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N:\Regulatory\OEB\IRM\2022 IRM\11. IR's\Submission\"/>
    </mc:Choice>
  </mc:AlternateContent>
  <xr:revisionPtr revIDLastSave="0" documentId="13_ncr:1_{7BD76204-47ED-4B50-AE49-9DCD568BDEE4}" xr6:coauthVersionLast="47" xr6:coauthVersionMax="47" xr10:uidLastSave="{00000000-0000-0000-0000-000000000000}"/>
  <bookViews>
    <workbookView xWindow="28680" yWindow="1905" windowWidth="29040" windowHeight="15840" tabRatio="840" xr2:uid="{00000000-000D-0000-FFFF-FFFF00000000}"/>
  </bookViews>
  <sheets>
    <sheet name="Original Data from IESO" sheetId="7" r:id="rId1"/>
    <sheet name="Original Data Formatted" sheetId="9" r:id="rId2"/>
    <sheet name="Methodology" sheetId="2" r:id="rId3"/>
    <sheet name="Reference Tables" sheetId="3" r:id="rId4"/>
    <sheet name="LOOKUP" sheetId="4" r:id="rId5"/>
    <sheet name="2020Measures Only" sheetId="5" r:id="rId6"/>
    <sheet name="2020 Net Verified KW" sheetId="6"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'2020Measures Only'!$B$1:$Q$2</definedName>
    <definedName name="_xlnm._FilterDatabase" localSheetId="1" hidden="1">'Original Data Formatted'!$A$7:$I$7</definedName>
    <definedName name="_xlnm._FilterDatabase" localSheetId="0" hidden="1">'Original Data from IESO'!$A$7:$I$7</definedName>
    <definedName name="_xlnm._FilterDatabase" localSheetId="3" hidden="1">'Reference Tables'!$S$4:$AA$901</definedName>
    <definedName name="analysisperiod">[1]Inputs!$C$14</definedName>
    <definedName name="Building_Type" localSheetId="4">[2]Lookup!$AN$2:$AN$35</definedName>
    <definedName name="Building_Type">[3]Lookup!$AD$1:$AD$34</definedName>
    <definedName name="discountrate">[1]Inputs!$C$17</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FirstYear">[4]Inputs!$A$3</definedName>
    <definedName name="Funding_Mechanism" localSheetId="4">[2]Lookup!$D$2:$D$3</definedName>
    <definedName name="Funding_Mechanism">[5]Lookup!$D$2:$D$3</definedName>
    <definedName name="Initiative_2">'[6]Lookup Tables'!$E$1:$E$18</definedName>
    <definedName name="LDC">[7]Database!$BW$12190:$BW$18332</definedName>
    <definedName name="LDC_Name" localSheetId="4">[2]Lookup!$A$2:$A$73</definedName>
    <definedName name="LDC_Name">'[8]LDC Map'!$A$2:$A$71</definedName>
    <definedName name="LDCNAM">[9]Lookup!$A$2:$A$78</definedName>
    <definedName name="LDCNAME">[3]Lookup!$A$2:$A$78</definedName>
    <definedName name="LDCs">[10]DropDownLists!$B$19:$B$85</definedName>
    <definedName name="LookupApplianceAgebyConfig">[4]Lookups!$M$3:$N$10</definedName>
    <definedName name="LookupApplianceSizebyConfig">[4]Lookups!$F$3:$G$10</definedName>
    <definedName name="LookupAverageAge">[4]Lookups!$I$3:$J$14</definedName>
    <definedName name="LookupAverageSize">[4]Lookups!$B$3:$C$8</definedName>
    <definedName name="LookupEffectiveEUL">[4]Lookups!$P$3:$R$6</definedName>
    <definedName name="LookupIncrementalCost">[4]Lookups!$AA$2:$AB$6</definedName>
    <definedName name="LookupMeasureSavings">[4]Lookups!$T$3:$Y$6</definedName>
    <definedName name="Market_Research" localSheetId="4">[2]Lookup!$AL$2:$AL$16</definedName>
    <definedName name="Market_Research">[3]Lookup!$AB$2:$AB$16</definedName>
    <definedName name="MEWarning" hidden="1">0</definedName>
    <definedName name="nominalRate">'[11]Other Inputs'!$C$6</definedName>
    <definedName name="Phase_ID" localSheetId="4">[2]Lookup!$F$2:$F$11</definedName>
    <definedName name="Phase_ID">[3]Lookup!$F$2:$F$11</definedName>
    <definedName name="Prgr_Enabled">#REF!</definedName>
    <definedName name="Prgr_Enabled_2011">#REF!</definedName>
    <definedName name="Prgr_Enabled_2012">#REF!</definedName>
    <definedName name="Prgr_Enabled_2013">#REF!</definedName>
    <definedName name="Prgr_Enabled_2014">#REF!</definedName>
    <definedName name="_xlnm.Print_Area" localSheetId="2">Methodology!$B$2:$H$67</definedName>
    <definedName name="_xlnm.Print_Area" localSheetId="3">'Reference Tables'!$B$2:$F$153</definedName>
    <definedName name="Program">'[6]Lookup Tables'!$A$1:$A$9</definedName>
    <definedName name="Program_Name" localSheetId="4">[2]Lookup!$L$1:$AH$1</definedName>
    <definedName name="Program_Name">[12]Lookup!$L$1:$AF$1</definedName>
    <definedName name="project_count">[7]Database!$BI$12190:$BI$18332</definedName>
    <definedName name="Rate_Class" localSheetId="4">[2]Lookup!$AI$2:$AI$6</definedName>
    <definedName name="Rate_Class">[5]Lookup!$AE$2:$AE$6</definedName>
    <definedName name="REM">#REF!</definedName>
    <definedName name="sdfasdf">[3]Lookup!$AD$1:$AD$34</definedName>
    <definedName name="Targets" localSheetId="4">'[13]LDC Targets'!$A$3:$D$83</definedName>
    <definedName name="Targets" localSheetId="2">'[14]LDC Targets'!$A$3:$D$83</definedName>
    <definedName name="Targets">'[14]LDC Targets'!$A$3:$D$83</definedName>
  </definedNames>
  <calcPr calcId="191029"/>
  <pivotCaches>
    <pivotCache cacheId="0" r:id="rId2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5" l="1"/>
  <c r="I4" i="5"/>
  <c r="I5" i="5"/>
  <c r="I6" i="5"/>
  <c r="I2" i="5"/>
  <c r="H3" i="5"/>
  <c r="L3" i="5" s="1"/>
  <c r="H4" i="5"/>
  <c r="O4" i="5" s="1"/>
  <c r="H5" i="5"/>
  <c r="L5" i="5" s="1"/>
  <c r="H6" i="5"/>
  <c r="L6" i="5" s="1"/>
  <c r="H2" i="5"/>
  <c r="L2" i="5" s="1"/>
  <c r="E3" i="5"/>
  <c r="E4" i="5"/>
  <c r="E5" i="5"/>
  <c r="E6" i="5"/>
  <c r="E2" i="5"/>
  <c r="D3" i="5"/>
  <c r="D4" i="5"/>
  <c r="D5" i="5"/>
  <c r="D6" i="5"/>
  <c r="D2" i="5"/>
  <c r="C3" i="5"/>
  <c r="C4" i="5"/>
  <c r="C5" i="5"/>
  <c r="C6" i="5"/>
  <c r="C2" i="5"/>
  <c r="B3" i="5"/>
  <c r="B4" i="5"/>
  <c r="B5" i="5"/>
  <c r="B6" i="5"/>
  <c r="B2" i="5"/>
  <c r="A3" i="5"/>
  <c r="A4" i="5"/>
  <c r="A5" i="5"/>
  <c r="A6" i="5"/>
  <c r="A2" i="5"/>
  <c r="L4" i="5"/>
  <c r="O6" i="5" l="1"/>
  <c r="O2" i="5"/>
  <c r="N2" i="5"/>
  <c r="M2" i="5"/>
  <c r="N6" i="5"/>
  <c r="M6" i="5"/>
  <c r="O3" i="5"/>
  <c r="O5" i="5"/>
  <c r="N5" i="5"/>
  <c r="M5" i="5"/>
  <c r="N3" i="5"/>
  <c r="M3" i="5"/>
  <c r="M4" i="5"/>
  <c r="N4" i="5"/>
  <c r="J3" i="5" l="1"/>
  <c r="J4" i="5"/>
  <c r="J5" i="5"/>
  <c r="J6" i="5"/>
  <c r="J2" i="5"/>
  <c r="G12" i="4"/>
  <c r="F12" i="4"/>
  <c r="G11" i="4"/>
  <c r="H11" i="4"/>
  <c r="I11" i="4"/>
  <c r="F11" i="4"/>
  <c r="I10" i="4"/>
  <c r="G10" i="4"/>
  <c r="H10" i="4"/>
  <c r="F10" i="4"/>
  <c r="P6" i="5" l="1"/>
  <c r="P4" i="5"/>
  <c r="P5" i="5"/>
  <c r="Q5" i="5"/>
  <c r="Q6" i="5"/>
  <c r="Q4" i="5"/>
  <c r="P3" i="5" l="1"/>
  <c r="L8" i="5" s="1"/>
  <c r="Q3" i="5"/>
  <c r="M8" i="5" s="1"/>
  <c r="P2" i="5"/>
  <c r="L9" i="5" s="1"/>
  <c r="Q2" i="5"/>
  <c r="M9" i="5" s="1"/>
  <c r="M10" i="5" l="1"/>
  <c r="M11" i="5" s="1"/>
  <c r="L10" i="5"/>
  <c r="L11" i="5" s="1"/>
  <c r="L13" i="5" l="1"/>
  <c r="L15" i="5" s="1"/>
  <c r="L14" i="5"/>
  <c r="M14" i="5"/>
  <c r="M13" i="5"/>
  <c r="M1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tc={4E9E671E-68F2-4B54-9E12-FA999770FCE9}</author>
  </authors>
  <commentList>
    <comment ref="S1" authorId="0" shapeId="0" xr:uid="{4E9E671E-68F2-4B54-9E12-FA999770FCE9}">
      <text>
        <t>[Threaded comment]
Your version of Excel allows you to read this threaded comment; however, any edits to it will get removed if the file is opened in a newer version of Excel. Learn more: https://go.microsoft.com/fwlink/?linkid=870924
Comment:
    customer classificaton provided from project detail spreadsheet completed by Blaine</t>
      </text>
    </comment>
  </commentList>
</comments>
</file>

<file path=xl/sharedStrings.xml><?xml version="1.0" encoding="utf-8"?>
<sst xmlns="http://schemas.openxmlformats.org/spreadsheetml/2006/main" count="4583" uniqueCount="490">
  <si>
    <t>LDC_Name</t>
  </si>
  <si>
    <t>Program_Name</t>
  </si>
  <si>
    <t>Application_ID</t>
  </si>
  <si>
    <t>Project_Track</t>
  </si>
  <si>
    <t>Project_Completion_Date</t>
  </si>
  <si>
    <t>Program Name - Mapped</t>
  </si>
  <si>
    <t>LDC - Mapped</t>
  </si>
  <si>
    <t>IESO Reporting Period</t>
  </si>
  <si>
    <t>Midland Power Utility Corporation</t>
  </si>
  <si>
    <t>Prescriptive</t>
  </si>
  <si>
    <t>Save on Energy Retrofit Program</t>
  </si>
  <si>
    <t>Custom</t>
  </si>
  <si>
    <t>Save on Energy Audit Funding Program</t>
  </si>
  <si>
    <t>Hydro One Networks Inc.</t>
  </si>
  <si>
    <t>Save on Energy Small Business Lighting Program</t>
  </si>
  <si>
    <t>Lighting</t>
  </si>
  <si>
    <t>Toronto Hydro-Electric System Limited</t>
  </si>
  <si>
    <t>Indicates Methodology Applied for Savings Calculations</t>
  </si>
  <si>
    <t>General</t>
  </si>
  <si>
    <t>All results are at the end-user level (not including transmission and distribution losses).</t>
  </si>
  <si>
    <t>Forecasting</t>
  </si>
  <si>
    <t>Forecasting is a linear formulae used to predict savings and spending. Savings are based on a 72 month period, spending is based on a 60 month period because of the legacy extension year.</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</si>
  <si>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</si>
  <si>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</si>
  <si>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</si>
  <si>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Pipeline: For Retrofit the pipeline data is based on projects not already submitted. </t>
  </si>
  <si>
    <t>Pre stage application status' are discounted based on created year. If todays date less the creation data is 3 years or older, the discount rate is a random number between 99% - 100%, 2 years 92% - 100%, 1 year 70% - 100%</t>
  </si>
  <si>
    <t>Discount rates were established based on an analysis conducted by the IESO including all province wide Retrofit data spanning from 2014 onward.</t>
  </si>
  <si>
    <t>Retrofit Post stage applications and PSUI applications are not discounted at all.</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</si>
  <si>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</si>
  <si>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</si>
  <si>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</si>
  <si>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Savings Calculations</t>
  </si>
  <si>
    <t>#</t>
  </si>
  <si>
    <t>Project Type</t>
  </si>
  <si>
    <t>Equations</t>
  </si>
  <si>
    <t>Prescriptive Measures and Projects Programs</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</si>
  <si>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</si>
  <si>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Engineered and Custom Projects / Programs</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</si>
  <si>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</si>
  <si>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Adjustments to Previous Years' Verified Results</t>
  </si>
  <si>
    <t>All variances from the Final Annual Results Reports from prior years will be adjusted within this report.  Any variances with regards to projects counts, data lag, and calculations etc., will be made within this report.  Considers the annual effect of energy savings.</t>
  </si>
  <si>
    <t>2011-2014+2015 Extension Legacy Framework Initiatives</t>
  </si>
  <si>
    <t>Initiative</t>
  </si>
  <si>
    <t>Attributing Savings to LDCs</t>
  </si>
  <si>
    <t>Savings 'start' Date</t>
  </si>
  <si>
    <t>Calculating Resource Savings</t>
  </si>
  <si>
    <t>Project Count</t>
  </si>
  <si>
    <t>saveONenergy
Conservation Instant Coupon Booklet</t>
  </si>
  <si>
    <t>LDC-coded coupons directly attributed to LDC. Otherwise results are allocated based on average of 2008 &amp; 2009 residential throughput.</t>
  </si>
  <si>
    <t>Savings are considered to begin in the year in which the coupon was redeemed.</t>
  </si>
  <si>
    <t>Peak demand and energy savings are determined using the verified measure level per unit assumption multiplied by the uptake in the market (gross) taking into account net-to-gross factors such as free-ridership and spillover (net) at the measure level.</t>
  </si>
  <si>
    <t>Based on project completion date. Count is based of the unit of measurement shown beside the program name. Eg Retrofit is the count of Projects.</t>
  </si>
  <si>
    <t>saveONenergy
Bi-Annual Retailer Event</t>
  </si>
  <si>
    <t>Results are allocated based on average of 2008 &amp; 2009 residential throughput.</t>
  </si>
  <si>
    <t>Savings are considered to begin in the year in which the event occurs.</t>
  </si>
  <si>
    <t>saveONenergy
Appliance Retirement</t>
  </si>
  <si>
    <t>Includes both retail and home pickup stream. Retail stream allocated based on average of 2008 &amp; 2009 residential throughput; Home pickup stream directly attributed by postal code or customer selection.</t>
  </si>
  <si>
    <t>Savings are considered to begin in the year the appliance is picked up.</t>
  </si>
  <si>
    <t>saveONenergy
HVAC Incentives</t>
  </si>
  <si>
    <t>Results directly attributed to LDC based on customer applications and postal code.</t>
  </si>
  <si>
    <t xml:space="preserve">Savings are considered to begin in the year that the installation occurred. </t>
  </si>
  <si>
    <t>saveONenergy
Residential New Construction</t>
  </si>
  <si>
    <t>Results are directly attributed to LDC based on LDC identified in application in the iCon system.</t>
  </si>
  <si>
    <t>Savings are considered to begin in the year of the project completion date.</t>
  </si>
  <si>
    <t>saveONenergy
Energy Audit</t>
  </si>
  <si>
    <t>Projects are directly attributed to LDC based on LDC identified in the application.</t>
  </si>
  <si>
    <t xml:space="preserve">Savings are considered to begin in the year of the audit date. </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</si>
  <si>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</si>
  <si>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Efficiency: Equipment Replacement</t>
  </si>
  <si>
    <t>Results are directly attributed to LDC based on LDC identified at the facility level in the iCon system. 
Projects in the Application Status: "Post-Stage Submission" are included (excluding "Payment denied by LDC"); Please see page  for Building type to Sector mapping.</t>
  </si>
  <si>
    <t xml:space="preserve">Savings are considered to begin in the year of the actual project completion date in the iCON system. </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</si>
  <si>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</si>
  <si>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Additional Note: project counts were derived by filtering out invalid statuses (e.g. Post-Project Submission - Payment denied by LDC) and only including projects with an "Actual Project Completion Date" in 2014)</t>
  </si>
  <si>
    <t>saveONenergy
Direct Installed Lighting</t>
  </si>
  <si>
    <t>Results are directly attributed to LDC based on the LDC specified on the work order.</t>
  </si>
  <si>
    <t>Savings are considered to begin in the year of the actual project completion date.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</si>
  <si>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</si>
  <si>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saveONenergy
New Construction and Major Renovation Incentive</t>
  </si>
  <si>
    <t>Results are directly attributed to LDC based on LDC identified in the application.</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</si>
  <si>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</si>
  <si>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Existing Building Commissioning Incentive</t>
  </si>
  <si>
    <t>saveONenergy
Process &amp; System Upgrades</t>
  </si>
  <si>
    <t>Results are directly attributed to LDC based on LDC identified in application.</t>
  </si>
  <si>
    <t xml:space="preserve">Savings are considered to begin in the year in which the incentive project was completed. </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</si>
  <si>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</si>
  <si>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Monitoring &amp; Targeting</t>
  </si>
  <si>
    <t>saveONenergy
Energy Manager</t>
  </si>
  <si>
    <t>Savings are considered to begin in the year in which the project was completed by the energy manager. If no date is specified the savings will begin the year of the Quarterly Report submitted by the energy manager.</t>
  </si>
  <si>
    <t>saveONenergy
Home Assistance Program</t>
  </si>
  <si>
    <t>Savings are considered to begin in the year in which the measures were installed.</t>
  </si>
  <si>
    <t>Peak demand and energy savings are determined using the measure level per unit assumption multiplied by the uptake of each measure (gross), taking into account net-to-gross factors such as free-ridership and spillover (net) at the measure level.</t>
  </si>
  <si>
    <t>Aboriginal Conservation Program</t>
  </si>
  <si>
    <t>2015-2020 Conservation First Framework Programs</t>
  </si>
  <si>
    <t>Program</t>
  </si>
  <si>
    <t>Savings 'Start' Date</t>
  </si>
  <si>
    <t>Save on Energy
Coupon
Program</t>
  </si>
  <si>
    <t>LDC-coded coupons directly attributed to LDC; Otherwise results are allocated based on average of 2008 &amp; 2009 residential throughput.</t>
  </si>
  <si>
    <t>Based on project completion date. Count is the number of line items (rows) that are entered into the "Program Activity Information" tab in the LDC Report Template.</t>
  </si>
  <si>
    <t>Save on Energy
Heating and Cooling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</si>
  <si>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</si>
  <si>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New Construction
Program</t>
  </si>
  <si>
    <t>Results are directly attributed to LDC based on LDC identified in CDM LDC Report Template.</t>
  </si>
  <si>
    <t>Save on Energy
Home Assistance
Program</t>
  </si>
  <si>
    <t>Save on Energy
Audit Funding
Program</t>
  </si>
  <si>
    <t>Save on Energy
Retrofit
Program</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</si>
  <si>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</si>
  <si>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</si>
  <si>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Save on Energy
Small Business Lighting
Program</t>
  </si>
  <si>
    <t>Savings are considered to begin in the year of the actual project completion date. Count is based off the actual completion date.</t>
  </si>
  <si>
    <t>Save on Energy
High Performance New Construction
Program</t>
  </si>
  <si>
    <t>Peak demand and energy savings are determined by the total savings for a given project as reported in the CDM LDC Report Template. Preliminary unverified net savings are calculated by multiplying reported savings by 2014 Net-to-gross ratios and realization rates.</t>
  </si>
  <si>
    <t>Based on project completion date. Could be a future completion date as incentives are paid before the project is completed.</t>
  </si>
  <si>
    <t>Save on Energy
Existing Building Commissioning
Program</t>
  </si>
  <si>
    <t>Save on Energy
Process and Systems Upgrades
Program</t>
  </si>
  <si>
    <t>Savings are considered to begin in the year in which the project was in-service.</t>
  </si>
  <si>
    <t>Save on Energy
Monitoring and Targeting
Program</t>
  </si>
  <si>
    <t>Results are directly attributed to LDC based on LDC identified in the application; Initiative was not evaluated, no completed projects in 2011, 2012 or 2013.</t>
  </si>
  <si>
    <t>Save on Energy
Energy Manager
Program</t>
  </si>
  <si>
    <t>Business Refrigeration Incentive
Program</t>
  </si>
  <si>
    <t>Social Benchmarking
Program</t>
  </si>
  <si>
    <t>Savings are considered to begin in the year in which the report was sent.</t>
  </si>
  <si>
    <t>Peak demand and energy savings are determined using the verified measure level (home) per unit assumption multiplied by the uptake in the market (gross) taking into account net-to-gross factors such as free-ridership and spillover (net) at the measure level (home).</t>
  </si>
  <si>
    <t>First Nations Conservation
Program</t>
  </si>
  <si>
    <t>IESO Value Added Services Costs</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</si>
  <si>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</si>
  <si>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</si>
  <si>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</si>
  <si>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Services costs are calculated based on the prevailing IESO Value Added Services Rates as per the applicable IESO Central Services Strategy and Rate Guideline.</t>
  </si>
  <si>
    <t>Year</t>
  </si>
  <si>
    <t>Local Distribution Company</t>
  </si>
  <si>
    <t>Allocation</t>
  </si>
  <si>
    <t>Program (Based on 2015/16 Verified CFF and Legacy) or Business Case</t>
  </si>
  <si>
    <t>Yr. 1</t>
  </si>
  <si>
    <t>Yr. 2</t>
  </si>
  <si>
    <t>Yr. 3</t>
  </si>
  <si>
    <t>Yr. 4</t>
  </si>
  <si>
    <t>Yr. 5</t>
  </si>
  <si>
    <t>Yr. 6</t>
  </si>
  <si>
    <t>Completion Year</t>
  </si>
  <si>
    <t>Program Name</t>
  </si>
  <si>
    <t>Location</t>
  </si>
  <si>
    <t>Track</t>
  </si>
  <si>
    <t>Measure</t>
  </si>
  <si>
    <t>NTG Energy</t>
  </si>
  <si>
    <t>NTG Demand</t>
  </si>
  <si>
    <t>RR Energy</t>
  </si>
  <si>
    <t>RR Demand</t>
  </si>
  <si>
    <t>LDC</t>
  </si>
  <si>
    <t>LDC Region (Retrofit, Build Comm, Audit, Truckload)</t>
  </si>
  <si>
    <t>LDC Strata/Region (SBL)</t>
  </si>
  <si>
    <t>We no longer list all assumptions from multiple years. Please see the linke below</t>
  </si>
  <si>
    <t>2016 03 31 - Current</t>
  </si>
  <si>
    <t>Algoma Power Inc.</t>
  </si>
  <si>
    <t>Adaptive Thermostat Program</t>
  </si>
  <si>
    <t>North</t>
  </si>
  <si>
    <t>http://www.ieso.ca/sector-participants/conservation-delivery-and-tools/evaluation-measurement-and-verification</t>
  </si>
  <si>
    <t>Atikokan Hydro Inc.</t>
  </si>
  <si>
    <t>First Nation Conservation Local Program</t>
  </si>
  <si>
    <t>Appliance Retirement</t>
  </si>
  <si>
    <t>Air Conditioner</t>
  </si>
  <si>
    <t>Attawapiskat Power Corporation</t>
  </si>
  <si>
    <t>Process and Systems Upgrades Initiatives - Project Incentive Initiative</t>
  </si>
  <si>
    <t>Dehumidifier</t>
  </si>
  <si>
    <t>Bluewater Power Distribution Corporation</t>
  </si>
  <si>
    <t>PUMPSaver</t>
  </si>
  <si>
    <t>Freezer</t>
  </si>
  <si>
    <t>South</t>
  </si>
  <si>
    <t>Brantford Power Inc.</t>
  </si>
  <si>
    <t>Refrigerator</t>
  </si>
  <si>
    <t>Burlington Hydro Inc.</t>
  </si>
  <si>
    <t>Save on Energy Coupon Program</t>
  </si>
  <si>
    <t>Business Refrigeration Local Program</t>
  </si>
  <si>
    <t>GTA</t>
  </si>
  <si>
    <t>Canadian Niagara Power Inc.</t>
  </si>
  <si>
    <t>Save on Energy Energy Manager Program</t>
  </si>
  <si>
    <t>Centre Wellington Hydro Ltd.</t>
  </si>
  <si>
    <t>Save on Energy Existing Building Commissioning Program</t>
  </si>
  <si>
    <t>Program Enabled Savings</t>
  </si>
  <si>
    <t>West</t>
  </si>
  <si>
    <t>Chapleau Public Utilities Corporation</t>
  </si>
  <si>
    <t>Save on Energy Heating and Cooling Program</t>
  </si>
  <si>
    <t>COLLUS PowerStream Corp.</t>
  </si>
  <si>
    <t>Save on Energy High Performance New Construction Program</t>
  </si>
  <si>
    <t>East</t>
  </si>
  <si>
    <t>Cooperative Hydro Embrun Inc.</t>
  </si>
  <si>
    <t>Save on Energy Home Assistance Program</t>
  </si>
  <si>
    <t>E.L.K. Energy Inc.</t>
  </si>
  <si>
    <t>Save on Energy New Construction Program</t>
  </si>
  <si>
    <t>Energy+ Inc.</t>
  </si>
  <si>
    <t>Save on Energy Process &amp; Systems Upgrades Program</t>
  </si>
  <si>
    <t>Enersource Hydro Mississauga Inc.</t>
  </si>
  <si>
    <t>Entegrus Powerlines Inc.</t>
  </si>
  <si>
    <t>Save on Energy Retrofit Program - P4P</t>
  </si>
  <si>
    <t>Hydro One</t>
  </si>
  <si>
    <t>EnWin Utilities Ltd.</t>
  </si>
  <si>
    <t>ENERGY STAR qualified ceiling fans</t>
  </si>
  <si>
    <t>Erie Thames Powerlines Corporation</t>
  </si>
  <si>
    <t>Social Benchmarking Local Program</t>
  </si>
  <si>
    <t>ES General Purpose LEDs single or multipacks</t>
  </si>
  <si>
    <t>Espanola Regional Hydro Distribution Corporation</t>
  </si>
  <si>
    <t>ES indoor light fixtures 1 or 2 sockets</t>
  </si>
  <si>
    <t>Essex Powerlines Corporation</t>
  </si>
  <si>
    <t>ES indoor light fixtures 3+ sockets</t>
  </si>
  <si>
    <t>Festival Hydro Inc.</t>
  </si>
  <si>
    <t>ES specialty CFL lgt bulbs 1-2 pks</t>
  </si>
  <si>
    <t>Fort Albany Power Corporation</t>
  </si>
  <si>
    <t>ES specialty CFL lgt bulbs multipks 3+</t>
  </si>
  <si>
    <t>Fort Frances Power Corporation</t>
  </si>
  <si>
    <t>ES Specialty LEDs single or multipacks</t>
  </si>
  <si>
    <t>Greater Sudbury Hydro Inc.</t>
  </si>
  <si>
    <t>Heavy-duty outdoor timers</t>
  </si>
  <si>
    <t>Grimsby Power Incorporated</t>
  </si>
  <si>
    <t>3 pipe wraps for hot water pipes</t>
  </si>
  <si>
    <t>Guelph Hydro Electric Systems Inc.</t>
  </si>
  <si>
    <t>Indoor mt sensors/dim switch/timers 1pks</t>
  </si>
  <si>
    <t>Halton Hills Hydro Inc.</t>
  </si>
  <si>
    <t>Indoor mt sensors/dim switch/timers 2+pk</t>
  </si>
  <si>
    <t>Haldimand County Hydro Inc.</t>
  </si>
  <si>
    <t>Hearst Power Distribution Company Limited</t>
  </si>
  <si>
    <t>Insulation blankets for elect water htrs</t>
  </si>
  <si>
    <t>Horizon Utilities Corporation</t>
  </si>
  <si>
    <t>Outdoor umbrella stnd or clothesline kts</t>
  </si>
  <si>
    <t>Hydro 2000 Inc.</t>
  </si>
  <si>
    <t>Power bars with timer or auto-shutoff</t>
  </si>
  <si>
    <t>Hydro Hawkesbury Inc.</t>
  </si>
  <si>
    <t>Prog therms electric bsbrd htr 1/dbl pks</t>
  </si>
  <si>
    <t>Hydro One Brampton Networks Inc.</t>
  </si>
  <si>
    <t>Prog therms electric bsbrd htr 3+ pks</t>
  </si>
  <si>
    <t>Weatherstripping (door frame kits)</t>
  </si>
  <si>
    <t>Hydro Ottawa Limited</t>
  </si>
  <si>
    <t>Weatherstripping (foam or V-strip packs)</t>
  </si>
  <si>
    <t>InnPower Corporation</t>
  </si>
  <si>
    <t>Kashechewan Power Corporation</t>
  </si>
  <si>
    <t>Kenora Hydro Electric Corporation Ltd.</t>
  </si>
  <si>
    <t>Kingston Hydro Corporation</t>
  </si>
  <si>
    <t>Kitchener-Wilmot Hydro Inc.</t>
  </si>
  <si>
    <t>Lakefront Utilities Inc.</t>
  </si>
  <si>
    <t>Lakeland Power Distribution Ltd.</t>
  </si>
  <si>
    <t>London Hydro Inc.</t>
  </si>
  <si>
    <t>ECM</t>
  </si>
  <si>
    <t>CAC SEER 14.5</t>
  </si>
  <si>
    <t>Milton Hydro Distribution Inc.</t>
  </si>
  <si>
    <t>CAC SEER 15</t>
  </si>
  <si>
    <t>Newmarket-Tay Power Distribution Ltd.</t>
  </si>
  <si>
    <t>Niagara Peninsula Energy Inc.</t>
  </si>
  <si>
    <t>Engineered</t>
  </si>
  <si>
    <t>Niagara-on-the-Lake Hydro Inc.</t>
  </si>
  <si>
    <t>North Bay Hydro Distribution Limited</t>
  </si>
  <si>
    <t>Northern Ontario Wires Inc.</t>
  </si>
  <si>
    <t>Save on Energy Monitoring &amp; Targeting Program</t>
  </si>
  <si>
    <t>Oakville Hydro Electricity Distribution Inc.</t>
  </si>
  <si>
    <t>Orangeville Hydro Limited</t>
  </si>
  <si>
    <t>Orillia Power Distribution Corporation</t>
  </si>
  <si>
    <t>Performance</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</si>
  <si>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</si>
  <si>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</si>
  <si>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</si>
  <si>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</si>
  <si>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</si>
  <si>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</si>
  <si>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</si>
  <si>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</si>
  <si>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</si>
  <si>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</si>
  <si>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</si>
  <si>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</si>
  <si>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</si>
  <si>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</si>
  <si>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</si>
  <si>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</si>
  <si>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</si>
  <si>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</si>
  <si>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</si>
  <si>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2011 - 2016 03 31</t>
  </si>
  <si>
    <t>Woodstock Hydro Services Inc.</t>
  </si>
  <si>
    <t>Provincial</t>
  </si>
  <si>
    <t>Brant County Power Inc.</t>
  </si>
  <si>
    <t>Cambridge and North Dumfries Hydro Inc.</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</si>
  <si>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</si>
  <si>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</si>
  <si>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</si>
  <si>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</si>
  <si>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</si>
  <si>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</si>
  <si>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</si>
  <si>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</si>
  <si>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</si>
  <si>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</si>
  <si>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</si>
  <si>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</si>
  <si>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</si>
  <si>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</si>
  <si>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</si>
  <si>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</si>
  <si>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</si>
  <si>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</si>
  <si>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</si>
  <si>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</si>
  <si>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</si>
  <si>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</si>
  <si>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Norfolk Power Distribution Inc.</t>
  </si>
  <si>
    <t>Eastern Ontario</t>
  </si>
  <si>
    <t>Results can be allocated based on average of 2008 &amp; 2009 residential throughput for each LDC (below) when additional information is not available. Source: OEB Yearbook Data 2008 &amp; 2009</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</si>
  <si>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</si>
  <si>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</si>
  <si>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</si>
  <si>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</si>
  <si>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</si>
  <si>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</si>
  <si>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</si>
  <si>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</si>
  <si>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</si>
  <si>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</si>
  <si>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</si>
  <si>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</si>
  <si>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</si>
  <si>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</si>
  <si>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</si>
  <si>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</si>
  <si>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</si>
  <si>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</si>
  <si>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</si>
  <si>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</si>
  <si>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</si>
  <si>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</si>
  <si>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</si>
  <si>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</si>
  <si>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</si>
  <si>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Indoor Clothes Drying Rack</t>
  </si>
  <si>
    <t>LED Downlight with Light Output &gt; 350 and ≤600 lumens</t>
  </si>
  <si>
    <t>LED Downlight with Light Output &gt;600 and ≤800 lumens</t>
  </si>
  <si>
    <t>Showerhead (Standard) Flow Rate &lt; 4.8 L/min*</t>
  </si>
  <si>
    <t>Smart Power Bar</t>
  </si>
  <si>
    <t>Hot Water Tank Wrap R-10 Fiberglass</t>
  </si>
  <si>
    <t>Extended</t>
  </si>
  <si>
    <t>Dehumidifier Replacement (ENERGY STAR Qualified 14.2 - 21.2 l/day)</t>
  </si>
  <si>
    <t>Dehumidifier Replacement (ENERGY STAR Qualified 21.3 - 25.4 l/day)</t>
  </si>
  <si>
    <t>Dehumidifier Replacement (ENERGY STAR Qualified 25.5 - 35.5 l/day)</t>
  </si>
  <si>
    <t>Freezer Replacement (ENERGY STAR Qualified 12-14.4 cu ft)</t>
  </si>
  <si>
    <t>Freezer Replacement (ENERGY STAR Qualified 14.5 - 16.0 cu ft)</t>
  </si>
  <si>
    <t>Programmable Thermostat – Line Voltage</t>
  </si>
  <si>
    <t>Programmable Thermostat – Low Voltage</t>
  </si>
  <si>
    <t>Refrigerator Replacement (10.0 - 12.5 cu ft)</t>
  </si>
  <si>
    <t>Refrigerator Replacement (ENERGY STAR Qualified 15.5 - 16.9 cu ft)</t>
  </si>
  <si>
    <t>Refrigerator Replacement (ENERGY STAR Qualified 17.0 - 18.4 cu ft)</t>
  </si>
  <si>
    <t>Room Air Conditioner Replacement (ENERGY STAR Qualified 10,000 – 12,000 BTU/hr)</t>
  </si>
  <si>
    <t>Room Air Conditioner Replacement (ENERGY STAR Qualified 6,000 – 7,999 BTU/hr)</t>
  </si>
  <si>
    <t>Room Air Conditioner Replacement (ENERGY STAR Qualified 8,000 – 9,999 BTU/hr)</t>
  </si>
  <si>
    <t>Weatherization</t>
  </si>
  <si>
    <t>Attic Insulation</t>
  </si>
  <si>
    <t>Basement Insulation</t>
  </si>
  <si>
    <t>Comprehensive Draft-Proofing</t>
  </si>
  <si>
    <t>Wall Insulation</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</si>
  <si>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</si>
  <si>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</si>
  <si>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</si>
  <si>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</si>
  <si>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</si>
  <si>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</si>
  <si>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</si>
  <si>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</si>
  <si>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</si>
  <si>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</si>
  <si>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</si>
  <si>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</si>
  <si>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</si>
  <si>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</si>
  <si>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Individual</t>
  </si>
  <si>
    <t>Regional</t>
  </si>
  <si>
    <t>Save on Energy Process &amp; Systems Upgrades Program - P4P</t>
  </si>
  <si>
    <t>Business Refrigeration Incentives Local Program</t>
  </si>
  <si>
    <t>PUMPsaver Local Program</t>
  </si>
  <si>
    <t>Building Optimization Pilot Program</t>
  </si>
  <si>
    <t>Direct Install - RTU Controls Pilot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</si>
  <si>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</si>
  <si>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</si>
  <si>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</si>
  <si>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</si>
  <si>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</si>
  <si>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</si>
  <si>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</si>
  <si>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</si>
  <si>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P4P for Class B Office Pilot Program</t>
  </si>
  <si>
    <t>Residential Direct Install Pilot Program</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</si>
  <si>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</si>
  <si>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</si>
  <si>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</si>
  <si>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</si>
  <si>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</si>
  <si>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</si>
  <si>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</si>
  <si>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</si>
  <si>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</si>
  <si>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</si>
  <si>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</si>
  <si>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</si>
  <si>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</si>
  <si>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</si>
  <si>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</si>
  <si>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</si>
  <si>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</si>
  <si>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</si>
  <si>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</si>
  <si>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</si>
  <si>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</si>
  <si>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</si>
  <si>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</si>
  <si>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</si>
  <si>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</si>
  <si>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</si>
  <si>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</si>
  <si>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</si>
  <si>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</si>
  <si>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</si>
  <si>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</si>
  <si>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</si>
  <si>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Home Depot Home Appliance Market Uplift Conservation Fund Pilot Program</t>
  </si>
  <si>
    <t>ENERGY STAR Clothes Dryers</t>
  </si>
  <si>
    <t>ENERGY STAR Clothes Washers</t>
  </si>
  <si>
    <t>ENERGY STAR Refrigerators</t>
  </si>
  <si>
    <t>Ontario Clean Water Agency P4P Conservation Fund Pilot Program</t>
  </si>
  <si>
    <t>Non-Lighting</t>
  </si>
  <si>
    <t>NET_Energy_Savings_kwh</t>
  </si>
  <si>
    <t>NET_Demand_Savings_KW</t>
  </si>
  <si>
    <t>Row Labels</t>
  </si>
  <si>
    <t>Grand Total</t>
  </si>
  <si>
    <t>Sum of NET_Energy_Savings_kwh</t>
  </si>
  <si>
    <t>Sum of NET_Demand_Savings_KW</t>
  </si>
  <si>
    <t>Record Name:</t>
  </si>
  <si>
    <t>RR LDC Application and Facility</t>
  </si>
  <si>
    <t>Exported On:</t>
  </si>
  <si>
    <t>Sep 16, 2020 1:36 PM</t>
  </si>
  <si>
    <t>Filter Selections</t>
  </si>
  <si>
    <t>LDC:</t>
  </si>
  <si>
    <t>NEWMARKET - TAY POWER DISTRIBUTION LTD. - MIDLAND PUC (SETL)</t>
  </si>
  <si>
    <t>IESO Reporting Period Year:</t>
  </si>
  <si>
    <t>2018, 2019</t>
  </si>
  <si>
    <t>LDC Application ID</t>
  </si>
  <si>
    <t>Lead LDC</t>
  </si>
  <si>
    <t>Project Completion Date</t>
  </si>
  <si>
    <t>Total Incentive ($)</t>
  </si>
  <si>
    <t>Total Demand Savings (kW)</t>
  </si>
  <si>
    <t>Total Energy Savings (kWh)</t>
  </si>
  <si>
    <t>Payment Status</t>
  </si>
  <si>
    <t>SAVE ON ENERGY HEATING AND COOLING PROGRAM</t>
  </si>
  <si>
    <t>Paid</t>
  </si>
  <si>
    <t>SAVE ON ENERGY RETROFIT PROGRAM</t>
  </si>
  <si>
    <t>0.00 kW</t>
  </si>
  <si>
    <t>0.78 kW</t>
  </si>
  <si>
    <t>2.80 kW</t>
  </si>
  <si>
    <t>01/21/2019</t>
  </si>
  <si>
    <t>SAVE ON ENERGY SMALL BUSINESS LIGHTING PROGRAM</t>
  </si>
  <si>
    <t>SAVE ON ENERGY AUDIT FUNDING PROGRAM</t>
  </si>
  <si>
    <t>TORONTO HYDRO-ELECTRIC SYSTEM LIMITED</t>
  </si>
  <si>
    <t>September 2020</t>
  </si>
  <si>
    <t>199307</t>
  </si>
  <si>
    <t>05/20/2019</t>
  </si>
  <si>
    <t>$5,760.00</t>
  </si>
  <si>
    <t>14.40 kW</t>
  </si>
  <si>
    <t>67,822 kWh</t>
  </si>
  <si>
    <t>181183</t>
  </si>
  <si>
    <t>January 2020</t>
  </si>
  <si>
    <t>08/31/2017</t>
  </si>
  <si>
    <t>$152.85</t>
  </si>
  <si>
    <t>3,057 kWh</t>
  </si>
  <si>
    <t>191490</t>
  </si>
  <si>
    <t>October 2020</t>
  </si>
  <si>
    <t>04/30/2018</t>
  </si>
  <si>
    <t>$574.00</t>
  </si>
  <si>
    <t>0.82 kW</t>
  </si>
  <si>
    <t>3,767 kWh</t>
  </si>
  <si>
    <t>191543</t>
  </si>
  <si>
    <t>03/26/2018</t>
  </si>
  <si>
    <t>$1,157.20</t>
  </si>
  <si>
    <t>10,619 kWh</t>
  </si>
  <si>
    <t>203367</t>
  </si>
  <si>
    <t>$1,114.75</t>
  </si>
  <si>
    <t>3,583 kWh</t>
  </si>
  <si>
    <t>Lighting/Non-Lighting</t>
  </si>
  <si>
    <t>MRZ Net Verified kW and kWh 
(post conversion from gross demand/ energy savings source IESO file provided by Blaine)</t>
  </si>
  <si>
    <t>kw</t>
  </si>
  <si>
    <t>kWh</t>
  </si>
  <si>
    <t>Customer Class</t>
  </si>
  <si>
    <t>GS&gt;50</t>
  </si>
  <si>
    <t>GS&lt;50</t>
  </si>
  <si>
    <t>GS&lt;50 Totals</t>
  </si>
  <si>
    <t>GS&gt;50  Totals</t>
  </si>
  <si>
    <t>GS&lt;50 Percentage Allocations</t>
  </si>
  <si>
    <t>GS&gt;50 Percentage Allocations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</si>
</sst>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1009]d\-mmm\-yy;@"/>
    <numFmt numFmtId="166" formatCode="0.000"/>
    <numFmt numFmtId="167" formatCode="0.0000%"/>
    <numFmt numFmtId="168" formatCode="0.0%"/>
    <numFmt numFmtId="169"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b/>
      <sz val="11"/>
      <color theme="1"/>
      <name val="Tahoma"/>
      <family val="2"/>
    </font>
    <font>
      <sz val="11"/>
      <color rgb="FF000000"/>
      <name val="Tahoma"/>
      <family val="2"/>
    </font>
    <font>
      <b/>
      <sz val="13"/>
      <color theme="1"/>
      <name val="Tahoma"/>
      <family val="2"/>
    </font>
    <font>
      <b/>
      <sz val="11"/>
      <color rgb="FF000000"/>
      <name val="Tahoma"/>
      <family val="2"/>
    </font>
    <font>
      <sz val="11"/>
      <name val="Tahoma"/>
      <family val="2"/>
    </font>
    <font>
      <u/>
      <sz val="11"/>
      <color theme="10"/>
      <name val="Calibri"/>
      <family val="2"/>
      <scheme val="minor"/>
    </font>
    <font>
      <b/>
      <sz val="25"/>
      <color theme="1"/>
      <name val="Tahoma"/>
      <family val="2"/>
    </font>
    <font>
      <u/>
      <sz val="12"/>
      <color theme="10"/>
      <name val="Calibri"/>
      <family val="2"/>
      <scheme val="minor"/>
    </font>
    <font>
      <sz val="11"/>
      <color indexed="8"/>
      <name val="Calibri"/>
      <family val="2"/>
      <scheme val="minor"/>
    </font>
    <font>
      <b/>
      <sz val="11"/>
      <name val="Calibri"/>
      <family val="2"/>
    </font>
    <font>
      <u/>
      <sz val="11"/>
      <color indexed="12"/>
      <name val="Calibri"/>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47">
    <border>
      <left/>
      <right/>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style="medium">
        <color auto="1"/>
      </right>
      <top style="medium">
        <color auto="1"/>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style="thin">
        <color indexed="64"/>
      </left>
      <right style="medium">
        <color auto="1"/>
      </right>
      <top/>
      <bottom style="medium">
        <color auto="1"/>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2" fillId="0" borderId="0"/>
    <xf numFmtId="164" fontId="1" fillId="0" borderId="0" applyFont="0" applyFill="0" applyBorder="0" applyAlignment="0" applyProtection="0"/>
  </cellStyleXfs>
  <cellXfs count="179">
    <xf numFmtId="0" fontId="0" fillId="0" borderId="0" xfId="0"/>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3" fillId="3" borderId="0" xfId="0" applyFont="1" applyFill="1" applyAlignment="1">
      <alignment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3" fillId="2" borderId="5" xfId="0" applyFont="1" applyFill="1" applyBorder="1" applyAlignment="1">
      <alignment vertical="top"/>
    </xf>
    <xf numFmtId="0" fontId="4" fillId="3" borderId="0" xfId="0" applyFont="1" applyFill="1" applyAlignment="1">
      <alignment vertical="top"/>
    </xf>
    <xf numFmtId="0" fontId="5" fillId="3" borderId="0" xfId="0" applyFont="1" applyFill="1" applyAlignment="1">
      <alignment horizontal="left" vertical="top" wrapText="1"/>
    </xf>
    <xf numFmtId="0" fontId="3" fillId="3" borderId="6" xfId="0" applyFont="1" applyFill="1" applyBorder="1" applyAlignment="1">
      <alignment vertical="top"/>
    </xf>
    <xf numFmtId="0" fontId="6" fillId="3" borderId="0" xfId="0" applyFont="1" applyFill="1" applyAlignment="1">
      <alignment vertical="top"/>
    </xf>
    <xf numFmtId="0" fontId="7" fillId="3" borderId="0" xfId="0" applyFont="1" applyFill="1" applyAlignment="1">
      <alignment horizontal="left" vertical="top" wrapText="1"/>
    </xf>
    <xf numFmtId="0" fontId="3" fillId="3" borderId="0" xfId="0" applyFont="1" applyFill="1" applyAlignment="1">
      <alignment vertical="top" wrapText="1"/>
    </xf>
    <xf numFmtId="0" fontId="0" fillId="0" borderId="0" xfId="0" applyAlignment="1">
      <alignment vertical="top" wrapText="1"/>
    </xf>
    <xf numFmtId="0" fontId="3" fillId="0" borderId="0" xfId="0" applyFont="1" applyAlignment="1">
      <alignment vertical="top"/>
    </xf>
    <xf numFmtId="0" fontId="7" fillId="3" borderId="0" xfId="0" applyFont="1" applyFill="1" applyAlignment="1">
      <alignment horizontal="left" vertical="top"/>
    </xf>
    <xf numFmtId="0" fontId="5" fillId="3" borderId="0" xfId="0" applyFont="1" applyFill="1" applyAlignment="1">
      <alignment horizontal="left" vertical="top"/>
    </xf>
    <xf numFmtId="0" fontId="3" fillId="0" borderId="0" xfId="0" applyFont="1" applyAlignment="1">
      <alignment vertical="top" wrapText="1"/>
    </xf>
    <xf numFmtId="0" fontId="4" fillId="3" borderId="0" xfId="0" applyFont="1" applyFill="1" applyAlignment="1">
      <alignment horizontal="center" vertical="center"/>
    </xf>
    <xf numFmtId="0" fontId="7" fillId="3" borderId="7" xfId="0" applyFont="1" applyFill="1" applyBorder="1" applyAlignment="1">
      <alignment horizontal="left" vertical="center" wrapText="1"/>
    </xf>
    <xf numFmtId="0" fontId="0" fillId="3" borderId="7" xfId="0" applyFill="1"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left" vertical="center" wrapText="1"/>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left"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left" vertical="center" wrapText="1"/>
    </xf>
    <xf numFmtId="0" fontId="8" fillId="3" borderId="13" xfId="0" applyFont="1" applyFill="1" applyBorder="1" applyAlignment="1">
      <alignment horizontal="center" vertical="center"/>
    </xf>
    <xf numFmtId="0" fontId="8"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8" xfId="0" applyFont="1" applyFill="1" applyBorder="1" applyAlignment="1">
      <alignment horizontal="center" vertical="center"/>
    </xf>
    <xf numFmtId="0" fontId="3" fillId="3" borderId="19" xfId="0" applyFont="1" applyFill="1" applyBorder="1" applyAlignment="1">
      <alignment horizontal="left" vertical="center" wrapText="1"/>
    </xf>
    <xf numFmtId="0" fontId="4" fillId="3" borderId="0" xfId="0" applyFont="1" applyFill="1" applyAlignment="1">
      <alignment vertical="center" wrapText="1"/>
    </xf>
    <xf numFmtId="0" fontId="3" fillId="3" borderId="36" xfId="0" applyFont="1" applyFill="1" applyBorder="1" applyAlignment="1">
      <alignment horizontal="left" vertical="center" wrapText="1"/>
    </xf>
    <xf numFmtId="0" fontId="5" fillId="3" borderId="36" xfId="0" applyFont="1" applyFill="1" applyBorder="1" applyAlignment="1">
      <alignment horizontal="left" vertical="top" wrapText="1"/>
    </xf>
    <xf numFmtId="0" fontId="3" fillId="3" borderId="20" xfId="0" applyFont="1" applyFill="1" applyBorder="1" applyAlignment="1">
      <alignment horizontal="left" vertical="center" wrapText="1"/>
    </xf>
    <xf numFmtId="0" fontId="3" fillId="3" borderId="38" xfId="0" applyFont="1" applyFill="1" applyBorder="1" applyAlignment="1">
      <alignment vertical="top"/>
    </xf>
    <xf numFmtId="0" fontId="3" fillId="3" borderId="7" xfId="0" applyFont="1" applyFill="1" applyBorder="1" applyAlignment="1">
      <alignment vertical="top"/>
    </xf>
    <xf numFmtId="0" fontId="5" fillId="3" borderId="7" xfId="0" applyFont="1" applyFill="1" applyBorder="1" applyAlignment="1">
      <alignment horizontal="left" vertical="top" wrapText="1"/>
    </xf>
    <xf numFmtId="0" fontId="3" fillId="3" borderId="39" xfId="0" applyFont="1" applyFill="1" applyBorder="1" applyAlignment="1">
      <alignment vertical="top"/>
    </xf>
    <xf numFmtId="0" fontId="10" fillId="3" borderId="0" xfId="0" applyFont="1" applyFill="1" applyAlignment="1">
      <alignment vertical="top"/>
    </xf>
    <xf numFmtId="0" fontId="5" fillId="3" borderId="6" xfId="0" applyFont="1" applyFill="1" applyBorder="1" applyAlignment="1">
      <alignment horizontal="left" vertical="top" wrapText="1"/>
    </xf>
    <xf numFmtId="0" fontId="7" fillId="3" borderId="0" xfId="0" applyFont="1" applyFill="1" applyAlignment="1">
      <alignment horizontal="left" vertical="center" wrapText="1"/>
    </xf>
    <xf numFmtId="0" fontId="7" fillId="3" borderId="0" xfId="0" applyFont="1" applyFill="1" applyAlignment="1">
      <alignment horizontal="center" vertical="center" wrapText="1"/>
    </xf>
    <xf numFmtId="0" fontId="7" fillId="3" borderId="0" xfId="0" applyFont="1" applyFill="1" applyAlignment="1">
      <alignment horizontal="left" vertical="center"/>
    </xf>
    <xf numFmtId="167" fontId="3" fillId="3" borderId="40" xfId="0" applyNumberFormat="1" applyFont="1" applyFill="1" applyBorder="1" applyAlignment="1">
      <alignment horizontal="center" vertical="center" wrapText="1"/>
    </xf>
    <xf numFmtId="0" fontId="3" fillId="3" borderId="8" xfId="0" applyFont="1" applyFill="1" applyBorder="1" applyAlignment="1">
      <alignment horizontal="left" vertical="center" wrapText="1"/>
    </xf>
    <xf numFmtId="168" fontId="3" fillId="3" borderId="9" xfId="2" applyNumberFormat="1" applyFont="1" applyFill="1" applyBorder="1" applyAlignment="1">
      <alignment horizontal="center" vertical="center" wrapText="1"/>
    </xf>
    <xf numFmtId="168" fontId="3" fillId="3" borderId="40" xfId="2" applyNumberFormat="1" applyFont="1" applyFill="1" applyBorder="1" applyAlignment="1">
      <alignment horizontal="center" vertical="center" wrapText="1"/>
    </xf>
    <xf numFmtId="0" fontId="3" fillId="3" borderId="41" xfId="0" applyFont="1" applyFill="1" applyBorder="1" applyAlignment="1">
      <alignment horizontal="left" vertical="center"/>
    </xf>
    <xf numFmtId="0" fontId="3" fillId="3" borderId="9" xfId="0" applyFont="1" applyFill="1" applyBorder="1" applyAlignment="1">
      <alignment horizontal="left" vertical="center"/>
    </xf>
    <xf numFmtId="168" fontId="3" fillId="3" borderId="9" xfId="2" applyNumberFormat="1" applyFont="1" applyFill="1" applyBorder="1" applyAlignment="1">
      <alignment horizontal="center" vertical="center"/>
    </xf>
    <xf numFmtId="168" fontId="3" fillId="3" borderId="40" xfId="2" applyNumberFormat="1" applyFont="1" applyFill="1" applyBorder="1" applyAlignment="1">
      <alignment horizontal="center" vertical="center"/>
    </xf>
    <xf numFmtId="0" fontId="3" fillId="3" borderId="8" xfId="0" applyFont="1" applyFill="1" applyBorder="1" applyAlignment="1">
      <alignment horizontal="center" vertical="top"/>
    </xf>
    <xf numFmtId="0" fontId="3" fillId="3" borderId="40" xfId="0" applyFont="1" applyFill="1" applyBorder="1" applyAlignment="1">
      <alignment horizontal="left" vertical="center" wrapText="1"/>
    </xf>
    <xf numFmtId="0" fontId="11" fillId="3" borderId="38" xfId="3" applyFont="1" applyFill="1" applyBorder="1" applyAlignment="1">
      <alignment vertical="top"/>
    </xf>
    <xf numFmtId="167" fontId="3" fillId="3" borderId="36" xfId="0" applyNumberFormat="1" applyFont="1" applyFill="1" applyBorder="1" applyAlignment="1">
      <alignment horizontal="center" vertical="center" wrapText="1"/>
    </xf>
    <xf numFmtId="0" fontId="3" fillId="3" borderId="13" xfId="0" applyFont="1" applyFill="1" applyBorder="1" applyAlignment="1">
      <alignment horizontal="left" vertical="center" wrapText="1"/>
    </xf>
    <xf numFmtId="168" fontId="3" fillId="3" borderId="14" xfId="2" applyNumberFormat="1" applyFont="1" applyFill="1" applyBorder="1" applyAlignment="1">
      <alignment horizontal="center" vertical="center" wrapText="1"/>
    </xf>
    <xf numFmtId="168" fontId="3" fillId="3" borderId="36" xfId="2" applyNumberFormat="1" applyFont="1" applyFill="1" applyBorder="1" applyAlignment="1">
      <alignment horizontal="center" vertical="center" wrapText="1"/>
    </xf>
    <xf numFmtId="0" fontId="3" fillId="3" borderId="42" xfId="0" applyFont="1" applyFill="1" applyBorder="1" applyAlignment="1">
      <alignment horizontal="left" vertical="center"/>
    </xf>
    <xf numFmtId="0" fontId="3" fillId="3" borderId="14" xfId="0" applyFont="1" applyFill="1" applyBorder="1" applyAlignment="1">
      <alignment horizontal="left" vertical="center"/>
    </xf>
    <xf numFmtId="168" fontId="3" fillId="3" borderId="14" xfId="2" applyNumberFormat="1" applyFont="1" applyFill="1" applyBorder="1" applyAlignment="1">
      <alignment horizontal="center" vertical="center"/>
    </xf>
    <xf numFmtId="168" fontId="3" fillId="3" borderId="36" xfId="2" applyNumberFormat="1" applyFont="1" applyFill="1" applyBorder="1" applyAlignment="1">
      <alignment horizontal="center" vertical="center"/>
    </xf>
    <xf numFmtId="0" fontId="3" fillId="3" borderId="13" xfId="0" applyFont="1" applyFill="1" applyBorder="1" applyAlignment="1">
      <alignment horizontal="center" vertical="top"/>
    </xf>
    <xf numFmtId="0" fontId="3" fillId="3" borderId="43" xfId="0" applyFont="1" applyFill="1" applyBorder="1" applyAlignment="1">
      <alignment horizontal="left" vertical="center" wrapText="1"/>
    </xf>
    <xf numFmtId="168" fontId="3" fillId="3" borderId="28" xfId="2" applyNumberFormat="1" applyFont="1" applyFill="1" applyBorder="1" applyAlignment="1">
      <alignment horizontal="center" vertical="center" wrapText="1"/>
    </xf>
    <xf numFmtId="168" fontId="3" fillId="3" borderId="37" xfId="2" applyNumberFormat="1" applyFont="1" applyFill="1" applyBorder="1" applyAlignment="1">
      <alignment horizontal="center" vertical="center" wrapText="1"/>
    </xf>
    <xf numFmtId="167" fontId="8" fillId="3" borderId="36" xfId="0" applyNumberFormat="1" applyFont="1" applyFill="1" applyBorder="1" applyAlignment="1">
      <alignment horizontal="center" vertical="center" wrapText="1"/>
    </xf>
    <xf numFmtId="0" fontId="3" fillId="3" borderId="18" xfId="0" applyFont="1" applyFill="1" applyBorder="1" applyAlignment="1">
      <alignment horizontal="left" vertical="center" wrapText="1"/>
    </xf>
    <xf numFmtId="168" fontId="3" fillId="3" borderId="19" xfId="2" applyNumberFormat="1" applyFont="1" applyFill="1" applyBorder="1" applyAlignment="1">
      <alignment horizontal="center" vertical="center" wrapText="1"/>
    </xf>
    <xf numFmtId="168" fontId="3" fillId="3" borderId="44" xfId="2" applyNumberFormat="1" applyFont="1" applyFill="1" applyBorder="1" applyAlignment="1">
      <alignment horizontal="center" vertical="center" wrapText="1"/>
    </xf>
    <xf numFmtId="0" fontId="3" fillId="2" borderId="42" xfId="0" applyFont="1" applyFill="1" applyBorder="1" applyAlignment="1">
      <alignment horizontal="left" vertical="center"/>
    </xf>
    <xf numFmtId="0" fontId="3" fillId="2" borderId="14" xfId="0" applyFont="1" applyFill="1" applyBorder="1" applyAlignment="1">
      <alignment horizontal="left" vertical="center"/>
    </xf>
    <xf numFmtId="168" fontId="3" fillId="2" borderId="14" xfId="2" applyNumberFormat="1" applyFont="1" applyFill="1" applyBorder="1" applyAlignment="1">
      <alignment horizontal="center" vertical="center"/>
    </xf>
    <xf numFmtId="168" fontId="3" fillId="2" borderId="36" xfId="2" applyNumberFormat="1" applyFont="1" applyFill="1" applyBorder="1" applyAlignment="1">
      <alignment horizontal="center" vertical="center"/>
    </xf>
    <xf numFmtId="0" fontId="3" fillId="3" borderId="45" xfId="0" applyFont="1" applyFill="1" applyBorder="1" applyAlignment="1">
      <alignment horizontal="left" vertical="center"/>
    </xf>
    <xf numFmtId="0" fontId="3" fillId="3" borderId="28" xfId="0" applyFont="1" applyFill="1" applyBorder="1" applyAlignment="1">
      <alignment horizontal="left" vertical="center"/>
    </xf>
    <xf numFmtId="168" fontId="3" fillId="3" borderId="28" xfId="2" applyNumberFormat="1" applyFont="1" applyFill="1" applyBorder="1" applyAlignment="1">
      <alignment horizontal="center" vertical="center"/>
    </xf>
    <xf numFmtId="168" fontId="3" fillId="3" borderId="37" xfId="2" applyNumberFormat="1" applyFont="1" applyFill="1" applyBorder="1" applyAlignment="1">
      <alignment horizontal="center" vertical="center"/>
    </xf>
    <xf numFmtId="0" fontId="3" fillId="3" borderId="43" xfId="0" applyFont="1" applyFill="1" applyBorder="1" applyAlignment="1">
      <alignment horizontal="center" vertical="center"/>
    </xf>
    <xf numFmtId="0" fontId="3" fillId="3" borderId="28" xfId="0" applyFont="1" applyFill="1" applyBorder="1" applyAlignment="1">
      <alignment horizontal="left" vertical="center" wrapText="1"/>
    </xf>
    <xf numFmtId="0" fontId="3" fillId="3" borderId="18" xfId="0" applyFont="1" applyFill="1" applyBorder="1" applyAlignment="1">
      <alignment horizontal="center" vertical="top"/>
    </xf>
    <xf numFmtId="167" fontId="3" fillId="3" borderId="44" xfId="0" applyNumberFormat="1" applyFont="1" applyFill="1" applyBorder="1" applyAlignment="1">
      <alignment horizontal="center" vertical="center" wrapText="1"/>
    </xf>
    <xf numFmtId="0" fontId="5" fillId="3" borderId="39" xfId="0" applyFont="1" applyFill="1" applyBorder="1" applyAlignment="1">
      <alignment horizontal="left" vertical="top" wrapText="1"/>
    </xf>
    <xf numFmtId="0" fontId="3" fillId="3" borderId="46" xfId="0" applyFont="1" applyFill="1" applyBorder="1" applyAlignment="1">
      <alignment horizontal="left" vertical="center"/>
    </xf>
    <xf numFmtId="0" fontId="3" fillId="3" borderId="19" xfId="0" applyFont="1" applyFill="1" applyBorder="1" applyAlignment="1">
      <alignment horizontal="left" vertical="center"/>
    </xf>
    <xf numFmtId="168" fontId="3" fillId="3" borderId="19" xfId="2" applyNumberFormat="1" applyFont="1" applyFill="1" applyBorder="1" applyAlignment="1">
      <alignment horizontal="center" vertical="center"/>
    </xf>
    <xf numFmtId="168" fontId="3" fillId="3" borderId="44" xfId="2" applyNumberFormat="1" applyFont="1" applyFill="1" applyBorder="1" applyAlignment="1">
      <alignment horizontal="center" vertical="center"/>
    </xf>
    <xf numFmtId="0" fontId="3" fillId="3" borderId="7" xfId="0" applyFont="1" applyFill="1" applyBorder="1" applyAlignment="1">
      <alignment horizontal="left" vertical="top"/>
    </xf>
    <xf numFmtId="9" fontId="0" fillId="4" borderId="0" xfId="2" applyFont="1" applyFill="1"/>
    <xf numFmtId="43" fontId="0" fillId="5" borderId="0" xfId="1" applyFont="1" applyFill="1"/>
    <xf numFmtId="43" fontId="0" fillId="0" borderId="0" xfId="1" applyFont="1"/>
    <xf numFmtId="169" fontId="0" fillId="0" borderId="0" xfId="1" applyNumberFormat="1" applyFont="1"/>
    <xf numFmtId="0" fontId="13" fillId="0" borderId="0" xfId="4" applyFont="1" applyAlignment="1">
      <alignment horizontal="left"/>
    </xf>
    <xf numFmtId="0" fontId="12" fillId="0" borderId="0" xfId="4"/>
    <xf numFmtId="0" fontId="12" fillId="0" borderId="0" xfId="4" applyAlignment="1">
      <alignment horizontal="left" wrapText="1"/>
    </xf>
    <xf numFmtId="0" fontId="13" fillId="0" borderId="0" xfId="4" applyFont="1" applyAlignment="1">
      <alignment horizontal="left" wrapText="1"/>
    </xf>
    <xf numFmtId="0" fontId="14" fillId="0" borderId="0" xfId="4" applyFont="1" applyAlignment="1">
      <alignment horizontal="left"/>
    </xf>
    <xf numFmtId="0" fontId="12" fillId="0" borderId="0" xfId="4" applyAlignment="1">
      <alignment horizontal="left"/>
    </xf>
    <xf numFmtId="166" fontId="0" fillId="6" borderId="0" xfId="0" applyNumberFormat="1" applyFill="1"/>
    <xf numFmtId="0" fontId="2" fillId="7" borderId="0" xfId="0" applyFont="1" applyFill="1" applyAlignment="1">
      <alignment horizontal="center" vertical="center" wrapText="1"/>
    </xf>
    <xf numFmtId="0" fontId="0" fillId="7" borderId="0" xfId="0" applyFill="1"/>
    <xf numFmtId="165" fontId="2" fillId="8" borderId="0" xfId="0" applyNumberFormat="1" applyFont="1" applyFill="1" applyAlignment="1">
      <alignment horizontal="center" vertical="center" wrapText="1"/>
    </xf>
    <xf numFmtId="165" fontId="0" fillId="8" borderId="0" xfId="0" applyNumberFormat="1" applyFill="1"/>
    <xf numFmtId="0" fontId="3" fillId="3" borderId="13" xfId="0" applyFont="1" applyFill="1" applyBorder="1" applyAlignment="1">
      <alignment horizontal="center" vertical="center"/>
    </xf>
    <xf numFmtId="0" fontId="0" fillId="0" borderId="0" xfId="0"/>
    <xf numFmtId="168" fontId="3" fillId="3" borderId="14" xfId="2" applyNumberFormat="1" applyFont="1" applyFill="1" applyBorder="1" applyAlignment="1">
      <alignment horizontal="center" vertical="center"/>
    </xf>
    <xf numFmtId="0" fontId="0" fillId="0" borderId="0" xfId="0" pivotButton="1"/>
    <xf numFmtId="0" fontId="0" fillId="0" borderId="0" xfId="0" applyAlignment="1">
      <alignment horizontal="left"/>
    </xf>
    <xf numFmtId="0" fontId="13" fillId="0" borderId="0" xfId="4" applyFont="1" applyAlignment="1">
      <alignment horizontal="left" wrapText="1"/>
    </xf>
    <xf numFmtId="166" fontId="2" fillId="6" borderId="0" xfId="0" applyNumberFormat="1" applyFont="1" applyFill="1" applyAlignment="1">
      <alignment horizontal="center" vertical="center" wrapText="1"/>
    </xf>
    <xf numFmtId="169" fontId="0" fillId="0" borderId="0" xfId="0" applyNumberFormat="1"/>
    <xf numFmtId="43" fontId="0" fillId="5" borderId="0" xfId="1" applyNumberFormat="1" applyFont="1" applyFill="1"/>
    <xf numFmtId="43" fontId="0" fillId="0" borderId="0" xfId="1" applyNumberFormat="1" applyFont="1"/>
    <xf numFmtId="43" fontId="0" fillId="0" borderId="0" xfId="0" applyNumberFormat="1"/>
    <xf numFmtId="0" fontId="14" fillId="0" borderId="0" xfId="0" applyFont="1" applyAlignment="1">
      <alignment horizontal="center"/>
    </xf>
    <xf numFmtId="0" fontId="0" fillId="0" borderId="0" xfId="0" applyAlignment="1">
      <alignment horizontal="center"/>
    </xf>
    <xf numFmtId="168" fontId="0" fillId="0" borderId="0" xfId="2" applyNumberFormat="1" applyFont="1"/>
    <xf numFmtId="43" fontId="0" fillId="6" borderId="0" xfId="1" applyFont="1" applyFill="1"/>
    <xf numFmtId="168" fontId="0" fillId="0" borderId="21" xfId="2" applyNumberFormat="1" applyFont="1" applyBorder="1"/>
    <xf numFmtId="0" fontId="0" fillId="0" borderId="1" xfId="0" applyBorder="1"/>
    <xf numFmtId="0" fontId="0" fillId="0" borderId="2" xfId="0" applyBorder="1"/>
    <xf numFmtId="43" fontId="0" fillId="0" borderId="2" xfId="0" applyNumberFormat="1" applyBorder="1"/>
    <xf numFmtId="43" fontId="0" fillId="0" borderId="3" xfId="0" applyNumberFormat="1" applyBorder="1"/>
    <xf numFmtId="0" fontId="0" fillId="0" borderId="4" xfId="0" applyBorder="1"/>
    <xf numFmtId="0" fontId="0" fillId="0" borderId="0" xfId="0" applyBorder="1"/>
    <xf numFmtId="43" fontId="0" fillId="0" borderId="0" xfId="0" applyNumberFormat="1" applyBorder="1"/>
    <xf numFmtId="43" fontId="0" fillId="0" borderId="6" xfId="0" applyNumberFormat="1" applyBorder="1"/>
    <xf numFmtId="168" fontId="0" fillId="0" borderId="0" xfId="2" applyNumberFormat="1" applyFont="1" applyBorder="1"/>
    <xf numFmtId="0" fontId="0" fillId="0" borderId="38" xfId="0" applyBorder="1"/>
    <xf numFmtId="0" fontId="0" fillId="0" borderId="7" xfId="0" applyBorder="1"/>
    <xf numFmtId="168" fontId="0" fillId="0" borderId="22" xfId="2" applyNumberFormat="1" applyFont="1" applyBorder="1"/>
    <xf numFmtId="43" fontId="0" fillId="0" borderId="16" xfId="0" applyNumberFormat="1" applyBorder="1"/>
    <xf numFmtId="0" fontId="3" fillId="3" borderId="0" xfId="0" applyFont="1" applyFill="1" applyAlignment="1">
      <alignment vertical="top" wrapText="1"/>
    </xf>
    <xf numFmtId="0" fontId="0" fillId="0" borderId="0" xfId="0" applyAlignment="1">
      <alignment vertical="top" wrapText="1"/>
    </xf>
    <xf numFmtId="0" fontId="3" fillId="3" borderId="0" xfId="0" applyFont="1" applyFill="1" applyAlignment="1">
      <alignment vertical="top"/>
    </xf>
    <xf numFmtId="0" fontId="0" fillId="0" borderId="0" xfId="0" applyAlignment="1">
      <alignment vertical="top"/>
    </xf>
    <xf numFmtId="0" fontId="3" fillId="2" borderId="10" xfId="0" applyFont="1"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3" fillId="2" borderId="20" xfId="0" applyFont="1" applyFill="1" applyBorder="1" applyAlignment="1">
      <alignment horizontal="left"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0" fillId="0" borderId="16" xfId="0" applyBorder="1" applyAlignment="1">
      <alignment horizontal="left" vertical="center" wrapText="1"/>
    </xf>
    <xf numFmtId="0" fontId="3" fillId="3" borderId="28" xfId="0" applyFont="1" applyFill="1" applyBorder="1" applyAlignment="1">
      <alignment horizontal="left" vertical="center" wrapText="1"/>
    </xf>
    <xf numFmtId="0" fontId="0" fillId="0" borderId="29" xfId="0" applyBorder="1" applyAlignment="1">
      <alignment horizontal="left" vertical="center" wrapText="1"/>
    </xf>
    <xf numFmtId="0" fontId="0" fillId="0" borderId="31" xfId="0" applyBorder="1" applyAlignment="1">
      <alignment horizontal="left" vertical="center" wrapText="1"/>
    </xf>
    <xf numFmtId="0" fontId="3" fillId="3" borderId="30" xfId="0" applyFont="1" applyFill="1" applyBorder="1" applyAlignment="1">
      <alignment horizontal="left" vertical="center" wrapText="1"/>
    </xf>
    <xf numFmtId="0" fontId="0" fillId="0" borderId="27" xfId="0" applyBorder="1" applyAlignment="1">
      <alignment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3" fillId="3" borderId="23" xfId="0" applyFont="1" applyFill="1" applyBorder="1" applyAlignment="1">
      <alignment horizontal="lef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5" fillId="3" borderId="2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3" fillId="3" borderId="30" xfId="0" applyFont="1" applyFill="1" applyBorder="1" applyAlignment="1">
      <alignment vertical="center" wrapText="1"/>
    </xf>
    <xf numFmtId="0" fontId="0" fillId="0" borderId="27" xfId="0" applyBorder="1" applyAlignment="1">
      <alignment vertical="center" wrapText="1"/>
    </xf>
    <xf numFmtId="0" fontId="5" fillId="3" borderId="37"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0" fillId="0" borderId="25" xfId="0" applyBorder="1" applyAlignment="1">
      <alignment vertical="center" wrapText="1"/>
    </xf>
    <xf numFmtId="0" fontId="6" fillId="3" borderId="0" xfId="0" applyFont="1" applyFill="1" applyAlignment="1">
      <alignment vertical="top" wrapText="1"/>
    </xf>
    <xf numFmtId="0" fontId="2" fillId="0" borderId="0" xfId="0" applyFont="1" applyAlignment="1">
      <alignment horizontal="center" wrapText="1"/>
    </xf>
  </cellXfs>
  <cellStyles count="6">
    <cellStyle name="Comma" xfId="1" builtinId="3"/>
    <cellStyle name="Comma 2" xfId="5" xr:uid="{117EE088-B547-4C0F-BD1B-1016C83A6C85}"/>
    <cellStyle name="Hyperlink" xfId="3" builtinId="8"/>
    <cellStyle name="Normal" xfId="0" builtinId="0"/>
    <cellStyle name="Normal 2" xfId="4" xr:uid="{00000000-0005-0000-0000-000003000000}"/>
    <cellStyle name="Percent" xfId="2" builtinId="5"/>
  </cellStyles>
  <dxfs count="4">
    <dxf>
      <numFmt numFmtId="169" formatCode="_(* #,##0_);_(* \(#,##0\);_(* &quot;-&quot;??_);_(@_)"/>
    </dxf>
    <dxf>
      <numFmt numFmtId="169" formatCode="_(* #,##0_);_(* \(#,##0\);_(* &quot;-&quot;??_);_(@_)"/>
    </dxf>
    <dxf>
      <numFmt numFmtId="169" formatCode="_(* #,##0_);_(* \(#,##0\);_(* &quot;-&quot;??_);_(@_)"/>
    </dxf>
    <dxf>
      <numFmt numFmtId="169"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pivotCacheDefinition" Target="pivotCache/pivotCacheDefinition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76EE681D-AEFC-48AB-AA57-8E4F5D5C308B}"/>
            </a:ext>
          </a:extLst>
        </xdr:cNvPr>
        <xdr:cNvPicPr>
          <a:picLocks noChangeAspect="1"/>
        </xdr:cNvPicPr>
      </xdr:nvPicPr>
      <xdr:blipFill>
        <a:blip xmlns:r="http://schemas.openxmlformats.org/officeDocument/2006/relationships" r:embed="rId1" cstate="print"/>
        <a:stretch>
          <a:fillRect/>
        </a:stretch>
      </xdr:blipFill>
      <xdr:spPr>
        <a:xfrm>
          <a:off x="184150" y="18415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499CAE45-CAEA-4480-84C6-98F4900603AB}"/>
            </a:ext>
          </a:extLst>
        </xdr:cNvPr>
        <xdr:cNvSpPr txBox="1"/>
      </xdr:nvSpPr>
      <xdr:spPr>
        <a:xfrm>
          <a:off x="412750" y="435024"/>
          <a:ext cx="1436520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2862C8FD-D0E5-4C88-9F8E-EB90E2D8523D}"/>
            </a:ext>
          </a:extLst>
        </xdr:cNvPr>
        <xdr:cNvPicPr>
          <a:picLocks noChangeAspect="1"/>
        </xdr:cNvPicPr>
      </xdr:nvPicPr>
      <xdr:blipFill>
        <a:blip xmlns:r="http://schemas.openxmlformats.org/officeDocument/2006/relationships" r:embed="rId1" cstate="print"/>
        <a:stretch>
          <a:fillRect/>
        </a:stretch>
      </xdr:blipFill>
      <xdr:spPr>
        <a:xfrm>
          <a:off x="0" y="46355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587BEC3B-D3A7-41C8-86F7-D9085D6DFE1B}"/>
            </a:ext>
          </a:extLst>
        </xdr:cNvPr>
        <xdr:cNvSpPr txBox="1"/>
      </xdr:nvSpPr>
      <xdr:spPr>
        <a:xfrm>
          <a:off x="0" y="714424"/>
          <a:ext cx="0"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5A49C2CC-A48D-476D-8DDD-9EE4A43E51E3}"/>
            </a:ext>
          </a:extLst>
        </xdr:cNvPr>
        <xdr:cNvPicPr>
          <a:picLocks noChangeAspect="1"/>
        </xdr:cNvPicPr>
      </xdr:nvPicPr>
      <xdr:blipFill>
        <a:blip xmlns:r="http://schemas.openxmlformats.org/officeDocument/2006/relationships" r:embed="rId1" cstate="print"/>
        <a:stretch>
          <a:fillRect/>
        </a:stretch>
      </xdr:blipFill>
      <xdr:spPr>
        <a:xfrm>
          <a:off x="0" y="46355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48A7218D-A85F-457F-93D1-32100D8F1759}"/>
            </a:ext>
          </a:extLst>
        </xdr:cNvPr>
        <xdr:cNvSpPr txBox="1"/>
      </xdr:nvSpPr>
      <xdr:spPr>
        <a:xfrm>
          <a:off x="0" y="650924"/>
          <a:ext cx="0"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6" name="Picture 5" descr="Picture2.png">
          <a:extLst>
            <a:ext uri="{FF2B5EF4-FFF2-40B4-BE49-F238E27FC236}">
              <a16:creationId xmlns:a16="http://schemas.microsoft.com/office/drawing/2014/main" id="{5AFD0B7B-534F-4398-87E1-A646D68F8668}"/>
            </a:ext>
          </a:extLst>
        </xdr:cNvPr>
        <xdr:cNvPicPr>
          <a:picLocks noChangeAspect="1"/>
        </xdr:cNvPicPr>
      </xdr:nvPicPr>
      <xdr:blipFill>
        <a:blip xmlns:r="http://schemas.openxmlformats.org/officeDocument/2006/relationships" r:embed="rId1" cstate="print"/>
        <a:stretch>
          <a:fillRect/>
        </a:stretch>
      </xdr:blipFill>
      <xdr:spPr>
        <a:xfrm>
          <a:off x="0" y="46355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7" name="TextBox 6">
          <a:extLst>
            <a:ext uri="{FF2B5EF4-FFF2-40B4-BE49-F238E27FC236}">
              <a16:creationId xmlns:a16="http://schemas.microsoft.com/office/drawing/2014/main" id="{DDDCC5F0-614C-4218-A27F-C9F8FDEFA82A}"/>
            </a:ext>
          </a:extLst>
        </xdr:cNvPr>
        <xdr:cNvSpPr txBox="1"/>
      </xdr:nvSpPr>
      <xdr:spPr>
        <a:xfrm>
          <a:off x="163427" y="650924"/>
          <a:ext cx="945197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8" name="Picture 7" descr="Picture2.png">
          <a:extLst>
            <a:ext uri="{FF2B5EF4-FFF2-40B4-BE49-F238E27FC236}">
              <a16:creationId xmlns:a16="http://schemas.microsoft.com/office/drawing/2014/main" id="{FCD9FC8F-8280-4754-905A-106DC72802E0}"/>
            </a:ext>
          </a:extLst>
        </xdr:cNvPr>
        <xdr:cNvPicPr>
          <a:picLocks noChangeAspect="1"/>
        </xdr:cNvPicPr>
      </xdr:nvPicPr>
      <xdr:blipFill>
        <a:blip xmlns:r="http://schemas.openxmlformats.org/officeDocument/2006/relationships" r:embed="rId1" cstate="print"/>
        <a:stretch>
          <a:fillRect/>
        </a:stretch>
      </xdr:blipFill>
      <xdr:spPr>
        <a:xfrm>
          <a:off x="14598650" y="46355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9" name="TextBox 8">
          <a:extLst>
            <a:ext uri="{FF2B5EF4-FFF2-40B4-BE49-F238E27FC236}">
              <a16:creationId xmlns:a16="http://schemas.microsoft.com/office/drawing/2014/main" id="{1B2D8E05-333D-48C3-BF2F-BC7F6F75D049}"/>
            </a:ext>
          </a:extLst>
        </xdr:cNvPr>
        <xdr:cNvSpPr txBox="1"/>
      </xdr:nvSpPr>
      <xdr:spPr>
        <a:xfrm>
          <a:off x="14598650" y="650924"/>
          <a:ext cx="0"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0" name="Picture 9" descr="Picture2.png">
          <a:extLst>
            <a:ext uri="{FF2B5EF4-FFF2-40B4-BE49-F238E27FC236}">
              <a16:creationId xmlns:a16="http://schemas.microsoft.com/office/drawing/2014/main" id="{47A59B87-062A-4E02-8DDD-7F9213A10991}"/>
            </a:ext>
          </a:extLst>
        </xdr:cNvPr>
        <xdr:cNvPicPr>
          <a:picLocks noChangeAspect="1"/>
        </xdr:cNvPicPr>
      </xdr:nvPicPr>
      <xdr:blipFill>
        <a:blip xmlns:r="http://schemas.openxmlformats.org/officeDocument/2006/relationships" r:embed="rId1" cstate="print"/>
        <a:stretch>
          <a:fillRect/>
        </a:stretch>
      </xdr:blipFill>
      <xdr:spPr>
        <a:xfrm>
          <a:off x="14598650" y="463550"/>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1" name="TextBox 10">
          <a:extLst>
            <a:ext uri="{FF2B5EF4-FFF2-40B4-BE49-F238E27FC236}">
              <a16:creationId xmlns:a16="http://schemas.microsoft.com/office/drawing/2014/main" id="{896A5148-C0DB-4E0E-8F04-E6B5BA364DA6}"/>
            </a:ext>
          </a:extLst>
        </xdr:cNvPr>
        <xdr:cNvSpPr txBox="1"/>
      </xdr:nvSpPr>
      <xdr:spPr>
        <a:xfrm>
          <a:off x="14598650" y="650924"/>
          <a:ext cx="0"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NEW%20Conservation$\Projects\IESO%20and%20OPA\1730%20IESO%20peaksaverPLUS%202014\Cost-effectiveness\Modified%20Data\Cost-effectiveness%20Model%20-%20070820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data\evaluation\Users\mchamelin\Dropbox\2014%20Econoler%20OPA\Horizon-REM-0035%20Savings%20Assessme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afilesrv\NEW%20Conservation$\Projects\Ontario%20Power%20Authority\2013-2014\2013-2014%20Commercial\Analysis\2014\Audit%20Funding\2014_Cost%20Effectiveness%20Calculator_OPA_Audit_v1_withNV.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filesrv\NEW%20Conservation$\PROGRAMS\Portfolio%20of%20Programs%20-%20Consolidated%20View\Reports\CFF%20Reporting\CFF%20LDC%20Reports\2016%2004\LDC%20Data%20and%20Reporting%20-%20Horizon%20Utilities%20-%20May%2015%20201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ustomerfirstca-my.sharepoint.com/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chung\Desktop\CFF\IESO%20Settlements\IESO%20Invoices%20-%20OH\2018\February\For%20IESO\LDC%20data%20&amp;%20reporting%20Jan%202018_OH.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afilesrv\NEW%20Conservation$\PROGRAMS\Portfolio%20of%20Programs%20-%20Consolidated%20View\Reports\CFF%20Reporting\CFF%20LDC%20Reports\LDC%20Data%20and%20Reporting%20Template%20v2.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pafilesrv\NEW%20Conservation$\PROGRAMS\Portfolio%20of%20Programs%20-%20Consolidated%20View\Reports\Final%202014%20Results\Data%20Returned%20from%20Evaluators%20-%20FINAL\01%20Appliance%20Retirement\01%20Raw%20data\2014%20Appliance%20Retirement%20Analysis%20v1.2.xlsx?74D18BA4" TargetMode="External"/><Relationship Id="rId1" Type="http://schemas.openxmlformats.org/officeDocument/2006/relationships/externalLinkPath" Target="file:///\\74D18BA4\2014%20Appliance%20Retirement%20Analysis%20v1.2.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pafilesrv\NEW%20Conservation$\PROGRAMS\Portfolio%20of%20Programs%20-%20Consolidated%20View\Reports\CFF%20Reporting\CFF%20LDC%20Reports\2016%2009\QAQC\Second%20Combination%20Tool%20Run\2016%2008\Original\14%20-%20LDC%20Data%20and%20Reporting%20Template%20-%20PowerStream%20-%202016%20August.xlsm?0493BD6B" TargetMode="External"/><Relationship Id="rId1" Type="http://schemas.openxmlformats.org/officeDocument/2006/relationships/externalLinkPath" Target="file:///\\0493BD6B\14%20-%20LDC%20Data%20and%20Reporting%20Template%20-%20PowerStream%20-%202016%20Augus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filesrv\NEW%20Conservation$\Users\Blake\Derek%20IESO\2011-2012%20Final%20Reporting%20Impact%20Results%20True%20Ups%201506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afilesrv\NEW%20Conservation$\OPERATIONS\Conservation%20Historical%20Data%20HUB\%23%20Reporting%20Tools\Project%20Lists%20Macro.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filesrv\NEW%20Conservation$\Conservation\New%20Conservation%20G%20Drive\Reporting\CFF%20MONTHLY%20COST%20SUBMISSIONS%20TO%20IESO\6%20March%202016\LDC%20Data%20and%20Reporting%20Template%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puts"/>
      <sheetName val="Custom Impacts"/>
      <sheetName val="Default Impacts, all programs"/>
      <sheetName val="Results"/>
      <sheetName val="Detailed Output"/>
      <sheetName val="CB_DATA_"/>
      <sheetName val="Program Library"/>
      <sheetName val="Impact inputs"/>
      <sheetName val="Default Values, all programs"/>
      <sheetName val="Allocation-prices"/>
      <sheetName val="Population Graphs"/>
      <sheetName val="Impacts"/>
      <sheetName val="ELCC Analysis"/>
      <sheetName val="Load Helper"/>
    </sheetNames>
    <sheetDataSet>
      <sheetData sheetId="0" refreshError="1"/>
      <sheetData sheetId="1">
        <row r="14">
          <cell r="C14">
            <v>13</v>
          </cell>
        </row>
        <row r="17">
          <cell r="C17">
            <v>6.25E-2</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Costs"/>
      <sheetName val="Input Program Names"/>
      <sheetName val="Program Summary by program"/>
      <sheetName val="Program Summary by year"/>
      <sheetName val="Measure Inputs"/>
      <sheetName val="Other Inputs"/>
      <sheetName val="Load Profiles"/>
      <sheetName val="Avoided Energy Cost"/>
      <sheetName val="Avoided Capacity Cost"/>
      <sheetName val="Avoided Nat Gas Cost"/>
      <sheetName val="Notes"/>
    </sheetNames>
    <sheetDataSet>
      <sheetData sheetId="0" refreshError="1"/>
      <sheetData sheetId="1" refreshError="1"/>
      <sheetData sheetId="2" refreshError="1"/>
      <sheetData sheetId="3" refreshError="1"/>
      <sheetData sheetId="4" refreshError="1"/>
      <sheetData sheetId="5">
        <row r="6">
          <cell r="C6">
            <v>6.0799999999999965E-2</v>
          </cell>
        </row>
      </sheetData>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s>
    <sheetDataSet>
      <sheetData sheetId="0"/>
      <sheetData sheetId="1"/>
      <sheetData sheetId="2"/>
      <sheetData sheetId="3"/>
      <sheetData sheetId="4"/>
      <sheetData sheetId="5"/>
      <sheetData sheetId="6"/>
      <sheetData sheetId="7">
        <row r="1">
          <cell r="L1" t="str">
            <v>Adaptive_Thermostat_Program</v>
          </cell>
          <cell r="M1" t="str">
            <v>Audit_Funding_Program</v>
          </cell>
          <cell r="N1" t="str">
            <v>Business_Refrigeration_Program</v>
          </cell>
          <cell r="O1" t="str">
            <v>Coupon_Program</v>
          </cell>
          <cell r="P1" t="str">
            <v>Coupon (Bi-Annual)</v>
          </cell>
          <cell r="Q1" t="str">
            <v>Social Benchmarking</v>
          </cell>
          <cell r="R1" t="str">
            <v>Energy_Manager_Program</v>
          </cell>
          <cell r="S1" t="str">
            <v>Existing_Building_Commissioning</v>
          </cell>
          <cell r="T1" t="str">
            <v>First_Nations_Conservation_Program</v>
          </cell>
          <cell r="U1" t="str">
            <v>Heating_and_Cooling_Program</v>
          </cell>
          <cell r="V1" t="str">
            <v>High_Performance_New_Construction</v>
          </cell>
          <cell r="W1" t="str">
            <v>Home_Assistance_Program</v>
          </cell>
          <cell r="X1" t="str">
            <v>Home_Energy_Report_Program</v>
          </cell>
          <cell r="Y1" t="str">
            <v>Monitoring_and_Targeting_Program</v>
          </cell>
          <cell r="Z1" t="str">
            <v>New_Construction_Program</v>
          </cell>
          <cell r="AA1" t="str">
            <v>Process_and_Systems_Upgrades_Program</v>
          </cell>
          <cell r="AB1" t="str">
            <v>Process_and_Systems_Upgrades_Program_P4P</v>
          </cell>
          <cell r="AC1" t="str">
            <v>Retrofit</v>
          </cell>
          <cell r="AD1" t="str">
            <v>Small_Business_Lighting</v>
          </cell>
          <cell r="AE1" t="str">
            <v>Social_Benchmarking_Program</v>
          </cell>
          <cell r="AF1" t="str">
            <v>Whole_Home</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refreshError="1"/>
      <sheetData sheetId="1" refreshError="1"/>
      <sheetData sheetId="2" refreshError="1"/>
      <sheetData sheetId="3" refreshError="1"/>
      <sheetData sheetId="4" refreshError="1"/>
      <sheetData sheetId="5" refreshError="1"/>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row r="2">
          <cell r="A2" t="str">
            <v>Alectra Utilities Corporation</v>
          </cell>
          <cell r="D2" t="str">
            <v>Full Cost Recovery</v>
          </cell>
          <cell r="F2" t="str">
            <v>PSUI - Preliminary Engineering Study</v>
          </cell>
          <cell r="AI2" t="str">
            <v>Residential</v>
          </cell>
          <cell r="AL2" t="str">
            <v>Contractor</v>
          </cell>
          <cell r="AN2" t="str">
            <v>Single Family</v>
          </cell>
        </row>
        <row r="3">
          <cell r="A3" t="str">
            <v>Algoma Power Inc.</v>
          </cell>
          <cell r="D3" t="str">
            <v>Pay For Performance</v>
          </cell>
          <cell r="F3" t="str">
            <v>PSUI - Detailed Engineering Study</v>
          </cell>
          <cell r="AI3" t="str">
            <v>General Service (&lt;50 kW)</v>
          </cell>
          <cell r="AL3" t="str">
            <v>Other</v>
          </cell>
          <cell r="AN3" t="str">
            <v>Row House</v>
          </cell>
        </row>
        <row r="4">
          <cell r="A4" t="str">
            <v>Atikokan Hydro Inc.</v>
          </cell>
          <cell r="F4" t="str">
            <v>PSUI - Project Incentive</v>
          </cell>
          <cell r="AI4" t="str">
            <v>General Service (50-4999 kW)</v>
          </cell>
          <cell r="AL4" t="str">
            <v>Event Promotion</v>
          </cell>
          <cell r="AN4" t="str">
            <v>MURB High Rise</v>
          </cell>
        </row>
        <row r="5">
          <cell r="A5" t="str">
            <v>Attawapiskat Power Corporation</v>
          </cell>
          <cell r="F5" t="str">
            <v>Building Commissioning - Scoping Study</v>
          </cell>
          <cell r="AI5" t="str">
            <v>Large User (&gt;5000 kW)</v>
          </cell>
          <cell r="AL5" t="str">
            <v>Utility Representative</v>
          </cell>
          <cell r="AN5" t="str">
            <v>MURB Low Rise</v>
          </cell>
        </row>
        <row r="6">
          <cell r="A6" t="str">
            <v>Bluewater Power Distribution Corporation</v>
          </cell>
          <cell r="F6" t="str">
            <v>Building Commissioning - Investigation Phase</v>
          </cell>
          <cell r="AI6" t="str">
            <v>Sub Transmission</v>
          </cell>
          <cell r="AL6" t="str">
            <v>Friend/Neighbour</v>
          </cell>
          <cell r="AN6" t="str">
            <v>Other</v>
          </cell>
        </row>
        <row r="7">
          <cell r="A7" t="str">
            <v>Brantford Power Inc.</v>
          </cell>
          <cell r="F7" t="str">
            <v>Building Commissioning - Implementation Phase</v>
          </cell>
          <cell r="AL7" t="str">
            <v>Retail Store</v>
          </cell>
          <cell r="AN7" t="str">
            <v>Food Retail</v>
          </cell>
        </row>
        <row r="8">
          <cell r="A8" t="str">
            <v>Burlington Hydro Inc.</v>
          </cell>
          <cell r="F8" t="str">
            <v>Building Commissioning - Hand Off Completion Phase</v>
          </cell>
          <cell r="AL8" t="str">
            <v>Direct Mail Piece</v>
          </cell>
          <cell r="AN8" t="str">
            <v>Hospital</v>
          </cell>
        </row>
        <row r="9">
          <cell r="A9" t="str">
            <v>Canadian Niagara Power Inc.</v>
          </cell>
          <cell r="F9" t="str">
            <v>HPNC - Modeling Phase</v>
          </cell>
          <cell r="AL9" t="str">
            <v>Bill Insert</v>
          </cell>
          <cell r="AN9" t="str">
            <v>Hotel Other</v>
          </cell>
        </row>
        <row r="10">
          <cell r="A10" t="str">
            <v>Centre Wellington Hydro Ltd.</v>
          </cell>
          <cell r="F10" t="str">
            <v>HPNC - Design Decision</v>
          </cell>
          <cell r="AL10" t="str">
            <v>Web Site</v>
          </cell>
          <cell r="AN10" t="str">
            <v>Large Hotel</v>
          </cell>
        </row>
        <row r="11">
          <cell r="A11" t="str">
            <v>Chapleau Public Utilities Corporation</v>
          </cell>
          <cell r="F11" t="str">
            <v>HPNC - Project Implementation</v>
          </cell>
          <cell r="AL11" t="str">
            <v>Television Advertising</v>
          </cell>
          <cell r="AN11" t="str">
            <v>Large Office</v>
          </cell>
        </row>
        <row r="12">
          <cell r="A12" t="str">
            <v>COLLUS PowerStream Corp.</v>
          </cell>
          <cell r="AL12" t="str">
            <v>Radio Advertisement</v>
          </cell>
          <cell r="AN12" t="str">
            <v>Large Retail (non food)</v>
          </cell>
        </row>
        <row r="13">
          <cell r="A13" t="str">
            <v>Cooperative Hydro Embrun Inc.</v>
          </cell>
          <cell r="AL13" t="str">
            <v>Community Events</v>
          </cell>
          <cell r="AN13" t="str">
            <v>Nursing Home</v>
          </cell>
        </row>
        <row r="14">
          <cell r="A14" t="str">
            <v>E.L.K. Energy Inc.</v>
          </cell>
          <cell r="AL14" t="str">
            <v>Outdoor Advertising/ Billboard</v>
          </cell>
          <cell r="AN14" t="str">
            <v xml:space="preserve">Office Other </v>
          </cell>
        </row>
        <row r="15">
          <cell r="A15" t="str">
            <v>Energy+ Inc.</v>
          </cell>
          <cell r="AL15" t="str">
            <v>Transit Advertising</v>
          </cell>
          <cell r="AN15" t="str">
            <v>Restaurant</v>
          </cell>
        </row>
        <row r="16">
          <cell r="A16" t="str">
            <v>Enersource Hydro Mississauga Inc.</v>
          </cell>
          <cell r="AL16" t="str">
            <v>Local Municipality/Waste Management Office</v>
          </cell>
          <cell r="AN16" t="str">
            <v>Retail Other (non food)</v>
          </cell>
        </row>
        <row r="17">
          <cell r="A17" t="str">
            <v>Entegrus Powerlines Inc.</v>
          </cell>
          <cell r="AN17" t="str">
            <v>Schools</v>
          </cell>
        </row>
        <row r="18">
          <cell r="A18" t="str">
            <v>EnWin Utilities Ltd.</v>
          </cell>
          <cell r="AN18" t="str">
            <v>University Colleges</v>
          </cell>
        </row>
        <row r="19">
          <cell r="A19" t="str">
            <v>Erie Thames Powerlines Corporation</v>
          </cell>
          <cell r="AN19" t="str">
            <v>Warehouse Wholesale</v>
          </cell>
        </row>
        <row r="20">
          <cell r="A20" t="str">
            <v>Espanola Regional Hydro Distribution Corporation</v>
          </cell>
          <cell r="AN20" t="str">
            <v>Agriculture</v>
          </cell>
        </row>
        <row r="21">
          <cell r="A21" t="str">
            <v>Essex Powerlines Corporation</v>
          </cell>
          <cell r="AN21" t="str">
            <v>Chemical Mfg</v>
          </cell>
        </row>
        <row r="22">
          <cell r="A22" t="str">
            <v>Festival Hydro Inc.</v>
          </cell>
          <cell r="AN22" t="str">
            <v>Fabricated Metals</v>
          </cell>
        </row>
        <row r="23">
          <cell r="A23" t="str">
            <v>Fort Albany Power Corporation</v>
          </cell>
          <cell r="AN23" t="str">
            <v>Large Food And Beverage</v>
          </cell>
        </row>
        <row r="24">
          <cell r="A24" t="str">
            <v>Fort Frances Power Corporation</v>
          </cell>
          <cell r="AN24" t="str">
            <v>Large Mining</v>
          </cell>
        </row>
        <row r="25">
          <cell r="A25" t="str">
            <v>Greater Sudbury Hydro Inc.</v>
          </cell>
          <cell r="AN25" t="str">
            <v>Large Transportation And Mach</v>
          </cell>
        </row>
        <row r="26">
          <cell r="A26" t="str">
            <v>Grimsby Power Incorporated</v>
          </cell>
          <cell r="AN26" t="str">
            <v>Miscellaneous Industrial</v>
          </cell>
        </row>
        <row r="27">
          <cell r="A27" t="str">
            <v>Guelph Hydro Electric Systems Inc.</v>
          </cell>
          <cell r="AN27" t="str">
            <v>Non Metallic Minerals</v>
          </cell>
        </row>
        <row r="28">
          <cell r="A28" t="str">
            <v>Halton Hills Hydro Inc.</v>
          </cell>
          <cell r="AN28" t="str">
            <v>Other Food And Beverage</v>
          </cell>
        </row>
        <row r="29">
          <cell r="A29" t="str">
            <v>Hearst Power Distribution Company Limited</v>
          </cell>
          <cell r="AN29" t="str">
            <v>Other Mining</v>
          </cell>
        </row>
        <row r="30">
          <cell r="A30" t="str">
            <v>Horizon Utilities Corporation</v>
          </cell>
          <cell r="AN30" t="str">
            <v>Other Transportation And Mach</v>
          </cell>
        </row>
        <row r="31">
          <cell r="A31" t="str">
            <v>Hydro 2000 Inc.</v>
          </cell>
          <cell r="AN31" t="str">
            <v>Paper Mfg</v>
          </cell>
        </row>
        <row r="32">
          <cell r="A32" t="str">
            <v>Hydro Hawkesbury Inc.</v>
          </cell>
          <cell r="AN32" t="str">
            <v>Petroleum Refineries</v>
          </cell>
        </row>
        <row r="33">
          <cell r="A33" t="str">
            <v>Hydro One Brampton Networks Inc.</v>
          </cell>
          <cell r="AN33" t="str">
            <v>Plastic And Rubber Mfg</v>
          </cell>
        </row>
        <row r="34">
          <cell r="A34" t="str">
            <v>Hydro One Networks Inc.</v>
          </cell>
          <cell r="AN34" t="str">
            <v>Primary Metals</v>
          </cell>
        </row>
        <row r="35">
          <cell r="A35" t="str">
            <v>Hydro Ottawa Limited</v>
          </cell>
          <cell r="AN35" t="str">
            <v>Wood Products</v>
          </cell>
        </row>
        <row r="36">
          <cell r="A36" t="str">
            <v>InnPower Corporation</v>
          </cell>
        </row>
        <row r="37">
          <cell r="A37" t="str">
            <v>Kashechewan Power Corporation</v>
          </cell>
        </row>
        <row r="38">
          <cell r="A38" t="str">
            <v>Kenora Hydro Electric Corporation Ltd.</v>
          </cell>
        </row>
        <row r="39">
          <cell r="A39" t="str">
            <v>Kingston Hydro Corporation</v>
          </cell>
        </row>
        <row r="40">
          <cell r="A40" t="str">
            <v>Kitchener-Wilmot Hydro Inc.</v>
          </cell>
        </row>
        <row r="41">
          <cell r="A41" t="str">
            <v>Lakefront Utilities Inc.</v>
          </cell>
        </row>
        <row r="42">
          <cell r="A42" t="str">
            <v>Lakeland Power Distribution Ltd.</v>
          </cell>
        </row>
        <row r="43">
          <cell r="A43" t="str">
            <v>London Hydro Inc.</v>
          </cell>
        </row>
        <row r="44">
          <cell r="A44" t="str">
            <v>Midland Power Utility Corporation</v>
          </cell>
        </row>
        <row r="45">
          <cell r="A45" t="str">
            <v>Milton Hydro Distribution Inc.</v>
          </cell>
        </row>
        <row r="46">
          <cell r="A46" t="str">
            <v>Newmarket-Tay Power Distribution Ltd.</v>
          </cell>
        </row>
        <row r="47">
          <cell r="A47" t="str">
            <v>Niagara Peninsula Energy Inc.</v>
          </cell>
        </row>
        <row r="48">
          <cell r="A48" t="str">
            <v>Niagara-on-the-Lake Hydro Inc.</v>
          </cell>
        </row>
        <row r="49">
          <cell r="A49" t="str">
            <v>North Bay Hydro Distribution Limited</v>
          </cell>
        </row>
        <row r="50">
          <cell r="A50" t="str">
            <v>Northern Ontario Wires Inc.</v>
          </cell>
        </row>
        <row r="51">
          <cell r="A51" t="str">
            <v>Oakville Hydro Electricity Distribution Inc.</v>
          </cell>
        </row>
        <row r="52">
          <cell r="A52" t="str">
            <v>Orangeville Hydro Limited</v>
          </cell>
        </row>
        <row r="53">
          <cell r="A53" t="str">
            <v>Orillia Power Distribution Corporation</v>
          </cell>
        </row>
        <row r="54">
          <cell r="A54" t="str">
            <v>Oshawa PUC Networks Inc.</v>
          </cell>
        </row>
        <row r="55">
          <cell r="A55" t="str">
            <v>Ottawa River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App Status Ref"/>
      <sheetName val="JUNK Data"/>
      <sheetName val="Lookup"/>
      <sheetName val="Measure Table"/>
      <sheetName val="Data Dictionary"/>
      <sheetName val="{7011CDC1-F31D-E211-9419-00155D"/>
      <sheetName val="HAP Meas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D1" t="str">
            <v>Single Family</v>
          </cell>
        </row>
        <row r="2">
          <cell r="A2" t="str">
            <v>Algoma Power Inc.</v>
          </cell>
          <cell r="F2" t="str">
            <v>PSUI - Preliminary Engineering Study</v>
          </cell>
          <cell r="AB2" t="str">
            <v>Contractor</v>
          </cell>
          <cell r="AD2" t="str">
            <v>Row House</v>
          </cell>
        </row>
        <row r="3">
          <cell r="A3" t="str">
            <v>Atikokan Hydro Inc.</v>
          </cell>
          <cell r="F3" t="str">
            <v>PSUI - Detailed Engineering Study</v>
          </cell>
          <cell r="AB3" t="str">
            <v>Other</v>
          </cell>
          <cell r="AD3" t="str">
            <v>MURB High Rise</v>
          </cell>
        </row>
        <row r="4">
          <cell r="A4" t="str">
            <v>Attawapiskat Power Corporation</v>
          </cell>
          <cell r="F4" t="str">
            <v>PSUI - Project Incentive</v>
          </cell>
          <cell r="AB4" t="str">
            <v>Event Promotion</v>
          </cell>
          <cell r="AD4" t="str">
            <v>MURB Low Rise</v>
          </cell>
        </row>
        <row r="5">
          <cell r="A5" t="str">
            <v>Bluewater Power Distribution Corporation</v>
          </cell>
          <cell r="F5" t="str">
            <v>Building Commissioning - Scoping Study</v>
          </cell>
          <cell r="AB5" t="str">
            <v>Utility Representative</v>
          </cell>
          <cell r="AD5" t="str">
            <v>Other</v>
          </cell>
        </row>
        <row r="6">
          <cell r="A6" t="str">
            <v>Brant County Power Inc.</v>
          </cell>
          <cell r="F6" t="str">
            <v>Building Commissioning - Investigation Phase</v>
          </cell>
          <cell r="AB6" t="str">
            <v>Friend/Neighbour</v>
          </cell>
          <cell r="AD6" t="str">
            <v>Food Retail</v>
          </cell>
        </row>
        <row r="7">
          <cell r="A7" t="str">
            <v>Brantford Power Inc.</v>
          </cell>
          <cell r="F7" t="str">
            <v>Building Commissioning - Implementation Phase</v>
          </cell>
          <cell r="AB7" t="str">
            <v>Retail Store</v>
          </cell>
          <cell r="AD7" t="str">
            <v>Hospital</v>
          </cell>
        </row>
        <row r="8">
          <cell r="A8" t="str">
            <v>Burlington Hydro Inc.</v>
          </cell>
          <cell r="F8" t="str">
            <v>Building Commissioning - Hand Off Completion Phase</v>
          </cell>
          <cell r="AB8" t="str">
            <v>Direct Mail Piece</v>
          </cell>
          <cell r="AD8" t="str">
            <v>Hotel Other</v>
          </cell>
        </row>
        <row r="9">
          <cell r="A9" t="str">
            <v>Cambridge and North Dumfries Hydro Inc.</v>
          </cell>
          <cell r="F9" t="str">
            <v>HPNC - Modeling Phase</v>
          </cell>
          <cell r="AB9" t="str">
            <v>Bill Insert</v>
          </cell>
          <cell r="AD9" t="str">
            <v>Large Hotel</v>
          </cell>
        </row>
        <row r="10">
          <cell r="A10" t="str">
            <v>Canadian Niagara Power Inc.</v>
          </cell>
          <cell r="F10" t="str">
            <v>HPNC - Design Decision</v>
          </cell>
          <cell r="AB10" t="str">
            <v>Web Site</v>
          </cell>
          <cell r="AD10" t="str">
            <v>Large Office</v>
          </cell>
        </row>
        <row r="11">
          <cell r="A11" t="str">
            <v>Centre Wellington Hydro Ltd.</v>
          </cell>
          <cell r="F11" t="str">
            <v>HPNC - Project Implementation</v>
          </cell>
          <cell r="AB11" t="str">
            <v>Television Advertising</v>
          </cell>
          <cell r="AD11" t="str">
            <v>Large Retail (non food)</v>
          </cell>
        </row>
        <row r="12">
          <cell r="A12" t="str">
            <v>Chapleau Public Utilities Corporation</v>
          </cell>
          <cell r="AB12" t="str">
            <v>Radio Advertisement</v>
          </cell>
          <cell r="AD12" t="str">
            <v>Nursing Home</v>
          </cell>
        </row>
        <row r="13">
          <cell r="A13" t="str">
            <v>COLLUS PowerStream Corp.</v>
          </cell>
          <cell r="AB13" t="str">
            <v>Community Events</v>
          </cell>
          <cell r="AD13" t="str">
            <v xml:space="preserve">Office Other </v>
          </cell>
        </row>
        <row r="14">
          <cell r="A14" t="str">
            <v>Cooperative Hydro Embrun Inc.</v>
          </cell>
          <cell r="AB14" t="str">
            <v>Outdoor Advertising/ Billboard</v>
          </cell>
          <cell r="AD14" t="str">
            <v>Restaurant</v>
          </cell>
        </row>
        <row r="15">
          <cell r="A15" t="str">
            <v>E.L.K. Energy Inc.</v>
          </cell>
          <cell r="AB15" t="str">
            <v>Transit Advertising</v>
          </cell>
          <cell r="AD15" t="str">
            <v>Retail Other (non food)</v>
          </cell>
        </row>
        <row r="16">
          <cell r="A16" t="str">
            <v>Enersource Hydro Mississauga Inc.</v>
          </cell>
          <cell r="AB16" t="str">
            <v>Local Municipality/Waste Management Office</v>
          </cell>
          <cell r="AD16" t="str">
            <v>Schools</v>
          </cell>
        </row>
        <row r="17">
          <cell r="A17" t="str">
            <v>Entegrus Powerlines Inc.</v>
          </cell>
          <cell r="AD17" t="str">
            <v>University Colleges</v>
          </cell>
        </row>
        <row r="18">
          <cell r="A18" t="str">
            <v>EnWin Utilities Ltd.</v>
          </cell>
          <cell r="AD18" t="str">
            <v>Warehouse Wholesale</v>
          </cell>
        </row>
        <row r="19">
          <cell r="A19" t="str">
            <v>Erie Thames Powerlines Corporation</v>
          </cell>
          <cell r="AD19" t="str">
            <v>Agriculture</v>
          </cell>
        </row>
        <row r="20">
          <cell r="A20" t="str">
            <v>Espanola Regional Hydro Distribution Corporation</v>
          </cell>
          <cell r="AD20" t="str">
            <v>Chemical Mfg</v>
          </cell>
        </row>
        <row r="21">
          <cell r="A21" t="str">
            <v>Essex Powerlines Corporation</v>
          </cell>
          <cell r="AD21" t="str">
            <v>Fabricated Metals</v>
          </cell>
        </row>
        <row r="22">
          <cell r="A22" t="str">
            <v>Festival Hydro Inc.</v>
          </cell>
          <cell r="AD22" t="str">
            <v>Large Food And Beverage</v>
          </cell>
        </row>
        <row r="23">
          <cell r="A23" t="str">
            <v>Fort Albany Power Corporation</v>
          </cell>
          <cell r="AD23" t="str">
            <v>Large Mining</v>
          </cell>
        </row>
        <row r="24">
          <cell r="A24" t="str">
            <v>Fort Frances Power Corporation</v>
          </cell>
          <cell r="AD24" t="str">
            <v>Large Transportation And Mach</v>
          </cell>
        </row>
        <row r="25">
          <cell r="A25" t="str">
            <v>Greater Sudbury Hydro Inc.</v>
          </cell>
          <cell r="AD25" t="str">
            <v>Miscellaneous Industrial</v>
          </cell>
        </row>
        <row r="26">
          <cell r="A26" t="str">
            <v>Grimsby Power Incorporated</v>
          </cell>
          <cell r="AD26" t="str">
            <v>Non Metallic Minerals</v>
          </cell>
        </row>
        <row r="27">
          <cell r="A27" t="str">
            <v>Guelph Hydro Electric Systems Inc.</v>
          </cell>
          <cell r="AD27" t="str">
            <v>Other Food And Beverage</v>
          </cell>
        </row>
        <row r="28">
          <cell r="A28" t="str">
            <v>Haldimand County Hydro Inc.</v>
          </cell>
          <cell r="AD28" t="str">
            <v>Other Mining</v>
          </cell>
        </row>
        <row r="29">
          <cell r="A29" t="str">
            <v>Halton Hills Hydro Inc.</v>
          </cell>
          <cell r="AD29" t="str">
            <v>Other Transportation And Mach</v>
          </cell>
        </row>
        <row r="30">
          <cell r="A30" t="str">
            <v>Hearst Power Distribution Company Limited</v>
          </cell>
          <cell r="AD30" t="str">
            <v>Paper Mfg</v>
          </cell>
        </row>
        <row r="31">
          <cell r="A31" t="str">
            <v>Horizon Utilities Corporation</v>
          </cell>
          <cell r="AD31" t="str">
            <v>Petroleum Refineries</v>
          </cell>
        </row>
        <row r="32">
          <cell r="A32" t="str">
            <v>Hydro 2000 Inc.</v>
          </cell>
          <cell r="AD32" t="str">
            <v>Plastic And Rubber Mfg</v>
          </cell>
        </row>
        <row r="33">
          <cell r="A33" t="str">
            <v>Hydro Hawkesbury Inc.</v>
          </cell>
          <cell r="AD33" t="str">
            <v>Primary Metals</v>
          </cell>
        </row>
        <row r="34">
          <cell r="A34" t="str">
            <v>Hydro One Brampton Networks Inc.</v>
          </cell>
          <cell r="AD34" t="str">
            <v>Wood Products</v>
          </cell>
        </row>
        <row r="35">
          <cell r="A35" t="str">
            <v>Hydro One Networks Inc.</v>
          </cell>
        </row>
        <row r="36">
          <cell r="A36" t="str">
            <v>Hydro Ottawa Limited</v>
          </cell>
        </row>
        <row r="37">
          <cell r="A37" t="str">
            <v>Innisfil Hydro Distribution Systems Limited</v>
          </cell>
        </row>
        <row r="38">
          <cell r="A38" t="str">
            <v>Kashechewan Power Corporation</v>
          </cell>
        </row>
        <row r="39">
          <cell r="A39" t="str">
            <v>Kenora Hydro Electric Corporation Ltd.</v>
          </cell>
        </row>
        <row r="40">
          <cell r="A40" t="str">
            <v>Kingston Hydro Corporation</v>
          </cell>
        </row>
        <row r="41">
          <cell r="A41" t="str">
            <v>Kitchener-Wilmot Hydro Inc.</v>
          </cell>
        </row>
        <row r="42">
          <cell r="A42" t="str">
            <v>Lakefront Utilities Inc.</v>
          </cell>
        </row>
        <row r="43">
          <cell r="A43" t="str">
            <v>Lakeland Power Distribution Ltd.</v>
          </cell>
        </row>
        <row r="44">
          <cell r="A44" t="str">
            <v>London Hydro Inc.</v>
          </cell>
        </row>
        <row r="45">
          <cell r="A45" t="str">
            <v>Midland Power Utility Corporation</v>
          </cell>
        </row>
        <row r="46">
          <cell r="A46" t="str">
            <v>Milton Hydro Distribution Inc.</v>
          </cell>
        </row>
        <row r="47">
          <cell r="A47" t="str">
            <v>Newmarket-Tay Power Distribution Ltd.</v>
          </cell>
        </row>
        <row r="48">
          <cell r="A48" t="str">
            <v>Niagara Peninsula Energy Inc.</v>
          </cell>
        </row>
        <row r="49">
          <cell r="A49" t="str">
            <v>Niagara-on-the-Lake Hydro Inc.</v>
          </cell>
        </row>
        <row r="50">
          <cell r="A50" t="str">
            <v>Norfolk Power Distribution Inc.</v>
          </cell>
        </row>
        <row r="51">
          <cell r="A51" t="str">
            <v>North Bay Hydro Distribution Limited</v>
          </cell>
        </row>
        <row r="52">
          <cell r="A52" t="str">
            <v>Northern Ontario Wires Inc.</v>
          </cell>
        </row>
        <row r="53">
          <cell r="A53" t="str">
            <v>Oakville Hydro Electricity Distribution Inc.</v>
          </cell>
        </row>
        <row r="54">
          <cell r="A54" t="str">
            <v>Orangeville Hydro Limited</v>
          </cell>
        </row>
        <row r="55">
          <cell r="A55" t="str">
            <v>Orillia Power Distribution Corporation</v>
          </cell>
        </row>
        <row r="56">
          <cell r="A56" t="str">
            <v>Oshawa PUC Networks Inc.</v>
          </cell>
        </row>
        <row r="57">
          <cell r="A57" t="str">
            <v>Ottawa River Power Corporation</v>
          </cell>
        </row>
        <row r="58">
          <cell r="A58" t="str">
            <v>Parry Sound Power Corporation</v>
          </cell>
        </row>
        <row r="59">
          <cell r="A59" t="str">
            <v>Peterborough Distribution Incorporated</v>
          </cell>
        </row>
        <row r="60">
          <cell r="A60" t="str">
            <v>PowerStream Inc.</v>
          </cell>
        </row>
        <row r="61">
          <cell r="A61" t="str">
            <v>PUC Distribution Inc.</v>
          </cell>
        </row>
        <row r="62">
          <cell r="A62" t="str">
            <v>Renfrew Hydro Inc.</v>
          </cell>
        </row>
        <row r="63">
          <cell r="A63" t="str">
            <v>Rideau St. Lawrence Distribution Inc.</v>
          </cell>
        </row>
        <row r="64">
          <cell r="A64" t="str">
            <v>Sioux Lookout Hydro Inc.</v>
          </cell>
        </row>
        <row r="65">
          <cell r="A65" t="str">
            <v>St. Thomas Energy Inc.</v>
          </cell>
        </row>
        <row r="66">
          <cell r="A66" t="str">
            <v>Thunder Bay Hydro Electricity Distribution Inc.</v>
          </cell>
        </row>
        <row r="67">
          <cell r="A67" t="str">
            <v>Tillsonburg Hydro Inc.</v>
          </cell>
        </row>
        <row r="68">
          <cell r="A68" t="str">
            <v>Toronto Hydro-Electric System Limited</v>
          </cell>
        </row>
        <row r="69">
          <cell r="A69" t="str">
            <v>Veridian Connections Inc.</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 Coast Huron Energy Inc.</v>
          </cell>
        </row>
        <row r="75">
          <cell r="A75" t="str">
            <v>Westario Power Inc.</v>
          </cell>
        </row>
        <row r="76">
          <cell r="A76" t="str">
            <v>Whitby Hydro Electric Corporation</v>
          </cell>
        </row>
        <row r="77">
          <cell r="A77" t="str">
            <v>Woodstock Hydro Services Inc.</v>
          </cell>
        </row>
      </sheetData>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row formulas"/>
      <sheetName val="Appliance Retirement Pickup Dat"/>
      <sheetName val="DataSummary&amp;Assumptions2014 "/>
      <sheetName val="Analysis"/>
      <sheetName val="Inputs"/>
      <sheetName val="Lookups"/>
      <sheetName val="High Level Findings"/>
      <sheetName val="Project Activity"/>
      <sheetName val="Summary by LDC"/>
      <sheetName val="Costs and Cost-Effectiveness"/>
      <sheetName val="Sheet4"/>
      <sheetName val="LDC Allocations"/>
    </sheetNames>
    <sheetDataSet>
      <sheetData sheetId="0"/>
      <sheetData sheetId="1">
        <row r="6">
          <cell r="E6" t="str">
            <v>504145-1</v>
          </cell>
        </row>
      </sheetData>
      <sheetData sheetId="2"/>
      <sheetData sheetId="3"/>
      <sheetData sheetId="4">
        <row r="3">
          <cell r="A3">
            <v>2014</v>
          </cell>
        </row>
      </sheetData>
      <sheetData sheetId="5">
        <row r="2">
          <cell r="AA2" t="str">
            <v>Appliance Type</v>
          </cell>
          <cell r="AB2" t="str">
            <v>Per Unit Incremental Equipment Cost</v>
          </cell>
        </row>
        <row r="3">
          <cell r="B3" t="str">
            <v>&lt;10</v>
          </cell>
          <cell r="C3">
            <v>9</v>
          </cell>
          <cell r="F3" t="str">
            <v>CFZ</v>
          </cell>
          <cell r="G3">
            <v>15.378025751072961</v>
          </cell>
          <cell r="I3">
            <v>16</v>
          </cell>
          <cell r="J3">
            <v>16</v>
          </cell>
          <cell r="M3" t="str">
            <v>CFZ</v>
          </cell>
          <cell r="N3">
            <v>29.417167851284855</v>
          </cell>
          <cell r="P3" t="str">
            <v>Freezer</v>
          </cell>
          <cell r="Q3">
            <v>11</v>
          </cell>
          <cell r="R3">
            <v>4</v>
          </cell>
          <cell r="T3" t="str">
            <v>Freezer</v>
          </cell>
          <cell r="U3">
            <v>0.13359335002669051</v>
          </cell>
          <cell r="V3">
            <v>1040.6264850287016</v>
          </cell>
          <cell r="W3">
            <v>0.55147058823529405</v>
          </cell>
          <cell r="X3">
            <v>3.5999999999999997E-2</v>
          </cell>
          <cell r="Y3">
            <v>0.48452941176470593</v>
          </cell>
          <cell r="AA3" t="str">
            <v>Freezer</v>
          </cell>
          <cell r="AB3">
            <v>1070.6264850287016</v>
          </cell>
        </row>
        <row r="4">
          <cell r="B4" t="str">
            <v>&gt;27</v>
          </cell>
          <cell r="C4">
            <v>28</v>
          </cell>
          <cell r="F4" t="str">
            <v>TFF</v>
          </cell>
          <cell r="G4">
            <v>16.510442188776107</v>
          </cell>
          <cell r="I4">
            <v>25</v>
          </cell>
          <cell r="J4">
            <v>25</v>
          </cell>
          <cell r="M4" t="str">
            <v>TFF</v>
          </cell>
          <cell r="N4">
            <v>25.085812072184194</v>
          </cell>
          <cell r="P4" t="str">
            <v>Refrigerator</v>
          </cell>
          <cell r="Q4">
            <v>14</v>
          </cell>
          <cell r="R4">
            <v>5</v>
          </cell>
          <cell r="T4" t="str">
            <v>Refrigerator</v>
          </cell>
          <cell r="U4">
            <v>0.1304044172587025</v>
          </cell>
          <cell r="V4">
            <v>877.16350560741421</v>
          </cell>
          <cell r="W4">
            <v>0.57063034747686403</v>
          </cell>
          <cell r="X4">
            <v>3.5999999999999997E-2</v>
          </cell>
          <cell r="Y4">
            <v>0.46536965252313595</v>
          </cell>
          <cell r="AA4" t="str">
            <v>Refrigerator</v>
          </cell>
          <cell r="AB4">
            <v>910.16350560741421</v>
          </cell>
        </row>
        <row r="5">
          <cell r="B5" t="str">
            <v>10-14</v>
          </cell>
          <cell r="C5">
            <v>11</v>
          </cell>
          <cell r="F5" t="str">
            <v>WAC</v>
          </cell>
          <cell r="G5">
            <v>14.1</v>
          </cell>
          <cell r="I5">
            <v>40</v>
          </cell>
          <cell r="J5">
            <v>40</v>
          </cell>
          <cell r="M5" t="str">
            <v>WAC</v>
          </cell>
          <cell r="N5">
            <v>23.77741935483871</v>
          </cell>
          <cell r="P5" t="str">
            <v>Air Conditioner</v>
          </cell>
          <cell r="Q5">
            <v>9</v>
          </cell>
          <cell r="R5">
            <v>3</v>
          </cell>
          <cell r="T5" t="str">
            <v>Air Conditioner</v>
          </cell>
          <cell r="U5">
            <v>0.27342889723984398</v>
          </cell>
          <cell r="V5">
            <v>267.58500000000004</v>
          </cell>
          <cell r="W5">
            <v>0.65277777777777779</v>
          </cell>
          <cell r="X5">
            <v>3.5999999999999997E-2</v>
          </cell>
          <cell r="Y5">
            <v>0.38322222222222219</v>
          </cell>
          <cell r="AA5" t="str">
            <v>Air Conditioner</v>
          </cell>
          <cell r="AB5">
            <v>307.58500000000004</v>
          </cell>
        </row>
        <row r="6">
          <cell r="B6" t="str">
            <v>15-19</v>
          </cell>
          <cell r="C6">
            <v>17</v>
          </cell>
          <cell r="F6" t="str">
            <v>WDH</v>
          </cell>
          <cell r="G6">
            <v>14.730483271375464</v>
          </cell>
          <cell r="I6" t="str">
            <v>&gt;16</v>
          </cell>
          <cell r="J6">
            <v>16</v>
          </cell>
          <cell r="M6" t="str">
            <v>WDH</v>
          </cell>
          <cell r="N6">
            <v>23.961813842482101</v>
          </cell>
          <cell r="P6" t="str">
            <v>Dehumidifier</v>
          </cell>
          <cell r="Q6">
            <v>12</v>
          </cell>
          <cell r="R6">
            <v>4</v>
          </cell>
          <cell r="T6" t="str">
            <v>Dehumidifier</v>
          </cell>
          <cell r="U6">
            <v>0.4417438305466343</v>
          </cell>
          <cell r="V6">
            <v>823.50080422112387</v>
          </cell>
          <cell r="W6">
            <v>0.65277777777777779</v>
          </cell>
          <cell r="X6">
            <v>3.5999999999999997E-2</v>
          </cell>
          <cell r="Y6">
            <v>0.38322222222222219</v>
          </cell>
          <cell r="AA6" t="str">
            <v>Dehumidifier</v>
          </cell>
          <cell r="AB6">
            <v>863.50080422112387</v>
          </cell>
        </row>
        <row r="7">
          <cell r="B7" t="str">
            <v>20-24</v>
          </cell>
          <cell r="C7">
            <v>22</v>
          </cell>
          <cell r="F7" t="str">
            <v>SDF</v>
          </cell>
          <cell r="G7">
            <v>15.255744996293551</v>
          </cell>
          <cell r="I7" t="str">
            <v>10-14</v>
          </cell>
          <cell r="J7">
            <v>12</v>
          </cell>
          <cell r="M7" t="str">
            <v>SDF</v>
          </cell>
          <cell r="N7">
            <v>28.831081081081081</v>
          </cell>
        </row>
        <row r="8">
          <cell r="B8" t="str">
            <v>25-27</v>
          </cell>
          <cell r="C8">
            <v>26</v>
          </cell>
          <cell r="F8" t="str">
            <v>SSF</v>
          </cell>
          <cell r="G8">
            <v>18.837209302325583</v>
          </cell>
          <cell r="I8" t="str">
            <v>15-19</v>
          </cell>
          <cell r="J8">
            <v>17</v>
          </cell>
          <cell r="M8" t="str">
            <v>SSF</v>
          </cell>
          <cell r="N8">
            <v>24.239487516425754</v>
          </cell>
        </row>
        <row r="9">
          <cell r="F9" t="str">
            <v>UFZ</v>
          </cell>
          <cell r="G9">
            <v>15.843918191603874</v>
          </cell>
          <cell r="I9" t="str">
            <v>15-20</v>
          </cell>
          <cell r="J9">
            <v>17.5</v>
          </cell>
          <cell r="M9" t="str">
            <v>UFZ</v>
          </cell>
          <cell r="N9">
            <v>28.428325688073393</v>
          </cell>
        </row>
        <row r="10">
          <cell r="F10" t="str">
            <v>BFF</v>
          </cell>
          <cell r="G10">
            <v>19.008032128514056</v>
          </cell>
          <cell r="I10" t="str">
            <v>20-24</v>
          </cell>
          <cell r="J10">
            <v>22</v>
          </cell>
          <cell r="M10" t="str">
            <v>BFF</v>
          </cell>
          <cell r="N10">
            <v>22.376569037656903</v>
          </cell>
        </row>
        <row r="11">
          <cell r="I11" t="str">
            <v>20-25</v>
          </cell>
          <cell r="J11">
            <v>22.5</v>
          </cell>
        </row>
        <row r="12">
          <cell r="I12" t="str">
            <v>25-29</v>
          </cell>
          <cell r="J12">
            <v>27</v>
          </cell>
        </row>
        <row r="13">
          <cell r="I13" t="str">
            <v>30-34</v>
          </cell>
          <cell r="J13">
            <v>32</v>
          </cell>
        </row>
        <row r="14">
          <cell r="I14" t="str">
            <v>35-39</v>
          </cell>
          <cell r="J14">
            <v>37</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Measure Table"/>
      <sheetName val="Program Activity Information"/>
      <sheetName val="Program Activity Measures EE"/>
      <sheetName val="Program Administration Costs"/>
      <sheetName val="LDC Settlement Summary"/>
      <sheetName val="Data Dictionary"/>
      <sheetName val="Lookup"/>
      <sheetName val="App Status Ref"/>
      <sheetName val="HAP Measures"/>
      <sheetName val="JUNK Data"/>
      <sheetName val="LDC Settlement Summary (2)"/>
    </sheetNames>
    <sheetDataSet>
      <sheetData sheetId="0"/>
      <sheetData sheetId="1"/>
      <sheetData sheetId="2"/>
      <sheetData sheetId="3"/>
      <sheetData sheetId="4"/>
      <sheetData sheetId="5"/>
      <sheetData sheetId="6"/>
      <sheetData sheetId="7"/>
      <sheetData sheetId="8">
        <row r="1">
          <cell r="L1" t="str">
            <v>Adaptive_Thermostat_Program</v>
          </cell>
        </row>
        <row r="2">
          <cell r="D2" t="str">
            <v>Full Cost Recovery</v>
          </cell>
          <cell r="AE2" t="str">
            <v>Residential</v>
          </cell>
        </row>
        <row r="3">
          <cell r="D3" t="str">
            <v>Pay For Performance</v>
          </cell>
          <cell r="AE3" t="str">
            <v>General Service (&lt;50 kW)</v>
          </cell>
        </row>
        <row r="4">
          <cell r="AE4" t="str">
            <v>General Service (50-4999 kW)</v>
          </cell>
        </row>
        <row r="5">
          <cell r="AE5" t="str">
            <v>Large User (&gt;5000 kW)</v>
          </cell>
        </row>
        <row r="6">
          <cell r="AE6" t="str">
            <v>Sub Transmission</v>
          </cell>
        </row>
      </sheetData>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List"/>
      <sheetName val="Activity 2"/>
      <sheetName val="Lookup Tables"/>
      <sheetName val="Assumptions 2"/>
    </sheetNames>
    <sheetDataSet>
      <sheetData sheetId="0"/>
      <sheetData sheetId="1"/>
      <sheetData sheetId="2">
        <row r="1">
          <cell r="A1" t="str">
            <v>Program</v>
          </cell>
          <cell r="E1" t="str">
            <v>Activity 2 Initiatives</v>
          </cell>
        </row>
        <row r="2">
          <cell r="A2" t="str">
            <v>Aboriginal</v>
          </cell>
          <cell r="E2" t="str">
            <v>Residential New Construction</v>
          </cell>
        </row>
        <row r="3">
          <cell r="A3" t="str">
            <v>Consumer</v>
          </cell>
          <cell r="E3" t="str">
            <v>Retrofit</v>
          </cell>
        </row>
        <row r="4">
          <cell r="A4" t="str">
            <v>Business</v>
          </cell>
          <cell r="E4" t="str">
            <v>Direct Install Lighting</v>
          </cell>
        </row>
        <row r="5">
          <cell r="A5" t="str">
            <v>Industrial</v>
          </cell>
          <cell r="E5" t="str">
            <v>Building Commissioning</v>
          </cell>
        </row>
        <row r="6">
          <cell r="A6" t="str">
            <v>Low Income</v>
          </cell>
          <cell r="E6" t="str">
            <v>New Construction</v>
          </cell>
        </row>
        <row r="7">
          <cell r="A7" t="str">
            <v>Pre-2011</v>
          </cell>
          <cell r="E7" t="str">
            <v>Energy Audit</v>
          </cell>
        </row>
        <row r="8">
          <cell r="A8" t="str">
            <v>NonLDCDR</v>
          </cell>
          <cell r="E8" t="str">
            <v>Small Commercial Demand Response</v>
          </cell>
        </row>
        <row r="9">
          <cell r="A9" t="str">
            <v>IAP</v>
          </cell>
          <cell r="E9" t="str">
            <v>Process &amp; System Upgrades</v>
          </cell>
        </row>
        <row r="10">
          <cell r="E10" t="str">
            <v>Monitoring &amp; Targeting</v>
          </cell>
        </row>
        <row r="11">
          <cell r="E11" t="str">
            <v>Energy Manager</v>
          </cell>
        </row>
        <row r="12">
          <cell r="E12" t="str">
            <v>Retrofit</v>
          </cell>
        </row>
        <row r="13">
          <cell r="E13" t="str">
            <v>Electricity Retrofit Incentive Program</v>
          </cell>
        </row>
        <row r="14">
          <cell r="E14" t="str">
            <v>High Performance New Construction</v>
          </cell>
        </row>
        <row r="15">
          <cell r="E15" t="str">
            <v>Toronto Comprehensive</v>
          </cell>
        </row>
        <row r="16">
          <cell r="E16" t="str">
            <v>Multifamily Energy Efficiency Rebates</v>
          </cell>
        </row>
        <row r="17">
          <cell r="E17" t="str">
            <v>LDC Custom Programs</v>
          </cell>
        </row>
        <row r="18">
          <cell r="E18" t="str">
            <v>Home Assistance Program</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Instructions"/>
      <sheetName val="LDC Map"/>
      <sheetName val="Programs"/>
    </sheetNames>
    <sheetDataSet>
      <sheetData sheetId="0"/>
      <sheetData sheetId="1">
        <row r="2">
          <cell r="A2" t="str">
            <v>Alectra Utilities Corporation</v>
          </cell>
        </row>
        <row r="3">
          <cell r="A3" t="str">
            <v>Algoma Power Inc.</v>
          </cell>
        </row>
        <row r="4">
          <cell r="A4" t="str">
            <v>Atikokan Hydro Inc.</v>
          </cell>
        </row>
        <row r="5">
          <cell r="A5" t="str">
            <v>Attawapiskat Power Corporation</v>
          </cell>
        </row>
        <row r="6">
          <cell r="A6" t="str">
            <v>Bluewater Power Distribution Corporation</v>
          </cell>
        </row>
        <row r="7">
          <cell r="A7" t="str">
            <v>Brantford Power Inc.</v>
          </cell>
        </row>
        <row r="8">
          <cell r="A8" t="str">
            <v>Burlington Hydro Inc.</v>
          </cell>
        </row>
        <row r="9">
          <cell r="A9" t="str">
            <v>Canadian Niagara Power Inc.</v>
          </cell>
        </row>
        <row r="10">
          <cell r="A10" t="str">
            <v>Centre Wellington Hydro Ltd.</v>
          </cell>
        </row>
        <row r="11">
          <cell r="A11" t="str">
            <v>Chapleau Public Utilities Corporation</v>
          </cell>
        </row>
        <row r="12">
          <cell r="A12" t="str">
            <v>COLLUS PowerStream Corp.</v>
          </cell>
        </row>
        <row r="13">
          <cell r="A13" t="str">
            <v>Cooperative Hydro Embrun Inc.</v>
          </cell>
        </row>
        <row r="14">
          <cell r="A14" t="str">
            <v>E.L.K. Energy Inc.</v>
          </cell>
        </row>
        <row r="15">
          <cell r="A15" t="str">
            <v>Energy+ Inc.</v>
          </cell>
        </row>
        <row r="16">
          <cell r="A16" t="str">
            <v>Entegrus Powerlines Inc.</v>
          </cell>
        </row>
        <row r="17">
          <cell r="A17" t="str">
            <v>EnWin Utilities Ltd.</v>
          </cell>
        </row>
        <row r="18">
          <cell r="A18" t="str">
            <v>Erie Thames Powerlines Corporation</v>
          </cell>
        </row>
        <row r="19">
          <cell r="A19" t="str">
            <v>Espanola Regional Hydro Distribution Corporation</v>
          </cell>
        </row>
        <row r="20">
          <cell r="A20" t="str">
            <v>Essex Powerlines Corporation</v>
          </cell>
        </row>
        <row r="21">
          <cell r="A21" t="str">
            <v>Festival Hydro Inc.</v>
          </cell>
        </row>
        <row r="22">
          <cell r="A22" t="str">
            <v>Fort Albany Power Corporation</v>
          </cell>
        </row>
        <row r="23">
          <cell r="A23" t="str">
            <v>Fort Frances Power Corporation</v>
          </cell>
        </row>
        <row r="24">
          <cell r="A24" t="str">
            <v>Greater Sudbury Hydro Inc.</v>
          </cell>
        </row>
        <row r="25">
          <cell r="A25" t="str">
            <v>Grimsby Power Incorporated</v>
          </cell>
        </row>
        <row r="26">
          <cell r="A26" t="str">
            <v>Guelph Hydro Electric Systems Inc.</v>
          </cell>
        </row>
        <row r="27">
          <cell r="A27" t="str">
            <v>Haldimand County Hydro Inc.</v>
          </cell>
        </row>
        <row r="28">
          <cell r="A28" t="str">
            <v>Halton Hills Hydro Inc.</v>
          </cell>
        </row>
        <row r="29">
          <cell r="A29" t="str">
            <v>Hearst Power Distribution Company Limited</v>
          </cell>
        </row>
        <row r="30">
          <cell r="A30" t="str">
            <v>Hydro 2000 Inc.</v>
          </cell>
        </row>
        <row r="31">
          <cell r="A31" t="str">
            <v>Hydro Hawkesbury Inc.</v>
          </cell>
        </row>
        <row r="32">
          <cell r="A32" t="str">
            <v>Hydro One Networks Inc.</v>
          </cell>
        </row>
        <row r="33">
          <cell r="A33" t="str">
            <v>Hydro Ottawa Limited</v>
          </cell>
        </row>
        <row r="34">
          <cell r="A34" t="str">
            <v>InnPower Corporation</v>
          </cell>
        </row>
        <row r="35">
          <cell r="A35" t="str">
            <v>Kashechewan Power Corporation</v>
          </cell>
        </row>
        <row r="36">
          <cell r="A36" t="str">
            <v>Kenora Hydro Electric Corporation Ltd.</v>
          </cell>
        </row>
        <row r="37">
          <cell r="A37" t="str">
            <v>Kingston Hydro Corporation</v>
          </cell>
        </row>
        <row r="38">
          <cell r="A38" t="str">
            <v>Kitchener-Wilmot Hydro Inc.</v>
          </cell>
        </row>
        <row r="39">
          <cell r="A39" t="str">
            <v>Lakefront Utilities Inc.</v>
          </cell>
        </row>
        <row r="40">
          <cell r="A40" t="str">
            <v>Lakeland Power Distribution Ltd.</v>
          </cell>
        </row>
        <row r="41">
          <cell r="A41" t="str">
            <v>London Hydro Inc.</v>
          </cell>
        </row>
        <row r="42">
          <cell r="A42" t="str">
            <v>Midland Power Utility Corporation</v>
          </cell>
        </row>
        <row r="43">
          <cell r="A43" t="str">
            <v>Milton Hydro Distribution Inc.</v>
          </cell>
        </row>
        <row r="44">
          <cell r="A44" t="str">
            <v>Newmarket-Tay Power Distribution Ltd.</v>
          </cell>
        </row>
        <row r="45">
          <cell r="A45" t="str">
            <v>Niagara Peninsula Energy Inc.</v>
          </cell>
        </row>
        <row r="46">
          <cell r="A46" t="str">
            <v>Niagara-on-the-Lake Hydro Inc.</v>
          </cell>
        </row>
        <row r="47">
          <cell r="A47" t="str">
            <v>North Bay Hydro Distribution Limited</v>
          </cell>
        </row>
        <row r="48">
          <cell r="A48" t="str">
            <v>Northern Ontario Wires Inc.</v>
          </cell>
        </row>
        <row r="49">
          <cell r="A49" t="str">
            <v>Oakville Hydro Electricity Distribution Inc.</v>
          </cell>
        </row>
        <row r="50">
          <cell r="A50" t="str">
            <v>Orangeville Hydro Limited</v>
          </cell>
        </row>
        <row r="51">
          <cell r="A51" t="str">
            <v>Orillia Power Distribution Corporation</v>
          </cell>
        </row>
        <row r="52">
          <cell r="A52" t="str">
            <v>Oshawa PUC Networks Inc.</v>
          </cell>
        </row>
        <row r="53">
          <cell r="A53" t="str">
            <v>Ottawa River Power Corporation</v>
          </cell>
        </row>
        <row r="54">
          <cell r="A54" t="str">
            <v>Peterborough Distribution Incorporated</v>
          </cell>
        </row>
        <row r="55">
          <cell r="A55" t="str">
            <v>PUC Distribution Inc.</v>
          </cell>
        </row>
        <row r="56">
          <cell r="A56" t="str">
            <v>Renfrew Hydro Inc.</v>
          </cell>
        </row>
        <row r="57">
          <cell r="A57" t="str">
            <v>Rideau St. Lawrence Distribution Inc.</v>
          </cell>
        </row>
        <row r="58">
          <cell r="A58" t="str">
            <v>Sioux Lookout Hydro Inc.</v>
          </cell>
        </row>
        <row r="59">
          <cell r="A59" t="str">
            <v>St. Thomas Energy Inc.</v>
          </cell>
        </row>
        <row r="60">
          <cell r="A60" t="str">
            <v>Thunder Bay Hydro Electricity Distribution Inc.</v>
          </cell>
        </row>
        <row r="61">
          <cell r="A61" t="str">
            <v>Tillsonburg Hydro Inc.</v>
          </cell>
        </row>
        <row r="62">
          <cell r="A62" t="str">
            <v>Toronto Hydro-Electric System Limited</v>
          </cell>
        </row>
        <row r="63">
          <cell r="A63" t="str">
            <v>Veridian Connections Inc.</v>
          </cell>
        </row>
        <row r="64">
          <cell r="A64" t="str">
            <v>Wasaga Distribution Inc.</v>
          </cell>
        </row>
        <row r="65">
          <cell r="A65" t="str">
            <v>Waterloo North Hydro Inc.</v>
          </cell>
        </row>
        <row r="66">
          <cell r="A66" t="str">
            <v>Welland Hydro-Electric System Corp.</v>
          </cell>
        </row>
        <row r="67">
          <cell r="A67" t="str">
            <v>Wellington North Power Inc.</v>
          </cell>
        </row>
        <row r="68">
          <cell r="A68" t="str">
            <v>West Coast Huron Energy Inc.</v>
          </cell>
        </row>
        <row r="69">
          <cell r="A69" t="str">
            <v>Westario Power Inc.</v>
          </cell>
        </row>
        <row r="70">
          <cell r="A70" t="str">
            <v>Whitby Hydro Electric Corporation</v>
          </cell>
        </row>
        <row r="71">
          <cell r="A71" t="str">
            <v>Woodstock Hydro Services Inc.</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App Status Ref"/>
      <sheetName val="JUNK Data"/>
      <sheetName val="HAP Measures"/>
      <sheetName val="Lookup"/>
      <sheetName val="Measure Table"/>
      <sheetName val="Data Dictionary"/>
    </sheetNames>
    <sheetDataSet>
      <sheetData sheetId="0"/>
      <sheetData sheetId="1"/>
      <sheetData sheetId="2"/>
      <sheetData sheetId="3"/>
      <sheetData sheetId="4"/>
      <sheetData sheetId="5"/>
      <sheetData sheetId="6"/>
      <sheetData sheetId="7"/>
      <sheetData sheetId="8">
        <row r="2">
          <cell r="A2" t="str">
            <v>Algoma Power Inc.</v>
          </cell>
        </row>
        <row r="3">
          <cell r="A3" t="str">
            <v>Atikokan Hydro Inc.</v>
          </cell>
        </row>
        <row r="4">
          <cell r="A4" t="str">
            <v>Attawapiskat Power Corporation</v>
          </cell>
        </row>
        <row r="5">
          <cell r="A5" t="str">
            <v>Bluewater Power Distribution Corporation</v>
          </cell>
        </row>
        <row r="6">
          <cell r="A6" t="str">
            <v>Brant County Power Inc.</v>
          </cell>
        </row>
        <row r="7">
          <cell r="A7" t="str">
            <v>Brantford Power Inc.</v>
          </cell>
        </row>
        <row r="8">
          <cell r="A8" t="str">
            <v>Burlington Hydro Inc.</v>
          </cell>
        </row>
        <row r="9">
          <cell r="A9" t="str">
            <v>Cambridge and North Dumfries Hydro Inc.</v>
          </cell>
        </row>
        <row r="10">
          <cell r="A10" t="str">
            <v>Canadian Niagara Power Inc.</v>
          </cell>
        </row>
        <row r="11">
          <cell r="A11" t="str">
            <v>Centre Wellington Hydro Ltd.</v>
          </cell>
        </row>
        <row r="12">
          <cell r="A12" t="str">
            <v>Chapleau Public Utilities Corporation</v>
          </cell>
        </row>
        <row r="13">
          <cell r="A13" t="str">
            <v>COLLUS PowerStream Corp.</v>
          </cell>
        </row>
        <row r="14">
          <cell r="A14" t="str">
            <v>Cooperative Hydro Embrun Inc.</v>
          </cell>
        </row>
        <row r="15">
          <cell r="A15" t="str">
            <v>E.L.K. Energy Inc.</v>
          </cell>
        </row>
        <row r="16">
          <cell r="A16" t="str">
            <v>Enersource Hydro Mississauga Inc.</v>
          </cell>
        </row>
        <row r="17">
          <cell r="A17" t="str">
            <v>Entegrus Powerlines Inc.</v>
          </cell>
        </row>
        <row r="18">
          <cell r="A18" t="str">
            <v>EnWin Utilities Ltd.</v>
          </cell>
        </row>
        <row r="19">
          <cell r="A19" t="str">
            <v>Erie Thames Powerlines Corporation</v>
          </cell>
        </row>
        <row r="20">
          <cell r="A20" t="str">
            <v>Espanola Regional Hydro Distribution Corporation</v>
          </cell>
        </row>
        <row r="21">
          <cell r="A21" t="str">
            <v>Essex Powerlines Corporation</v>
          </cell>
        </row>
        <row r="22">
          <cell r="A22" t="str">
            <v>Festival Hydro Inc.</v>
          </cell>
        </row>
        <row r="23">
          <cell r="A23" t="str">
            <v>Fort Albany Power Corporation</v>
          </cell>
        </row>
        <row r="24">
          <cell r="A24" t="str">
            <v>Fort Frances Power Corporation</v>
          </cell>
        </row>
        <row r="25">
          <cell r="A25" t="str">
            <v>Greater Sudbury Hydro Inc.</v>
          </cell>
        </row>
        <row r="26">
          <cell r="A26" t="str">
            <v>Grimsby Power Incorporated</v>
          </cell>
        </row>
        <row r="27">
          <cell r="A27" t="str">
            <v>Guelph Hydro Electric Systems Inc.</v>
          </cell>
        </row>
        <row r="28">
          <cell r="A28" t="str">
            <v>Haldimand County Hydro Inc.</v>
          </cell>
        </row>
        <row r="29">
          <cell r="A29" t="str">
            <v>Halton Hills Hydro Inc.</v>
          </cell>
        </row>
        <row r="30">
          <cell r="A30" t="str">
            <v>Hearst Power Distribution Company Limited</v>
          </cell>
        </row>
        <row r="31">
          <cell r="A31" t="str">
            <v>Horizon Utilities Corporation</v>
          </cell>
        </row>
        <row r="32">
          <cell r="A32" t="str">
            <v>Hydro 2000 Inc.</v>
          </cell>
        </row>
        <row r="33">
          <cell r="A33" t="str">
            <v>Hydro Hawkesbury Inc.</v>
          </cell>
        </row>
        <row r="34">
          <cell r="A34" t="str">
            <v>Hydro One Brampton Networks Inc.</v>
          </cell>
        </row>
        <row r="35">
          <cell r="A35" t="str">
            <v>Hydro One Networks Inc.</v>
          </cell>
        </row>
        <row r="36">
          <cell r="A36" t="str">
            <v>Hydro Ottawa Limited</v>
          </cell>
        </row>
        <row r="37">
          <cell r="A37" t="str">
            <v>Innisfil Hydro Distribution Systems Limited</v>
          </cell>
        </row>
        <row r="38">
          <cell r="A38" t="str">
            <v>Kashechewan Power Corporation</v>
          </cell>
        </row>
        <row r="39">
          <cell r="A39" t="str">
            <v>Kenora Hydro Electric Corporation Ltd.</v>
          </cell>
        </row>
        <row r="40">
          <cell r="A40" t="str">
            <v>Kingston Hydro Corporation</v>
          </cell>
        </row>
        <row r="41">
          <cell r="A41" t="str">
            <v>Kitchener-Wilmot Hydro Inc.</v>
          </cell>
        </row>
        <row r="42">
          <cell r="A42" t="str">
            <v>Lakefront Utilities Inc.</v>
          </cell>
        </row>
        <row r="43">
          <cell r="A43" t="str">
            <v>Lakeland Power Distribution Ltd.</v>
          </cell>
        </row>
        <row r="44">
          <cell r="A44" t="str">
            <v>London Hydro Inc.</v>
          </cell>
        </row>
        <row r="45">
          <cell r="A45" t="str">
            <v>Midland Power Utility Corporation</v>
          </cell>
        </row>
        <row r="46">
          <cell r="A46" t="str">
            <v>Milton Hydro Distribution Inc.</v>
          </cell>
        </row>
        <row r="47">
          <cell r="A47" t="str">
            <v>Newmarket-Tay Power Distribution Ltd.</v>
          </cell>
        </row>
        <row r="48">
          <cell r="A48" t="str">
            <v>Niagara Peninsula Energy Inc.</v>
          </cell>
        </row>
        <row r="49">
          <cell r="A49" t="str">
            <v>Niagara-on-the-Lake Hydro Inc.</v>
          </cell>
        </row>
        <row r="50">
          <cell r="A50" t="str">
            <v>Norfolk Power Distribution Inc.</v>
          </cell>
        </row>
        <row r="51">
          <cell r="A51" t="str">
            <v>North Bay Hydro Distribution Limited</v>
          </cell>
        </row>
        <row r="52">
          <cell r="A52" t="str">
            <v>Northern Ontario Wires Inc.</v>
          </cell>
        </row>
        <row r="53">
          <cell r="A53" t="str">
            <v>Oakville Hydro Electricity Distribution Inc.</v>
          </cell>
        </row>
        <row r="54">
          <cell r="A54" t="str">
            <v>Orangeville Hydro Limited</v>
          </cell>
        </row>
        <row r="55">
          <cell r="A55" t="str">
            <v>Orillia Power Distribution Corporation</v>
          </cell>
        </row>
        <row r="56">
          <cell r="A56" t="str">
            <v>Oshawa PUC Networks Inc.</v>
          </cell>
        </row>
        <row r="57">
          <cell r="A57" t="str">
            <v>Ottawa River Power Corporation</v>
          </cell>
        </row>
        <row r="58">
          <cell r="A58" t="str">
            <v>Parry Sound Power Corporation</v>
          </cell>
        </row>
        <row r="59">
          <cell r="A59" t="str">
            <v>Peterborough Distribution Incorporated</v>
          </cell>
        </row>
        <row r="60">
          <cell r="A60" t="str">
            <v>PowerStream Inc.</v>
          </cell>
        </row>
        <row r="61">
          <cell r="A61" t="str">
            <v>PUC Distribution Inc.</v>
          </cell>
        </row>
        <row r="62">
          <cell r="A62" t="str">
            <v>Renfrew Hydro Inc.</v>
          </cell>
        </row>
        <row r="63">
          <cell r="A63" t="str">
            <v>Rideau St. Lawrence Distribution Inc.</v>
          </cell>
        </row>
        <row r="64">
          <cell r="A64" t="str">
            <v>Sioux Lookout Hydro Inc.</v>
          </cell>
        </row>
        <row r="65">
          <cell r="A65" t="str">
            <v>St. Thomas Energy Inc.</v>
          </cell>
        </row>
        <row r="66">
          <cell r="A66" t="str">
            <v>Thunder Bay Hydro Electricity Distribution Inc.</v>
          </cell>
        </row>
        <row r="67">
          <cell r="A67" t="str">
            <v>Tillsonburg Hydro Inc.</v>
          </cell>
        </row>
        <row r="68">
          <cell r="A68" t="str">
            <v>Toronto Hydro-Electric System Limited</v>
          </cell>
        </row>
        <row r="69">
          <cell r="A69" t="str">
            <v>Veridian Connections Inc.</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 Coast Huron Energy Inc.</v>
          </cell>
        </row>
        <row r="75">
          <cell r="A75" t="str">
            <v>Westario Power Inc.</v>
          </cell>
        </row>
        <row r="76">
          <cell r="A76" t="str">
            <v>Whitby Hydro Electric Corporation</v>
          </cell>
        </row>
        <row r="77">
          <cell r="A77" t="str">
            <v>Woodstock Hydro Services Inc.</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Christine Bell" id="{1758A72F-569E-4DAB-B37F-A60B44FCCB86}" userId="S::cbell@nmhydro.ca::d89b6889-11a0-4c06-ab1d-5713478c983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ine Bell" refreshedDate="44457.518806365741" createdVersion="6" refreshedVersion="7" minRefreshableVersion="3" recordCount="5" xr:uid="{382C2AA2-C6AC-445C-A964-DEA0033FDA4F}">
  <cacheSource type="worksheet">
    <worksheetSource ref="J1:Q6" sheet="2020Measures Only"/>
  </cacheSource>
  <cacheFields count="8">
    <cacheField name="Program Name - Mapped" numFmtId="0">
      <sharedItems containsBlank="1" count="5">
        <s v="SAVE ON ENERGY RETROFIT PROGRAM"/>
        <m u="1"/>
        <s v="SAVE ON ENERGY AUDIT FUNDING PROGRAM" u="1"/>
        <s v="SAVE ON ENERGY HEATING AND COOLING PROGRAM" u="1"/>
        <s v="SAVE ON ENERGY SMALL BUSINESS LIGHTING PROGRAM" u="1"/>
      </sharedItems>
    </cacheField>
    <cacheField name="LDC - Mapped" numFmtId="0">
      <sharedItems containsNonDate="0" containsString="0" containsBlank="1"/>
    </cacheField>
    <cacheField name="NTG Energy" numFmtId="168">
      <sharedItems containsSemiMixedTypes="0" containsString="0" containsNumber="1" minValue="0.86638268662337881" maxValue="0.86638268662337881"/>
    </cacheField>
    <cacheField name="NTG Demand" numFmtId="168">
      <sharedItems containsSemiMixedTypes="0" containsString="0" containsNumber="1" minValue="0.86638268662337881" maxValue="0.86638268662337881"/>
    </cacheField>
    <cacheField name="RR Energy" numFmtId="168">
      <sharedItems containsSemiMixedTypes="0" containsString="0" containsNumber="1" minValue="0.82399999999999995" maxValue="1.004"/>
    </cacheField>
    <cacheField name="RR Demand" numFmtId="168">
      <sharedItems containsSemiMixedTypes="0" containsString="0" containsNumber="1" minValue="0.53500000000000003" maxValue="0.76800000000000002"/>
    </cacheField>
    <cacheField name="NET_Energy_Savings_kwh" numFmtId="43">
      <sharedItems containsSemiMixedTypes="0" containsString="0" containsNumber="1" minValue="2182.3902633583193" maxValue="48418.080615468731"/>
    </cacheField>
    <cacheField name="NET_Demand_Savings_KW" numFmtId="43">
      <sharedItems containsSemiMixedTypes="0" containsString="0" containsNumber="1" minValue="0" maxValue="9.581499407905271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m/>
    <n v="0.86638268662337881"/>
    <n v="0.86638268662337881"/>
    <n v="0.82399999999999995"/>
    <n v="0.76800000000000002"/>
    <n v="2182.3902633583193"/>
    <n v="0"/>
  </r>
  <r>
    <x v="0"/>
    <m/>
    <n v="0.86638268662337881"/>
    <n v="0.86638268662337881"/>
    <n v="1.004"/>
    <n v="0.53500000000000003"/>
    <n v="3276.718234832309"/>
    <n v="0.38008208462167625"/>
  </r>
  <r>
    <x v="0"/>
    <m/>
    <n v="0.86638268662337881"/>
    <n v="0.86638268662337881"/>
    <n v="0.82399999999999995"/>
    <n v="0.76800000000000002"/>
    <n v="7580.8970253850148"/>
    <n v="1.8630693293149136"/>
  </r>
  <r>
    <x v="0"/>
    <m/>
    <n v="0.86638268662337881"/>
    <n v="0.86638268662337881"/>
    <n v="1.004"/>
    <n v="0.53500000000000003"/>
    <n v="3116.6661628362526"/>
    <n v="0.36154149512793599"/>
  </r>
  <r>
    <x v="0"/>
    <m/>
    <n v="0.86638268662337881"/>
    <n v="0.86638268662337881"/>
    <n v="0.82399999999999995"/>
    <n v="0.76800000000000002"/>
    <n v="48418.080615468731"/>
    <n v="9.58149940790527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76777A8-97E9-4597-BE9D-FEF7859E815F}" name="PivotTable1" cacheId="0"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A3:C5" firstHeaderRow="0" firstDataRow="1" firstDataCol="1"/>
  <pivotFields count="8">
    <pivotField axis="axisRow" showAll="0">
      <items count="6">
        <item x="0"/>
        <item m="1" x="3"/>
        <item m="1" x="4"/>
        <item m="1" x="2"/>
        <item m="1" x="1"/>
        <item t="default"/>
      </items>
    </pivotField>
    <pivotField showAll="0"/>
    <pivotField numFmtId="9" showAll="0"/>
    <pivotField numFmtId="9" showAll="0"/>
    <pivotField numFmtId="9" showAll="0"/>
    <pivotField numFmtId="9" showAll="0"/>
    <pivotField dataField="1" numFmtId="43" showAll="0"/>
    <pivotField dataField="1" numFmtId="43" showAll="0"/>
  </pivotFields>
  <rowFields count="1">
    <field x="0"/>
  </rowFields>
  <rowItems count="2">
    <i>
      <x/>
    </i>
    <i t="grand">
      <x/>
    </i>
  </rowItems>
  <colFields count="1">
    <field x="-2"/>
  </colFields>
  <colItems count="2">
    <i>
      <x/>
    </i>
    <i i="1">
      <x v="1"/>
    </i>
  </colItems>
  <dataFields count="2">
    <dataField name="Sum of NET_Energy_Savings_kwh" fld="6" baseField="0" baseItem="0" numFmtId="169"/>
    <dataField name="Sum of NET_Demand_Savings_KW" fld="7" baseField="0" baseItem="0" numFmtId="169"/>
  </dataFields>
  <formats count="4">
    <format dxfId="3">
      <pivotArea outline="0" collapsedLevelsAreSubtotals="1" fieldPosition="0">
        <references count="1">
          <reference field="4294967294" count="1" selected="0">
            <x v="0"/>
          </reference>
        </references>
      </pivotArea>
    </format>
    <format dxfId="2">
      <pivotArea dataOnly="0" labelOnly="1" outline="0" fieldPosition="0">
        <references count="1">
          <reference field="4294967294" count="1">
            <x v="0"/>
          </reference>
        </references>
      </pivotArea>
    </format>
    <format dxfId="1">
      <pivotArea outline="0" collapsedLevelsAreSubtotals="1" fieldPosition="0">
        <references count="1">
          <reference field="4294967294" count="1" selected="0">
            <x v="1"/>
          </reference>
        </references>
      </pivotArea>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 dT="2021-10-06T13:59:00.19" personId="{1758A72F-569E-4DAB-B37F-A60B44FCCB86}" id="{4E9E671E-68F2-4B54-9E12-FA999770FCE9}">
    <text>customer classificaton provided from project detail spreadsheet completed by Blaine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online.ieso.ca/suite/sites/reported-results/page/applications/record/lUB_6AwkdN7iL85_ADFXVZwG4wBUN6m4VVgqiVo9pv7FN1n6KX0zT34Ydhd8meg5Wi1oJNm8-t-mwl12jfIR_qQBZp67lgPn9DxKF0volkTpN-WIm26/view/summary" TargetMode="External"/><Relationship Id="rId2" Type="http://schemas.openxmlformats.org/officeDocument/2006/relationships/hyperlink" Target="https://online.ieso.ca/suite/sites/reported-results/page/applications/record/lUB_6AwkdN7iL85_ADFXVZwG4wBUN6m4VVgqiVo9pv7FN1n6KX0zT34Ydhd8meg5Wi1oJNm8-t-mwl12TXGQvGQBddFn723892j0hWK6CWhL-8kym5e/view/summary" TargetMode="External"/><Relationship Id="rId1" Type="http://schemas.openxmlformats.org/officeDocument/2006/relationships/hyperlink" Target="https://online.ieso.ca/suite/sites/reported-results/page/applications/record/lUB_6AwkdN7iL85_ADFXVZwG4wBUN6m4VVgqiVo9pv7FN1n6KX0zT34Ydhd8meg5Wi1oJNm8-t-mwl12jPFQvaQBTHpnyJ35j2LYz468HAqxy5ZAIM4/view/summary" TargetMode="External"/><Relationship Id="rId5" Type="http://schemas.openxmlformats.org/officeDocument/2006/relationships/hyperlink" Target="https://online.ieso.ca/suite/sites/reported-results/page/applications/record/lUB_6AwkdN7iL85_ADFXVZwG4wBUN6m4VVgqiVo9pv7FN1n6KX0zT34Ydhd8meg5Wi1oJNm8-t-mwl12jfDQfOQBVT5CQEoG8lSiR8VmHXqnEGouq1c/view/summary" TargetMode="External"/><Relationship Id="rId4" Type="http://schemas.openxmlformats.org/officeDocument/2006/relationships/hyperlink" Target="https://online.ieso.ca/suite/sites/reported-results/page/applications/record/lUB_6AwkdN7iL85_ADFXVZwG4wBUN6m4VVgqiVo9pv7FN1n6KX0zT34Ydhd8meg5Wi1oJNm8-t-mwl12jfIQPGQBQ5QGbI1sTL0hslK90N4d4MlKyhP/view/summar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nline.ieso.ca/suite/sites/reported-results/page/applications/record/lUB_6AwkdN7iL85_ADFXVZwG4wBUN6m4VVgqiVo9pv7FN1n6KX0zT34Ydhd8meg5Wi1oJNm8-t-mwl12jfIR_qQBZp67lgPn9DxKF0volkTpN-WIm26/view/summary" TargetMode="External"/><Relationship Id="rId2" Type="http://schemas.openxmlformats.org/officeDocument/2006/relationships/hyperlink" Target="https://online.ieso.ca/suite/sites/reported-results/page/applications/record/lUB_6AwkdN7iL85_ADFXVZwG4wBUN6m4VVgqiVo9pv7FN1n6KX0zT34Ydhd8meg5Wi1oJNm8-t-mwl12TXGQvGQBddFn723892j0hWK6CWhL-8kym5e/view/summary" TargetMode="External"/><Relationship Id="rId1" Type="http://schemas.openxmlformats.org/officeDocument/2006/relationships/hyperlink" Target="https://online.ieso.ca/suite/sites/reported-results/page/applications/record/lUB_6AwkdN7iL85_ADFXVZwG4wBUN6m4VVgqiVo9pv7FN1n6KX0zT34Ydhd8meg5Wi1oJNm8-t-mwl12jPFQvaQBTHpnyJ35j2LYz468HAqxy5ZAIM4/view/summary" TargetMode="External"/><Relationship Id="rId5" Type="http://schemas.openxmlformats.org/officeDocument/2006/relationships/hyperlink" Target="https://online.ieso.ca/suite/sites/reported-results/page/applications/record/lUB_6AwkdN7iL85_ADFXVZwG4wBUN6m4VVgqiVo9pv7FN1n6KX0zT34Ydhd8meg5Wi1oJNm8-t-mwl12jfDQfOQBVT5CQEoG8lSiR8VmHXqnEGouq1c/view/summary" TargetMode="External"/><Relationship Id="rId4" Type="http://schemas.openxmlformats.org/officeDocument/2006/relationships/hyperlink" Target="https://online.ieso.ca/suite/sites/reported-results/page/applications/record/lUB_6AwkdN7iL85_ADFXVZwG4wBUN6m4VVgqiVo9pv7FN1n6KX0zT34Ydhd8meg5Wi1oJNm8-t-mwl12jfIQPGQBQ5QGbI1sTL0hslK90N4d4MlKyhP/view/summ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3"/>
  <sheetViews>
    <sheetView tabSelected="1" zoomScale="80" zoomScaleNormal="80" workbookViewId="0">
      <selection activeCell="A13" sqref="A13"/>
    </sheetView>
  </sheetViews>
  <sheetFormatPr defaultColWidth="8.7109375" defaultRowHeight="15" x14ac:dyDescent="0.25"/>
  <cols>
    <col min="1" max="1" width="17.42578125" style="103" bestFit="1" customWidth="1"/>
    <col min="2" max="2" width="63" style="103" bestFit="1" customWidth="1"/>
    <col min="3" max="3" width="50.85546875" style="103" bestFit="1" customWidth="1"/>
    <col min="4" max="4" width="30" style="103" customWidth="1"/>
    <col min="5" max="5" width="23.5703125" style="103" customWidth="1"/>
    <col min="6" max="6" width="18" style="103" customWidth="1"/>
    <col min="7" max="7" width="26.140625" style="103" customWidth="1"/>
    <col min="8" max="8" width="26.28515625" style="103" customWidth="1"/>
    <col min="9" max="9" width="15.42578125" style="103" customWidth="1"/>
    <col min="10" max="16384" width="8.7109375" style="103"/>
  </cols>
  <sheetData>
    <row r="1" spans="1:9" x14ac:dyDescent="0.25">
      <c r="A1" s="102" t="s">
        <v>429</v>
      </c>
      <c r="B1" s="103" t="s">
        <v>430</v>
      </c>
    </row>
    <row r="2" spans="1:9" x14ac:dyDescent="0.25">
      <c r="A2" s="102" t="s">
        <v>431</v>
      </c>
      <c r="B2" s="103" t="s">
        <v>432</v>
      </c>
    </row>
    <row r="3" spans="1:9" x14ac:dyDescent="0.25">
      <c r="A3" s="102" t="s">
        <v>433</v>
      </c>
    </row>
    <row r="4" spans="1:9" ht="35.25" customHeight="1" x14ac:dyDescent="0.25">
      <c r="B4" s="102" t="s">
        <v>434</v>
      </c>
      <c r="C4" s="104" t="s">
        <v>435</v>
      </c>
    </row>
    <row r="5" spans="1:9" ht="24" customHeight="1" x14ac:dyDescent="0.25">
      <c r="B5" s="102" t="s">
        <v>436</v>
      </c>
      <c r="C5" s="104" t="s">
        <v>437</v>
      </c>
    </row>
    <row r="7" spans="1:9" x14ac:dyDescent="0.25">
      <c r="A7" s="105" t="s">
        <v>438</v>
      </c>
      <c r="B7" s="105" t="s">
        <v>439</v>
      </c>
      <c r="C7" s="105" t="s">
        <v>140</v>
      </c>
      <c r="D7" s="105" t="s">
        <v>7</v>
      </c>
      <c r="E7" s="105" t="s">
        <v>440</v>
      </c>
      <c r="F7" s="105" t="s">
        <v>441</v>
      </c>
      <c r="G7" s="105" t="s">
        <v>442</v>
      </c>
      <c r="H7" s="105" t="s">
        <v>443</v>
      </c>
      <c r="I7" s="105" t="s">
        <v>444</v>
      </c>
    </row>
    <row r="8" spans="1:9" s="125" customFormat="1" x14ac:dyDescent="0.25">
      <c r="A8" s="124" t="s">
        <v>461</v>
      </c>
      <c r="B8" s="117" t="s">
        <v>435</v>
      </c>
      <c r="C8" s="117" t="s">
        <v>447</v>
      </c>
      <c r="D8" s="125" t="s">
        <v>462</v>
      </c>
      <c r="E8" s="125" t="s">
        <v>463</v>
      </c>
      <c r="F8" s="125" t="s">
        <v>464</v>
      </c>
      <c r="G8" s="125" t="s">
        <v>448</v>
      </c>
      <c r="H8" s="125" t="s">
        <v>465</v>
      </c>
      <c r="I8" s="125" t="s">
        <v>446</v>
      </c>
    </row>
    <row r="9" spans="1:9" s="125" customFormat="1" x14ac:dyDescent="0.25">
      <c r="A9" s="124" t="s">
        <v>466</v>
      </c>
      <c r="B9" s="117" t="s">
        <v>435</v>
      </c>
      <c r="C9" s="117" t="s">
        <v>447</v>
      </c>
      <c r="D9" s="125" t="s">
        <v>467</v>
      </c>
      <c r="E9" s="125" t="s">
        <v>468</v>
      </c>
      <c r="F9" s="125" t="s">
        <v>469</v>
      </c>
      <c r="G9" s="125" t="s">
        <v>470</v>
      </c>
      <c r="H9" s="125" t="s">
        <v>471</v>
      </c>
      <c r="I9" s="125" t="s">
        <v>446</v>
      </c>
    </row>
    <row r="10" spans="1:9" s="125" customFormat="1" x14ac:dyDescent="0.25">
      <c r="A10" s="124" t="s">
        <v>472</v>
      </c>
      <c r="B10" s="117" t="s">
        <v>435</v>
      </c>
      <c r="C10" s="117" t="s">
        <v>447</v>
      </c>
      <c r="D10" s="125" t="s">
        <v>467</v>
      </c>
      <c r="E10" s="125" t="s">
        <v>473</v>
      </c>
      <c r="F10" s="125" t="s">
        <v>474</v>
      </c>
      <c r="G10" s="125" t="s">
        <v>450</v>
      </c>
      <c r="H10" s="125" t="s">
        <v>475</v>
      </c>
      <c r="I10" s="125" t="s">
        <v>446</v>
      </c>
    </row>
    <row r="11" spans="1:9" s="125" customFormat="1" x14ac:dyDescent="0.25">
      <c r="A11" s="124" t="s">
        <v>476</v>
      </c>
      <c r="B11" s="117" t="s">
        <v>435</v>
      </c>
      <c r="C11" s="117" t="s">
        <v>447</v>
      </c>
      <c r="D11" s="125" t="s">
        <v>467</v>
      </c>
      <c r="E11" s="125" t="s">
        <v>451</v>
      </c>
      <c r="F11" s="125" t="s">
        <v>477</v>
      </c>
      <c r="G11" s="125" t="s">
        <v>449</v>
      </c>
      <c r="H11" s="125" t="s">
        <v>478</v>
      </c>
      <c r="I11" s="125" t="s">
        <v>446</v>
      </c>
    </row>
    <row r="12" spans="1:9" s="125" customFormat="1" x14ac:dyDescent="0.25">
      <c r="A12" s="124" t="s">
        <v>456</v>
      </c>
      <c r="B12" s="117" t="s">
        <v>454</v>
      </c>
      <c r="C12" s="117" t="s">
        <v>447</v>
      </c>
      <c r="D12" s="125" t="s">
        <v>455</v>
      </c>
      <c r="E12" s="125" t="s">
        <v>457</v>
      </c>
      <c r="F12" s="125" t="s">
        <v>458</v>
      </c>
      <c r="G12" s="125" t="s">
        <v>459</v>
      </c>
      <c r="H12" s="125" t="s">
        <v>460</v>
      </c>
      <c r="I12" s="125" t="s">
        <v>446</v>
      </c>
    </row>
    <row r="13" spans="1:9" x14ac:dyDescent="0.25">
      <c r="A13" s="106"/>
      <c r="B13" s="107"/>
      <c r="C13" s="107"/>
      <c r="D13" s="107"/>
      <c r="E13" s="107"/>
      <c r="F13" s="107"/>
      <c r="G13" s="107"/>
      <c r="H13" s="107"/>
      <c r="I13" s="107"/>
    </row>
    <row r="14" spans="1:9" x14ac:dyDescent="0.25">
      <c r="A14" s="106"/>
      <c r="B14" s="107"/>
      <c r="C14" s="107"/>
      <c r="D14" s="107"/>
      <c r="E14" s="107"/>
      <c r="F14" s="107"/>
      <c r="G14" s="107"/>
      <c r="H14" s="107"/>
      <c r="I14" s="107"/>
    </row>
    <row r="15" spans="1:9" x14ac:dyDescent="0.25">
      <c r="A15" s="106"/>
      <c r="B15" s="107"/>
      <c r="C15" s="107"/>
      <c r="D15" s="107"/>
      <c r="E15" s="107"/>
      <c r="F15" s="107"/>
      <c r="G15" s="107"/>
      <c r="H15" s="107"/>
      <c r="I15" s="107"/>
    </row>
    <row r="16" spans="1:9" x14ac:dyDescent="0.25">
      <c r="A16" s="106"/>
      <c r="B16" s="107"/>
      <c r="C16" s="107"/>
      <c r="D16" s="107"/>
      <c r="E16" s="107"/>
      <c r="F16" s="107"/>
      <c r="G16" s="107"/>
      <c r="H16" s="107"/>
      <c r="I16" s="107"/>
    </row>
    <row r="17" spans="1:9" x14ac:dyDescent="0.25">
      <c r="A17" s="106"/>
      <c r="B17" s="107"/>
      <c r="C17" s="107"/>
      <c r="D17" s="107"/>
      <c r="E17" s="107"/>
      <c r="F17" s="107"/>
      <c r="G17" s="107"/>
      <c r="H17" s="107"/>
      <c r="I17" s="107"/>
    </row>
    <row r="18" spans="1:9" x14ac:dyDescent="0.25">
      <c r="A18" s="106"/>
      <c r="B18" s="107"/>
      <c r="C18" s="107"/>
      <c r="D18" s="107"/>
      <c r="E18" s="107"/>
      <c r="F18" s="107"/>
      <c r="G18" s="107"/>
      <c r="H18" s="107"/>
      <c r="I18" s="107"/>
    </row>
    <row r="19" spans="1:9" x14ac:dyDescent="0.25">
      <c r="A19" s="106"/>
      <c r="B19" s="107"/>
      <c r="C19" s="107"/>
      <c r="D19" s="107"/>
      <c r="E19" s="107"/>
      <c r="F19" s="107"/>
      <c r="G19" s="107"/>
      <c r="H19" s="107"/>
      <c r="I19" s="107"/>
    </row>
    <row r="20" spans="1:9" x14ac:dyDescent="0.25">
      <c r="A20" s="106"/>
      <c r="B20" s="107"/>
      <c r="C20" s="107"/>
      <c r="D20" s="107"/>
      <c r="E20" s="107"/>
      <c r="F20" s="107"/>
      <c r="G20" s="107"/>
      <c r="H20" s="107"/>
      <c r="I20" s="107"/>
    </row>
    <row r="21" spans="1:9" x14ac:dyDescent="0.25">
      <c r="A21" s="106"/>
      <c r="B21" s="107"/>
      <c r="C21" s="107"/>
      <c r="D21" s="107"/>
      <c r="E21" s="107"/>
      <c r="F21" s="107"/>
      <c r="G21" s="107"/>
      <c r="H21" s="107"/>
      <c r="I21" s="107"/>
    </row>
    <row r="22" spans="1:9" x14ac:dyDescent="0.25">
      <c r="A22" s="106"/>
      <c r="B22" s="107"/>
      <c r="C22" s="107"/>
      <c r="D22" s="107"/>
      <c r="E22" s="107"/>
      <c r="F22" s="107"/>
      <c r="G22" s="107"/>
      <c r="H22" s="107"/>
      <c r="I22" s="107"/>
    </row>
    <row r="23" spans="1:9" x14ac:dyDescent="0.25">
      <c r="A23" s="106"/>
      <c r="B23" s="107"/>
      <c r="C23" s="107"/>
      <c r="D23" s="107"/>
      <c r="E23" s="107"/>
      <c r="F23" s="107"/>
      <c r="G23" s="107"/>
      <c r="H23" s="107"/>
      <c r="I23" s="107"/>
    </row>
    <row r="24" spans="1:9" x14ac:dyDescent="0.25">
      <c r="A24" s="106"/>
      <c r="B24" s="107"/>
      <c r="C24" s="107"/>
      <c r="D24" s="107"/>
      <c r="E24" s="107"/>
      <c r="F24" s="107"/>
      <c r="G24" s="107"/>
      <c r="H24" s="107"/>
      <c r="I24" s="107"/>
    </row>
    <row r="25" spans="1:9" x14ac:dyDescent="0.25">
      <c r="A25" s="106"/>
      <c r="B25" s="107"/>
      <c r="C25" s="107"/>
      <c r="D25" s="107"/>
      <c r="E25" s="107"/>
      <c r="F25" s="107"/>
      <c r="G25" s="107"/>
      <c r="H25" s="107"/>
      <c r="I25" s="107"/>
    </row>
    <row r="26" spans="1:9" x14ac:dyDescent="0.25">
      <c r="A26" s="106"/>
      <c r="B26" s="107"/>
      <c r="C26" s="107"/>
      <c r="D26" s="107"/>
      <c r="E26" s="107"/>
      <c r="F26" s="107"/>
      <c r="G26" s="107"/>
      <c r="H26" s="107"/>
      <c r="I26" s="107"/>
    </row>
    <row r="27" spans="1:9" x14ac:dyDescent="0.25">
      <c r="A27" s="106"/>
      <c r="B27" s="107"/>
      <c r="C27" s="107"/>
      <c r="D27" s="107"/>
      <c r="E27" s="107"/>
      <c r="F27" s="107"/>
      <c r="G27" s="107"/>
      <c r="H27" s="107"/>
      <c r="I27" s="107"/>
    </row>
    <row r="28" spans="1:9" x14ac:dyDescent="0.25">
      <c r="A28" s="106"/>
      <c r="B28" s="107"/>
      <c r="C28" s="107"/>
      <c r="D28" s="107"/>
      <c r="E28" s="107"/>
      <c r="F28" s="107"/>
      <c r="G28" s="107"/>
      <c r="H28" s="107"/>
      <c r="I28" s="107"/>
    </row>
    <row r="29" spans="1:9" x14ac:dyDescent="0.25">
      <c r="A29" s="106"/>
      <c r="B29" s="107"/>
      <c r="C29" s="107"/>
      <c r="D29" s="107"/>
      <c r="E29" s="107"/>
      <c r="F29" s="107"/>
      <c r="G29" s="107"/>
      <c r="H29" s="107"/>
      <c r="I29" s="107"/>
    </row>
    <row r="30" spans="1:9" x14ac:dyDescent="0.25">
      <c r="A30" s="106"/>
      <c r="B30" s="107"/>
      <c r="C30" s="107"/>
      <c r="D30" s="107"/>
      <c r="E30" s="107"/>
      <c r="F30" s="107"/>
      <c r="G30" s="107"/>
      <c r="H30" s="107"/>
      <c r="I30" s="107"/>
    </row>
    <row r="31" spans="1:9" x14ac:dyDescent="0.25">
      <c r="A31" s="106"/>
      <c r="B31" s="107"/>
      <c r="C31" s="107"/>
      <c r="D31" s="107"/>
      <c r="E31" s="107"/>
      <c r="F31" s="107"/>
      <c r="G31" s="107"/>
      <c r="H31" s="107"/>
      <c r="I31" s="107"/>
    </row>
    <row r="32" spans="1:9" x14ac:dyDescent="0.25">
      <c r="A32" s="106"/>
      <c r="B32" s="107"/>
      <c r="C32" s="107"/>
      <c r="D32" s="107"/>
      <c r="E32" s="107"/>
      <c r="F32" s="107"/>
      <c r="G32" s="107"/>
      <c r="H32" s="107"/>
      <c r="I32" s="107"/>
    </row>
    <row r="33" spans="1:9" x14ac:dyDescent="0.25">
      <c r="A33" s="106"/>
      <c r="B33" s="107"/>
      <c r="C33" s="107"/>
      <c r="D33" s="107"/>
      <c r="E33" s="107"/>
      <c r="F33" s="107"/>
      <c r="G33" s="107"/>
      <c r="H33" s="107"/>
      <c r="I33" s="107"/>
    </row>
    <row r="34" spans="1:9" x14ac:dyDescent="0.25">
      <c r="A34" s="106"/>
      <c r="B34" s="107"/>
      <c r="C34" s="107"/>
      <c r="D34" s="107"/>
      <c r="E34" s="107"/>
      <c r="F34" s="107"/>
      <c r="G34" s="107"/>
      <c r="H34" s="107"/>
      <c r="I34" s="107"/>
    </row>
    <row r="35" spans="1:9" x14ac:dyDescent="0.25">
      <c r="A35" s="106"/>
      <c r="B35" s="107"/>
      <c r="C35" s="107"/>
      <c r="D35" s="107"/>
      <c r="E35" s="107"/>
      <c r="F35" s="107"/>
      <c r="G35" s="107"/>
      <c r="H35" s="107"/>
      <c r="I35" s="107"/>
    </row>
    <row r="36" spans="1:9" x14ac:dyDescent="0.25">
      <c r="A36" s="106"/>
      <c r="B36" s="107"/>
      <c r="C36" s="107"/>
      <c r="D36" s="107"/>
      <c r="E36" s="107"/>
      <c r="F36" s="107"/>
      <c r="G36" s="107"/>
      <c r="H36" s="107"/>
      <c r="I36" s="107"/>
    </row>
    <row r="37" spans="1:9" x14ac:dyDescent="0.25">
      <c r="A37" s="106"/>
      <c r="B37" s="107"/>
      <c r="C37" s="107"/>
      <c r="D37" s="107"/>
      <c r="E37" s="107"/>
      <c r="F37" s="107"/>
      <c r="G37" s="107"/>
      <c r="H37" s="107"/>
      <c r="I37" s="107"/>
    </row>
    <row r="38" spans="1:9" x14ac:dyDescent="0.25">
      <c r="A38" s="106"/>
      <c r="B38" s="107"/>
      <c r="C38" s="107"/>
      <c r="D38" s="107"/>
      <c r="E38" s="107"/>
      <c r="F38" s="107"/>
      <c r="G38" s="107"/>
      <c r="H38" s="107"/>
      <c r="I38" s="107"/>
    </row>
    <row r="39" spans="1:9" x14ac:dyDescent="0.25">
      <c r="A39" s="106"/>
      <c r="B39" s="107"/>
      <c r="C39" s="107"/>
      <c r="D39" s="107"/>
      <c r="E39" s="107"/>
      <c r="F39" s="107"/>
      <c r="G39" s="107"/>
      <c r="H39" s="107"/>
      <c r="I39" s="107"/>
    </row>
    <row r="40" spans="1:9" x14ac:dyDescent="0.25">
      <c r="A40" s="106"/>
      <c r="B40" s="107"/>
      <c r="C40" s="107"/>
      <c r="D40" s="107"/>
      <c r="E40" s="107"/>
      <c r="F40" s="107"/>
      <c r="G40" s="107"/>
      <c r="H40" s="107"/>
      <c r="I40" s="107"/>
    </row>
    <row r="41" spans="1:9" x14ac:dyDescent="0.25">
      <c r="A41" s="106"/>
      <c r="B41" s="107"/>
      <c r="C41" s="107"/>
      <c r="D41" s="107"/>
      <c r="E41" s="107"/>
      <c r="F41" s="107"/>
      <c r="G41" s="107"/>
      <c r="H41" s="107"/>
      <c r="I41" s="107"/>
    </row>
    <row r="42" spans="1:9" x14ac:dyDescent="0.25">
      <c r="A42" s="106"/>
      <c r="B42" s="107"/>
      <c r="C42" s="107"/>
      <c r="D42" s="107"/>
      <c r="E42" s="107"/>
      <c r="F42" s="107"/>
      <c r="G42" s="107"/>
      <c r="H42" s="107"/>
      <c r="I42" s="107"/>
    </row>
    <row r="43" spans="1:9" x14ac:dyDescent="0.25">
      <c r="A43" s="106"/>
      <c r="B43" s="107"/>
      <c r="C43" s="107"/>
      <c r="D43" s="107"/>
      <c r="E43" s="107"/>
      <c r="F43" s="107"/>
      <c r="G43" s="107"/>
      <c r="H43" s="107"/>
      <c r="I43" s="107"/>
    </row>
    <row r="44" spans="1:9" x14ac:dyDescent="0.25">
      <c r="A44" s="106"/>
      <c r="B44" s="107"/>
      <c r="C44" s="107"/>
      <c r="D44" s="107"/>
      <c r="E44" s="107"/>
      <c r="F44" s="107"/>
      <c r="G44" s="107"/>
      <c r="H44" s="107"/>
      <c r="I44" s="107"/>
    </row>
    <row r="45" spans="1:9" x14ac:dyDescent="0.25">
      <c r="A45" s="106"/>
      <c r="B45" s="107"/>
      <c r="C45" s="107"/>
      <c r="D45" s="107"/>
      <c r="E45" s="107"/>
      <c r="F45" s="107"/>
      <c r="G45" s="107"/>
      <c r="H45" s="107"/>
      <c r="I45" s="107"/>
    </row>
    <row r="46" spans="1:9" x14ac:dyDescent="0.25">
      <c r="A46" s="106"/>
      <c r="B46" s="107"/>
      <c r="C46" s="107"/>
      <c r="D46" s="107"/>
      <c r="E46" s="107"/>
      <c r="F46" s="107"/>
      <c r="G46" s="107"/>
      <c r="H46" s="107"/>
      <c r="I46" s="107"/>
    </row>
    <row r="47" spans="1:9" x14ac:dyDescent="0.25">
      <c r="A47" s="106"/>
      <c r="B47" s="107"/>
      <c r="C47" s="107"/>
      <c r="D47" s="107"/>
      <c r="E47" s="107"/>
      <c r="F47" s="107"/>
      <c r="G47" s="107"/>
      <c r="H47" s="107"/>
      <c r="I47" s="107"/>
    </row>
    <row r="48" spans="1:9" x14ac:dyDescent="0.25">
      <c r="A48" s="106"/>
      <c r="B48" s="107"/>
      <c r="C48" s="107"/>
      <c r="D48" s="107"/>
      <c r="E48" s="107"/>
      <c r="F48" s="107"/>
      <c r="G48" s="107"/>
      <c r="H48" s="107"/>
      <c r="I48" s="107"/>
    </row>
    <row r="49" spans="1:9" x14ac:dyDescent="0.25">
      <c r="A49" s="106"/>
      <c r="B49" s="107"/>
      <c r="C49" s="107"/>
      <c r="D49" s="107"/>
      <c r="E49" s="107"/>
      <c r="F49" s="107"/>
      <c r="G49" s="107"/>
      <c r="H49" s="107"/>
      <c r="I49" s="107"/>
    </row>
    <row r="50" spans="1:9" x14ac:dyDescent="0.25">
      <c r="A50" s="106"/>
      <c r="B50" s="107"/>
      <c r="C50" s="107"/>
      <c r="D50" s="107"/>
      <c r="E50" s="107"/>
      <c r="F50" s="107"/>
      <c r="G50" s="107"/>
      <c r="H50" s="107"/>
      <c r="I50" s="107"/>
    </row>
    <row r="51" spans="1:9" x14ac:dyDescent="0.25">
      <c r="A51" s="106"/>
      <c r="B51" s="107"/>
      <c r="C51" s="107"/>
      <c r="D51" s="107"/>
      <c r="E51" s="107"/>
      <c r="F51" s="107"/>
      <c r="G51" s="107"/>
      <c r="H51" s="107"/>
      <c r="I51" s="107"/>
    </row>
    <row r="52" spans="1:9" x14ac:dyDescent="0.25">
      <c r="A52" s="106"/>
      <c r="B52" s="107"/>
      <c r="C52" s="107"/>
      <c r="D52" s="107"/>
      <c r="E52" s="107"/>
      <c r="F52" s="107"/>
      <c r="G52" s="107"/>
      <c r="H52" s="107"/>
      <c r="I52" s="107"/>
    </row>
    <row r="53" spans="1:9" x14ac:dyDescent="0.25">
      <c r="A53" s="106"/>
      <c r="B53" s="107"/>
      <c r="C53" s="107"/>
      <c r="D53" s="107"/>
      <c r="E53" s="107"/>
      <c r="F53" s="107"/>
      <c r="G53" s="107"/>
      <c r="H53" s="107"/>
      <c r="I53" s="107"/>
    </row>
    <row r="54" spans="1:9" x14ac:dyDescent="0.25">
      <c r="A54" s="106"/>
      <c r="B54" s="107"/>
      <c r="C54" s="107"/>
      <c r="D54" s="107"/>
      <c r="E54" s="107"/>
      <c r="F54" s="107"/>
      <c r="G54" s="107"/>
      <c r="H54" s="107"/>
      <c r="I54" s="107"/>
    </row>
    <row r="55" spans="1:9" x14ac:dyDescent="0.25">
      <c r="A55" s="106"/>
      <c r="B55" s="107"/>
      <c r="C55" s="107"/>
      <c r="D55" s="107"/>
      <c r="E55" s="107"/>
      <c r="F55" s="107"/>
      <c r="G55" s="107"/>
      <c r="H55" s="107"/>
      <c r="I55" s="107"/>
    </row>
    <row r="56" spans="1:9" x14ac:dyDescent="0.25">
      <c r="A56" s="106"/>
      <c r="B56" s="107"/>
      <c r="C56" s="107"/>
      <c r="D56" s="107"/>
      <c r="E56" s="107"/>
      <c r="F56" s="107"/>
      <c r="G56" s="107"/>
      <c r="H56" s="107"/>
      <c r="I56" s="107"/>
    </row>
    <row r="57" spans="1:9" x14ac:dyDescent="0.25">
      <c r="A57" s="106"/>
      <c r="B57" s="107"/>
      <c r="C57" s="107"/>
      <c r="D57" s="107"/>
      <c r="E57" s="107"/>
      <c r="F57" s="107"/>
      <c r="G57" s="107"/>
      <c r="H57" s="107"/>
      <c r="I57" s="107"/>
    </row>
    <row r="58" spans="1:9" x14ac:dyDescent="0.25">
      <c r="A58" s="106"/>
      <c r="B58" s="107"/>
      <c r="C58" s="107"/>
      <c r="D58" s="107"/>
      <c r="E58" s="107"/>
      <c r="F58" s="107"/>
      <c r="G58" s="107"/>
      <c r="H58" s="107"/>
      <c r="I58" s="107"/>
    </row>
    <row r="59" spans="1:9" x14ac:dyDescent="0.25">
      <c r="A59" s="106"/>
      <c r="B59" s="107"/>
      <c r="C59" s="107"/>
      <c r="D59" s="107"/>
      <c r="E59" s="107"/>
      <c r="F59" s="107"/>
      <c r="G59" s="107"/>
      <c r="H59" s="107"/>
      <c r="I59" s="107"/>
    </row>
    <row r="60" spans="1:9" x14ac:dyDescent="0.25">
      <c r="A60" s="106"/>
      <c r="B60" s="107"/>
      <c r="C60" s="107"/>
      <c r="D60" s="107"/>
      <c r="E60" s="107"/>
      <c r="F60" s="107"/>
      <c r="G60" s="107"/>
      <c r="H60" s="107"/>
      <c r="I60" s="107"/>
    </row>
    <row r="61" spans="1:9" x14ac:dyDescent="0.25">
      <c r="A61" s="106"/>
      <c r="B61" s="107"/>
      <c r="C61" s="107"/>
      <c r="D61" s="107"/>
      <c r="E61" s="107"/>
      <c r="F61" s="107"/>
      <c r="G61" s="107"/>
      <c r="H61" s="107"/>
      <c r="I61" s="107"/>
    </row>
    <row r="62" spans="1:9" x14ac:dyDescent="0.25">
      <c r="A62" s="106"/>
      <c r="B62" s="107"/>
      <c r="C62" s="107"/>
      <c r="D62" s="107"/>
      <c r="E62" s="107"/>
      <c r="F62" s="107"/>
      <c r="G62" s="107"/>
      <c r="H62" s="107"/>
      <c r="I62" s="107"/>
    </row>
    <row r="63" spans="1:9" x14ac:dyDescent="0.25">
      <c r="A63" s="106"/>
      <c r="B63" s="107"/>
      <c r="C63" s="107"/>
      <c r="D63" s="107"/>
      <c r="E63" s="107"/>
      <c r="F63" s="107"/>
      <c r="G63" s="107"/>
      <c r="H63" s="107"/>
      <c r="I63" s="107"/>
    </row>
    <row r="64" spans="1:9" x14ac:dyDescent="0.25">
      <c r="A64" s="106"/>
      <c r="B64" s="107"/>
      <c r="C64" s="107"/>
      <c r="D64" s="107"/>
      <c r="E64" s="107"/>
      <c r="F64" s="107"/>
      <c r="G64" s="107"/>
      <c r="H64" s="107"/>
      <c r="I64" s="107"/>
    </row>
    <row r="65" spans="1:9" x14ac:dyDescent="0.25">
      <c r="A65" s="106"/>
      <c r="B65" s="107"/>
      <c r="C65" s="107"/>
      <c r="D65" s="107"/>
      <c r="E65" s="107"/>
      <c r="F65" s="107"/>
      <c r="G65" s="107"/>
      <c r="H65" s="107"/>
      <c r="I65" s="107"/>
    </row>
    <row r="66" spans="1:9" x14ac:dyDescent="0.25">
      <c r="A66" s="106"/>
      <c r="B66" s="107"/>
      <c r="C66" s="107"/>
      <c r="D66" s="107"/>
      <c r="E66" s="107"/>
      <c r="F66" s="107"/>
      <c r="G66" s="107"/>
      <c r="H66" s="107"/>
      <c r="I66" s="107"/>
    </row>
    <row r="67" spans="1:9" x14ac:dyDescent="0.25">
      <c r="A67" s="106"/>
      <c r="B67" s="107"/>
      <c r="C67" s="107"/>
      <c r="D67" s="107"/>
      <c r="E67" s="107"/>
      <c r="F67" s="107"/>
      <c r="G67" s="107"/>
      <c r="H67" s="107"/>
      <c r="I67" s="107"/>
    </row>
    <row r="68" spans="1:9" x14ac:dyDescent="0.25">
      <c r="A68" s="106"/>
      <c r="B68" s="107"/>
      <c r="C68" s="107"/>
      <c r="D68" s="107"/>
      <c r="E68" s="107"/>
      <c r="F68" s="107"/>
      <c r="G68" s="107"/>
      <c r="H68" s="107"/>
      <c r="I68" s="107"/>
    </row>
    <row r="69" spans="1:9" x14ac:dyDescent="0.25">
      <c r="A69" s="106"/>
      <c r="B69" s="107"/>
      <c r="C69" s="107"/>
      <c r="D69" s="107"/>
      <c r="E69" s="107"/>
      <c r="F69" s="107"/>
      <c r="G69" s="107"/>
      <c r="H69" s="107"/>
      <c r="I69" s="107"/>
    </row>
    <row r="70" spans="1:9" x14ac:dyDescent="0.25">
      <c r="A70" s="106"/>
      <c r="B70" s="107"/>
      <c r="C70" s="107"/>
      <c r="D70" s="107"/>
      <c r="E70" s="107"/>
      <c r="F70" s="107"/>
      <c r="G70" s="107"/>
      <c r="H70" s="107"/>
      <c r="I70" s="107"/>
    </row>
    <row r="71" spans="1:9" x14ac:dyDescent="0.25">
      <c r="A71" s="106"/>
      <c r="B71" s="107"/>
      <c r="C71" s="107"/>
      <c r="D71" s="107"/>
      <c r="E71" s="107"/>
      <c r="F71" s="107"/>
      <c r="G71" s="107"/>
      <c r="H71" s="107"/>
      <c r="I71" s="107"/>
    </row>
    <row r="72" spans="1:9" x14ac:dyDescent="0.25">
      <c r="A72" s="106"/>
      <c r="B72" s="107"/>
      <c r="C72" s="107"/>
      <c r="D72" s="107"/>
      <c r="E72" s="107"/>
      <c r="F72" s="107"/>
      <c r="G72" s="107"/>
      <c r="H72" s="107"/>
      <c r="I72" s="107"/>
    </row>
    <row r="73" spans="1:9" x14ac:dyDescent="0.25">
      <c r="A73" s="106"/>
      <c r="B73" s="107"/>
      <c r="C73" s="107"/>
      <c r="D73" s="107"/>
      <c r="E73" s="107"/>
      <c r="F73" s="107"/>
      <c r="G73" s="107"/>
      <c r="H73" s="107"/>
      <c r="I73" s="107"/>
    </row>
  </sheetData>
  <hyperlinks>
    <hyperlink ref="A12" r:id="rId1" xr:uid="{8902BF34-3B30-4D73-A698-C85A45FCA374}"/>
    <hyperlink ref="A8" r:id="rId2" xr:uid="{7D0D6104-92A2-4662-B02C-1C9A54FC62E2}"/>
    <hyperlink ref="A9" r:id="rId3" xr:uid="{67314714-E03A-451B-BCA1-035F4D0C5AF0}"/>
    <hyperlink ref="A10" r:id="rId4" xr:uid="{BD46675B-1BE3-486D-938B-8698A4CB5112}"/>
    <hyperlink ref="A11" r:id="rId5" xr:uid="{E956D65B-6953-43C9-8643-229ECA3056A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89E5B-D441-4ED2-B927-8806E3397220}">
  <dimension ref="A1:K73"/>
  <sheetViews>
    <sheetView zoomScale="80" zoomScaleNormal="80" workbookViewId="0">
      <selection activeCell="E25" sqref="E25"/>
    </sheetView>
  </sheetViews>
  <sheetFormatPr defaultColWidth="8.7109375" defaultRowHeight="15" x14ac:dyDescent="0.25"/>
  <cols>
    <col min="1" max="1" width="17.42578125" style="103" bestFit="1" customWidth="1"/>
    <col min="2" max="2" width="63" style="103" bestFit="1" customWidth="1"/>
    <col min="3" max="3" width="50.85546875" style="103" bestFit="1" customWidth="1"/>
    <col min="4" max="4" width="30" style="103" customWidth="1"/>
    <col min="5" max="5" width="23.5703125" style="103" customWidth="1"/>
    <col min="6" max="6" width="18" style="103" customWidth="1"/>
    <col min="7" max="7" width="26.140625" style="103" customWidth="1"/>
    <col min="8" max="8" width="26.28515625" style="103" customWidth="1"/>
    <col min="9" max="9" width="15.42578125" style="103" customWidth="1"/>
    <col min="10" max="10" width="14.140625" style="103" customWidth="1"/>
    <col min="11" max="11" width="8.85546875" style="103" bestFit="1" customWidth="1"/>
    <col min="12" max="16384" width="8.7109375" style="103"/>
  </cols>
  <sheetData>
    <row r="1" spans="1:11" x14ac:dyDescent="0.25">
      <c r="A1" s="102" t="s">
        <v>429</v>
      </c>
      <c r="B1" s="103" t="s">
        <v>430</v>
      </c>
    </row>
    <row r="2" spans="1:11" x14ac:dyDescent="0.25">
      <c r="A2" s="102" t="s">
        <v>431</v>
      </c>
      <c r="B2" s="103" t="s">
        <v>432</v>
      </c>
    </row>
    <row r="3" spans="1:11" x14ac:dyDescent="0.25">
      <c r="A3" s="102" t="s">
        <v>433</v>
      </c>
    </row>
    <row r="4" spans="1:11" ht="35.25" customHeight="1" x14ac:dyDescent="0.25">
      <c r="B4" s="102" t="s">
        <v>434</v>
      </c>
      <c r="C4" s="104" t="s">
        <v>435</v>
      </c>
    </row>
    <row r="5" spans="1:11" ht="24" customHeight="1" x14ac:dyDescent="0.25">
      <c r="B5" s="102" t="s">
        <v>436</v>
      </c>
      <c r="C5" s="104" t="s">
        <v>437</v>
      </c>
    </row>
    <row r="7" spans="1:11" ht="30" x14ac:dyDescent="0.25">
      <c r="A7" s="118" t="s">
        <v>438</v>
      </c>
      <c r="B7" s="118" t="s">
        <v>439</v>
      </c>
      <c r="C7" s="118" t="s">
        <v>140</v>
      </c>
      <c r="D7" s="118" t="s">
        <v>7</v>
      </c>
      <c r="E7" s="118" t="s">
        <v>440</v>
      </c>
      <c r="F7" s="118" t="s">
        <v>441</v>
      </c>
      <c r="G7" s="118" t="s">
        <v>442</v>
      </c>
      <c r="H7" s="118" t="s">
        <v>443</v>
      </c>
      <c r="I7" s="118" t="s">
        <v>444</v>
      </c>
      <c r="J7" s="109" t="s">
        <v>3</v>
      </c>
      <c r="K7" s="109" t="s">
        <v>3</v>
      </c>
    </row>
    <row r="8" spans="1:11" s="125" customFormat="1" x14ac:dyDescent="0.25">
      <c r="A8" s="124" t="s">
        <v>461</v>
      </c>
      <c r="B8" s="117" t="s">
        <v>435</v>
      </c>
      <c r="C8" s="117" t="s">
        <v>447</v>
      </c>
      <c r="D8" s="125" t="s">
        <v>462</v>
      </c>
      <c r="E8" s="125" t="s">
        <v>463</v>
      </c>
      <c r="F8" s="125" t="s">
        <v>464</v>
      </c>
      <c r="G8" s="125" t="s">
        <v>448</v>
      </c>
      <c r="H8" s="125" t="s">
        <v>465</v>
      </c>
      <c r="I8" s="125" t="s">
        <v>446</v>
      </c>
      <c r="J8" s="125" t="s">
        <v>11</v>
      </c>
      <c r="K8" s="125" t="s">
        <v>15</v>
      </c>
    </row>
    <row r="9" spans="1:11" s="125" customFormat="1" x14ac:dyDescent="0.25">
      <c r="A9" s="124" t="s">
        <v>466</v>
      </c>
      <c r="B9" s="117" t="s">
        <v>435</v>
      </c>
      <c r="C9" s="117" t="s">
        <v>447</v>
      </c>
      <c r="D9" s="125" t="s">
        <v>467</v>
      </c>
      <c r="E9" s="125" t="s">
        <v>468</v>
      </c>
      <c r="F9" s="125" t="s">
        <v>469</v>
      </c>
      <c r="G9" s="125" t="s">
        <v>470</v>
      </c>
      <c r="H9" s="125" t="s">
        <v>471</v>
      </c>
      <c r="I9" s="125" t="s">
        <v>446</v>
      </c>
      <c r="J9" s="125" t="s">
        <v>9</v>
      </c>
      <c r="K9" s="125" t="s">
        <v>15</v>
      </c>
    </row>
    <row r="10" spans="1:11" s="125" customFormat="1" x14ac:dyDescent="0.25">
      <c r="A10" s="124" t="s">
        <v>472</v>
      </c>
      <c r="B10" s="117" t="s">
        <v>435</v>
      </c>
      <c r="C10" s="117" t="s">
        <v>447</v>
      </c>
      <c r="D10" s="125" t="s">
        <v>467</v>
      </c>
      <c r="E10" s="125" t="s">
        <v>473</v>
      </c>
      <c r="F10" s="125" t="s">
        <v>474</v>
      </c>
      <c r="G10" s="125" t="s">
        <v>450</v>
      </c>
      <c r="H10" s="125" t="s">
        <v>475</v>
      </c>
      <c r="I10" s="125" t="s">
        <v>446</v>
      </c>
      <c r="J10" s="125" t="s">
        <v>11</v>
      </c>
      <c r="K10" s="125" t="s">
        <v>15</v>
      </c>
    </row>
    <row r="11" spans="1:11" s="125" customFormat="1" x14ac:dyDescent="0.25">
      <c r="A11" s="124" t="s">
        <v>476</v>
      </c>
      <c r="B11" s="117" t="s">
        <v>435</v>
      </c>
      <c r="C11" s="117" t="s">
        <v>447</v>
      </c>
      <c r="D11" s="125" t="s">
        <v>467</v>
      </c>
      <c r="E11" s="125" t="s">
        <v>451</v>
      </c>
      <c r="F11" s="125" t="s">
        <v>477</v>
      </c>
      <c r="G11" s="125" t="s">
        <v>449</v>
      </c>
      <c r="H11" s="125" t="s">
        <v>478</v>
      </c>
      <c r="I11" s="125" t="s">
        <v>446</v>
      </c>
      <c r="J11" s="125" t="s">
        <v>9</v>
      </c>
      <c r="K11" s="125" t="s">
        <v>15</v>
      </c>
    </row>
    <row r="12" spans="1:11" s="125" customFormat="1" x14ac:dyDescent="0.25">
      <c r="A12" s="124" t="s">
        <v>456</v>
      </c>
      <c r="B12" s="117" t="s">
        <v>454</v>
      </c>
      <c r="C12" s="117" t="s">
        <v>447</v>
      </c>
      <c r="D12" s="125" t="s">
        <v>455</v>
      </c>
      <c r="E12" s="125" t="s">
        <v>457</v>
      </c>
      <c r="F12" s="125" t="s">
        <v>458</v>
      </c>
      <c r="G12" s="125" t="s">
        <v>459</v>
      </c>
      <c r="H12" s="125" t="s">
        <v>460</v>
      </c>
      <c r="I12" s="125" t="s">
        <v>446</v>
      </c>
      <c r="J12" s="125" t="s">
        <v>11</v>
      </c>
      <c r="K12" s="125" t="s">
        <v>15</v>
      </c>
    </row>
    <row r="13" spans="1:11" x14ac:dyDescent="0.25">
      <c r="A13" s="106"/>
      <c r="B13" s="107"/>
      <c r="C13" s="107"/>
      <c r="D13" s="107"/>
      <c r="E13" s="107"/>
      <c r="F13" s="107"/>
      <c r="G13" s="107"/>
      <c r="H13" s="107"/>
      <c r="I13" s="107"/>
    </row>
    <row r="14" spans="1:11" x14ac:dyDescent="0.25">
      <c r="A14" s="106"/>
      <c r="B14" s="107"/>
      <c r="C14" s="107"/>
      <c r="D14" s="107"/>
      <c r="E14" s="107"/>
      <c r="F14" s="107"/>
      <c r="G14" s="107"/>
      <c r="H14" s="107"/>
      <c r="I14" s="107"/>
    </row>
    <row r="15" spans="1:11" x14ac:dyDescent="0.25">
      <c r="A15" s="106"/>
      <c r="B15" s="107"/>
      <c r="C15" s="107"/>
      <c r="D15" s="107"/>
      <c r="E15" s="107"/>
      <c r="F15" s="107"/>
      <c r="G15" s="107"/>
      <c r="H15" s="107"/>
      <c r="I15" s="107"/>
    </row>
    <row r="16" spans="1:11" x14ac:dyDescent="0.25">
      <c r="A16" s="106"/>
      <c r="B16" s="107"/>
      <c r="C16" s="107"/>
      <c r="D16" s="107"/>
      <c r="E16" s="107"/>
      <c r="F16" s="107"/>
      <c r="G16" s="107"/>
      <c r="H16" s="107"/>
      <c r="I16" s="107"/>
    </row>
    <row r="17" spans="1:9" x14ac:dyDescent="0.25">
      <c r="A17" s="106"/>
      <c r="B17" s="107"/>
      <c r="C17" s="107"/>
      <c r="D17" s="107"/>
      <c r="E17" s="107"/>
      <c r="F17" s="107"/>
      <c r="G17" s="107"/>
      <c r="H17" s="107"/>
      <c r="I17" s="107"/>
    </row>
    <row r="18" spans="1:9" x14ac:dyDescent="0.25">
      <c r="A18" s="106"/>
      <c r="B18" s="107"/>
      <c r="C18" s="107"/>
      <c r="D18" s="107"/>
      <c r="E18" s="107"/>
      <c r="F18" s="107"/>
      <c r="G18" s="107"/>
      <c r="H18" s="107"/>
      <c r="I18" s="107"/>
    </row>
    <row r="19" spans="1:9" x14ac:dyDescent="0.25">
      <c r="A19" s="106"/>
      <c r="B19" s="107"/>
      <c r="C19" s="107"/>
      <c r="D19" s="107"/>
      <c r="E19" s="107"/>
      <c r="F19" s="107"/>
      <c r="G19" s="107"/>
      <c r="H19" s="107"/>
      <c r="I19" s="107"/>
    </row>
    <row r="20" spans="1:9" x14ac:dyDescent="0.25">
      <c r="A20" s="106"/>
      <c r="B20" s="107"/>
      <c r="C20" s="107"/>
      <c r="D20" s="107"/>
      <c r="E20" s="107"/>
      <c r="F20" s="107"/>
      <c r="G20" s="107"/>
      <c r="H20" s="107"/>
      <c r="I20" s="107"/>
    </row>
    <row r="21" spans="1:9" x14ac:dyDescent="0.25">
      <c r="A21" s="106"/>
      <c r="B21" s="107"/>
      <c r="C21" s="107"/>
      <c r="D21" s="107"/>
      <c r="E21" s="107"/>
      <c r="F21" s="107"/>
      <c r="G21" s="107"/>
      <c r="H21" s="107"/>
      <c r="I21" s="107"/>
    </row>
    <row r="22" spans="1:9" x14ac:dyDescent="0.25">
      <c r="A22" s="106"/>
      <c r="B22" s="107"/>
      <c r="C22" s="107"/>
      <c r="D22" s="107"/>
      <c r="E22" s="107"/>
      <c r="F22" s="107"/>
      <c r="G22" s="107"/>
      <c r="H22" s="107"/>
      <c r="I22" s="107"/>
    </row>
    <row r="23" spans="1:9" x14ac:dyDescent="0.25">
      <c r="A23" s="106"/>
      <c r="B23" s="107"/>
      <c r="C23" s="107"/>
      <c r="D23" s="107"/>
      <c r="E23" s="107"/>
      <c r="F23" s="107"/>
      <c r="G23" s="107"/>
      <c r="H23" s="107"/>
      <c r="I23" s="107"/>
    </row>
    <row r="24" spans="1:9" x14ac:dyDescent="0.25">
      <c r="A24" s="106"/>
      <c r="B24" s="107"/>
      <c r="C24" s="107"/>
      <c r="D24" s="107"/>
      <c r="E24" s="107"/>
      <c r="F24" s="107"/>
      <c r="G24" s="107"/>
      <c r="H24" s="107"/>
      <c r="I24" s="107"/>
    </row>
    <row r="25" spans="1:9" x14ac:dyDescent="0.25">
      <c r="A25" s="106"/>
      <c r="B25" s="107"/>
      <c r="C25" s="107"/>
      <c r="D25" s="107"/>
      <c r="E25" s="107"/>
      <c r="F25" s="107"/>
      <c r="G25" s="107"/>
      <c r="H25" s="107"/>
      <c r="I25" s="107"/>
    </row>
    <row r="26" spans="1:9" x14ac:dyDescent="0.25">
      <c r="A26" s="106"/>
      <c r="B26" s="107"/>
      <c r="C26" s="107"/>
      <c r="D26" s="107"/>
      <c r="E26" s="107"/>
      <c r="F26" s="107"/>
      <c r="G26" s="107"/>
      <c r="H26" s="107"/>
      <c r="I26" s="107"/>
    </row>
    <row r="27" spans="1:9" x14ac:dyDescent="0.25">
      <c r="A27" s="106"/>
      <c r="B27" s="107"/>
      <c r="C27" s="107"/>
      <c r="D27" s="107"/>
      <c r="E27" s="107"/>
      <c r="F27" s="107"/>
      <c r="G27" s="107"/>
      <c r="H27" s="107"/>
      <c r="I27" s="107"/>
    </row>
    <row r="28" spans="1:9" x14ac:dyDescent="0.25">
      <c r="A28" s="106"/>
      <c r="B28" s="107"/>
      <c r="C28" s="107"/>
      <c r="D28" s="107"/>
      <c r="E28" s="107"/>
      <c r="F28" s="107"/>
      <c r="G28" s="107"/>
      <c r="H28" s="107"/>
      <c r="I28" s="107"/>
    </row>
    <row r="29" spans="1:9" x14ac:dyDescent="0.25">
      <c r="A29" s="106"/>
      <c r="B29" s="107"/>
      <c r="C29" s="107"/>
      <c r="D29" s="107"/>
      <c r="E29" s="107"/>
      <c r="F29" s="107"/>
      <c r="G29" s="107"/>
      <c r="H29" s="107"/>
      <c r="I29" s="107"/>
    </row>
    <row r="30" spans="1:9" x14ac:dyDescent="0.25">
      <c r="A30" s="106"/>
      <c r="B30" s="107"/>
      <c r="C30" s="107"/>
      <c r="D30" s="107"/>
      <c r="E30" s="107"/>
      <c r="F30" s="107"/>
      <c r="G30" s="107"/>
      <c r="H30" s="107"/>
      <c r="I30" s="107"/>
    </row>
    <row r="31" spans="1:9" x14ac:dyDescent="0.25">
      <c r="A31" s="106"/>
      <c r="B31" s="107"/>
      <c r="C31" s="107"/>
      <c r="D31" s="107"/>
      <c r="E31" s="107"/>
      <c r="F31" s="107"/>
      <c r="G31" s="107"/>
      <c r="H31" s="107"/>
      <c r="I31" s="107"/>
    </row>
    <row r="32" spans="1:9" x14ac:dyDescent="0.25">
      <c r="A32" s="106"/>
      <c r="B32" s="107"/>
      <c r="C32" s="107"/>
      <c r="D32" s="107"/>
      <c r="E32" s="107"/>
      <c r="F32" s="107"/>
      <c r="G32" s="107"/>
      <c r="H32" s="107"/>
      <c r="I32" s="107"/>
    </row>
    <row r="33" spans="1:9" x14ac:dyDescent="0.25">
      <c r="A33" s="106"/>
      <c r="B33" s="107"/>
      <c r="C33" s="107"/>
      <c r="D33" s="107"/>
      <c r="E33" s="107"/>
      <c r="F33" s="107"/>
      <c r="G33" s="107"/>
      <c r="H33" s="107"/>
      <c r="I33" s="107"/>
    </row>
    <row r="34" spans="1:9" x14ac:dyDescent="0.25">
      <c r="A34" s="106"/>
      <c r="B34" s="107"/>
      <c r="C34" s="107"/>
      <c r="D34" s="107"/>
      <c r="E34" s="107"/>
      <c r="F34" s="107"/>
      <c r="G34" s="107"/>
      <c r="H34" s="107"/>
      <c r="I34" s="107"/>
    </row>
    <row r="35" spans="1:9" x14ac:dyDescent="0.25">
      <c r="A35" s="106"/>
      <c r="B35" s="107"/>
      <c r="C35" s="107"/>
      <c r="D35" s="107"/>
      <c r="E35" s="107"/>
      <c r="F35" s="107"/>
      <c r="G35" s="107"/>
      <c r="H35" s="107"/>
      <c r="I35" s="107"/>
    </row>
    <row r="36" spans="1:9" x14ac:dyDescent="0.25">
      <c r="A36" s="106"/>
      <c r="B36" s="107"/>
      <c r="C36" s="107"/>
      <c r="D36" s="107"/>
      <c r="E36" s="107"/>
      <c r="F36" s="107"/>
      <c r="G36" s="107"/>
      <c r="H36" s="107"/>
      <c r="I36" s="107"/>
    </row>
    <row r="37" spans="1:9" x14ac:dyDescent="0.25">
      <c r="A37" s="106"/>
      <c r="B37" s="107"/>
      <c r="C37" s="107"/>
      <c r="D37" s="107"/>
      <c r="E37" s="107"/>
      <c r="F37" s="107"/>
      <c r="G37" s="107"/>
      <c r="H37" s="107"/>
      <c r="I37" s="107"/>
    </row>
    <row r="38" spans="1:9" x14ac:dyDescent="0.25">
      <c r="A38" s="106"/>
      <c r="B38" s="107"/>
      <c r="C38" s="107"/>
      <c r="D38" s="107"/>
      <c r="E38" s="107"/>
      <c r="F38" s="107"/>
      <c r="G38" s="107"/>
      <c r="H38" s="107"/>
      <c r="I38" s="107"/>
    </row>
    <row r="39" spans="1:9" x14ac:dyDescent="0.25">
      <c r="A39" s="106"/>
      <c r="B39" s="107"/>
      <c r="C39" s="107"/>
      <c r="D39" s="107"/>
      <c r="E39" s="107"/>
      <c r="F39" s="107"/>
      <c r="G39" s="107"/>
      <c r="H39" s="107"/>
      <c r="I39" s="107"/>
    </row>
    <row r="40" spans="1:9" x14ac:dyDescent="0.25">
      <c r="A40" s="106"/>
      <c r="B40" s="107"/>
      <c r="C40" s="107"/>
      <c r="D40" s="107"/>
      <c r="E40" s="107"/>
      <c r="F40" s="107"/>
      <c r="G40" s="107"/>
      <c r="H40" s="107"/>
      <c r="I40" s="107"/>
    </row>
    <row r="41" spans="1:9" x14ac:dyDescent="0.25">
      <c r="A41" s="106"/>
      <c r="B41" s="107"/>
      <c r="C41" s="107"/>
      <c r="D41" s="107"/>
      <c r="E41" s="107"/>
      <c r="F41" s="107"/>
      <c r="G41" s="107"/>
      <c r="H41" s="107"/>
      <c r="I41" s="107"/>
    </row>
    <row r="42" spans="1:9" x14ac:dyDescent="0.25">
      <c r="A42" s="106"/>
      <c r="B42" s="107"/>
      <c r="C42" s="107"/>
      <c r="D42" s="107"/>
      <c r="E42" s="107"/>
      <c r="F42" s="107"/>
      <c r="G42" s="107"/>
      <c r="H42" s="107"/>
      <c r="I42" s="107"/>
    </row>
    <row r="43" spans="1:9" x14ac:dyDescent="0.25">
      <c r="A43" s="106"/>
      <c r="B43" s="107"/>
      <c r="C43" s="107"/>
      <c r="D43" s="107"/>
      <c r="E43" s="107"/>
      <c r="F43" s="107"/>
      <c r="G43" s="107"/>
      <c r="H43" s="107"/>
      <c r="I43" s="107"/>
    </row>
    <row r="44" spans="1:9" x14ac:dyDescent="0.25">
      <c r="A44" s="106"/>
      <c r="B44" s="107"/>
      <c r="C44" s="107"/>
      <c r="D44" s="107"/>
      <c r="E44" s="107"/>
      <c r="F44" s="107"/>
      <c r="G44" s="107"/>
      <c r="H44" s="107"/>
      <c r="I44" s="107"/>
    </row>
    <row r="45" spans="1:9" x14ac:dyDescent="0.25">
      <c r="A45" s="106"/>
      <c r="B45" s="107"/>
      <c r="C45" s="107"/>
      <c r="D45" s="107"/>
      <c r="E45" s="107"/>
      <c r="F45" s="107"/>
      <c r="G45" s="107"/>
      <c r="H45" s="107"/>
      <c r="I45" s="107"/>
    </row>
    <row r="46" spans="1:9" x14ac:dyDescent="0.25">
      <c r="A46" s="106"/>
      <c r="B46" s="107"/>
      <c r="C46" s="107"/>
      <c r="D46" s="107"/>
      <c r="E46" s="107"/>
      <c r="F46" s="107"/>
      <c r="G46" s="107"/>
      <c r="H46" s="107"/>
      <c r="I46" s="107"/>
    </row>
    <row r="47" spans="1:9" x14ac:dyDescent="0.25">
      <c r="A47" s="106"/>
      <c r="B47" s="107"/>
      <c r="C47" s="107"/>
      <c r="D47" s="107"/>
      <c r="E47" s="107"/>
      <c r="F47" s="107"/>
      <c r="G47" s="107"/>
      <c r="H47" s="107"/>
      <c r="I47" s="107"/>
    </row>
    <row r="48" spans="1:9" x14ac:dyDescent="0.25">
      <c r="A48" s="106"/>
      <c r="B48" s="107"/>
      <c r="C48" s="107"/>
      <c r="D48" s="107"/>
      <c r="E48" s="107"/>
      <c r="F48" s="107"/>
      <c r="G48" s="107"/>
      <c r="H48" s="107"/>
      <c r="I48" s="107"/>
    </row>
    <row r="49" spans="1:9" x14ac:dyDescent="0.25">
      <c r="A49" s="106"/>
      <c r="B49" s="107"/>
      <c r="C49" s="107"/>
      <c r="D49" s="107"/>
      <c r="E49" s="107"/>
      <c r="F49" s="107"/>
      <c r="G49" s="107"/>
      <c r="H49" s="107"/>
      <c r="I49" s="107"/>
    </row>
    <row r="50" spans="1:9" x14ac:dyDescent="0.25">
      <c r="A50" s="106"/>
      <c r="B50" s="107"/>
      <c r="C50" s="107"/>
      <c r="D50" s="107"/>
      <c r="E50" s="107"/>
      <c r="F50" s="107"/>
      <c r="G50" s="107"/>
      <c r="H50" s="107"/>
      <c r="I50" s="107"/>
    </row>
    <row r="51" spans="1:9" x14ac:dyDescent="0.25">
      <c r="A51" s="106"/>
      <c r="B51" s="107"/>
      <c r="C51" s="107"/>
      <c r="D51" s="107"/>
      <c r="E51" s="107"/>
      <c r="F51" s="107"/>
      <c r="G51" s="107"/>
      <c r="H51" s="107"/>
      <c r="I51" s="107"/>
    </row>
    <row r="52" spans="1:9" x14ac:dyDescent="0.25">
      <c r="A52" s="106"/>
      <c r="B52" s="107"/>
      <c r="C52" s="107"/>
      <c r="D52" s="107"/>
      <c r="E52" s="107"/>
      <c r="F52" s="107"/>
      <c r="G52" s="107"/>
      <c r="H52" s="107"/>
      <c r="I52" s="107"/>
    </row>
    <row r="53" spans="1:9" x14ac:dyDescent="0.25">
      <c r="A53" s="106"/>
      <c r="B53" s="107"/>
      <c r="C53" s="107"/>
      <c r="D53" s="107"/>
      <c r="E53" s="107"/>
      <c r="F53" s="107"/>
      <c r="G53" s="107"/>
      <c r="H53" s="107"/>
      <c r="I53" s="107"/>
    </row>
    <row r="54" spans="1:9" x14ac:dyDescent="0.25">
      <c r="A54" s="106"/>
      <c r="B54" s="107"/>
      <c r="C54" s="107"/>
      <c r="D54" s="107"/>
      <c r="E54" s="107"/>
      <c r="F54" s="107"/>
      <c r="G54" s="107"/>
      <c r="H54" s="107"/>
      <c r="I54" s="107"/>
    </row>
    <row r="55" spans="1:9" x14ac:dyDescent="0.25">
      <c r="A55" s="106"/>
      <c r="B55" s="107"/>
      <c r="C55" s="107"/>
      <c r="D55" s="107"/>
      <c r="E55" s="107"/>
      <c r="F55" s="107"/>
      <c r="G55" s="107"/>
      <c r="H55" s="107"/>
      <c r="I55" s="107"/>
    </row>
    <row r="56" spans="1:9" x14ac:dyDescent="0.25">
      <c r="A56" s="106"/>
      <c r="B56" s="107"/>
      <c r="C56" s="107"/>
      <c r="D56" s="107"/>
      <c r="E56" s="107"/>
      <c r="F56" s="107"/>
      <c r="G56" s="107"/>
      <c r="H56" s="107"/>
      <c r="I56" s="107"/>
    </row>
    <row r="57" spans="1:9" x14ac:dyDescent="0.25">
      <c r="A57" s="106"/>
      <c r="B57" s="107"/>
      <c r="C57" s="107"/>
      <c r="D57" s="107"/>
      <c r="E57" s="107"/>
      <c r="F57" s="107"/>
      <c r="G57" s="107"/>
      <c r="H57" s="107"/>
      <c r="I57" s="107"/>
    </row>
    <row r="58" spans="1:9" x14ac:dyDescent="0.25">
      <c r="A58" s="106"/>
      <c r="B58" s="107"/>
      <c r="C58" s="107"/>
      <c r="D58" s="107"/>
      <c r="E58" s="107"/>
      <c r="F58" s="107"/>
      <c r="G58" s="107"/>
      <c r="H58" s="107"/>
      <c r="I58" s="107"/>
    </row>
    <row r="59" spans="1:9" x14ac:dyDescent="0.25">
      <c r="A59" s="106"/>
      <c r="B59" s="107"/>
      <c r="C59" s="107"/>
      <c r="D59" s="107"/>
      <c r="E59" s="107"/>
      <c r="F59" s="107"/>
      <c r="G59" s="107"/>
      <c r="H59" s="107"/>
      <c r="I59" s="107"/>
    </row>
    <row r="60" spans="1:9" x14ac:dyDescent="0.25">
      <c r="A60" s="106"/>
      <c r="B60" s="107"/>
      <c r="C60" s="107"/>
      <c r="D60" s="107"/>
      <c r="E60" s="107"/>
      <c r="F60" s="107"/>
      <c r="G60" s="107"/>
      <c r="H60" s="107"/>
      <c r="I60" s="107"/>
    </row>
    <row r="61" spans="1:9" x14ac:dyDescent="0.25">
      <c r="A61" s="106"/>
      <c r="B61" s="107"/>
      <c r="C61" s="107"/>
      <c r="D61" s="107"/>
      <c r="E61" s="107"/>
      <c r="F61" s="107"/>
      <c r="G61" s="107"/>
      <c r="H61" s="107"/>
      <c r="I61" s="107"/>
    </row>
    <row r="62" spans="1:9" x14ac:dyDescent="0.25">
      <c r="A62" s="106"/>
      <c r="B62" s="107"/>
      <c r="C62" s="107"/>
      <c r="D62" s="107"/>
      <c r="E62" s="107"/>
      <c r="F62" s="107"/>
      <c r="G62" s="107"/>
      <c r="H62" s="107"/>
      <c r="I62" s="107"/>
    </row>
    <row r="63" spans="1:9" x14ac:dyDescent="0.25">
      <c r="A63" s="106"/>
      <c r="B63" s="107"/>
      <c r="C63" s="107"/>
      <c r="D63" s="107"/>
      <c r="E63" s="107"/>
      <c r="F63" s="107"/>
      <c r="G63" s="107"/>
      <c r="H63" s="107"/>
      <c r="I63" s="107"/>
    </row>
    <row r="64" spans="1:9" x14ac:dyDescent="0.25">
      <c r="A64" s="106"/>
      <c r="B64" s="107"/>
      <c r="C64" s="107"/>
      <c r="D64" s="107"/>
      <c r="E64" s="107"/>
      <c r="F64" s="107"/>
      <c r="G64" s="107"/>
      <c r="H64" s="107"/>
      <c r="I64" s="107"/>
    </row>
    <row r="65" spans="1:9" x14ac:dyDescent="0.25">
      <c r="A65" s="106"/>
      <c r="B65" s="107"/>
      <c r="C65" s="107"/>
      <c r="D65" s="107"/>
      <c r="E65" s="107"/>
      <c r="F65" s="107"/>
      <c r="G65" s="107"/>
      <c r="H65" s="107"/>
      <c r="I65" s="107"/>
    </row>
    <row r="66" spans="1:9" x14ac:dyDescent="0.25">
      <c r="A66" s="106"/>
      <c r="B66" s="107"/>
      <c r="C66" s="107"/>
      <c r="D66" s="107"/>
      <c r="E66" s="107"/>
      <c r="F66" s="107"/>
      <c r="G66" s="107"/>
      <c r="H66" s="107"/>
      <c r="I66" s="107"/>
    </row>
    <row r="67" spans="1:9" x14ac:dyDescent="0.25">
      <c r="A67" s="106"/>
      <c r="B67" s="107"/>
      <c r="C67" s="107"/>
      <c r="D67" s="107"/>
      <c r="E67" s="107"/>
      <c r="F67" s="107"/>
      <c r="G67" s="107"/>
      <c r="H67" s="107"/>
      <c r="I67" s="107"/>
    </row>
    <row r="68" spans="1:9" x14ac:dyDescent="0.25">
      <c r="A68" s="106"/>
      <c r="B68" s="107"/>
      <c r="C68" s="107"/>
      <c r="D68" s="107"/>
      <c r="E68" s="107"/>
      <c r="F68" s="107"/>
      <c r="G68" s="107"/>
      <c r="H68" s="107"/>
      <c r="I68" s="107"/>
    </row>
    <row r="69" spans="1:9" x14ac:dyDescent="0.25">
      <c r="A69" s="106"/>
      <c r="B69" s="107"/>
      <c r="C69" s="107"/>
      <c r="D69" s="107"/>
      <c r="E69" s="107"/>
      <c r="F69" s="107"/>
      <c r="G69" s="107"/>
      <c r="H69" s="107"/>
      <c r="I69" s="107"/>
    </row>
    <row r="70" spans="1:9" x14ac:dyDescent="0.25">
      <c r="A70" s="106"/>
      <c r="B70" s="107"/>
      <c r="C70" s="107"/>
      <c r="D70" s="107"/>
      <c r="E70" s="107"/>
      <c r="F70" s="107"/>
      <c r="G70" s="107"/>
      <c r="H70" s="107"/>
      <c r="I70" s="107"/>
    </row>
    <row r="71" spans="1:9" x14ac:dyDescent="0.25">
      <c r="A71" s="106"/>
      <c r="B71" s="107"/>
      <c r="C71" s="107"/>
      <c r="D71" s="107"/>
      <c r="E71" s="107"/>
      <c r="F71" s="107"/>
      <c r="G71" s="107"/>
      <c r="H71" s="107"/>
      <c r="I71" s="107"/>
    </row>
    <row r="72" spans="1:9" x14ac:dyDescent="0.25">
      <c r="A72" s="106"/>
      <c r="B72" s="107"/>
      <c r="C72" s="107"/>
      <c r="D72" s="107"/>
      <c r="E72" s="107"/>
      <c r="F72" s="107"/>
      <c r="G72" s="107"/>
      <c r="H72" s="107"/>
      <c r="I72" s="107"/>
    </row>
    <row r="73" spans="1:9" x14ac:dyDescent="0.25">
      <c r="A73" s="106"/>
      <c r="B73" s="107"/>
      <c r="C73" s="107"/>
      <c r="D73" s="107"/>
      <c r="E73" s="107"/>
      <c r="F73" s="107"/>
      <c r="G73" s="107"/>
      <c r="H73" s="107"/>
      <c r="I73" s="107"/>
    </row>
  </sheetData>
  <hyperlinks>
    <hyperlink ref="A12" r:id="rId1" xr:uid="{370C9D2A-E35F-45CE-BE40-1DDBFFBC9F7A}"/>
    <hyperlink ref="A8" r:id="rId2" xr:uid="{FAEADE4F-11B3-4DB1-8A5C-7A350FB45916}"/>
    <hyperlink ref="A9" r:id="rId3" xr:uid="{154A5FC6-86E8-4880-A93A-315BD06F093E}"/>
    <hyperlink ref="A10" r:id="rId4" xr:uid="{8C2AFC01-2CA7-45E0-82E1-086681B0DEFE}"/>
    <hyperlink ref="A11" r:id="rId5" xr:uid="{2B9E4F63-44E8-41F0-A0AA-16A31FFD5F3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67"/>
  <sheetViews>
    <sheetView zoomScale="70" zoomScaleNormal="70" zoomScaleSheetLayoutView="15" workbookViewId="0">
      <selection activeCell="C64" sqref="C64:G64"/>
    </sheetView>
  </sheetViews>
  <sheetFormatPr defaultColWidth="9.140625" defaultRowHeight="14.25" x14ac:dyDescent="0.25"/>
  <cols>
    <col min="1" max="1" width="2.5703125" style="3" customWidth="1"/>
    <col min="2" max="2" width="1.5703125" style="3" customWidth="1"/>
    <col min="3" max="3" width="3.5703125" style="3" customWidth="1"/>
    <col min="4" max="7" width="50.5703125" style="3" customWidth="1"/>
    <col min="8" max="8" width="18.42578125" style="3" customWidth="1"/>
    <col min="9" max="9" width="1.5703125" style="3" customWidth="1"/>
    <col min="10" max="16384" width="9.140625" style="3"/>
  </cols>
  <sheetData>
    <row r="1" spans="2:9" ht="15" thickBot="1" x14ac:dyDescent="0.3"/>
    <row r="2" spans="2:9" ht="120" customHeight="1" thickBot="1" x14ac:dyDescent="0.3">
      <c r="B2" s="4"/>
      <c r="C2" s="5"/>
      <c r="D2" s="5"/>
      <c r="E2" s="5"/>
      <c r="F2" s="5"/>
      <c r="G2" s="5"/>
      <c r="H2" s="5"/>
      <c r="I2" s="6"/>
    </row>
    <row r="3" spans="2:9" ht="15" thickBot="1" x14ac:dyDescent="0.3">
      <c r="B3" s="7"/>
      <c r="F3" s="8"/>
      <c r="G3" s="9" t="s">
        <v>17</v>
      </c>
      <c r="H3" s="10"/>
      <c r="I3" s="11"/>
    </row>
    <row r="4" spans="2:9" ht="32.1" customHeight="1" x14ac:dyDescent="0.25">
      <c r="B4" s="7"/>
      <c r="C4" s="12" t="s">
        <v>18</v>
      </c>
      <c r="D4" s="13"/>
      <c r="E4" s="13"/>
      <c r="F4" s="13"/>
      <c r="G4" s="10"/>
      <c r="H4" s="10"/>
      <c r="I4" s="11"/>
    </row>
    <row r="5" spans="2:9" ht="21" customHeight="1" x14ac:dyDescent="0.25">
      <c r="B5" s="7"/>
      <c r="C5" s="142" t="s">
        <v>19</v>
      </c>
      <c r="D5" s="143"/>
      <c r="E5" s="143"/>
      <c r="F5" s="143"/>
      <c r="G5" s="143"/>
      <c r="H5" s="10"/>
      <c r="I5" s="11"/>
    </row>
    <row r="6" spans="2:9" ht="21" customHeight="1" x14ac:dyDescent="0.25">
      <c r="B6" s="7"/>
      <c r="C6" s="14"/>
      <c r="D6" s="15"/>
      <c r="E6" s="15"/>
      <c r="F6" s="15"/>
      <c r="G6" s="15"/>
      <c r="H6" s="10"/>
      <c r="I6" s="11"/>
    </row>
    <row r="7" spans="2:9" ht="21" customHeight="1" x14ac:dyDescent="0.25">
      <c r="B7" s="7"/>
      <c r="C7" s="12" t="s">
        <v>20</v>
      </c>
      <c r="D7" s="13"/>
      <c r="E7" s="13"/>
      <c r="F7" s="13"/>
      <c r="G7" s="10"/>
      <c r="H7" s="10"/>
      <c r="I7" s="11"/>
    </row>
    <row r="8" spans="2:9" ht="21" customHeight="1" x14ac:dyDescent="0.25">
      <c r="B8" s="7"/>
      <c r="C8" s="144" t="s">
        <v>21</v>
      </c>
      <c r="D8" s="145"/>
      <c r="E8" s="145"/>
      <c r="F8" s="145"/>
      <c r="G8" s="145"/>
      <c r="H8" s="10"/>
      <c r="I8" s="11"/>
    </row>
    <row r="9" spans="2:9" ht="30" customHeight="1" x14ac:dyDescent="0.25">
      <c r="B9" s="7"/>
      <c r="C9" s="16" t="s">
        <v>22</v>
      </c>
      <c r="D9" s="17"/>
      <c r="E9" s="17"/>
      <c r="F9" s="17"/>
      <c r="G9" s="18"/>
      <c r="H9" s="10"/>
      <c r="I9" s="11"/>
    </row>
    <row r="10" spans="2:9" ht="33.75" customHeight="1" x14ac:dyDescent="0.25">
      <c r="B10" s="7"/>
      <c r="C10" s="16" t="s">
        <v>23</v>
      </c>
      <c r="D10" s="17"/>
      <c r="E10" s="17"/>
      <c r="F10" s="17"/>
      <c r="G10" s="18"/>
      <c r="H10" s="10"/>
      <c r="I10" s="11"/>
    </row>
    <row r="11" spans="2:9" ht="32.25" customHeight="1" x14ac:dyDescent="0.25">
      <c r="B11" s="7"/>
      <c r="C11" s="19" t="s">
        <v>24</v>
      </c>
      <c r="D11" s="17"/>
      <c r="E11" s="17"/>
      <c r="F11" s="17"/>
      <c r="G11" s="18"/>
      <c r="H11" s="10"/>
      <c r="I11" s="11"/>
    </row>
    <row r="12" spans="2:9" ht="30" customHeight="1" x14ac:dyDescent="0.25">
      <c r="B12" s="7"/>
      <c r="C12" s="16" t="s">
        <v>25</v>
      </c>
      <c r="D12" s="17"/>
      <c r="E12" s="17"/>
      <c r="F12" s="17"/>
      <c r="G12" s="18"/>
      <c r="H12" s="10"/>
      <c r="I12" s="11"/>
    </row>
    <row r="13" spans="2:9" ht="30" customHeight="1" x14ac:dyDescent="0.25">
      <c r="B13" s="7"/>
      <c r="C13" s="16" t="s">
        <v>26</v>
      </c>
      <c r="D13" s="17"/>
      <c r="E13" s="17"/>
      <c r="F13" s="17"/>
      <c r="G13" s="18"/>
      <c r="H13" s="10"/>
      <c r="I13" s="11"/>
    </row>
    <row r="14" spans="2:9" ht="30" customHeight="1" x14ac:dyDescent="0.25">
      <c r="B14" s="7"/>
      <c r="C14" s="16" t="s">
        <v>27</v>
      </c>
      <c r="D14" s="17"/>
      <c r="E14" s="17"/>
      <c r="F14" s="17"/>
      <c r="G14" s="18"/>
      <c r="H14" s="10"/>
      <c r="I14" s="11"/>
    </row>
    <row r="15" spans="2:9" ht="30" customHeight="1" x14ac:dyDescent="0.25">
      <c r="B15" s="7"/>
      <c r="C15" s="16" t="s">
        <v>28</v>
      </c>
      <c r="D15" s="17"/>
      <c r="E15" s="17"/>
      <c r="F15" s="17"/>
      <c r="G15" s="18"/>
      <c r="H15" s="10"/>
      <c r="I15" s="11"/>
    </row>
    <row r="16" spans="2:9" ht="30" customHeight="1" x14ac:dyDescent="0.25">
      <c r="B16" s="7"/>
      <c r="C16" s="16" t="s">
        <v>29</v>
      </c>
      <c r="D16" s="17"/>
      <c r="E16" s="17"/>
      <c r="F16" s="17"/>
      <c r="G16" s="18"/>
      <c r="H16" s="10"/>
      <c r="I16" s="11"/>
    </row>
    <row r="17" spans="2:9" ht="30" customHeight="1" x14ac:dyDescent="0.25">
      <c r="B17" s="7"/>
      <c r="C17" s="16" t="s">
        <v>30</v>
      </c>
      <c r="D17" s="17"/>
      <c r="E17" s="17"/>
      <c r="F17" s="17"/>
      <c r="G17" s="18"/>
      <c r="H17" s="10"/>
      <c r="I17" s="11"/>
    </row>
    <row r="18" spans="2:9" ht="30" customHeight="1" x14ac:dyDescent="0.25">
      <c r="B18" s="7"/>
      <c r="C18" s="16" t="s">
        <v>31</v>
      </c>
      <c r="D18" s="17"/>
      <c r="E18" s="17"/>
      <c r="F18" s="17"/>
      <c r="G18" s="18"/>
      <c r="H18" s="10"/>
      <c r="I18" s="11"/>
    </row>
    <row r="19" spans="2:9" ht="32.1" customHeight="1" x14ac:dyDescent="0.25">
      <c r="B19" s="7"/>
      <c r="C19" s="12" t="s">
        <v>32</v>
      </c>
      <c r="D19" s="13"/>
      <c r="E19" s="13"/>
      <c r="F19" s="13"/>
      <c r="G19" s="10"/>
      <c r="H19" s="10"/>
      <c r="I19" s="11"/>
    </row>
    <row r="20" spans="2:9" ht="30" customHeight="1" thickBot="1" x14ac:dyDescent="0.3">
      <c r="B20" s="7"/>
      <c r="C20" s="20" t="s">
        <v>33</v>
      </c>
      <c r="D20" s="21" t="s">
        <v>34</v>
      </c>
      <c r="E20" s="21" t="s">
        <v>35</v>
      </c>
      <c r="F20" s="22"/>
      <c r="G20" s="22"/>
      <c r="H20" s="10"/>
      <c r="I20" s="11"/>
    </row>
    <row r="21" spans="2:9" ht="75" customHeight="1" x14ac:dyDescent="0.25">
      <c r="B21" s="7"/>
      <c r="C21" s="23">
        <v>1</v>
      </c>
      <c r="D21" s="24" t="s">
        <v>36</v>
      </c>
      <c r="E21" s="146" t="s">
        <v>37</v>
      </c>
      <c r="F21" s="147"/>
      <c r="G21" s="148"/>
      <c r="H21" s="10"/>
      <c r="I21" s="11"/>
    </row>
    <row r="22" spans="2:9" ht="75" customHeight="1" x14ac:dyDescent="0.25">
      <c r="B22" s="7"/>
      <c r="C22" s="25">
        <v>2</v>
      </c>
      <c r="D22" s="26" t="s">
        <v>38</v>
      </c>
      <c r="E22" s="149" t="s">
        <v>39</v>
      </c>
      <c r="F22" s="150"/>
      <c r="G22" s="151"/>
      <c r="H22" s="10"/>
      <c r="I22" s="11"/>
    </row>
    <row r="23" spans="2:9" ht="45" customHeight="1" thickBot="1" x14ac:dyDescent="0.3">
      <c r="B23" s="7"/>
      <c r="C23" s="27">
        <v>3</v>
      </c>
      <c r="D23" s="28" t="s">
        <v>40</v>
      </c>
      <c r="E23" s="152" t="s">
        <v>41</v>
      </c>
      <c r="F23" s="153"/>
      <c r="G23" s="154"/>
      <c r="H23" s="10"/>
      <c r="I23" s="11"/>
    </row>
    <row r="24" spans="2:9" ht="30" customHeight="1" x14ac:dyDescent="0.25">
      <c r="B24" s="7"/>
      <c r="D24" s="13"/>
      <c r="E24" s="13"/>
      <c r="F24" s="13"/>
      <c r="G24" s="10"/>
      <c r="H24" s="10"/>
      <c r="I24" s="11"/>
    </row>
    <row r="25" spans="2:9" ht="32.1" customHeight="1" x14ac:dyDescent="0.25">
      <c r="B25" s="7"/>
      <c r="C25" s="12" t="s">
        <v>42</v>
      </c>
      <c r="D25" s="13"/>
      <c r="E25" s="13"/>
      <c r="F25" s="13"/>
      <c r="G25" s="10"/>
      <c r="H25" s="10"/>
      <c r="I25" s="11"/>
    </row>
    <row r="26" spans="2:9" ht="30" customHeight="1" thickBot="1" x14ac:dyDescent="0.3">
      <c r="B26" s="7"/>
      <c r="C26" s="29" t="s">
        <v>33</v>
      </c>
      <c r="D26" s="29" t="s">
        <v>43</v>
      </c>
      <c r="E26" s="30" t="s">
        <v>44</v>
      </c>
      <c r="F26" s="29" t="s">
        <v>45</v>
      </c>
      <c r="G26" s="30" t="s">
        <v>46</v>
      </c>
      <c r="H26" s="30" t="s">
        <v>47</v>
      </c>
      <c r="I26" s="11"/>
    </row>
    <row r="27" spans="2:9" ht="75" customHeight="1" x14ac:dyDescent="0.25">
      <c r="B27" s="7"/>
      <c r="C27" s="31">
        <v>1</v>
      </c>
      <c r="D27" s="32" t="s">
        <v>48</v>
      </c>
      <c r="E27" s="32" t="s">
        <v>49</v>
      </c>
      <c r="F27" s="32" t="s">
        <v>50</v>
      </c>
      <c r="G27" s="166" t="s">
        <v>51</v>
      </c>
      <c r="H27" s="169" t="s">
        <v>52</v>
      </c>
      <c r="I27" s="11"/>
    </row>
    <row r="28" spans="2:9" ht="75" customHeight="1" x14ac:dyDescent="0.25">
      <c r="B28" s="7"/>
      <c r="C28" s="33">
        <v>2</v>
      </c>
      <c r="D28" s="34" t="s">
        <v>53</v>
      </c>
      <c r="E28" s="34" t="s">
        <v>54</v>
      </c>
      <c r="F28" s="34" t="s">
        <v>55</v>
      </c>
      <c r="G28" s="167"/>
      <c r="H28" s="170"/>
      <c r="I28" s="11"/>
    </row>
    <row r="29" spans="2:9" ht="75" customHeight="1" x14ac:dyDescent="0.25">
      <c r="B29" s="7"/>
      <c r="C29" s="35">
        <v>3</v>
      </c>
      <c r="D29" s="36" t="s">
        <v>56</v>
      </c>
      <c r="E29" s="36" t="s">
        <v>57</v>
      </c>
      <c r="F29" s="36" t="s">
        <v>58</v>
      </c>
      <c r="G29" s="167"/>
      <c r="H29" s="170"/>
      <c r="I29" s="11"/>
    </row>
    <row r="30" spans="2:9" ht="45" customHeight="1" x14ac:dyDescent="0.25">
      <c r="B30" s="7"/>
      <c r="C30" s="33">
        <v>4</v>
      </c>
      <c r="D30" s="34" t="s">
        <v>59</v>
      </c>
      <c r="E30" s="36" t="s">
        <v>60</v>
      </c>
      <c r="F30" s="34" t="s">
        <v>61</v>
      </c>
      <c r="G30" s="167"/>
      <c r="H30" s="170"/>
      <c r="I30" s="11"/>
    </row>
    <row r="31" spans="2:9" ht="45" customHeight="1" x14ac:dyDescent="0.25">
      <c r="B31" s="7"/>
      <c r="C31" s="33">
        <v>5</v>
      </c>
      <c r="D31" s="34" t="s">
        <v>62</v>
      </c>
      <c r="E31" s="34" t="s">
        <v>63</v>
      </c>
      <c r="F31" s="34" t="s">
        <v>64</v>
      </c>
      <c r="G31" s="168"/>
      <c r="H31" s="170"/>
      <c r="I31" s="11"/>
    </row>
    <row r="32" spans="2:9" ht="150" customHeight="1" x14ac:dyDescent="0.25">
      <c r="B32" s="7"/>
      <c r="C32" s="33">
        <v>6</v>
      </c>
      <c r="D32" s="34" t="s">
        <v>65</v>
      </c>
      <c r="E32" s="34" t="s">
        <v>66</v>
      </c>
      <c r="F32" s="34" t="s">
        <v>67</v>
      </c>
      <c r="G32" s="37" t="s">
        <v>68</v>
      </c>
      <c r="H32" s="170"/>
      <c r="I32" s="11"/>
    </row>
    <row r="33" spans="2:9" ht="225" customHeight="1" x14ac:dyDescent="0.25">
      <c r="B33" s="7"/>
      <c r="C33" s="155">
        <v>7</v>
      </c>
      <c r="D33" s="156" t="s">
        <v>69</v>
      </c>
      <c r="E33" s="34" t="s">
        <v>70</v>
      </c>
      <c r="F33" s="34" t="s">
        <v>71</v>
      </c>
      <c r="G33" s="37" t="s">
        <v>72</v>
      </c>
      <c r="H33" s="170"/>
      <c r="I33" s="11"/>
    </row>
    <row r="34" spans="2:9" ht="45" customHeight="1" x14ac:dyDescent="0.25">
      <c r="B34" s="7"/>
      <c r="C34" s="155"/>
      <c r="D34" s="156"/>
      <c r="E34" s="157" t="s">
        <v>73</v>
      </c>
      <c r="F34" s="158"/>
      <c r="G34" s="158"/>
      <c r="H34" s="170"/>
      <c r="I34" s="11"/>
    </row>
    <row r="35" spans="2:9" ht="165" customHeight="1" x14ac:dyDescent="0.25">
      <c r="B35" s="7"/>
      <c r="C35" s="33">
        <v>9</v>
      </c>
      <c r="D35" s="34" t="s">
        <v>74</v>
      </c>
      <c r="E35" s="34" t="s">
        <v>75</v>
      </c>
      <c r="F35" s="159" t="s">
        <v>76</v>
      </c>
      <c r="G35" s="37" t="s">
        <v>77</v>
      </c>
      <c r="H35" s="170"/>
      <c r="I35" s="11"/>
    </row>
    <row r="36" spans="2:9" ht="75" customHeight="1" x14ac:dyDescent="0.25">
      <c r="B36" s="7"/>
      <c r="C36" s="33">
        <v>10</v>
      </c>
      <c r="D36" s="34" t="s">
        <v>78</v>
      </c>
      <c r="E36" s="159" t="s">
        <v>79</v>
      </c>
      <c r="F36" s="160"/>
      <c r="G36" s="162" t="s">
        <v>80</v>
      </c>
      <c r="H36" s="170"/>
      <c r="I36" s="11"/>
    </row>
    <row r="37" spans="2:9" ht="75" customHeight="1" x14ac:dyDescent="0.25">
      <c r="B37" s="7"/>
      <c r="C37" s="33">
        <v>11</v>
      </c>
      <c r="D37" s="34" t="s">
        <v>81</v>
      </c>
      <c r="E37" s="161"/>
      <c r="F37" s="161"/>
      <c r="G37" s="163"/>
      <c r="H37" s="170"/>
      <c r="I37" s="11"/>
    </row>
    <row r="38" spans="2:9" ht="45" customHeight="1" x14ac:dyDescent="0.25">
      <c r="B38" s="7"/>
      <c r="C38" s="33">
        <v>12</v>
      </c>
      <c r="D38" s="34" t="s">
        <v>82</v>
      </c>
      <c r="E38" s="159" t="s">
        <v>83</v>
      </c>
      <c r="F38" s="159" t="s">
        <v>84</v>
      </c>
      <c r="G38" s="162" t="s">
        <v>85</v>
      </c>
      <c r="H38" s="170"/>
      <c r="I38" s="11"/>
    </row>
    <row r="39" spans="2:9" ht="45" customHeight="1" x14ac:dyDescent="0.25">
      <c r="B39" s="7"/>
      <c r="C39" s="33">
        <v>13</v>
      </c>
      <c r="D39" s="34" t="s">
        <v>86</v>
      </c>
      <c r="E39" s="160"/>
      <c r="F39" s="161"/>
      <c r="G39" s="176"/>
      <c r="H39" s="170"/>
      <c r="I39" s="11"/>
    </row>
    <row r="40" spans="2:9" ht="90" customHeight="1" x14ac:dyDescent="0.25">
      <c r="B40" s="7"/>
      <c r="C40" s="33">
        <v>14</v>
      </c>
      <c r="D40" s="34" t="s">
        <v>87</v>
      </c>
      <c r="E40" s="161"/>
      <c r="F40" s="34" t="s">
        <v>88</v>
      </c>
      <c r="G40" s="173"/>
      <c r="H40" s="170"/>
      <c r="I40" s="11"/>
    </row>
    <row r="41" spans="2:9" ht="60" customHeight="1" x14ac:dyDescent="0.25">
      <c r="B41" s="7"/>
      <c r="C41" s="33">
        <v>14</v>
      </c>
      <c r="D41" s="34" t="s">
        <v>89</v>
      </c>
      <c r="E41" s="159" t="s">
        <v>79</v>
      </c>
      <c r="F41" s="159" t="s">
        <v>90</v>
      </c>
      <c r="G41" s="162" t="s">
        <v>91</v>
      </c>
      <c r="H41" s="170"/>
      <c r="I41" s="11"/>
    </row>
    <row r="42" spans="2:9" ht="45" customHeight="1" thickBot="1" x14ac:dyDescent="0.3">
      <c r="B42" s="7"/>
      <c r="C42" s="38">
        <v>15</v>
      </c>
      <c r="D42" s="39" t="s">
        <v>92</v>
      </c>
      <c r="E42" s="164"/>
      <c r="F42" s="164"/>
      <c r="G42" s="165"/>
      <c r="H42" s="175"/>
      <c r="I42" s="11"/>
    </row>
    <row r="43" spans="2:9" ht="30" customHeight="1" x14ac:dyDescent="0.25">
      <c r="B43" s="7"/>
      <c r="H43" s="10"/>
      <c r="I43" s="11"/>
    </row>
    <row r="44" spans="2:9" ht="32.1" customHeight="1" x14ac:dyDescent="0.25">
      <c r="B44" s="7"/>
      <c r="C44" s="12" t="s">
        <v>93</v>
      </c>
      <c r="D44" s="14"/>
      <c r="E44" s="14"/>
      <c r="F44" s="14"/>
      <c r="G44" s="14"/>
      <c r="H44" s="10"/>
      <c r="I44" s="11"/>
    </row>
    <row r="45" spans="2:9" ht="30" customHeight="1" thickBot="1" x14ac:dyDescent="0.3">
      <c r="B45" s="7"/>
      <c r="C45" s="40" t="s">
        <v>33</v>
      </c>
      <c r="D45" s="40" t="s">
        <v>94</v>
      </c>
      <c r="E45" s="40" t="s">
        <v>44</v>
      </c>
      <c r="F45" s="40" t="s">
        <v>95</v>
      </c>
      <c r="G45" s="40" t="s">
        <v>46</v>
      </c>
      <c r="H45" s="30" t="s">
        <v>47</v>
      </c>
      <c r="I45" s="11"/>
    </row>
    <row r="46" spans="2:9" ht="90" customHeight="1" x14ac:dyDescent="0.25">
      <c r="B46" s="7"/>
      <c r="C46" s="31">
        <v>1</v>
      </c>
      <c r="D46" s="32" t="s">
        <v>96</v>
      </c>
      <c r="E46" s="32" t="s">
        <v>97</v>
      </c>
      <c r="F46" s="32" t="s">
        <v>50</v>
      </c>
      <c r="G46" s="166" t="s">
        <v>51</v>
      </c>
      <c r="H46" s="169" t="s">
        <v>98</v>
      </c>
      <c r="I46" s="11"/>
    </row>
    <row r="47" spans="2:9" ht="155.1" customHeight="1" x14ac:dyDescent="0.25">
      <c r="B47" s="7"/>
      <c r="C47" s="33">
        <v>2</v>
      </c>
      <c r="D47" s="34" t="s">
        <v>99</v>
      </c>
      <c r="E47" s="36" t="s">
        <v>100</v>
      </c>
      <c r="F47" s="34" t="s">
        <v>61</v>
      </c>
      <c r="G47" s="167"/>
      <c r="H47" s="170"/>
      <c r="I47" s="11"/>
    </row>
    <row r="48" spans="2:9" ht="60" customHeight="1" x14ac:dyDescent="0.25">
      <c r="B48" s="7"/>
      <c r="C48" s="33">
        <v>3</v>
      </c>
      <c r="D48" s="34" t="s">
        <v>101</v>
      </c>
      <c r="E48" s="34" t="s">
        <v>102</v>
      </c>
      <c r="F48" s="34" t="s">
        <v>64</v>
      </c>
      <c r="G48" s="167"/>
      <c r="H48" s="170"/>
      <c r="I48" s="11"/>
    </row>
    <row r="49" spans="2:9" ht="60" customHeight="1" x14ac:dyDescent="0.25">
      <c r="B49" s="7"/>
      <c r="C49" s="33">
        <v>4</v>
      </c>
      <c r="D49" s="34" t="s">
        <v>103</v>
      </c>
      <c r="E49" s="34" t="s">
        <v>79</v>
      </c>
      <c r="F49" s="34" t="s">
        <v>90</v>
      </c>
      <c r="G49" s="168"/>
      <c r="H49" s="170"/>
      <c r="I49" s="11"/>
    </row>
    <row r="50" spans="2:9" ht="165" customHeight="1" x14ac:dyDescent="0.25">
      <c r="B50" s="7"/>
      <c r="C50" s="33">
        <v>5</v>
      </c>
      <c r="D50" s="34" t="s">
        <v>104</v>
      </c>
      <c r="E50" s="34" t="s">
        <v>66</v>
      </c>
      <c r="F50" s="34" t="s">
        <v>67</v>
      </c>
      <c r="G50" s="37" t="s">
        <v>68</v>
      </c>
      <c r="H50" s="170"/>
      <c r="I50" s="11"/>
    </row>
    <row r="51" spans="2:9" ht="225" customHeight="1" x14ac:dyDescent="0.25">
      <c r="B51" s="7"/>
      <c r="C51" s="33">
        <v>6</v>
      </c>
      <c r="D51" s="34" t="s">
        <v>105</v>
      </c>
      <c r="E51" s="34" t="s">
        <v>106</v>
      </c>
      <c r="F51" s="34" t="s">
        <v>107</v>
      </c>
      <c r="G51" s="37" t="s">
        <v>72</v>
      </c>
      <c r="H51" s="170"/>
      <c r="I51" s="11"/>
    </row>
    <row r="52" spans="2:9" ht="165" customHeight="1" x14ac:dyDescent="0.25">
      <c r="B52" s="7"/>
      <c r="C52" s="33">
        <v>7</v>
      </c>
      <c r="D52" s="34" t="s">
        <v>108</v>
      </c>
      <c r="E52" s="34" t="s">
        <v>75</v>
      </c>
      <c r="F52" s="159" t="s">
        <v>109</v>
      </c>
      <c r="G52" s="37" t="s">
        <v>77</v>
      </c>
      <c r="H52" s="171"/>
      <c r="I52" s="11"/>
    </row>
    <row r="53" spans="2:9" ht="114" x14ac:dyDescent="0.25">
      <c r="B53" s="7"/>
      <c r="C53" s="33">
        <v>8</v>
      </c>
      <c r="D53" s="34" t="s">
        <v>110</v>
      </c>
      <c r="E53" s="159" t="s">
        <v>79</v>
      </c>
      <c r="F53" s="160"/>
      <c r="G53" s="172" t="s">
        <v>111</v>
      </c>
      <c r="H53" s="41" t="s">
        <v>112</v>
      </c>
      <c r="I53" s="11"/>
    </row>
    <row r="54" spans="2:9" ht="60" customHeight="1" x14ac:dyDescent="0.25">
      <c r="B54" s="7"/>
      <c r="C54" s="33">
        <v>9</v>
      </c>
      <c r="D54" s="34" t="s">
        <v>113</v>
      </c>
      <c r="E54" s="161"/>
      <c r="F54" s="161"/>
      <c r="G54" s="173"/>
      <c r="H54" s="174" t="s">
        <v>98</v>
      </c>
      <c r="I54" s="11"/>
    </row>
    <row r="55" spans="2:9" ht="60" customHeight="1" x14ac:dyDescent="0.25">
      <c r="B55" s="7"/>
      <c r="C55" s="33">
        <v>10</v>
      </c>
      <c r="D55" s="34" t="s">
        <v>114</v>
      </c>
      <c r="E55" s="34" t="s">
        <v>83</v>
      </c>
      <c r="F55" s="34" t="s">
        <v>115</v>
      </c>
      <c r="G55" s="162" t="s">
        <v>85</v>
      </c>
      <c r="H55" s="170"/>
      <c r="I55" s="11"/>
    </row>
    <row r="56" spans="2:9" ht="75" customHeight="1" x14ac:dyDescent="0.25">
      <c r="B56" s="7"/>
      <c r="C56" s="33">
        <v>11</v>
      </c>
      <c r="D56" s="34" t="s">
        <v>116</v>
      </c>
      <c r="E56" s="34" t="s">
        <v>117</v>
      </c>
      <c r="F56" s="34" t="s">
        <v>84</v>
      </c>
      <c r="G56" s="167"/>
      <c r="H56" s="171"/>
      <c r="I56" s="11"/>
    </row>
    <row r="57" spans="2:9" ht="114" x14ac:dyDescent="0.25">
      <c r="B57" s="7"/>
      <c r="C57" s="33">
        <v>12</v>
      </c>
      <c r="D57" s="34" t="s">
        <v>118</v>
      </c>
      <c r="E57" s="34" t="s">
        <v>79</v>
      </c>
      <c r="F57" s="34" t="s">
        <v>88</v>
      </c>
      <c r="G57" s="168"/>
      <c r="H57" s="42" t="s">
        <v>112</v>
      </c>
      <c r="I57" s="11"/>
    </row>
    <row r="58" spans="2:9" ht="165" customHeight="1" x14ac:dyDescent="0.25">
      <c r="B58" s="7"/>
      <c r="C58" s="33">
        <v>13</v>
      </c>
      <c r="D58" s="34" t="s">
        <v>119</v>
      </c>
      <c r="E58" s="159" t="s">
        <v>79</v>
      </c>
      <c r="F58" s="34" t="s">
        <v>90</v>
      </c>
      <c r="G58" s="37" t="s">
        <v>77</v>
      </c>
      <c r="H58" s="174" t="s">
        <v>98</v>
      </c>
      <c r="I58" s="11"/>
    </row>
    <row r="59" spans="2:9" ht="105" customHeight="1" x14ac:dyDescent="0.25">
      <c r="B59" s="7"/>
      <c r="C59" s="33">
        <v>14</v>
      </c>
      <c r="D59" s="34" t="s">
        <v>120</v>
      </c>
      <c r="E59" s="160"/>
      <c r="F59" s="34" t="s">
        <v>121</v>
      </c>
      <c r="G59" s="37" t="s">
        <v>122</v>
      </c>
      <c r="H59" s="170"/>
      <c r="I59" s="11"/>
    </row>
    <row r="60" spans="2:9" ht="105" customHeight="1" thickBot="1" x14ac:dyDescent="0.3">
      <c r="B60" s="7"/>
      <c r="C60" s="38">
        <v>15</v>
      </c>
      <c r="D60" s="39" t="s">
        <v>123</v>
      </c>
      <c r="E60" s="164"/>
      <c r="F60" s="39" t="s">
        <v>90</v>
      </c>
      <c r="G60" s="43" t="s">
        <v>51</v>
      </c>
      <c r="H60" s="175"/>
      <c r="I60" s="11"/>
    </row>
    <row r="61" spans="2:9" ht="30" customHeight="1" x14ac:dyDescent="0.25">
      <c r="B61" s="7"/>
      <c r="D61" s="13"/>
      <c r="E61" s="13"/>
      <c r="F61" s="13"/>
      <c r="G61" s="10"/>
      <c r="H61" s="10"/>
      <c r="I61" s="11"/>
    </row>
    <row r="62" spans="2:9" ht="32.1" customHeight="1" x14ac:dyDescent="0.25">
      <c r="B62" s="7"/>
      <c r="C62" s="177" t="s">
        <v>124</v>
      </c>
      <c r="D62" s="143"/>
      <c r="E62" s="143"/>
      <c r="F62" s="143"/>
      <c r="G62" s="143"/>
      <c r="H62" s="10"/>
      <c r="I62" s="11"/>
    </row>
    <row r="63" spans="2:9" ht="21" customHeight="1" x14ac:dyDescent="0.25">
      <c r="B63" s="7"/>
      <c r="C63" s="142" t="s">
        <v>125</v>
      </c>
      <c r="D63" s="143"/>
      <c r="E63" s="143"/>
      <c r="F63" s="143"/>
      <c r="G63" s="143"/>
      <c r="H63" s="10"/>
      <c r="I63" s="11"/>
    </row>
    <row r="64" spans="2:9" ht="48.75" customHeight="1" x14ac:dyDescent="0.25">
      <c r="B64" s="7"/>
      <c r="C64" s="142" t="s">
        <v>126</v>
      </c>
      <c r="D64" s="143"/>
      <c r="E64" s="143"/>
      <c r="F64" s="143"/>
      <c r="G64" s="143"/>
      <c r="H64" s="10"/>
      <c r="I64" s="11"/>
    </row>
    <row r="65" spans="2:9" ht="21" customHeight="1" x14ac:dyDescent="0.25">
      <c r="B65" s="7"/>
      <c r="C65" s="142" t="s">
        <v>127</v>
      </c>
      <c r="D65" s="143"/>
      <c r="E65" s="143"/>
      <c r="F65" s="143"/>
      <c r="G65" s="143"/>
      <c r="H65" s="10"/>
      <c r="I65" s="11"/>
    </row>
    <row r="66" spans="2:9" ht="21" customHeight="1" x14ac:dyDescent="0.25">
      <c r="B66" s="7"/>
      <c r="C66" s="142" t="s">
        <v>128</v>
      </c>
      <c r="D66" s="143"/>
      <c r="E66" s="143"/>
      <c r="F66" s="143"/>
      <c r="G66" s="143"/>
      <c r="H66" s="10"/>
      <c r="I66" s="11"/>
    </row>
    <row r="67" spans="2:9" ht="15" thickBot="1" x14ac:dyDescent="0.3">
      <c r="B67" s="44"/>
      <c r="C67" s="45"/>
      <c r="D67" s="46"/>
      <c r="E67" s="46"/>
      <c r="F67" s="46"/>
      <c r="G67" s="46"/>
      <c r="H67" s="46"/>
      <c r="I67" s="47"/>
    </row>
  </sheetData>
  <mergeCells count="33">
    <mergeCell ref="C66:G66"/>
    <mergeCell ref="E58:E60"/>
    <mergeCell ref="H58:H60"/>
    <mergeCell ref="C62:G62"/>
    <mergeCell ref="C63:G63"/>
    <mergeCell ref="C64:G64"/>
    <mergeCell ref="C65:G65"/>
    <mergeCell ref="E41:E42"/>
    <mergeCell ref="F41:F42"/>
    <mergeCell ref="G41:G42"/>
    <mergeCell ref="G46:G49"/>
    <mergeCell ref="H46:H52"/>
    <mergeCell ref="F52:F54"/>
    <mergeCell ref="E53:E54"/>
    <mergeCell ref="G53:G54"/>
    <mergeCell ref="H54:H56"/>
    <mergeCell ref="G55:G57"/>
    <mergeCell ref="H27:H42"/>
    <mergeCell ref="E38:E40"/>
    <mergeCell ref="F38:F39"/>
    <mergeCell ref="G38:G40"/>
    <mergeCell ref="G27:G31"/>
    <mergeCell ref="C33:C34"/>
    <mergeCell ref="D33:D34"/>
    <mergeCell ref="E34:G34"/>
    <mergeCell ref="F35:F37"/>
    <mergeCell ref="E36:E37"/>
    <mergeCell ref="G36:G37"/>
    <mergeCell ref="C5:G5"/>
    <mergeCell ref="C8:G8"/>
    <mergeCell ref="E21:G21"/>
    <mergeCell ref="E22:G22"/>
    <mergeCell ref="E23:G2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Q902"/>
  <sheetViews>
    <sheetView topLeftCell="R1" zoomScale="70" zoomScaleNormal="70" zoomScaleSheetLayoutView="20" workbookViewId="0">
      <selection activeCell="R4" sqref="A4:XFD4"/>
    </sheetView>
  </sheetViews>
  <sheetFormatPr defaultColWidth="9.140625" defaultRowHeight="14.25" outlineLevelCol="1" x14ac:dyDescent="0.25"/>
  <cols>
    <col min="1" max="1" width="2.5703125" style="3" hidden="1" customWidth="1" outlineLevel="1"/>
    <col min="2" max="2" width="1.5703125" style="3" hidden="1" customWidth="1" outlineLevel="1"/>
    <col min="3" max="3" width="21.5703125" style="3" hidden="1" customWidth="1" outlineLevel="1"/>
    <col min="4" max="4" width="60.5703125" style="3" hidden="1" customWidth="1" outlineLevel="1"/>
    <col min="5" max="5" width="38.5703125" style="3" hidden="1" customWidth="1" outlineLevel="1"/>
    <col min="6" max="6" width="1.5703125" style="3" hidden="1" customWidth="1" outlineLevel="1"/>
    <col min="7" max="8" width="2.5703125" style="3" hidden="1" customWidth="1" outlineLevel="1"/>
    <col min="9" max="9" width="68.42578125" style="3" hidden="1" customWidth="1" outlineLevel="1"/>
    <col min="10" max="10" width="12.42578125" style="3" hidden="1" customWidth="1" outlineLevel="1"/>
    <col min="11" max="15" width="0" style="3" hidden="1" customWidth="1" outlineLevel="1"/>
    <col min="16" max="17" width="2.5703125" style="3" hidden="1" customWidth="1" outlineLevel="1"/>
    <col min="18" max="18" width="2.5703125" style="3" customWidth="1" collapsed="1"/>
    <col min="19" max="19" width="15" style="3" customWidth="1"/>
    <col min="20" max="20" width="60.140625" style="3" bestFit="1" customWidth="1"/>
    <col min="21" max="21" width="18.5703125" style="3" customWidth="1"/>
    <col min="22" max="22" width="17" style="3" customWidth="1"/>
    <col min="23" max="23" width="28.85546875" style="3" bestFit="1" customWidth="1"/>
    <col min="24" max="27" width="15.42578125" style="3" customWidth="1"/>
    <col min="28" max="29" width="2.5703125" style="3" customWidth="1"/>
    <col min="30" max="30" width="2.5703125" style="3" hidden="1" customWidth="1" outlineLevel="1"/>
    <col min="31" max="31" width="15.5703125" style="3" hidden="1" customWidth="1" outlineLevel="1"/>
    <col min="32" max="32" width="48.5703125" style="3" hidden="1" customWidth="1" outlineLevel="1"/>
    <col min="33" max="33" width="26" style="3" hidden="1" customWidth="1" outlineLevel="1"/>
    <col min="34" max="34" width="14" style="3" hidden="1" customWidth="1" outlineLevel="1"/>
    <col min="35" max="35" width="2.5703125" style="3" hidden="1" customWidth="1" outlineLevel="1"/>
    <col min="36" max="36" width="0" style="3" hidden="1" customWidth="1" outlineLevel="1"/>
    <col min="37" max="37" width="2.42578125" style="3" hidden="1" customWidth="1" outlineLevel="1"/>
    <col min="38" max="41" width="0" style="3" hidden="1" customWidth="1" outlineLevel="1"/>
    <col min="42" max="42" width="9.140625" style="3" hidden="1" customWidth="1" outlineLevel="1"/>
    <col min="43" max="50" width="0" style="3" hidden="1" customWidth="1" outlineLevel="1"/>
    <col min="51" max="51" width="3.42578125" style="3" hidden="1" customWidth="1" outlineLevel="1"/>
    <col min="52" max="68" width="0" style="3" hidden="1" customWidth="1" outlineLevel="1"/>
    <col min="69" max="69" width="9.140625" style="3" collapsed="1"/>
    <col min="70" max="16384" width="9.140625" style="3"/>
  </cols>
  <sheetData>
    <row r="1" spans="2:51" ht="36.75" customHeight="1" thickBot="1" x14ac:dyDescent="0.3">
      <c r="C1" s="48"/>
    </row>
    <row r="2" spans="2:51" ht="120" customHeight="1" x14ac:dyDescent="0.25">
      <c r="B2" s="4"/>
      <c r="C2" s="5"/>
      <c r="D2" s="5"/>
      <c r="E2" s="5"/>
      <c r="F2" s="6"/>
      <c r="H2" s="4"/>
      <c r="I2" s="5"/>
      <c r="J2" s="5"/>
      <c r="K2" s="5"/>
      <c r="L2" s="5"/>
      <c r="M2" s="5"/>
      <c r="N2" s="5"/>
      <c r="O2" s="5"/>
      <c r="P2" s="6"/>
      <c r="R2" s="4"/>
      <c r="S2" s="5"/>
      <c r="T2" s="5"/>
      <c r="U2" s="5"/>
      <c r="V2" s="5"/>
      <c r="W2" s="5"/>
      <c r="X2" s="5"/>
      <c r="Y2" s="5"/>
      <c r="Z2" s="5"/>
      <c r="AA2" s="5"/>
      <c r="AB2" s="6"/>
      <c r="AD2" s="4"/>
      <c r="AE2" s="5"/>
      <c r="AF2" s="5"/>
      <c r="AG2" s="5"/>
      <c r="AH2" s="5"/>
      <c r="AI2" s="6"/>
      <c r="AK2" s="4"/>
      <c r="AL2" s="5"/>
      <c r="AM2" s="5"/>
      <c r="AN2" s="5"/>
      <c r="AO2" s="5"/>
      <c r="AP2" s="5"/>
      <c r="AQ2" s="5"/>
      <c r="AR2" s="5"/>
      <c r="AS2" s="5"/>
      <c r="AT2" s="5"/>
      <c r="AU2" s="5"/>
      <c r="AV2" s="5"/>
      <c r="AW2" s="5"/>
      <c r="AX2" s="5"/>
      <c r="AY2" s="6"/>
    </row>
    <row r="3" spans="2:51" x14ac:dyDescent="0.25">
      <c r="B3" s="7"/>
      <c r="F3" s="49"/>
      <c r="H3" s="7"/>
      <c r="P3" s="11"/>
      <c r="R3" s="7"/>
      <c r="AB3" s="11"/>
      <c r="AD3" s="7"/>
      <c r="AI3" s="11"/>
      <c r="AK3" s="7"/>
      <c r="AY3" s="11"/>
    </row>
    <row r="4" spans="2:51" ht="56.25" customHeight="1" thickBot="1" x14ac:dyDescent="0.3">
      <c r="B4" s="7"/>
      <c r="C4" s="50" t="s">
        <v>129</v>
      </c>
      <c r="D4" s="50" t="s">
        <v>130</v>
      </c>
      <c r="E4" s="50" t="s">
        <v>131</v>
      </c>
      <c r="F4" s="49"/>
      <c r="H4" s="7"/>
      <c r="I4" s="50" t="s">
        <v>132</v>
      </c>
      <c r="J4" s="51" t="s">
        <v>133</v>
      </c>
      <c r="K4" s="51" t="s">
        <v>134</v>
      </c>
      <c r="L4" s="51" t="s">
        <v>135</v>
      </c>
      <c r="M4" s="51" t="s">
        <v>136</v>
      </c>
      <c r="N4" s="51" t="s">
        <v>137</v>
      </c>
      <c r="O4" s="51" t="s">
        <v>138</v>
      </c>
      <c r="P4" s="11"/>
      <c r="R4" s="7"/>
      <c r="S4" s="51" t="s">
        <v>139</v>
      </c>
      <c r="T4" s="50" t="s">
        <v>140</v>
      </c>
      <c r="U4" s="50" t="s">
        <v>141</v>
      </c>
      <c r="V4" s="50" t="s">
        <v>142</v>
      </c>
      <c r="W4" s="50" t="s">
        <v>143</v>
      </c>
      <c r="X4" s="50" t="s">
        <v>144</v>
      </c>
      <c r="Y4" s="50" t="s">
        <v>145</v>
      </c>
      <c r="Z4" s="50" t="s">
        <v>146</v>
      </c>
      <c r="AA4" s="50" t="s">
        <v>147</v>
      </c>
      <c r="AB4" s="11"/>
      <c r="AD4" s="7"/>
      <c r="AE4" s="51" t="s">
        <v>139</v>
      </c>
      <c r="AF4" s="50" t="s">
        <v>148</v>
      </c>
      <c r="AG4" s="50" t="s">
        <v>149</v>
      </c>
      <c r="AH4" s="50" t="s">
        <v>150</v>
      </c>
      <c r="AI4" s="11"/>
      <c r="AK4" s="7"/>
      <c r="AL4" s="52" t="s">
        <v>151</v>
      </c>
      <c r="AM4" s="21"/>
      <c r="AN4" s="21"/>
      <c r="AO4" s="45"/>
      <c r="AP4" s="45"/>
      <c r="AQ4" s="45"/>
      <c r="AR4" s="45"/>
      <c r="AS4" s="45"/>
      <c r="AT4" s="45"/>
      <c r="AU4" s="45"/>
      <c r="AV4" s="45"/>
      <c r="AW4" s="45"/>
      <c r="AX4" s="45"/>
      <c r="AY4" s="11"/>
    </row>
    <row r="5" spans="2:51" ht="30" customHeight="1" thickBot="1" x14ac:dyDescent="0.3">
      <c r="B5" s="7"/>
      <c r="C5" s="31" t="s">
        <v>152</v>
      </c>
      <c r="D5" s="32" t="s">
        <v>153</v>
      </c>
      <c r="E5" s="53">
        <v>1.8203008261453409E-3</v>
      </c>
      <c r="F5" s="49"/>
      <c r="H5" s="7"/>
      <c r="I5" s="54" t="s">
        <v>154</v>
      </c>
      <c r="J5" s="55">
        <v>1</v>
      </c>
      <c r="K5" s="55">
        <v>1</v>
      </c>
      <c r="L5" s="55">
        <v>1</v>
      </c>
      <c r="M5" s="55">
        <v>1</v>
      </c>
      <c r="N5" s="55">
        <v>1</v>
      </c>
      <c r="O5" s="56">
        <v>1</v>
      </c>
      <c r="P5" s="11"/>
      <c r="R5" s="7"/>
      <c r="S5" s="31">
        <v>2015</v>
      </c>
      <c r="T5" s="57" t="s">
        <v>154</v>
      </c>
      <c r="U5" s="58"/>
      <c r="V5" s="58"/>
      <c r="W5" s="58"/>
      <c r="X5" s="59">
        <v>0.75</v>
      </c>
      <c r="Y5" s="59">
        <v>0.75</v>
      </c>
      <c r="Z5" s="59">
        <v>1</v>
      </c>
      <c r="AA5" s="60">
        <v>1</v>
      </c>
      <c r="AB5" s="11"/>
      <c r="AD5" s="7"/>
      <c r="AE5" s="61">
        <v>2015</v>
      </c>
      <c r="AF5" s="32" t="s">
        <v>153</v>
      </c>
      <c r="AG5" s="32" t="s">
        <v>155</v>
      </c>
      <c r="AH5" s="62">
        <v>11</v>
      </c>
      <c r="AI5" s="11"/>
      <c r="AK5" s="7"/>
      <c r="AL5" s="63" t="s">
        <v>156</v>
      </c>
      <c r="AM5" s="45"/>
      <c r="AN5" s="45"/>
      <c r="AO5" s="45"/>
      <c r="AP5" s="45"/>
      <c r="AQ5" s="45"/>
      <c r="AR5" s="45"/>
      <c r="AS5" s="45"/>
      <c r="AT5" s="45"/>
      <c r="AU5" s="45"/>
      <c r="AV5" s="45"/>
      <c r="AW5" s="45"/>
      <c r="AX5" s="47"/>
      <c r="AY5" s="11"/>
    </row>
    <row r="6" spans="2:51" ht="30" customHeight="1" thickBot="1" x14ac:dyDescent="0.3">
      <c r="B6" s="7"/>
      <c r="C6" s="33" t="s">
        <v>152</v>
      </c>
      <c r="D6" s="34" t="s">
        <v>157</v>
      </c>
      <c r="E6" s="64">
        <v>2.2895400141088962E-4</v>
      </c>
      <c r="F6" s="49"/>
      <c r="H6" s="7"/>
      <c r="I6" s="65" t="s">
        <v>158</v>
      </c>
      <c r="J6" s="66">
        <v>1</v>
      </c>
      <c r="K6" s="66">
        <v>1</v>
      </c>
      <c r="L6" s="66">
        <v>1</v>
      </c>
      <c r="M6" s="66">
        <v>1</v>
      </c>
      <c r="N6" s="66">
        <v>1</v>
      </c>
      <c r="O6" s="67">
        <v>1</v>
      </c>
      <c r="P6" s="11"/>
      <c r="R6" s="7"/>
      <c r="S6" s="33">
        <v>2015</v>
      </c>
      <c r="T6" s="68" t="s">
        <v>159</v>
      </c>
      <c r="U6" s="69"/>
      <c r="V6" s="69"/>
      <c r="W6" s="69" t="s">
        <v>160</v>
      </c>
      <c r="X6" s="70">
        <v>0.38322222222222246</v>
      </c>
      <c r="Y6" s="70">
        <v>0.3832222222222223</v>
      </c>
      <c r="Z6" s="70">
        <v>1</v>
      </c>
      <c r="AA6" s="71">
        <v>1</v>
      </c>
      <c r="AB6" s="11"/>
      <c r="AD6" s="7"/>
      <c r="AE6" s="72">
        <v>2015</v>
      </c>
      <c r="AF6" s="34" t="s">
        <v>157</v>
      </c>
      <c r="AG6" s="34" t="s">
        <v>155</v>
      </c>
      <c r="AH6" s="41">
        <v>14</v>
      </c>
      <c r="AI6" s="11"/>
      <c r="AK6" s="44"/>
      <c r="AL6" s="45"/>
      <c r="AM6" s="45"/>
      <c r="AN6" s="45"/>
      <c r="AO6" s="45"/>
      <c r="AP6" s="45"/>
      <c r="AQ6" s="45"/>
      <c r="AR6" s="45"/>
      <c r="AS6" s="45"/>
      <c r="AT6" s="45"/>
      <c r="AU6" s="45"/>
      <c r="AV6" s="45"/>
      <c r="AW6" s="45"/>
      <c r="AX6" s="45"/>
      <c r="AY6" s="47"/>
    </row>
    <row r="7" spans="2:51" ht="30" customHeight="1" x14ac:dyDescent="0.25">
      <c r="B7" s="7"/>
      <c r="C7" s="33" t="s">
        <v>152</v>
      </c>
      <c r="D7" s="34" t="s">
        <v>161</v>
      </c>
      <c r="E7" s="64">
        <v>1.4863384852126382E-4</v>
      </c>
      <c r="F7" s="49"/>
      <c r="H7" s="7"/>
      <c r="I7" s="65" t="s">
        <v>162</v>
      </c>
      <c r="J7" s="66">
        <v>1</v>
      </c>
      <c r="K7" s="66">
        <v>1</v>
      </c>
      <c r="L7" s="66">
        <v>1</v>
      </c>
      <c r="M7" s="66">
        <v>1</v>
      </c>
      <c r="N7" s="66">
        <v>1</v>
      </c>
      <c r="O7" s="67">
        <v>1</v>
      </c>
      <c r="P7" s="11"/>
      <c r="R7" s="7"/>
      <c r="S7" s="33">
        <v>2015</v>
      </c>
      <c r="T7" s="68" t="s">
        <v>159</v>
      </c>
      <c r="U7" s="69"/>
      <c r="V7" s="69"/>
      <c r="W7" s="69" t="s">
        <v>163</v>
      </c>
      <c r="X7" s="70">
        <v>0.38322222222222235</v>
      </c>
      <c r="Y7" s="70">
        <v>0.38322222222222124</v>
      </c>
      <c r="Z7" s="70">
        <v>1</v>
      </c>
      <c r="AA7" s="71">
        <v>1</v>
      </c>
      <c r="AB7" s="11"/>
      <c r="AD7" s="7"/>
      <c r="AE7" s="72">
        <v>2015</v>
      </c>
      <c r="AF7" s="34" t="s">
        <v>161</v>
      </c>
      <c r="AG7" s="34" t="s">
        <v>155</v>
      </c>
      <c r="AH7" s="41">
        <v>14</v>
      </c>
      <c r="AI7" s="11"/>
    </row>
    <row r="8" spans="2:51" ht="30" customHeight="1" x14ac:dyDescent="0.25">
      <c r="B8" s="7"/>
      <c r="C8" s="33" t="s">
        <v>152</v>
      </c>
      <c r="D8" s="34" t="s">
        <v>164</v>
      </c>
      <c r="E8" s="64">
        <v>6.1516772608493815E-3</v>
      </c>
      <c r="F8" s="49"/>
      <c r="H8" s="7"/>
      <c r="I8" s="65" t="s">
        <v>165</v>
      </c>
      <c r="J8" s="66">
        <v>1</v>
      </c>
      <c r="K8" s="66">
        <v>1</v>
      </c>
      <c r="L8" s="66">
        <v>1</v>
      </c>
      <c r="M8" s="66">
        <v>1</v>
      </c>
      <c r="N8" s="66">
        <v>1</v>
      </c>
      <c r="O8" s="67">
        <v>1</v>
      </c>
      <c r="P8" s="11"/>
      <c r="R8" s="7"/>
      <c r="S8" s="33">
        <v>2015</v>
      </c>
      <c r="T8" s="68" t="s">
        <v>159</v>
      </c>
      <c r="U8" s="69"/>
      <c r="V8" s="69"/>
      <c r="W8" s="69" t="s">
        <v>166</v>
      </c>
      <c r="X8" s="70">
        <v>0.48452941176469305</v>
      </c>
      <c r="Y8" s="70">
        <v>0.48452941176470982</v>
      </c>
      <c r="Z8" s="70">
        <v>1</v>
      </c>
      <c r="AA8" s="71">
        <v>1</v>
      </c>
      <c r="AB8" s="11"/>
      <c r="AD8" s="7"/>
      <c r="AE8" s="72">
        <v>2015</v>
      </c>
      <c r="AF8" s="34" t="s">
        <v>164</v>
      </c>
      <c r="AG8" s="34" t="s">
        <v>167</v>
      </c>
      <c r="AH8" s="41">
        <v>11</v>
      </c>
      <c r="AI8" s="11"/>
    </row>
    <row r="9" spans="2:51" ht="30" customHeight="1" x14ac:dyDescent="0.25">
      <c r="B9" s="7"/>
      <c r="C9" s="33" t="s">
        <v>152</v>
      </c>
      <c r="D9" s="34" t="s">
        <v>168</v>
      </c>
      <c r="E9" s="64">
        <v>6.7153814233108754E-3</v>
      </c>
      <c r="F9" s="49"/>
      <c r="H9" s="7"/>
      <c r="I9" s="65" t="s">
        <v>12</v>
      </c>
      <c r="J9" s="66">
        <v>1</v>
      </c>
      <c r="K9" s="66">
        <v>1</v>
      </c>
      <c r="L9" s="66">
        <v>1</v>
      </c>
      <c r="M9" s="66">
        <v>1</v>
      </c>
      <c r="N9" s="66">
        <v>0</v>
      </c>
      <c r="O9" s="67">
        <v>0</v>
      </c>
      <c r="P9" s="11"/>
      <c r="R9" s="7"/>
      <c r="S9" s="33">
        <v>2015</v>
      </c>
      <c r="T9" s="68" t="s">
        <v>159</v>
      </c>
      <c r="U9" s="69"/>
      <c r="V9" s="69"/>
      <c r="W9" s="69" t="s">
        <v>169</v>
      </c>
      <c r="X9" s="70">
        <v>0.46536965252314311</v>
      </c>
      <c r="Y9" s="70">
        <v>0.46536965252311352</v>
      </c>
      <c r="Z9" s="70">
        <v>1</v>
      </c>
      <c r="AA9" s="71">
        <v>1</v>
      </c>
      <c r="AB9" s="11"/>
      <c r="AD9" s="7"/>
      <c r="AE9" s="72">
        <v>2015</v>
      </c>
      <c r="AF9" s="34" t="s">
        <v>168</v>
      </c>
      <c r="AG9" s="34" t="s">
        <v>167</v>
      </c>
      <c r="AH9" s="41">
        <v>14</v>
      </c>
      <c r="AI9" s="11"/>
    </row>
    <row r="10" spans="2:51" ht="30" customHeight="1" x14ac:dyDescent="0.25">
      <c r="B10" s="7"/>
      <c r="C10" s="33" t="s">
        <v>152</v>
      </c>
      <c r="D10" s="34" t="s">
        <v>170</v>
      </c>
      <c r="E10" s="64">
        <v>1.3392386604881415E-2</v>
      </c>
      <c r="F10" s="49"/>
      <c r="H10" s="7"/>
      <c r="I10" s="65" t="s">
        <v>171</v>
      </c>
      <c r="J10" s="66">
        <v>1</v>
      </c>
      <c r="K10" s="66">
        <v>0.99177935979293907</v>
      </c>
      <c r="L10" s="66">
        <v>0.99177935979293907</v>
      </c>
      <c r="M10" s="66">
        <v>0.99177935979293907</v>
      </c>
      <c r="N10" s="66">
        <v>0.99177935979293907</v>
      </c>
      <c r="O10" s="67">
        <v>0.99177935979293907</v>
      </c>
      <c r="P10" s="11"/>
      <c r="R10" s="7"/>
      <c r="S10" s="33">
        <v>2015</v>
      </c>
      <c r="T10" s="68" t="s">
        <v>172</v>
      </c>
      <c r="U10" s="69"/>
      <c r="V10" s="69"/>
      <c r="W10" s="69"/>
      <c r="X10" s="70">
        <v>0.97583333333333255</v>
      </c>
      <c r="Y10" s="70">
        <v>0.97583333333333255</v>
      </c>
      <c r="Z10" s="70">
        <v>1</v>
      </c>
      <c r="AA10" s="71">
        <v>1</v>
      </c>
      <c r="AB10" s="11"/>
      <c r="AD10" s="7"/>
      <c r="AE10" s="72">
        <v>2015</v>
      </c>
      <c r="AF10" s="34" t="s">
        <v>170</v>
      </c>
      <c r="AG10" s="34" t="s">
        <v>173</v>
      </c>
      <c r="AH10" s="41">
        <v>12</v>
      </c>
      <c r="AI10" s="11"/>
    </row>
    <row r="11" spans="2:51" ht="30" customHeight="1" x14ac:dyDescent="0.25">
      <c r="B11" s="7"/>
      <c r="C11" s="33" t="s">
        <v>152</v>
      </c>
      <c r="D11" s="34" t="s">
        <v>174</v>
      </c>
      <c r="E11" s="64">
        <v>3.4718952436657191E-3</v>
      </c>
      <c r="F11" s="49"/>
      <c r="H11" s="7"/>
      <c r="I11" s="65" t="s">
        <v>175</v>
      </c>
      <c r="J11" s="66">
        <v>1</v>
      </c>
      <c r="K11" s="66">
        <v>1</v>
      </c>
      <c r="L11" s="66">
        <v>1</v>
      </c>
      <c r="M11" s="66">
        <v>1</v>
      </c>
      <c r="N11" s="66">
        <v>1</v>
      </c>
      <c r="O11" s="67">
        <v>1</v>
      </c>
      <c r="P11" s="11"/>
      <c r="R11" s="7"/>
      <c r="S11" s="33">
        <v>2015</v>
      </c>
      <c r="T11" s="68" t="s">
        <v>158</v>
      </c>
      <c r="U11" s="69"/>
      <c r="V11" s="69"/>
      <c r="W11" s="69"/>
      <c r="X11" s="70">
        <v>1</v>
      </c>
      <c r="Y11" s="70">
        <v>1</v>
      </c>
      <c r="Z11" s="70">
        <v>0.74533247947692871</v>
      </c>
      <c r="AA11" s="71">
        <v>0.8398815393447876</v>
      </c>
      <c r="AB11" s="11"/>
      <c r="AD11" s="7"/>
      <c r="AE11" s="72">
        <v>2015</v>
      </c>
      <c r="AF11" s="34" t="s">
        <v>174</v>
      </c>
      <c r="AG11" s="34" t="s">
        <v>167</v>
      </c>
      <c r="AH11" s="41">
        <v>9</v>
      </c>
      <c r="AI11" s="11"/>
    </row>
    <row r="12" spans="2:51" ht="30" customHeight="1" x14ac:dyDescent="0.25">
      <c r="B12" s="7"/>
      <c r="C12" s="33" t="s">
        <v>152</v>
      </c>
      <c r="D12" s="34" t="s">
        <v>176</v>
      </c>
      <c r="E12" s="64">
        <v>1.0578679497120248E-3</v>
      </c>
      <c r="F12" s="49"/>
      <c r="H12" s="7"/>
      <c r="I12" s="65" t="s">
        <v>177</v>
      </c>
      <c r="J12" s="66">
        <v>1</v>
      </c>
      <c r="K12" s="66">
        <v>1</v>
      </c>
      <c r="L12" s="66">
        <v>1</v>
      </c>
      <c r="M12" s="66">
        <v>0</v>
      </c>
      <c r="N12" s="66">
        <v>0</v>
      </c>
      <c r="O12" s="67">
        <v>0</v>
      </c>
      <c r="P12" s="11"/>
      <c r="R12" s="7"/>
      <c r="S12" s="33">
        <v>2015</v>
      </c>
      <c r="T12" s="68" t="s">
        <v>178</v>
      </c>
      <c r="U12" s="69"/>
      <c r="V12" s="69"/>
      <c r="W12" s="69"/>
      <c r="X12" s="70">
        <v>0.75322230311034577</v>
      </c>
      <c r="Y12" s="70">
        <v>0.75530169000027247</v>
      </c>
      <c r="Z12" s="70">
        <v>0.86614984930024441</v>
      </c>
      <c r="AA12" s="71">
        <v>0.70348715723350275</v>
      </c>
      <c r="AB12" s="11"/>
      <c r="AD12" s="7"/>
      <c r="AE12" s="72">
        <v>2015</v>
      </c>
      <c r="AF12" s="34" t="s">
        <v>176</v>
      </c>
      <c r="AG12" s="34" t="s">
        <v>179</v>
      </c>
      <c r="AH12" s="41">
        <v>13</v>
      </c>
      <c r="AI12" s="11"/>
    </row>
    <row r="13" spans="2:51" ht="30" customHeight="1" x14ac:dyDescent="0.25">
      <c r="B13" s="7"/>
      <c r="C13" s="33" t="s">
        <v>152</v>
      </c>
      <c r="D13" s="34" t="s">
        <v>180</v>
      </c>
      <c r="E13" s="64">
        <v>2.8168905174584107E-4</v>
      </c>
      <c r="F13" s="49"/>
      <c r="H13" s="7"/>
      <c r="I13" s="65" t="s">
        <v>181</v>
      </c>
      <c r="J13" s="66">
        <v>1</v>
      </c>
      <c r="K13" s="66">
        <v>1</v>
      </c>
      <c r="L13" s="66">
        <v>1</v>
      </c>
      <c r="M13" s="66">
        <v>1</v>
      </c>
      <c r="N13" s="66">
        <v>1</v>
      </c>
      <c r="O13" s="67">
        <v>1</v>
      </c>
      <c r="P13" s="11"/>
      <c r="R13" s="7"/>
      <c r="S13" s="33">
        <v>2015</v>
      </c>
      <c r="T13" s="68" t="s">
        <v>165</v>
      </c>
      <c r="U13" s="69"/>
      <c r="V13" s="69"/>
      <c r="W13" s="69"/>
      <c r="X13" s="70">
        <v>0.9</v>
      </c>
      <c r="Y13" s="70">
        <v>0.9</v>
      </c>
      <c r="Z13" s="70">
        <v>1</v>
      </c>
      <c r="AA13" s="71">
        <v>1</v>
      </c>
      <c r="AB13" s="11"/>
      <c r="AD13" s="7"/>
      <c r="AE13" s="72">
        <v>2015</v>
      </c>
      <c r="AF13" s="34" t="s">
        <v>180</v>
      </c>
      <c r="AG13" s="34" t="s">
        <v>155</v>
      </c>
      <c r="AH13" s="41">
        <v>14</v>
      </c>
      <c r="AI13" s="11"/>
    </row>
    <row r="14" spans="2:51" ht="30" customHeight="1" x14ac:dyDescent="0.25">
      <c r="B14" s="7"/>
      <c r="C14" s="33" t="s">
        <v>152</v>
      </c>
      <c r="D14" s="34" t="s">
        <v>182</v>
      </c>
      <c r="E14" s="64">
        <v>2.5460003984329876E-3</v>
      </c>
      <c r="F14" s="49"/>
      <c r="H14" s="7"/>
      <c r="I14" s="65" t="s">
        <v>183</v>
      </c>
      <c r="J14" s="66">
        <v>1</v>
      </c>
      <c r="K14" s="66">
        <v>1</v>
      </c>
      <c r="L14" s="66">
        <v>0.99007626660078918</v>
      </c>
      <c r="M14" s="66">
        <v>0.99007626660078918</v>
      </c>
      <c r="N14" s="66">
        <v>0.98956988012880831</v>
      </c>
      <c r="O14" s="67">
        <v>0.98956988012880831</v>
      </c>
      <c r="P14" s="11"/>
      <c r="R14" s="7"/>
      <c r="S14" s="33">
        <v>2015</v>
      </c>
      <c r="T14" s="68" t="s">
        <v>12</v>
      </c>
      <c r="U14" s="69" t="s">
        <v>167</v>
      </c>
      <c r="V14" s="69"/>
      <c r="W14" s="69"/>
      <c r="X14" s="70">
        <v>0.86005525173216746</v>
      </c>
      <c r="Y14" s="70">
        <v>0.85996573797733533</v>
      </c>
      <c r="Z14" s="70">
        <v>1</v>
      </c>
      <c r="AA14" s="71">
        <v>1</v>
      </c>
      <c r="AB14" s="11"/>
      <c r="AD14" s="7"/>
      <c r="AE14" s="72">
        <v>2015</v>
      </c>
      <c r="AF14" s="34" t="s">
        <v>182</v>
      </c>
      <c r="AG14" s="34" t="s">
        <v>184</v>
      </c>
      <c r="AH14" s="41">
        <v>12</v>
      </c>
      <c r="AI14" s="11"/>
    </row>
    <row r="15" spans="2:51" ht="30" customHeight="1" x14ac:dyDescent="0.25">
      <c r="B15" s="7"/>
      <c r="C15" s="33" t="s">
        <v>152</v>
      </c>
      <c r="D15" s="34" t="s">
        <v>185</v>
      </c>
      <c r="E15" s="64">
        <v>5.633374005522652E-4</v>
      </c>
      <c r="F15" s="49"/>
      <c r="H15" s="7"/>
      <c r="I15" s="65" t="s">
        <v>186</v>
      </c>
      <c r="J15" s="66">
        <v>1</v>
      </c>
      <c r="K15" s="66">
        <v>0.89320101214809711</v>
      </c>
      <c r="L15" s="66">
        <v>0.87325382678820218</v>
      </c>
      <c r="M15" s="66">
        <v>0.85330663039497168</v>
      </c>
      <c r="N15" s="66">
        <v>0.85158236984644564</v>
      </c>
      <c r="O15" s="67">
        <v>0.85158236984644564</v>
      </c>
      <c r="P15" s="11"/>
      <c r="R15" s="7"/>
      <c r="S15" s="33">
        <v>2015</v>
      </c>
      <c r="T15" s="68" t="s">
        <v>12</v>
      </c>
      <c r="U15" s="69" t="s">
        <v>184</v>
      </c>
      <c r="V15" s="69"/>
      <c r="W15" s="69"/>
      <c r="X15" s="70">
        <v>0.8852956363475516</v>
      </c>
      <c r="Y15" s="70">
        <v>0.88520612259271858</v>
      </c>
      <c r="Z15" s="70">
        <v>1</v>
      </c>
      <c r="AA15" s="71">
        <v>1</v>
      </c>
      <c r="AB15" s="11"/>
      <c r="AD15" s="7"/>
      <c r="AE15" s="72">
        <v>2015</v>
      </c>
      <c r="AF15" s="34" t="s">
        <v>185</v>
      </c>
      <c r="AG15" s="34" t="s">
        <v>184</v>
      </c>
      <c r="AH15" s="41">
        <v>14</v>
      </c>
      <c r="AI15" s="11"/>
    </row>
    <row r="16" spans="2:51" ht="30" customHeight="1" x14ac:dyDescent="0.25">
      <c r="B16" s="7"/>
      <c r="C16" s="33" t="s">
        <v>152</v>
      </c>
      <c r="D16" s="34" t="s">
        <v>187</v>
      </c>
      <c r="E16" s="64">
        <v>2.4549813981598217E-3</v>
      </c>
      <c r="F16" s="49"/>
      <c r="H16" s="7"/>
      <c r="I16" s="65" t="s">
        <v>188</v>
      </c>
      <c r="J16" s="66">
        <v>1</v>
      </c>
      <c r="K16" s="66">
        <v>1</v>
      </c>
      <c r="L16" s="66">
        <v>1</v>
      </c>
      <c r="M16" s="66">
        <v>1</v>
      </c>
      <c r="N16" s="66">
        <v>1</v>
      </c>
      <c r="O16" s="67">
        <v>1</v>
      </c>
      <c r="P16" s="11"/>
      <c r="R16" s="7"/>
      <c r="S16" s="33">
        <v>2015</v>
      </c>
      <c r="T16" s="68" t="s">
        <v>12</v>
      </c>
      <c r="U16" s="69" t="s">
        <v>173</v>
      </c>
      <c r="V16" s="69"/>
      <c r="W16" s="69"/>
      <c r="X16" s="70">
        <v>0.87896972541637808</v>
      </c>
      <c r="Y16" s="70">
        <v>0.87888021166154551</v>
      </c>
      <c r="Z16" s="70">
        <v>1</v>
      </c>
      <c r="AA16" s="71">
        <v>1</v>
      </c>
      <c r="AB16" s="11"/>
      <c r="AD16" s="7"/>
      <c r="AE16" s="72">
        <v>2015</v>
      </c>
      <c r="AF16" s="34" t="s">
        <v>187</v>
      </c>
      <c r="AG16" s="34" t="s">
        <v>167</v>
      </c>
      <c r="AH16" s="41">
        <v>14</v>
      </c>
      <c r="AI16" s="11"/>
    </row>
    <row r="17" spans="2:35" ht="30" customHeight="1" x14ac:dyDescent="0.25">
      <c r="B17" s="7"/>
      <c r="C17" s="33" t="s">
        <v>152</v>
      </c>
      <c r="D17" s="34" t="s">
        <v>189</v>
      </c>
      <c r="E17" s="64">
        <v>1.1217031864266962E-2</v>
      </c>
      <c r="F17" s="49"/>
      <c r="H17" s="7"/>
      <c r="I17" s="65" t="s">
        <v>190</v>
      </c>
      <c r="J17" s="66">
        <v>1</v>
      </c>
      <c r="K17" s="66">
        <v>1</v>
      </c>
      <c r="L17" s="66">
        <v>1</v>
      </c>
      <c r="M17" s="66">
        <v>1</v>
      </c>
      <c r="N17" s="66">
        <v>1</v>
      </c>
      <c r="O17" s="67">
        <v>1</v>
      </c>
      <c r="P17" s="11"/>
      <c r="R17" s="7"/>
      <c r="S17" s="33">
        <v>2015</v>
      </c>
      <c r="T17" s="68" t="s">
        <v>12</v>
      </c>
      <c r="U17" s="69" t="s">
        <v>179</v>
      </c>
      <c r="V17" s="69"/>
      <c r="W17" s="69"/>
      <c r="X17" s="70">
        <v>0.8590135850655003</v>
      </c>
      <c r="Y17" s="70">
        <v>0.85958112259271957</v>
      </c>
      <c r="Z17" s="70">
        <v>1</v>
      </c>
      <c r="AA17" s="71">
        <v>1</v>
      </c>
      <c r="AB17" s="11"/>
      <c r="AD17" s="7"/>
      <c r="AE17" s="72">
        <v>2015</v>
      </c>
      <c r="AF17" s="34" t="s">
        <v>189</v>
      </c>
      <c r="AG17" s="34" t="s">
        <v>179</v>
      </c>
      <c r="AH17" s="41">
        <v>13</v>
      </c>
      <c r="AI17" s="11"/>
    </row>
    <row r="18" spans="2:35" ht="30" customHeight="1" x14ac:dyDescent="0.25">
      <c r="B18" s="7"/>
      <c r="C18" s="33" t="s">
        <v>152</v>
      </c>
      <c r="D18" s="34" t="s">
        <v>191</v>
      </c>
      <c r="E18" s="64">
        <v>4.6423719803696695E-2</v>
      </c>
      <c r="F18" s="49"/>
      <c r="H18" s="7"/>
      <c r="I18" s="73" t="s">
        <v>10</v>
      </c>
      <c r="J18" s="74">
        <v>1</v>
      </c>
      <c r="K18" s="74">
        <v>1</v>
      </c>
      <c r="L18" s="74">
        <v>0.9950548958618578</v>
      </c>
      <c r="M18" s="74">
        <v>0.9950548958618578</v>
      </c>
      <c r="N18" s="74">
        <v>0.9950548958618578</v>
      </c>
      <c r="O18" s="75">
        <v>0.99502830665629649</v>
      </c>
      <c r="P18" s="11"/>
      <c r="R18" s="7"/>
      <c r="S18" s="33">
        <v>2015</v>
      </c>
      <c r="T18" s="68" t="s">
        <v>12</v>
      </c>
      <c r="U18" s="69" t="s">
        <v>155</v>
      </c>
      <c r="V18" s="69"/>
      <c r="W18" s="69"/>
      <c r="X18" s="70">
        <v>0.87568025173216724</v>
      </c>
      <c r="Y18" s="70">
        <v>0.875590737977335</v>
      </c>
      <c r="Z18" s="70">
        <v>1</v>
      </c>
      <c r="AA18" s="71">
        <v>1</v>
      </c>
      <c r="AB18" s="11"/>
      <c r="AD18" s="7"/>
      <c r="AE18" s="72">
        <v>2015</v>
      </c>
      <c r="AF18" s="34" t="s">
        <v>191</v>
      </c>
      <c r="AG18" s="34" t="s">
        <v>173</v>
      </c>
      <c r="AH18" s="41">
        <v>5</v>
      </c>
      <c r="AI18" s="11"/>
    </row>
    <row r="19" spans="2:35" ht="30" customHeight="1" x14ac:dyDescent="0.25">
      <c r="B19" s="7"/>
      <c r="C19" s="33" t="s">
        <v>152</v>
      </c>
      <c r="D19" s="34" t="s">
        <v>192</v>
      </c>
      <c r="E19" s="64">
        <v>7.0177846346620417E-3</v>
      </c>
      <c r="F19" s="49"/>
      <c r="H19" s="7"/>
      <c r="I19" s="73" t="s">
        <v>193</v>
      </c>
      <c r="J19" s="74">
        <v>1</v>
      </c>
      <c r="K19" s="74">
        <v>1</v>
      </c>
      <c r="L19" s="74">
        <v>0.9950548958618578</v>
      </c>
      <c r="M19" s="74">
        <v>0.9950548958618578</v>
      </c>
      <c r="N19" s="74">
        <v>0.9950548958618578</v>
      </c>
      <c r="O19" s="75">
        <v>0.99502830665629649</v>
      </c>
      <c r="P19" s="11"/>
      <c r="R19" s="7"/>
      <c r="S19" s="33">
        <v>2015</v>
      </c>
      <c r="T19" s="68" t="s">
        <v>12</v>
      </c>
      <c r="U19" s="69" t="s">
        <v>194</v>
      </c>
      <c r="V19" s="69"/>
      <c r="W19" s="69"/>
      <c r="X19" s="70">
        <v>0.9798469183988342</v>
      </c>
      <c r="Y19" s="70">
        <v>0.97975740464400052</v>
      </c>
      <c r="Z19" s="70">
        <v>1</v>
      </c>
      <c r="AA19" s="71">
        <v>1</v>
      </c>
      <c r="AB19" s="11"/>
      <c r="AD19" s="7"/>
      <c r="AE19" s="72">
        <v>2015</v>
      </c>
      <c r="AF19" s="34" t="s">
        <v>192</v>
      </c>
      <c r="AG19" s="34" t="s">
        <v>167</v>
      </c>
      <c r="AH19" s="41">
        <v>9</v>
      </c>
      <c r="AI19" s="11"/>
    </row>
    <row r="20" spans="2:35" ht="30" customHeight="1" x14ac:dyDescent="0.25">
      <c r="B20" s="7"/>
      <c r="C20" s="33" t="s">
        <v>152</v>
      </c>
      <c r="D20" s="34" t="s">
        <v>195</v>
      </c>
      <c r="E20" s="76">
        <v>1.4908635800904164E-2</v>
      </c>
      <c r="F20" s="49"/>
      <c r="H20" s="7"/>
      <c r="I20" s="73" t="s">
        <v>14</v>
      </c>
      <c r="J20" s="74">
        <v>1</v>
      </c>
      <c r="K20" s="74">
        <v>0.88050132684463545</v>
      </c>
      <c r="L20" s="74">
        <v>0.64298842881624785</v>
      </c>
      <c r="M20" s="74">
        <v>0.64103795559176624</v>
      </c>
      <c r="N20" s="74">
        <v>0.64103795559176624</v>
      </c>
      <c r="O20" s="75">
        <v>0.64103795559176624</v>
      </c>
      <c r="P20" s="11"/>
      <c r="R20" s="7"/>
      <c r="S20" s="33">
        <v>2015</v>
      </c>
      <c r="T20" s="68" t="s">
        <v>171</v>
      </c>
      <c r="U20" s="69"/>
      <c r="V20" s="69"/>
      <c r="W20" s="69" t="s">
        <v>196</v>
      </c>
      <c r="X20" s="70">
        <v>1.6416579517676555</v>
      </c>
      <c r="Y20" s="70">
        <v>1.6416579517676557</v>
      </c>
      <c r="Z20" s="70">
        <v>1</v>
      </c>
      <c r="AA20" s="71">
        <v>1</v>
      </c>
      <c r="AB20" s="11"/>
      <c r="AD20" s="7"/>
      <c r="AE20" s="72">
        <v>2015</v>
      </c>
      <c r="AF20" s="34" t="s">
        <v>195</v>
      </c>
      <c r="AG20" s="34" t="s">
        <v>167</v>
      </c>
      <c r="AH20" s="41">
        <v>14</v>
      </c>
      <c r="AI20" s="11"/>
    </row>
    <row r="21" spans="2:35" ht="30" customHeight="1" thickBot="1" x14ac:dyDescent="0.3">
      <c r="B21" s="7"/>
      <c r="C21" s="33" t="s">
        <v>152</v>
      </c>
      <c r="D21" s="34" t="s">
        <v>197</v>
      </c>
      <c r="E21" s="64">
        <v>3.1967670766572089E-3</v>
      </c>
      <c r="F21" s="49"/>
      <c r="H21" s="7"/>
      <c r="I21" s="77" t="s">
        <v>198</v>
      </c>
      <c r="J21" s="78">
        <v>1</v>
      </c>
      <c r="K21" s="78">
        <v>1</v>
      </c>
      <c r="L21" s="78">
        <v>1</v>
      </c>
      <c r="M21" s="78">
        <v>1</v>
      </c>
      <c r="N21" s="78">
        <v>1</v>
      </c>
      <c r="O21" s="79">
        <v>1</v>
      </c>
      <c r="P21" s="11"/>
      <c r="R21" s="7"/>
      <c r="S21" s="33">
        <v>2015</v>
      </c>
      <c r="T21" s="68" t="s">
        <v>171</v>
      </c>
      <c r="U21" s="69"/>
      <c r="V21" s="69"/>
      <c r="W21" s="69" t="s">
        <v>199</v>
      </c>
      <c r="X21" s="70">
        <v>1.6423780697788526</v>
      </c>
      <c r="Y21" s="70">
        <v>1.6423780697788526</v>
      </c>
      <c r="Z21" s="70">
        <v>1</v>
      </c>
      <c r="AA21" s="71">
        <v>1</v>
      </c>
      <c r="AB21" s="11"/>
      <c r="AD21" s="7"/>
      <c r="AE21" s="72">
        <v>2015</v>
      </c>
      <c r="AF21" s="34" t="s">
        <v>197</v>
      </c>
      <c r="AG21" s="34" t="s">
        <v>179</v>
      </c>
      <c r="AH21" s="41">
        <v>14</v>
      </c>
      <c r="AI21" s="11"/>
    </row>
    <row r="22" spans="2:35" ht="30" customHeight="1" thickBot="1" x14ac:dyDescent="0.3">
      <c r="B22" s="7"/>
      <c r="C22" s="33" t="s">
        <v>152</v>
      </c>
      <c r="D22" s="34" t="s">
        <v>200</v>
      </c>
      <c r="E22" s="64">
        <v>6.3677269104638219E-4</v>
      </c>
      <c r="F22" s="49"/>
      <c r="H22" s="44"/>
      <c r="I22" s="45"/>
      <c r="J22" s="45"/>
      <c r="K22" s="45"/>
      <c r="L22" s="45"/>
      <c r="M22" s="45"/>
      <c r="N22" s="45"/>
      <c r="O22" s="45"/>
      <c r="P22" s="47"/>
      <c r="R22" s="7"/>
      <c r="S22" s="33">
        <v>2015</v>
      </c>
      <c r="T22" s="68" t="s">
        <v>171</v>
      </c>
      <c r="U22" s="69"/>
      <c r="V22" s="69"/>
      <c r="W22" s="69" t="s">
        <v>201</v>
      </c>
      <c r="X22" s="70">
        <v>1.6449907431689674</v>
      </c>
      <c r="Y22" s="70">
        <v>1.644990743168969</v>
      </c>
      <c r="Z22" s="70">
        <v>1</v>
      </c>
      <c r="AA22" s="71">
        <v>1</v>
      </c>
      <c r="AB22" s="11"/>
      <c r="AD22" s="7"/>
      <c r="AE22" s="72">
        <v>2015</v>
      </c>
      <c r="AF22" s="34" t="s">
        <v>200</v>
      </c>
      <c r="AG22" s="34" t="s">
        <v>155</v>
      </c>
      <c r="AH22" s="41">
        <v>14</v>
      </c>
      <c r="AI22" s="11"/>
    </row>
    <row r="23" spans="2:35" ht="30" customHeight="1" x14ac:dyDescent="0.25">
      <c r="B23" s="7"/>
      <c r="C23" s="33" t="s">
        <v>152</v>
      </c>
      <c r="D23" s="34" t="s">
        <v>202</v>
      </c>
      <c r="E23" s="64">
        <v>6.0606175598204963E-3</v>
      </c>
      <c r="F23" s="49"/>
      <c r="R23" s="7"/>
      <c r="S23" s="33">
        <v>2015</v>
      </c>
      <c r="T23" s="68" t="s">
        <v>171</v>
      </c>
      <c r="U23" s="69"/>
      <c r="V23" s="69"/>
      <c r="W23" s="69" t="s">
        <v>203</v>
      </c>
      <c r="X23" s="70">
        <v>1.6438541381669773</v>
      </c>
      <c r="Y23" s="70">
        <v>1.6438541381669765</v>
      </c>
      <c r="Z23" s="70">
        <v>1</v>
      </c>
      <c r="AA23" s="71">
        <v>1</v>
      </c>
      <c r="AB23" s="11"/>
      <c r="AD23" s="7"/>
      <c r="AE23" s="72">
        <v>2015</v>
      </c>
      <c r="AF23" s="34" t="s">
        <v>202</v>
      </c>
      <c r="AG23" s="34" t="s">
        <v>167</v>
      </c>
      <c r="AH23" s="41">
        <v>14</v>
      </c>
      <c r="AI23" s="11"/>
    </row>
    <row r="24" spans="2:35" ht="30" customHeight="1" x14ac:dyDescent="0.25">
      <c r="B24" s="7"/>
      <c r="C24" s="33" t="s">
        <v>152</v>
      </c>
      <c r="D24" s="34" t="s">
        <v>204</v>
      </c>
      <c r="E24" s="64">
        <v>3.2478483535328647E-3</v>
      </c>
      <c r="F24" s="49"/>
      <c r="R24" s="7"/>
      <c r="S24" s="33">
        <v>2015</v>
      </c>
      <c r="T24" s="68" t="s">
        <v>171</v>
      </c>
      <c r="U24" s="69"/>
      <c r="V24" s="69"/>
      <c r="W24" s="69" t="s">
        <v>205</v>
      </c>
      <c r="X24" s="70">
        <v>1.6430333527745307</v>
      </c>
      <c r="Y24" s="70">
        <v>1.6430333527745302</v>
      </c>
      <c r="Z24" s="70">
        <v>1</v>
      </c>
      <c r="AA24" s="71">
        <v>1</v>
      </c>
      <c r="AB24" s="11"/>
      <c r="AD24" s="7"/>
      <c r="AE24" s="72">
        <v>2015</v>
      </c>
      <c r="AF24" s="34" t="s">
        <v>204</v>
      </c>
      <c r="AG24" s="34" t="s">
        <v>179</v>
      </c>
      <c r="AH24" s="41">
        <v>11</v>
      </c>
      <c r="AI24" s="11"/>
    </row>
    <row r="25" spans="2:35" ht="30" customHeight="1" x14ac:dyDescent="0.25">
      <c r="B25" s="7"/>
      <c r="C25" s="33" t="s">
        <v>152</v>
      </c>
      <c r="D25" s="34" t="s">
        <v>206</v>
      </c>
      <c r="E25" s="64">
        <v>9.8683847914986112E-5</v>
      </c>
      <c r="F25" s="49"/>
      <c r="R25" s="7"/>
      <c r="S25" s="33">
        <v>2015</v>
      </c>
      <c r="T25" s="68" t="s">
        <v>171</v>
      </c>
      <c r="U25" s="69"/>
      <c r="V25" s="69"/>
      <c r="W25" s="69" t="s">
        <v>207</v>
      </c>
      <c r="X25" s="70">
        <v>1.6441302715107262</v>
      </c>
      <c r="Y25" s="70">
        <v>1.644130271510726</v>
      </c>
      <c r="Z25" s="70">
        <v>1</v>
      </c>
      <c r="AA25" s="71">
        <v>1</v>
      </c>
      <c r="AB25" s="11"/>
      <c r="AD25" s="7"/>
      <c r="AE25" s="72">
        <v>2015</v>
      </c>
      <c r="AF25" s="34" t="s">
        <v>206</v>
      </c>
      <c r="AG25" s="34" t="s">
        <v>155</v>
      </c>
      <c r="AH25" s="41">
        <v>14</v>
      </c>
      <c r="AI25" s="11"/>
    </row>
    <row r="26" spans="2:35" ht="30" customHeight="1" x14ac:dyDescent="0.25">
      <c r="B26" s="7"/>
      <c r="C26" s="33" t="s">
        <v>152</v>
      </c>
      <c r="D26" s="34" t="s">
        <v>208</v>
      </c>
      <c r="E26" s="64">
        <v>8.9996048085620283E-4</v>
      </c>
      <c r="F26" s="49"/>
      <c r="R26" s="7"/>
      <c r="S26" s="33">
        <v>2015</v>
      </c>
      <c r="T26" s="68" t="s">
        <v>171</v>
      </c>
      <c r="U26" s="69"/>
      <c r="V26" s="69"/>
      <c r="W26" s="69" t="s">
        <v>209</v>
      </c>
      <c r="X26" s="70">
        <v>1.6418166552660514</v>
      </c>
      <c r="Y26" s="70">
        <v>1.6418166552660516</v>
      </c>
      <c r="Z26" s="70">
        <v>1</v>
      </c>
      <c r="AA26" s="71">
        <v>1</v>
      </c>
      <c r="AB26" s="11"/>
      <c r="AD26" s="7"/>
      <c r="AE26" s="72">
        <v>2015</v>
      </c>
      <c r="AF26" s="34" t="s">
        <v>208</v>
      </c>
      <c r="AG26" s="34" t="s">
        <v>155</v>
      </c>
      <c r="AH26" s="41">
        <v>14</v>
      </c>
      <c r="AI26" s="11"/>
    </row>
    <row r="27" spans="2:35" ht="30" customHeight="1" x14ac:dyDescent="0.25">
      <c r="B27" s="7"/>
      <c r="C27" s="33" t="s">
        <v>152</v>
      </c>
      <c r="D27" s="34" t="s">
        <v>210</v>
      </c>
      <c r="E27" s="64">
        <v>7.9933410434261422E-3</v>
      </c>
      <c r="F27" s="49"/>
      <c r="R27" s="7"/>
      <c r="S27" s="33">
        <v>2015</v>
      </c>
      <c r="T27" s="68" t="s">
        <v>171</v>
      </c>
      <c r="U27" s="69"/>
      <c r="V27" s="69"/>
      <c r="W27" s="69" t="s">
        <v>211</v>
      </c>
      <c r="X27" s="70">
        <v>1.6448913492406951</v>
      </c>
      <c r="Y27" s="70">
        <v>1.6448913492406954</v>
      </c>
      <c r="Z27" s="70">
        <v>1</v>
      </c>
      <c r="AA27" s="71">
        <v>1</v>
      </c>
      <c r="AB27" s="11"/>
      <c r="AD27" s="7"/>
      <c r="AE27" s="72">
        <v>2015</v>
      </c>
      <c r="AF27" s="34" t="s">
        <v>210</v>
      </c>
      <c r="AG27" s="34" t="s">
        <v>155</v>
      </c>
      <c r="AH27" s="41">
        <v>14</v>
      </c>
      <c r="AI27" s="11"/>
    </row>
    <row r="28" spans="2:35" ht="30" customHeight="1" x14ac:dyDescent="0.25">
      <c r="B28" s="7"/>
      <c r="C28" s="33" t="s">
        <v>152</v>
      </c>
      <c r="D28" s="34" t="s">
        <v>212</v>
      </c>
      <c r="E28" s="64">
        <v>1.8133751424315976E-3</v>
      </c>
      <c r="F28" s="49"/>
      <c r="R28" s="7"/>
      <c r="S28" s="33">
        <v>2015</v>
      </c>
      <c r="T28" s="68" t="s">
        <v>171</v>
      </c>
      <c r="U28" s="69"/>
      <c r="V28" s="69"/>
      <c r="W28" s="69" t="s">
        <v>213</v>
      </c>
      <c r="X28" s="70">
        <v>1.6437802339348586</v>
      </c>
      <c r="Y28" s="70">
        <v>1.6437802339348586</v>
      </c>
      <c r="Z28" s="70">
        <v>1</v>
      </c>
      <c r="AA28" s="71">
        <v>1</v>
      </c>
      <c r="AB28" s="11"/>
      <c r="AD28" s="7"/>
      <c r="AE28" s="72">
        <v>2015</v>
      </c>
      <c r="AF28" s="34" t="s">
        <v>212</v>
      </c>
      <c r="AG28" s="34" t="s">
        <v>167</v>
      </c>
      <c r="AH28" s="41">
        <v>14</v>
      </c>
      <c r="AI28" s="11"/>
    </row>
    <row r="29" spans="2:35" ht="30" customHeight="1" x14ac:dyDescent="0.25">
      <c r="B29" s="7"/>
      <c r="C29" s="33" t="s">
        <v>152</v>
      </c>
      <c r="D29" s="34" t="s">
        <v>214</v>
      </c>
      <c r="E29" s="64">
        <v>8.5308208946610568E-3</v>
      </c>
      <c r="F29" s="49"/>
      <c r="R29" s="7"/>
      <c r="S29" s="33">
        <v>2015</v>
      </c>
      <c r="T29" s="68" t="s">
        <v>171</v>
      </c>
      <c r="U29" s="69"/>
      <c r="V29" s="69"/>
      <c r="W29" s="69" t="s">
        <v>215</v>
      </c>
      <c r="X29" s="70">
        <v>1.643311359823745</v>
      </c>
      <c r="Y29" s="70">
        <v>1.6433113598237448</v>
      </c>
      <c r="Z29" s="70">
        <v>1</v>
      </c>
      <c r="AA29" s="71">
        <v>1</v>
      </c>
      <c r="AB29" s="11"/>
      <c r="AD29" s="7"/>
      <c r="AE29" s="72">
        <v>2015</v>
      </c>
      <c r="AF29" s="34" t="s">
        <v>214</v>
      </c>
      <c r="AG29" s="34" t="s">
        <v>179</v>
      </c>
      <c r="AH29" s="41">
        <v>14</v>
      </c>
      <c r="AI29" s="11"/>
    </row>
    <row r="30" spans="2:35" ht="30" customHeight="1" x14ac:dyDescent="0.25">
      <c r="B30" s="7"/>
      <c r="C30" s="33" t="s">
        <v>152</v>
      </c>
      <c r="D30" s="34" t="s">
        <v>216</v>
      </c>
      <c r="E30" s="64">
        <v>5.897005585105467E-3</v>
      </c>
      <c r="F30" s="49"/>
      <c r="R30" s="7"/>
      <c r="S30" s="33">
        <v>2015</v>
      </c>
      <c r="T30" s="68" t="s">
        <v>171</v>
      </c>
      <c r="U30" s="69"/>
      <c r="V30" s="69"/>
      <c r="W30" s="69" t="s">
        <v>217</v>
      </c>
      <c r="X30" s="70">
        <v>1.6449842235857068</v>
      </c>
      <c r="Y30" s="70">
        <v>1.6449842235857064</v>
      </c>
      <c r="Z30" s="70">
        <v>1</v>
      </c>
      <c r="AA30" s="71">
        <v>1</v>
      </c>
      <c r="AB30" s="11"/>
      <c r="AD30" s="7"/>
      <c r="AE30" s="72">
        <v>2015</v>
      </c>
      <c r="AF30" s="34" t="s">
        <v>218</v>
      </c>
      <c r="AG30" s="34" t="s">
        <v>167</v>
      </c>
      <c r="AH30" s="41">
        <v>14</v>
      </c>
      <c r="AI30" s="11"/>
    </row>
    <row r="31" spans="2:35" ht="30" customHeight="1" x14ac:dyDescent="0.25">
      <c r="B31" s="7"/>
      <c r="C31" s="33" t="s">
        <v>152</v>
      </c>
      <c r="D31" s="34" t="s">
        <v>219</v>
      </c>
      <c r="E31" s="64">
        <v>5.1041217934224008E-4</v>
      </c>
      <c r="F31" s="49"/>
      <c r="R31" s="7"/>
      <c r="S31" s="33">
        <v>2015</v>
      </c>
      <c r="T31" s="68" t="s">
        <v>171</v>
      </c>
      <c r="U31" s="69"/>
      <c r="V31" s="69"/>
      <c r="W31" s="69" t="s">
        <v>220</v>
      </c>
      <c r="X31" s="70">
        <v>1.641787382201749</v>
      </c>
      <c r="Y31" s="70">
        <v>1.6417873822017501</v>
      </c>
      <c r="Z31" s="70">
        <v>1</v>
      </c>
      <c r="AA31" s="71">
        <v>1</v>
      </c>
      <c r="AB31" s="11"/>
      <c r="AD31" s="7"/>
      <c r="AE31" s="72">
        <v>2015</v>
      </c>
      <c r="AF31" s="34" t="s">
        <v>216</v>
      </c>
      <c r="AG31" s="34" t="s">
        <v>173</v>
      </c>
      <c r="AH31" s="41">
        <v>14</v>
      </c>
      <c r="AI31" s="11"/>
    </row>
    <row r="32" spans="2:35" ht="30" customHeight="1" x14ac:dyDescent="0.25">
      <c r="B32" s="7"/>
      <c r="C32" s="33" t="s">
        <v>152</v>
      </c>
      <c r="D32" s="34" t="s">
        <v>221</v>
      </c>
      <c r="E32" s="64">
        <v>3.7199669179891273E-2</v>
      </c>
      <c r="F32" s="49"/>
      <c r="R32" s="7"/>
      <c r="S32" s="33">
        <v>2015</v>
      </c>
      <c r="T32" s="68" t="s">
        <v>171</v>
      </c>
      <c r="U32" s="69"/>
      <c r="V32" s="69"/>
      <c r="W32" s="69" t="s">
        <v>222</v>
      </c>
      <c r="X32" s="70">
        <v>1.642074107032661</v>
      </c>
      <c r="Y32" s="70">
        <v>1.6420741070326619</v>
      </c>
      <c r="Z32" s="70">
        <v>1</v>
      </c>
      <c r="AA32" s="71">
        <v>1</v>
      </c>
      <c r="AB32" s="11"/>
      <c r="AD32" s="7"/>
      <c r="AE32" s="72">
        <v>2015</v>
      </c>
      <c r="AF32" s="34" t="s">
        <v>219</v>
      </c>
      <c r="AG32" s="34" t="s">
        <v>155</v>
      </c>
      <c r="AH32" s="41">
        <v>12</v>
      </c>
      <c r="AI32" s="11"/>
    </row>
    <row r="33" spans="2:35" ht="30" customHeight="1" x14ac:dyDescent="0.25">
      <c r="B33" s="7"/>
      <c r="C33" s="33" t="s">
        <v>152</v>
      </c>
      <c r="D33" s="34" t="s">
        <v>223</v>
      </c>
      <c r="E33" s="64">
        <v>3.9422718406553205E-4</v>
      </c>
      <c r="F33" s="49"/>
      <c r="R33" s="7"/>
      <c r="S33" s="33">
        <v>2015</v>
      </c>
      <c r="T33" s="68" t="s">
        <v>171</v>
      </c>
      <c r="U33" s="69"/>
      <c r="V33" s="69"/>
      <c r="W33" s="69" t="s">
        <v>224</v>
      </c>
      <c r="X33" s="70">
        <v>1.6398001281371131</v>
      </c>
      <c r="Y33" s="70">
        <v>1.6398001281371137</v>
      </c>
      <c r="Z33" s="70">
        <v>1</v>
      </c>
      <c r="AA33" s="71">
        <v>1</v>
      </c>
      <c r="AB33" s="11"/>
      <c r="AD33" s="7"/>
      <c r="AE33" s="72">
        <v>2015</v>
      </c>
      <c r="AF33" s="34" t="s">
        <v>221</v>
      </c>
      <c r="AG33" s="34" t="s">
        <v>167</v>
      </c>
      <c r="AH33" s="41">
        <v>4</v>
      </c>
      <c r="AI33" s="11"/>
    </row>
    <row r="34" spans="2:35" ht="30" customHeight="1" x14ac:dyDescent="0.25">
      <c r="B34" s="7"/>
      <c r="C34" s="33" t="s">
        <v>152</v>
      </c>
      <c r="D34" s="34" t="s">
        <v>225</v>
      </c>
      <c r="E34" s="64">
        <v>1.4670415348901535E-3</v>
      </c>
      <c r="F34" s="49"/>
      <c r="R34" s="7"/>
      <c r="S34" s="33">
        <v>2015</v>
      </c>
      <c r="T34" s="68" t="s">
        <v>171</v>
      </c>
      <c r="U34" s="69"/>
      <c r="V34" s="69"/>
      <c r="W34" s="69" t="s">
        <v>226</v>
      </c>
      <c r="X34" s="70">
        <v>1.6442822357463789</v>
      </c>
      <c r="Y34" s="70">
        <v>1.6442822357463784</v>
      </c>
      <c r="Z34" s="70">
        <v>1</v>
      </c>
      <c r="AA34" s="71">
        <v>1</v>
      </c>
      <c r="AB34" s="11"/>
      <c r="AD34" s="7"/>
      <c r="AE34" s="72">
        <v>2015</v>
      </c>
      <c r="AF34" s="34" t="s">
        <v>223</v>
      </c>
      <c r="AG34" s="34" t="s">
        <v>184</v>
      </c>
      <c r="AH34" s="41">
        <v>14</v>
      </c>
      <c r="AI34" s="11"/>
    </row>
    <row r="35" spans="2:35" ht="30" customHeight="1" x14ac:dyDescent="0.25">
      <c r="B35" s="7"/>
      <c r="C35" s="33" t="s">
        <v>152</v>
      </c>
      <c r="D35" s="34" t="s">
        <v>227</v>
      </c>
      <c r="E35" s="64">
        <v>3.5919604366492469E-2</v>
      </c>
      <c r="F35" s="49"/>
      <c r="R35" s="7"/>
      <c r="S35" s="33">
        <v>2015</v>
      </c>
      <c r="T35" s="68" t="s">
        <v>171</v>
      </c>
      <c r="U35" s="69"/>
      <c r="V35" s="69"/>
      <c r="W35" s="69" t="s">
        <v>228</v>
      </c>
      <c r="X35" s="70">
        <v>1.6380718406681318</v>
      </c>
      <c r="Y35" s="70">
        <v>1.6380718406681309</v>
      </c>
      <c r="Z35" s="70">
        <v>1</v>
      </c>
      <c r="AA35" s="71">
        <v>1</v>
      </c>
      <c r="AB35" s="11"/>
      <c r="AD35" s="7"/>
      <c r="AE35" s="72">
        <v>2015</v>
      </c>
      <c r="AF35" s="34" t="s">
        <v>225</v>
      </c>
      <c r="AG35" s="34" t="s">
        <v>184</v>
      </c>
      <c r="AH35" s="41">
        <v>14</v>
      </c>
      <c r="AI35" s="11"/>
    </row>
    <row r="36" spans="2:35" ht="30" customHeight="1" x14ac:dyDescent="0.25">
      <c r="B36" s="7"/>
      <c r="C36" s="33" t="s">
        <v>152</v>
      </c>
      <c r="D36" s="34" t="s">
        <v>13</v>
      </c>
      <c r="E36" s="64">
        <v>0.27286545510266647</v>
      </c>
      <c r="F36" s="49"/>
      <c r="R36" s="7"/>
      <c r="S36" s="33">
        <v>2015</v>
      </c>
      <c r="T36" s="68" t="s">
        <v>171</v>
      </c>
      <c r="U36" s="69"/>
      <c r="V36" s="69"/>
      <c r="W36" s="69" t="s">
        <v>229</v>
      </c>
      <c r="X36" s="70">
        <v>1.6437976154708025</v>
      </c>
      <c r="Y36" s="70">
        <v>1.6437976154708023</v>
      </c>
      <c r="Z36" s="70">
        <v>1</v>
      </c>
      <c r="AA36" s="71">
        <v>1</v>
      </c>
      <c r="AB36" s="11"/>
      <c r="AD36" s="7"/>
      <c r="AE36" s="72">
        <v>2015</v>
      </c>
      <c r="AF36" s="34" t="s">
        <v>227</v>
      </c>
      <c r="AG36" s="34" t="s">
        <v>173</v>
      </c>
      <c r="AH36" s="41">
        <v>8</v>
      </c>
      <c r="AI36" s="11"/>
    </row>
    <row r="37" spans="2:35" ht="30" customHeight="1" x14ac:dyDescent="0.25">
      <c r="B37" s="7"/>
      <c r="C37" s="33" t="s">
        <v>152</v>
      </c>
      <c r="D37" s="34" t="s">
        <v>230</v>
      </c>
      <c r="E37" s="64">
        <v>6.6051624235478015E-2</v>
      </c>
      <c r="F37" s="49"/>
      <c r="R37" s="7"/>
      <c r="S37" s="33">
        <v>2015</v>
      </c>
      <c r="T37" s="68" t="s">
        <v>171</v>
      </c>
      <c r="U37" s="69"/>
      <c r="V37" s="69"/>
      <c r="W37" s="69" t="s">
        <v>231</v>
      </c>
      <c r="X37" s="70">
        <v>1.6440660273593146</v>
      </c>
      <c r="Y37" s="70">
        <v>1.6440660273593131</v>
      </c>
      <c r="Z37" s="70">
        <v>1</v>
      </c>
      <c r="AA37" s="71">
        <v>1</v>
      </c>
      <c r="AB37" s="11"/>
      <c r="AD37" s="7"/>
      <c r="AE37" s="72">
        <v>2015</v>
      </c>
      <c r="AF37" s="34" t="s">
        <v>13</v>
      </c>
      <c r="AG37" s="34" t="s">
        <v>194</v>
      </c>
      <c r="AH37" s="41">
        <v>1</v>
      </c>
      <c r="AI37" s="11"/>
    </row>
    <row r="38" spans="2:35" ht="30" customHeight="1" x14ac:dyDescent="0.25">
      <c r="B38" s="7"/>
      <c r="C38" s="33" t="s">
        <v>152</v>
      </c>
      <c r="D38" s="34" t="s">
        <v>232</v>
      </c>
      <c r="E38" s="64">
        <v>3.3085208630374901E-3</v>
      </c>
      <c r="F38" s="49"/>
      <c r="R38" s="7"/>
      <c r="S38" s="33">
        <v>2015</v>
      </c>
      <c r="T38" s="68" t="s">
        <v>175</v>
      </c>
      <c r="U38" s="69"/>
      <c r="V38" s="69"/>
      <c r="W38" s="69"/>
      <c r="X38" s="70">
        <v>0.74999999999999967</v>
      </c>
      <c r="Y38" s="70">
        <v>0.81000000000000028</v>
      </c>
      <c r="Z38" s="70">
        <v>1.0168688900557372</v>
      </c>
      <c r="AA38" s="71">
        <v>1.1410549629751181</v>
      </c>
      <c r="AB38" s="11"/>
      <c r="AD38" s="7"/>
      <c r="AE38" s="72">
        <v>2015</v>
      </c>
      <c r="AF38" s="34" t="s">
        <v>230</v>
      </c>
      <c r="AG38" s="34" t="s">
        <v>184</v>
      </c>
      <c r="AH38" s="41">
        <v>3</v>
      </c>
      <c r="AI38" s="11"/>
    </row>
    <row r="39" spans="2:35" ht="30" customHeight="1" x14ac:dyDescent="0.25">
      <c r="B39" s="7"/>
      <c r="C39" s="33" t="s">
        <v>152</v>
      </c>
      <c r="D39" s="34" t="s">
        <v>233</v>
      </c>
      <c r="E39" s="64">
        <v>1.7657372063496326E-4</v>
      </c>
      <c r="F39" s="49"/>
      <c r="R39" s="7"/>
      <c r="S39" s="33">
        <v>2015</v>
      </c>
      <c r="T39" s="68" t="s">
        <v>177</v>
      </c>
      <c r="U39" s="69" t="s">
        <v>167</v>
      </c>
      <c r="V39" s="69"/>
      <c r="W39" s="69"/>
      <c r="X39" s="70">
        <v>0.94849094379354182</v>
      </c>
      <c r="Y39" s="70">
        <v>0.9214034530003391</v>
      </c>
      <c r="Z39" s="70">
        <v>1.0031443023817554</v>
      </c>
      <c r="AA39" s="71">
        <v>1.3672839506172836</v>
      </c>
      <c r="AB39" s="11"/>
      <c r="AD39" s="7"/>
      <c r="AE39" s="72">
        <v>2015</v>
      </c>
      <c r="AF39" s="34" t="s">
        <v>232</v>
      </c>
      <c r="AG39" s="34" t="s">
        <v>184</v>
      </c>
      <c r="AH39" s="41">
        <v>14</v>
      </c>
      <c r="AI39" s="11"/>
    </row>
    <row r="40" spans="2:35" ht="30" customHeight="1" x14ac:dyDescent="0.25">
      <c r="B40" s="7"/>
      <c r="C40" s="33" t="s">
        <v>152</v>
      </c>
      <c r="D40" s="34" t="s">
        <v>234</v>
      </c>
      <c r="E40" s="64">
        <v>8.9641091487993813E-4</v>
      </c>
      <c r="F40" s="49"/>
      <c r="R40" s="7"/>
      <c r="S40" s="33">
        <v>2015</v>
      </c>
      <c r="T40" s="68" t="s">
        <v>177</v>
      </c>
      <c r="U40" s="69" t="s">
        <v>173</v>
      </c>
      <c r="V40" s="69"/>
      <c r="W40" s="69"/>
      <c r="X40" s="70">
        <v>0.94849094379354193</v>
      </c>
      <c r="Y40" s="70">
        <v>0.92140345300033877</v>
      </c>
      <c r="Z40" s="70">
        <v>1.0031443023817554</v>
      </c>
      <c r="AA40" s="71">
        <v>1.3672839506172836</v>
      </c>
      <c r="AB40" s="11"/>
      <c r="AD40" s="7"/>
      <c r="AE40" s="72">
        <v>2015</v>
      </c>
      <c r="AF40" s="34" t="s">
        <v>233</v>
      </c>
      <c r="AG40" s="34" t="s">
        <v>155</v>
      </c>
      <c r="AH40" s="41">
        <v>14</v>
      </c>
      <c r="AI40" s="11"/>
    </row>
    <row r="41" spans="2:35" ht="30" customHeight="1" x14ac:dyDescent="0.25">
      <c r="B41" s="7"/>
      <c r="C41" s="33" t="s">
        <v>152</v>
      </c>
      <c r="D41" s="34" t="s">
        <v>235</v>
      </c>
      <c r="E41" s="64">
        <v>2.939414692882713E-3</v>
      </c>
      <c r="F41" s="49"/>
      <c r="R41" s="7"/>
      <c r="S41" s="33">
        <v>2015</v>
      </c>
      <c r="T41" s="68" t="s">
        <v>177</v>
      </c>
      <c r="U41" s="69" t="s">
        <v>184</v>
      </c>
      <c r="V41" s="69"/>
      <c r="W41" s="69"/>
      <c r="X41" s="70">
        <v>1</v>
      </c>
      <c r="Y41" s="70">
        <v>1</v>
      </c>
      <c r="Z41" s="70">
        <v>1</v>
      </c>
      <c r="AA41" s="71">
        <v>1</v>
      </c>
      <c r="AB41" s="11"/>
      <c r="AD41" s="7"/>
      <c r="AE41" s="72">
        <v>2015</v>
      </c>
      <c r="AF41" s="34" t="s">
        <v>234</v>
      </c>
      <c r="AG41" s="34" t="s">
        <v>155</v>
      </c>
      <c r="AH41" s="41">
        <v>14</v>
      </c>
      <c r="AI41" s="11"/>
    </row>
    <row r="42" spans="2:35" ht="30" customHeight="1" x14ac:dyDescent="0.25">
      <c r="B42" s="7"/>
      <c r="C42" s="33" t="s">
        <v>152</v>
      </c>
      <c r="D42" s="34" t="s">
        <v>236</v>
      </c>
      <c r="E42" s="64">
        <v>1.5076538926048193E-2</v>
      </c>
      <c r="F42" s="49"/>
      <c r="R42" s="7"/>
      <c r="S42" s="33">
        <v>2015</v>
      </c>
      <c r="T42" s="68" t="s">
        <v>177</v>
      </c>
      <c r="U42" s="69" t="s">
        <v>194</v>
      </c>
      <c r="V42" s="69"/>
      <c r="W42" s="69"/>
      <c r="X42" s="70">
        <v>1</v>
      </c>
      <c r="Y42" s="70">
        <v>1</v>
      </c>
      <c r="Z42" s="70">
        <v>1</v>
      </c>
      <c r="AA42" s="71">
        <v>1</v>
      </c>
      <c r="AB42" s="11"/>
      <c r="AD42" s="7"/>
      <c r="AE42" s="72">
        <v>2015</v>
      </c>
      <c r="AF42" s="34" t="s">
        <v>235</v>
      </c>
      <c r="AG42" s="34" t="s">
        <v>184</v>
      </c>
      <c r="AH42" s="41">
        <v>12</v>
      </c>
      <c r="AI42" s="11"/>
    </row>
    <row r="43" spans="2:35" ht="30" customHeight="1" x14ac:dyDescent="0.25">
      <c r="B43" s="7"/>
      <c r="C43" s="33" t="s">
        <v>152</v>
      </c>
      <c r="D43" s="34" t="s">
        <v>237</v>
      </c>
      <c r="E43" s="64">
        <v>1.1283597033699092E-3</v>
      </c>
      <c r="F43" s="49"/>
      <c r="R43" s="7"/>
      <c r="S43" s="33">
        <v>2015</v>
      </c>
      <c r="T43" s="68" t="s">
        <v>177</v>
      </c>
      <c r="U43" s="69" t="s">
        <v>155</v>
      </c>
      <c r="V43" s="69"/>
      <c r="W43" s="69"/>
      <c r="X43" s="70">
        <v>1</v>
      </c>
      <c r="Y43" s="70">
        <v>1</v>
      </c>
      <c r="Z43" s="70">
        <v>1</v>
      </c>
      <c r="AA43" s="71">
        <v>1</v>
      </c>
      <c r="AB43" s="11"/>
      <c r="AD43" s="7"/>
      <c r="AE43" s="72">
        <v>2015</v>
      </c>
      <c r="AF43" s="34" t="s">
        <v>236</v>
      </c>
      <c r="AG43" s="34" t="s">
        <v>179</v>
      </c>
      <c r="AH43" s="41">
        <v>10</v>
      </c>
      <c r="AI43" s="11"/>
    </row>
    <row r="44" spans="2:35" ht="30" customHeight="1" x14ac:dyDescent="0.25">
      <c r="B44" s="7"/>
      <c r="C44" s="33" t="s">
        <v>152</v>
      </c>
      <c r="D44" s="34" t="s">
        <v>238</v>
      </c>
      <c r="E44" s="64">
        <v>2.2875542607884184E-3</v>
      </c>
      <c r="F44" s="49"/>
      <c r="R44" s="7"/>
      <c r="S44" s="33">
        <v>2015</v>
      </c>
      <c r="T44" s="68" t="s">
        <v>177</v>
      </c>
      <c r="U44" s="69" t="s">
        <v>179</v>
      </c>
      <c r="V44" s="69"/>
      <c r="W44" s="69"/>
      <c r="X44" s="70">
        <v>1</v>
      </c>
      <c r="Y44" s="70">
        <v>1</v>
      </c>
      <c r="Z44" s="70">
        <v>1</v>
      </c>
      <c r="AA44" s="71">
        <v>1</v>
      </c>
      <c r="AB44" s="11"/>
      <c r="AD44" s="7"/>
      <c r="AE44" s="72">
        <v>2015</v>
      </c>
      <c r="AF44" s="34" t="s">
        <v>237</v>
      </c>
      <c r="AG44" s="34" t="s">
        <v>184</v>
      </c>
      <c r="AH44" s="41">
        <v>13</v>
      </c>
      <c r="AI44" s="11"/>
    </row>
    <row r="45" spans="2:35" ht="30" customHeight="1" x14ac:dyDescent="0.25">
      <c r="B45" s="7"/>
      <c r="C45" s="33" t="s">
        <v>152</v>
      </c>
      <c r="D45" s="34" t="s">
        <v>239</v>
      </c>
      <c r="E45" s="64">
        <v>2.6113932392717924E-2</v>
      </c>
      <c r="F45" s="49"/>
      <c r="R45" s="7"/>
      <c r="S45" s="33">
        <v>2015</v>
      </c>
      <c r="T45" s="68" t="s">
        <v>181</v>
      </c>
      <c r="U45" s="69"/>
      <c r="V45" s="69"/>
      <c r="W45" s="69" t="s">
        <v>240</v>
      </c>
      <c r="X45" s="70">
        <v>0.50506820254354134</v>
      </c>
      <c r="Y45" s="70">
        <v>0.50533283099181769</v>
      </c>
      <c r="Z45" s="70">
        <v>1</v>
      </c>
      <c r="AA45" s="71">
        <v>1</v>
      </c>
      <c r="AB45" s="11"/>
      <c r="AD45" s="7"/>
      <c r="AE45" s="72">
        <v>2015</v>
      </c>
      <c r="AF45" s="34" t="s">
        <v>238</v>
      </c>
      <c r="AG45" s="34" t="s">
        <v>184</v>
      </c>
      <c r="AH45" s="41">
        <v>13</v>
      </c>
      <c r="AI45" s="11"/>
    </row>
    <row r="46" spans="2:35" ht="30" customHeight="1" x14ac:dyDescent="0.25">
      <c r="B46" s="7"/>
      <c r="C46" s="33" t="s">
        <v>152</v>
      </c>
      <c r="D46" s="34" t="s">
        <v>8</v>
      </c>
      <c r="E46" s="76">
        <v>1.0143578384180488E-3</v>
      </c>
      <c r="F46" s="49"/>
      <c r="R46" s="7"/>
      <c r="S46" s="33">
        <v>2015</v>
      </c>
      <c r="T46" s="68" t="s">
        <v>181</v>
      </c>
      <c r="U46" s="69"/>
      <c r="V46" s="69"/>
      <c r="W46" s="69" t="s">
        <v>241</v>
      </c>
      <c r="X46" s="70">
        <v>0.50175779789119423</v>
      </c>
      <c r="Y46" s="70">
        <v>0.42766503393511124</v>
      </c>
      <c r="Z46" s="70">
        <v>1</v>
      </c>
      <c r="AA46" s="71">
        <v>1</v>
      </c>
      <c r="AB46" s="11"/>
      <c r="AD46" s="7"/>
      <c r="AE46" s="72">
        <v>2015</v>
      </c>
      <c r="AF46" s="34" t="s">
        <v>239</v>
      </c>
      <c r="AG46" s="34" t="s">
        <v>179</v>
      </c>
      <c r="AH46" s="41">
        <v>10</v>
      </c>
      <c r="AI46" s="11"/>
    </row>
    <row r="47" spans="2:35" ht="30" customHeight="1" x14ac:dyDescent="0.25">
      <c r="B47" s="7"/>
      <c r="C47" s="33" t="s">
        <v>152</v>
      </c>
      <c r="D47" s="34" t="s">
        <v>242</v>
      </c>
      <c r="E47" s="64">
        <v>6.578826691250198E-3</v>
      </c>
      <c r="F47" s="49"/>
      <c r="R47" s="7"/>
      <c r="S47" s="33">
        <v>2015</v>
      </c>
      <c r="T47" s="68" t="s">
        <v>181</v>
      </c>
      <c r="U47" s="69"/>
      <c r="V47" s="69"/>
      <c r="W47" s="69" t="s">
        <v>243</v>
      </c>
      <c r="X47" s="70">
        <v>0.51103619112112353</v>
      </c>
      <c r="Y47" s="70">
        <v>0.5119194384929292</v>
      </c>
      <c r="Z47" s="70">
        <v>1</v>
      </c>
      <c r="AA47" s="71">
        <v>1</v>
      </c>
      <c r="AB47" s="11"/>
      <c r="AD47" s="7"/>
      <c r="AE47" s="72">
        <v>2015</v>
      </c>
      <c r="AF47" s="34" t="s">
        <v>8</v>
      </c>
      <c r="AG47" s="34" t="s">
        <v>184</v>
      </c>
      <c r="AH47" s="41">
        <v>14</v>
      </c>
      <c r="AI47" s="11"/>
    </row>
    <row r="48" spans="2:35" ht="30" customHeight="1" x14ac:dyDescent="0.25">
      <c r="B48" s="7"/>
      <c r="C48" s="33" t="s">
        <v>152</v>
      </c>
      <c r="D48" s="34" t="s">
        <v>244</v>
      </c>
      <c r="E48" s="64">
        <v>5.9768165442078717E-3</v>
      </c>
      <c r="F48" s="49"/>
      <c r="R48" s="7"/>
      <c r="S48" s="33">
        <v>2015</v>
      </c>
      <c r="T48" s="68" t="s">
        <v>183</v>
      </c>
      <c r="U48" s="69"/>
      <c r="V48" s="69" t="s">
        <v>11</v>
      </c>
      <c r="W48" s="69"/>
      <c r="X48" s="70">
        <v>0.56000000000000005</v>
      </c>
      <c r="Y48" s="70">
        <v>0.56000000000000005</v>
      </c>
      <c r="Z48" s="70">
        <v>0.98392815464702787</v>
      </c>
      <c r="AA48" s="71">
        <v>0.99709348283452337</v>
      </c>
      <c r="AB48" s="11"/>
      <c r="AD48" s="7"/>
      <c r="AE48" s="72">
        <v>2015</v>
      </c>
      <c r="AF48" s="34" t="s">
        <v>242</v>
      </c>
      <c r="AG48" s="34" t="s">
        <v>173</v>
      </c>
      <c r="AH48" s="41">
        <v>12</v>
      </c>
      <c r="AI48" s="11"/>
    </row>
    <row r="49" spans="2:35" ht="30" customHeight="1" x14ac:dyDescent="0.25">
      <c r="B49" s="7"/>
      <c r="C49" s="33" t="s">
        <v>152</v>
      </c>
      <c r="D49" s="34" t="s">
        <v>245</v>
      </c>
      <c r="E49" s="64">
        <v>8.1577224340746643E-3</v>
      </c>
      <c r="F49" s="49"/>
      <c r="R49" s="7"/>
      <c r="S49" s="33">
        <v>2015</v>
      </c>
      <c r="T49" s="68" t="s">
        <v>183</v>
      </c>
      <c r="U49" s="69"/>
      <c r="V49" s="69" t="s">
        <v>246</v>
      </c>
      <c r="W49" s="69"/>
      <c r="X49" s="70">
        <v>0.5</v>
      </c>
      <c r="Y49" s="70">
        <v>0.5</v>
      </c>
      <c r="Z49" s="70">
        <v>1.1062700786516217</v>
      </c>
      <c r="AA49" s="71">
        <v>0.88635819511425107</v>
      </c>
      <c r="AB49" s="11"/>
      <c r="AD49" s="7"/>
      <c r="AE49" s="72">
        <v>2015</v>
      </c>
      <c r="AF49" s="34" t="s">
        <v>244</v>
      </c>
      <c r="AG49" s="34" t="s">
        <v>173</v>
      </c>
      <c r="AH49" s="41">
        <v>10</v>
      </c>
      <c r="AI49" s="11"/>
    </row>
    <row r="50" spans="2:35" ht="30" customHeight="1" x14ac:dyDescent="0.25">
      <c r="B50" s="7"/>
      <c r="C50" s="33" t="s">
        <v>152</v>
      </c>
      <c r="D50" s="34" t="s">
        <v>247</v>
      </c>
      <c r="E50" s="64">
        <v>1.3042374612699003E-3</v>
      </c>
      <c r="F50" s="49"/>
      <c r="R50" s="7"/>
      <c r="S50" s="33">
        <v>2015</v>
      </c>
      <c r="T50" s="68" t="s">
        <v>183</v>
      </c>
      <c r="U50" s="69"/>
      <c r="V50" s="69" t="s">
        <v>9</v>
      </c>
      <c r="W50" s="69"/>
      <c r="X50" s="70">
        <v>0.5</v>
      </c>
      <c r="Y50" s="70">
        <v>0.5</v>
      </c>
      <c r="Z50" s="70">
        <v>0.8474830431873005</v>
      </c>
      <c r="AA50" s="71">
        <v>0.68411483863982814</v>
      </c>
      <c r="AB50" s="11"/>
      <c r="AD50" s="7"/>
      <c r="AE50" s="72">
        <v>2015</v>
      </c>
      <c r="AF50" s="34" t="s">
        <v>245</v>
      </c>
      <c r="AG50" s="34" t="s">
        <v>167</v>
      </c>
      <c r="AH50" s="41">
        <v>13</v>
      </c>
      <c r="AI50" s="11"/>
    </row>
    <row r="51" spans="2:35" ht="30" customHeight="1" x14ac:dyDescent="0.25">
      <c r="B51" s="7"/>
      <c r="C51" s="33" t="s">
        <v>152</v>
      </c>
      <c r="D51" s="34" t="s">
        <v>248</v>
      </c>
      <c r="E51" s="64">
        <v>4.1531686867599523E-3</v>
      </c>
      <c r="F51" s="49"/>
      <c r="R51" s="7"/>
      <c r="S51" s="33">
        <v>2015</v>
      </c>
      <c r="T51" s="68" t="s">
        <v>186</v>
      </c>
      <c r="U51" s="69"/>
      <c r="V51" s="69"/>
      <c r="W51" s="69"/>
      <c r="X51" s="70">
        <v>1</v>
      </c>
      <c r="Y51" s="70">
        <v>1</v>
      </c>
      <c r="Z51" s="70">
        <v>0.87497270107269287</v>
      </c>
      <c r="AA51" s="71">
        <v>0.95357918739318848</v>
      </c>
      <c r="AB51" s="11"/>
      <c r="AD51" s="7"/>
      <c r="AE51" s="72">
        <v>2015</v>
      </c>
      <c r="AF51" s="34" t="s">
        <v>247</v>
      </c>
      <c r="AG51" s="34" t="s">
        <v>167</v>
      </c>
      <c r="AH51" s="41">
        <v>14</v>
      </c>
      <c r="AI51" s="11"/>
    </row>
    <row r="52" spans="2:35" ht="30" customHeight="1" x14ac:dyDescent="0.25">
      <c r="B52" s="7"/>
      <c r="C52" s="33" t="s">
        <v>152</v>
      </c>
      <c r="D52" s="34" t="s">
        <v>249</v>
      </c>
      <c r="E52" s="64">
        <v>8.5997664191581947E-4</v>
      </c>
      <c r="F52" s="49"/>
      <c r="R52" s="7"/>
      <c r="S52" s="33">
        <v>2015</v>
      </c>
      <c r="T52" s="68" t="s">
        <v>250</v>
      </c>
      <c r="U52" s="69"/>
      <c r="V52" s="69"/>
      <c r="W52" s="69"/>
      <c r="X52" s="70">
        <v>1</v>
      </c>
      <c r="Y52" s="70">
        <v>1</v>
      </c>
      <c r="Z52" s="70">
        <v>1</v>
      </c>
      <c r="AA52" s="71">
        <v>1</v>
      </c>
      <c r="AB52" s="11"/>
      <c r="AD52" s="7"/>
      <c r="AE52" s="72">
        <v>2015</v>
      </c>
      <c r="AF52" s="34" t="s">
        <v>248</v>
      </c>
      <c r="AG52" s="34" t="s">
        <v>155</v>
      </c>
      <c r="AH52" s="41">
        <v>14</v>
      </c>
      <c r="AI52" s="11"/>
    </row>
    <row r="53" spans="2:35" ht="30" customHeight="1" x14ac:dyDescent="0.25">
      <c r="B53" s="7"/>
      <c r="C53" s="33" t="s">
        <v>152</v>
      </c>
      <c r="D53" s="34" t="s">
        <v>251</v>
      </c>
      <c r="E53" s="64">
        <v>1.5097143575997207E-2</v>
      </c>
      <c r="F53" s="49"/>
      <c r="R53" s="7"/>
      <c r="S53" s="33">
        <v>2015</v>
      </c>
      <c r="T53" s="68" t="s">
        <v>188</v>
      </c>
      <c r="U53" s="69"/>
      <c r="V53" s="69" t="s">
        <v>9</v>
      </c>
      <c r="W53" s="69"/>
      <c r="X53" s="70">
        <v>0.5</v>
      </c>
      <c r="Y53" s="70">
        <v>0.5</v>
      </c>
      <c r="Z53" s="70">
        <v>0.55007463636804121</v>
      </c>
      <c r="AA53" s="71">
        <v>0.37745142099823326</v>
      </c>
      <c r="AB53" s="11"/>
      <c r="AD53" s="7"/>
      <c r="AE53" s="72">
        <v>2015</v>
      </c>
      <c r="AF53" s="34" t="s">
        <v>249</v>
      </c>
      <c r="AG53" s="34" t="s">
        <v>155</v>
      </c>
      <c r="AH53" s="41">
        <v>14</v>
      </c>
      <c r="AI53" s="11"/>
    </row>
    <row r="54" spans="2:35" ht="30" customHeight="1" x14ac:dyDescent="0.25">
      <c r="B54" s="7"/>
      <c r="C54" s="33" t="s">
        <v>152</v>
      </c>
      <c r="D54" s="34" t="s">
        <v>252</v>
      </c>
      <c r="E54" s="64">
        <v>2.004232043465753E-3</v>
      </c>
      <c r="F54" s="49"/>
      <c r="R54" s="7"/>
      <c r="S54" s="33">
        <v>2015</v>
      </c>
      <c r="T54" s="68" t="s">
        <v>188</v>
      </c>
      <c r="U54" s="69"/>
      <c r="V54" s="69" t="s">
        <v>11</v>
      </c>
      <c r="W54" s="69"/>
      <c r="X54" s="70">
        <v>0.49000000000000005</v>
      </c>
      <c r="Y54" s="70">
        <v>0.48999999999999994</v>
      </c>
      <c r="Z54" s="70">
        <v>1.0926214861618255</v>
      </c>
      <c r="AA54" s="71">
        <v>1</v>
      </c>
      <c r="AB54" s="11"/>
      <c r="AD54" s="7"/>
      <c r="AE54" s="72">
        <v>2015</v>
      </c>
      <c r="AF54" s="34" t="s">
        <v>251</v>
      </c>
      <c r="AG54" s="34" t="s">
        <v>173</v>
      </c>
      <c r="AH54" s="41">
        <v>13</v>
      </c>
      <c r="AI54" s="11"/>
    </row>
    <row r="55" spans="2:35" ht="30" customHeight="1" x14ac:dyDescent="0.25">
      <c r="B55" s="7"/>
      <c r="C55" s="33" t="s">
        <v>152</v>
      </c>
      <c r="D55" s="34" t="s">
        <v>253</v>
      </c>
      <c r="E55" s="64">
        <v>2.2200885239475185E-3</v>
      </c>
      <c r="F55" s="49"/>
      <c r="R55" s="7"/>
      <c r="S55" s="33">
        <v>2015</v>
      </c>
      <c r="T55" s="68" t="s">
        <v>188</v>
      </c>
      <c r="U55" s="69"/>
      <c r="V55" s="69" t="s">
        <v>254</v>
      </c>
      <c r="W55" s="69"/>
      <c r="X55" s="70">
        <v>0.49000000000000005</v>
      </c>
      <c r="Y55" s="70">
        <v>0.48999999999999994</v>
      </c>
      <c r="Z55" s="70">
        <v>1.0926214861618255</v>
      </c>
      <c r="AA55" s="71">
        <v>1</v>
      </c>
      <c r="AB55" s="11"/>
      <c r="AD55" s="7"/>
      <c r="AE55" s="72">
        <v>2015</v>
      </c>
      <c r="AF55" s="34" t="s">
        <v>252</v>
      </c>
      <c r="AG55" s="34" t="s">
        <v>179</v>
      </c>
      <c r="AH55" s="41">
        <v>13</v>
      </c>
      <c r="AI55" s="11"/>
    </row>
    <row r="56" spans="2:35" ht="30" customHeight="1" x14ac:dyDescent="0.25">
      <c r="B56" s="7"/>
      <c r="C56" s="33" t="s">
        <v>152</v>
      </c>
      <c r="D56" s="34" t="s">
        <v>255</v>
      </c>
      <c r="E56" s="64">
        <v>1.4845465458686402E-2</v>
      </c>
      <c r="F56" s="49"/>
      <c r="R56" s="7"/>
      <c r="S56" s="33">
        <v>2015</v>
      </c>
      <c r="T56" s="68" t="s">
        <v>190</v>
      </c>
      <c r="U56" s="69"/>
      <c r="V56" s="69"/>
      <c r="W56" s="69"/>
      <c r="X56" s="70">
        <v>0.80355539777485341</v>
      </c>
      <c r="Y56" s="70">
        <v>0.80166168302136365</v>
      </c>
      <c r="Z56" s="70">
        <v>0.99678554286422627</v>
      </c>
      <c r="AA56" s="71">
        <v>0.94014577408987143</v>
      </c>
      <c r="AB56" s="11"/>
      <c r="AD56" s="7"/>
      <c r="AE56" s="72">
        <v>2015</v>
      </c>
      <c r="AF56" s="34" t="s">
        <v>253</v>
      </c>
      <c r="AG56" s="34" t="s">
        <v>184</v>
      </c>
      <c r="AH56" s="41">
        <v>12</v>
      </c>
      <c r="AI56" s="11"/>
    </row>
    <row r="57" spans="2:35" ht="30" customHeight="1" x14ac:dyDescent="0.25">
      <c r="B57" s="7"/>
      <c r="C57" s="33" t="s">
        <v>152</v>
      </c>
      <c r="D57" s="34" t="s">
        <v>256</v>
      </c>
      <c r="E57" s="64">
        <v>1.2251578927745649E-3</v>
      </c>
      <c r="F57" s="49"/>
      <c r="R57" s="7"/>
      <c r="S57" s="33">
        <v>2015</v>
      </c>
      <c r="T57" s="68" t="s">
        <v>10</v>
      </c>
      <c r="U57" s="69" t="s">
        <v>184</v>
      </c>
      <c r="V57" s="69" t="s">
        <v>11</v>
      </c>
      <c r="W57" s="69"/>
      <c r="X57" s="70">
        <v>0.67300611173121916</v>
      </c>
      <c r="Y57" s="70">
        <v>0.66905575446773913</v>
      </c>
      <c r="Z57" s="70">
        <v>0.98865791172335293</v>
      </c>
      <c r="AA57" s="71">
        <v>1.0462590830283678</v>
      </c>
      <c r="AB57" s="11"/>
      <c r="AD57" s="7"/>
      <c r="AE57" s="72">
        <v>2015</v>
      </c>
      <c r="AF57" s="34" t="s">
        <v>255</v>
      </c>
      <c r="AG57" s="34" t="s">
        <v>173</v>
      </c>
      <c r="AH57" s="41">
        <v>14</v>
      </c>
      <c r="AI57" s="11"/>
    </row>
    <row r="58" spans="2:35" ht="30" customHeight="1" x14ac:dyDescent="0.25">
      <c r="B58" s="7"/>
      <c r="C58" s="33" t="s">
        <v>152</v>
      </c>
      <c r="D58" s="34" t="s">
        <v>257</v>
      </c>
      <c r="E58" s="64">
        <v>4.6071642831779962E-3</v>
      </c>
      <c r="F58" s="49"/>
      <c r="R58" s="7"/>
      <c r="S58" s="33">
        <v>2015</v>
      </c>
      <c r="T58" s="68" t="s">
        <v>10</v>
      </c>
      <c r="U58" s="69" t="s">
        <v>184</v>
      </c>
      <c r="V58" s="69" t="s">
        <v>246</v>
      </c>
      <c r="W58" s="69"/>
      <c r="X58" s="70">
        <v>0.69546784734602318</v>
      </c>
      <c r="Y58" s="70">
        <v>0.69151749008254282</v>
      </c>
      <c r="Z58" s="70">
        <v>0.88207878347033697</v>
      </c>
      <c r="AA58" s="71">
        <v>0.72671199035891709</v>
      </c>
      <c r="AB58" s="11"/>
      <c r="AD58" s="7"/>
      <c r="AE58" s="72">
        <v>2015</v>
      </c>
      <c r="AF58" s="34" t="s">
        <v>256</v>
      </c>
      <c r="AG58" s="34" t="s">
        <v>155</v>
      </c>
      <c r="AH58" s="41">
        <v>13</v>
      </c>
      <c r="AI58" s="11"/>
    </row>
    <row r="59" spans="2:35" ht="30" customHeight="1" x14ac:dyDescent="0.25">
      <c r="B59" s="7"/>
      <c r="C59" s="33" t="s">
        <v>152</v>
      </c>
      <c r="D59" s="34" t="s">
        <v>258</v>
      </c>
      <c r="E59" s="64">
        <v>7.8184206488555008E-2</v>
      </c>
      <c r="F59" s="49"/>
      <c r="R59" s="7"/>
      <c r="S59" s="33">
        <v>2015</v>
      </c>
      <c r="T59" s="68" t="s">
        <v>10</v>
      </c>
      <c r="U59" s="69" t="s">
        <v>184</v>
      </c>
      <c r="V59" s="69" t="s">
        <v>9</v>
      </c>
      <c r="W59" s="69"/>
      <c r="X59" s="70">
        <v>0.79737926332950881</v>
      </c>
      <c r="Y59" s="70">
        <v>0.79342890606602845</v>
      </c>
      <c r="Z59" s="70">
        <v>1.1718626856260939</v>
      </c>
      <c r="AA59" s="71">
        <v>0.87220787904085995</v>
      </c>
      <c r="AB59" s="11"/>
      <c r="AD59" s="7"/>
      <c r="AE59" s="72">
        <v>2015</v>
      </c>
      <c r="AF59" s="34" t="s">
        <v>257</v>
      </c>
      <c r="AG59" s="34" t="s">
        <v>184</v>
      </c>
      <c r="AH59" s="41">
        <v>11</v>
      </c>
      <c r="AI59" s="11"/>
    </row>
    <row r="60" spans="2:35" ht="30" customHeight="1" x14ac:dyDescent="0.25">
      <c r="B60" s="7"/>
      <c r="C60" s="33" t="s">
        <v>152</v>
      </c>
      <c r="D60" s="34" t="s">
        <v>259</v>
      </c>
      <c r="E60" s="64">
        <v>6.544551500886172E-3</v>
      </c>
      <c r="F60" s="49"/>
      <c r="R60" s="7"/>
      <c r="S60" s="25">
        <v>2015</v>
      </c>
      <c r="T60" s="80" t="s">
        <v>10</v>
      </c>
      <c r="U60" s="81" t="s">
        <v>173</v>
      </c>
      <c r="V60" s="81" t="s">
        <v>11</v>
      </c>
      <c r="W60" s="81"/>
      <c r="X60" s="82">
        <v>0.71147541997000785</v>
      </c>
      <c r="Y60" s="82">
        <v>0.70752506270652726</v>
      </c>
      <c r="Z60" s="82">
        <v>0.99804141907900845</v>
      </c>
      <c r="AA60" s="83">
        <v>1.0028810303011613</v>
      </c>
      <c r="AB60" s="11"/>
      <c r="AD60" s="7"/>
      <c r="AE60" s="72">
        <v>2015</v>
      </c>
      <c r="AF60" s="34" t="s">
        <v>258</v>
      </c>
      <c r="AG60" s="34" t="s">
        <v>173</v>
      </c>
      <c r="AH60" s="41">
        <v>6</v>
      </c>
      <c r="AI60" s="11"/>
    </row>
    <row r="61" spans="2:35" ht="30" customHeight="1" x14ac:dyDescent="0.25">
      <c r="B61" s="7"/>
      <c r="C61" s="33" t="s">
        <v>152</v>
      </c>
      <c r="D61" s="34" t="s">
        <v>260</v>
      </c>
      <c r="E61" s="64">
        <v>4.772820141526575E-4</v>
      </c>
      <c r="F61" s="49"/>
      <c r="R61" s="7"/>
      <c r="S61" s="25">
        <v>2015</v>
      </c>
      <c r="T61" s="80" t="s">
        <v>10</v>
      </c>
      <c r="U61" s="81" t="s">
        <v>173</v>
      </c>
      <c r="V61" s="81" t="s">
        <v>246</v>
      </c>
      <c r="W61" s="81"/>
      <c r="X61" s="82">
        <v>0.74908956935498638</v>
      </c>
      <c r="Y61" s="82">
        <v>0.74513921209150558</v>
      </c>
      <c r="Z61" s="82">
        <v>0.90072174895459445</v>
      </c>
      <c r="AA61" s="83">
        <v>0.81097589909632994</v>
      </c>
      <c r="AB61" s="11"/>
      <c r="AD61" s="7"/>
      <c r="AE61" s="72">
        <v>2015</v>
      </c>
      <c r="AF61" s="34" t="s">
        <v>259</v>
      </c>
      <c r="AG61" s="34" t="s">
        <v>155</v>
      </c>
      <c r="AH61" s="41">
        <v>14</v>
      </c>
      <c r="AI61" s="11"/>
    </row>
    <row r="62" spans="2:35" ht="30" customHeight="1" x14ac:dyDescent="0.25">
      <c r="B62" s="7"/>
      <c r="C62" s="33" t="s">
        <v>152</v>
      </c>
      <c r="D62" s="34" t="s">
        <v>261</v>
      </c>
      <c r="E62" s="64">
        <v>6.7018648562710734E-4</v>
      </c>
      <c r="F62" s="49"/>
      <c r="R62" s="7"/>
      <c r="S62" s="25">
        <v>2015</v>
      </c>
      <c r="T62" s="80" t="s">
        <v>10</v>
      </c>
      <c r="U62" s="81" t="s">
        <v>173</v>
      </c>
      <c r="V62" s="81" t="s">
        <v>9</v>
      </c>
      <c r="W62" s="81"/>
      <c r="X62" s="82">
        <v>0.79365397793188397</v>
      </c>
      <c r="Y62" s="82">
        <v>0.78970362066840627</v>
      </c>
      <c r="Z62" s="82">
        <v>1.2000000219191487</v>
      </c>
      <c r="AA62" s="83">
        <v>0.95211366970282429</v>
      </c>
      <c r="AB62" s="11"/>
      <c r="AD62" s="7"/>
      <c r="AE62" s="72">
        <v>2015</v>
      </c>
      <c r="AF62" s="34" t="s">
        <v>260</v>
      </c>
      <c r="AG62" s="34" t="s">
        <v>155</v>
      </c>
      <c r="AH62" s="41">
        <v>14</v>
      </c>
      <c r="AI62" s="11"/>
    </row>
    <row r="63" spans="2:35" ht="30" customHeight="1" x14ac:dyDescent="0.25">
      <c r="B63" s="7"/>
      <c r="C63" s="33" t="s">
        <v>152</v>
      </c>
      <c r="D63" s="34" t="s">
        <v>262</v>
      </c>
      <c r="E63" s="64">
        <v>7.7559865161843256E-4</v>
      </c>
      <c r="F63" s="49"/>
      <c r="R63" s="7"/>
      <c r="S63" s="33">
        <v>2015</v>
      </c>
      <c r="T63" s="68" t="s">
        <v>10</v>
      </c>
      <c r="U63" s="69" t="s">
        <v>194</v>
      </c>
      <c r="V63" s="69" t="s">
        <v>11</v>
      </c>
      <c r="W63" s="69"/>
      <c r="X63" s="70">
        <v>0.93283705570698794</v>
      </c>
      <c r="Y63" s="70">
        <v>0.92888669844350846</v>
      </c>
      <c r="Z63" s="70">
        <v>0.96740418554189722</v>
      </c>
      <c r="AA63" s="71">
        <v>1.1983240893180509</v>
      </c>
      <c r="AB63" s="11"/>
      <c r="AD63" s="7"/>
      <c r="AE63" s="72">
        <v>2015</v>
      </c>
      <c r="AF63" s="34" t="s">
        <v>261</v>
      </c>
      <c r="AG63" s="34" t="s">
        <v>184</v>
      </c>
      <c r="AH63" s="41">
        <v>14</v>
      </c>
      <c r="AI63" s="11"/>
    </row>
    <row r="64" spans="2:35" ht="30" customHeight="1" x14ac:dyDescent="0.25">
      <c r="B64" s="7"/>
      <c r="C64" s="33" t="s">
        <v>152</v>
      </c>
      <c r="D64" s="34" t="s">
        <v>263</v>
      </c>
      <c r="E64" s="64">
        <v>2.7801559685140427E-3</v>
      </c>
      <c r="F64" s="49"/>
      <c r="R64" s="7"/>
      <c r="S64" s="33">
        <v>2015</v>
      </c>
      <c r="T64" s="68" t="s">
        <v>10</v>
      </c>
      <c r="U64" s="69" t="s">
        <v>194</v>
      </c>
      <c r="V64" s="69" t="s">
        <v>246</v>
      </c>
      <c r="W64" s="69"/>
      <c r="X64" s="70">
        <v>0.92497778593918412</v>
      </c>
      <c r="Y64" s="70">
        <v>0.92102742867570542</v>
      </c>
      <c r="Z64" s="70">
        <v>0.86142923022176809</v>
      </c>
      <c r="AA64" s="71">
        <v>0.76258264042506807</v>
      </c>
      <c r="AB64" s="11"/>
      <c r="AD64" s="7"/>
      <c r="AE64" s="72">
        <v>2015</v>
      </c>
      <c r="AF64" s="34" t="s">
        <v>262</v>
      </c>
      <c r="AG64" s="34" t="s">
        <v>155</v>
      </c>
      <c r="AH64" s="41">
        <v>14</v>
      </c>
      <c r="AI64" s="11"/>
    </row>
    <row r="65" spans="2:35" ht="30" customHeight="1" x14ac:dyDescent="0.25">
      <c r="B65" s="7"/>
      <c r="C65" s="33" t="s">
        <v>152</v>
      </c>
      <c r="D65" s="34" t="s">
        <v>264</v>
      </c>
      <c r="E65" s="64">
        <v>8.1720085522285664E-3</v>
      </c>
      <c r="F65" s="49"/>
      <c r="R65" s="7"/>
      <c r="S65" s="33">
        <v>2015</v>
      </c>
      <c r="T65" s="68" t="s">
        <v>10</v>
      </c>
      <c r="U65" s="69" t="s">
        <v>194</v>
      </c>
      <c r="V65" s="69" t="s">
        <v>9</v>
      </c>
      <c r="W65" s="69"/>
      <c r="X65" s="70">
        <v>0.88931636416380289</v>
      </c>
      <c r="Y65" s="70">
        <v>0.88536600690032519</v>
      </c>
      <c r="Z65" s="70">
        <v>1.2230054501572187</v>
      </c>
      <c r="AA65" s="71">
        <v>0.99345987329434293</v>
      </c>
      <c r="AB65" s="11"/>
      <c r="AD65" s="7"/>
      <c r="AE65" s="72">
        <v>2015</v>
      </c>
      <c r="AF65" s="34" t="s">
        <v>263</v>
      </c>
      <c r="AG65" s="34" t="s">
        <v>167</v>
      </c>
      <c r="AH65" s="41">
        <v>14</v>
      </c>
      <c r="AI65" s="11"/>
    </row>
    <row r="66" spans="2:35" ht="30" customHeight="1" x14ac:dyDescent="0.25">
      <c r="B66" s="7"/>
      <c r="C66" s="33" t="s">
        <v>152</v>
      </c>
      <c r="D66" s="34" t="s">
        <v>265</v>
      </c>
      <c r="E66" s="64">
        <v>1.1686530780163911E-3</v>
      </c>
      <c r="F66" s="49"/>
      <c r="R66" s="7"/>
      <c r="S66" s="33">
        <v>2015</v>
      </c>
      <c r="T66" s="68" t="s">
        <v>10</v>
      </c>
      <c r="U66" s="69" t="s">
        <v>155</v>
      </c>
      <c r="V66" s="69" t="s">
        <v>11</v>
      </c>
      <c r="W66" s="69"/>
      <c r="X66" s="70">
        <v>0.69274318756749098</v>
      </c>
      <c r="Y66" s="70">
        <v>0.68879283030401095</v>
      </c>
      <c r="Z66" s="70">
        <v>1.0190776427212518</v>
      </c>
      <c r="AA66" s="71">
        <v>1.0501809184193611</v>
      </c>
      <c r="AB66" s="11"/>
      <c r="AD66" s="7"/>
      <c r="AE66" s="72">
        <v>2015</v>
      </c>
      <c r="AF66" s="34" t="s">
        <v>264</v>
      </c>
      <c r="AG66" s="34" t="s">
        <v>155</v>
      </c>
      <c r="AH66" s="41">
        <v>11</v>
      </c>
      <c r="AI66" s="11"/>
    </row>
    <row r="67" spans="2:35" ht="30" customHeight="1" x14ac:dyDescent="0.25">
      <c r="B67" s="7"/>
      <c r="C67" s="33" t="s">
        <v>152</v>
      </c>
      <c r="D67" s="34" t="s">
        <v>16</v>
      </c>
      <c r="E67" s="64">
        <v>0.15569828289745533</v>
      </c>
      <c r="F67" s="49"/>
      <c r="R67" s="7"/>
      <c r="S67" s="33">
        <v>2015</v>
      </c>
      <c r="T67" s="68" t="s">
        <v>10</v>
      </c>
      <c r="U67" s="69" t="s">
        <v>155</v>
      </c>
      <c r="V67" s="69" t="s">
        <v>246</v>
      </c>
      <c r="W67" s="69"/>
      <c r="X67" s="70">
        <v>0.82509917302960201</v>
      </c>
      <c r="Y67" s="70">
        <v>0.82114881576612186</v>
      </c>
      <c r="Z67" s="70">
        <v>0.88529886792892099</v>
      </c>
      <c r="AA67" s="71">
        <v>0.80767947812482843</v>
      </c>
      <c r="AB67" s="11"/>
      <c r="AD67" s="7"/>
      <c r="AE67" s="72">
        <v>2015</v>
      </c>
      <c r="AF67" s="34" t="s">
        <v>265</v>
      </c>
      <c r="AG67" s="34" t="s">
        <v>167</v>
      </c>
      <c r="AH67" s="41">
        <v>14</v>
      </c>
      <c r="AI67" s="11"/>
    </row>
    <row r="68" spans="2:35" ht="30" customHeight="1" x14ac:dyDescent="0.25">
      <c r="B68" s="7"/>
      <c r="C68" s="33" t="s">
        <v>152</v>
      </c>
      <c r="D68" s="34" t="s">
        <v>266</v>
      </c>
      <c r="E68" s="64">
        <v>2.3878760196258876E-2</v>
      </c>
      <c r="F68" s="49"/>
      <c r="R68" s="7"/>
      <c r="S68" s="33">
        <v>2015</v>
      </c>
      <c r="T68" s="68" t="s">
        <v>10</v>
      </c>
      <c r="U68" s="69" t="s">
        <v>155</v>
      </c>
      <c r="V68" s="69" t="s">
        <v>9</v>
      </c>
      <c r="W68" s="69"/>
      <c r="X68" s="70">
        <v>0.88022781479950973</v>
      </c>
      <c r="Y68" s="70">
        <v>0.87627745753602948</v>
      </c>
      <c r="Z68" s="70">
        <v>1.2191307914581071</v>
      </c>
      <c r="AA68" s="71">
        <v>0.94485241952328081</v>
      </c>
      <c r="AB68" s="11"/>
      <c r="AD68" s="7"/>
      <c r="AE68" s="72">
        <v>2015</v>
      </c>
      <c r="AF68" s="34" t="s">
        <v>16</v>
      </c>
      <c r="AG68" s="34" t="s">
        <v>173</v>
      </c>
      <c r="AH68" s="41">
        <v>2</v>
      </c>
      <c r="AI68" s="11"/>
    </row>
    <row r="69" spans="2:35" ht="30" customHeight="1" x14ac:dyDescent="0.25">
      <c r="B69" s="7"/>
      <c r="C69" s="33" t="s">
        <v>152</v>
      </c>
      <c r="D69" s="34" t="s">
        <v>267</v>
      </c>
      <c r="E69" s="64">
        <v>1.7538324845683751E-3</v>
      </c>
      <c r="F69" s="49"/>
      <c r="R69" s="7"/>
      <c r="S69" s="33">
        <v>2015</v>
      </c>
      <c r="T69" s="68" t="s">
        <v>10</v>
      </c>
      <c r="U69" s="69" t="s">
        <v>167</v>
      </c>
      <c r="V69" s="69" t="s">
        <v>11</v>
      </c>
      <c r="W69" s="69"/>
      <c r="X69" s="70">
        <v>0.64847582357095856</v>
      </c>
      <c r="Y69" s="70">
        <v>0.64452546630747842</v>
      </c>
      <c r="Z69" s="70">
        <v>1.0012497309388082</v>
      </c>
      <c r="AA69" s="71">
        <v>1.0156396052444849</v>
      </c>
      <c r="AB69" s="11"/>
      <c r="AD69" s="7"/>
      <c r="AE69" s="72">
        <v>2015</v>
      </c>
      <c r="AF69" s="34" t="s">
        <v>266</v>
      </c>
      <c r="AG69" s="34" t="s">
        <v>173</v>
      </c>
      <c r="AH69" s="41">
        <v>7</v>
      </c>
      <c r="AI69" s="11"/>
    </row>
    <row r="70" spans="2:35" ht="30" customHeight="1" x14ac:dyDescent="0.25">
      <c r="B70" s="7"/>
      <c r="C70" s="33" t="s">
        <v>152</v>
      </c>
      <c r="D70" s="34" t="s">
        <v>268</v>
      </c>
      <c r="E70" s="64">
        <v>9.5896452998736042E-3</v>
      </c>
      <c r="F70" s="49"/>
      <c r="R70" s="7"/>
      <c r="S70" s="33">
        <v>2015</v>
      </c>
      <c r="T70" s="68" t="s">
        <v>10</v>
      </c>
      <c r="U70" s="69" t="s">
        <v>167</v>
      </c>
      <c r="V70" s="69" t="s">
        <v>246</v>
      </c>
      <c r="W70" s="69"/>
      <c r="X70" s="70">
        <v>0.59042345503524452</v>
      </c>
      <c r="Y70" s="70">
        <v>0.5864730977717646</v>
      </c>
      <c r="Z70" s="70">
        <v>0.89168531892914604</v>
      </c>
      <c r="AA70" s="71">
        <v>0.77990607462888362</v>
      </c>
      <c r="AB70" s="11"/>
      <c r="AD70" s="7"/>
      <c r="AE70" s="72">
        <v>2015</v>
      </c>
      <c r="AF70" s="34" t="s">
        <v>267</v>
      </c>
      <c r="AG70" s="34" t="s">
        <v>184</v>
      </c>
      <c r="AH70" s="41">
        <v>14</v>
      </c>
      <c r="AI70" s="11"/>
    </row>
    <row r="71" spans="2:35" ht="30" customHeight="1" x14ac:dyDescent="0.25">
      <c r="B71" s="7"/>
      <c r="C71" s="33" t="s">
        <v>152</v>
      </c>
      <c r="D71" s="34" t="s">
        <v>269</v>
      </c>
      <c r="E71" s="64">
        <v>3.1028320455994242E-3</v>
      </c>
      <c r="F71" s="49"/>
      <c r="R71" s="7"/>
      <c r="S71" s="33">
        <v>2015</v>
      </c>
      <c r="T71" s="68" t="s">
        <v>10</v>
      </c>
      <c r="U71" s="69" t="s">
        <v>167</v>
      </c>
      <c r="V71" s="69" t="s">
        <v>9</v>
      </c>
      <c r="W71" s="69"/>
      <c r="X71" s="70">
        <v>0.77543905030818472</v>
      </c>
      <c r="Y71" s="70">
        <v>0.77148869304470491</v>
      </c>
      <c r="Z71" s="70">
        <v>1.1857478986804544</v>
      </c>
      <c r="AA71" s="71">
        <v>0.88988290700129247</v>
      </c>
      <c r="AB71" s="11"/>
      <c r="AD71" s="7"/>
      <c r="AE71" s="72">
        <v>2015</v>
      </c>
      <c r="AF71" s="34" t="s">
        <v>268</v>
      </c>
      <c r="AG71" s="34" t="s">
        <v>179</v>
      </c>
      <c r="AH71" s="41">
        <v>13</v>
      </c>
      <c r="AI71" s="11"/>
    </row>
    <row r="72" spans="2:35" ht="30" customHeight="1" x14ac:dyDescent="0.25">
      <c r="B72" s="7"/>
      <c r="C72" s="33" t="s">
        <v>152</v>
      </c>
      <c r="D72" s="34" t="s">
        <v>270</v>
      </c>
      <c r="E72" s="64">
        <v>5.6977725653076206E-4</v>
      </c>
      <c r="F72" s="49"/>
      <c r="R72" s="7"/>
      <c r="S72" s="33">
        <v>2015</v>
      </c>
      <c r="T72" s="68" t="s">
        <v>10</v>
      </c>
      <c r="U72" s="69" t="s">
        <v>179</v>
      </c>
      <c r="V72" s="69" t="s">
        <v>11</v>
      </c>
      <c r="W72" s="69"/>
      <c r="X72" s="70">
        <v>0.78569743874257825</v>
      </c>
      <c r="Y72" s="70">
        <v>0.78174708147909833</v>
      </c>
      <c r="Z72" s="70">
        <v>0.99171888282058562</v>
      </c>
      <c r="AA72" s="71">
        <v>1.018741892559397</v>
      </c>
      <c r="AB72" s="11"/>
      <c r="AD72" s="7"/>
      <c r="AE72" s="72">
        <v>2015</v>
      </c>
      <c r="AF72" s="34" t="s">
        <v>269</v>
      </c>
      <c r="AG72" s="34" t="s">
        <v>167</v>
      </c>
      <c r="AH72" s="41">
        <v>13</v>
      </c>
      <c r="AI72" s="11"/>
    </row>
    <row r="73" spans="2:35" ht="30" customHeight="1" x14ac:dyDescent="0.25">
      <c r="B73" s="7"/>
      <c r="C73" s="33" t="s">
        <v>152</v>
      </c>
      <c r="D73" s="34" t="s">
        <v>271</v>
      </c>
      <c r="E73" s="64">
        <v>5.8523461610390207E-4</v>
      </c>
      <c r="F73" s="49"/>
      <c r="R73" s="7"/>
      <c r="S73" s="33">
        <v>2015</v>
      </c>
      <c r="T73" s="68" t="s">
        <v>10</v>
      </c>
      <c r="U73" s="69" t="s">
        <v>179</v>
      </c>
      <c r="V73" s="69" t="s">
        <v>246</v>
      </c>
      <c r="W73" s="69"/>
      <c r="X73" s="70">
        <v>0.81986648720103728</v>
      </c>
      <c r="Y73" s="70">
        <v>0.81591612993755691</v>
      </c>
      <c r="Z73" s="70">
        <v>0.89633563097969493</v>
      </c>
      <c r="AA73" s="71">
        <v>0.80541512010685756</v>
      </c>
      <c r="AB73" s="11"/>
      <c r="AD73" s="7"/>
      <c r="AE73" s="72">
        <v>2015</v>
      </c>
      <c r="AF73" s="34" t="s">
        <v>270</v>
      </c>
      <c r="AG73" s="34" t="s">
        <v>179</v>
      </c>
      <c r="AH73" s="41">
        <v>14</v>
      </c>
      <c r="AI73" s="11"/>
    </row>
    <row r="74" spans="2:35" ht="30" customHeight="1" x14ac:dyDescent="0.25">
      <c r="B74" s="7"/>
      <c r="C74" s="33" t="s">
        <v>152</v>
      </c>
      <c r="D74" s="34" t="s">
        <v>272</v>
      </c>
      <c r="E74" s="64">
        <v>3.6535899387653923E-3</v>
      </c>
      <c r="F74" s="49"/>
      <c r="R74" s="7"/>
      <c r="S74" s="33">
        <v>2015</v>
      </c>
      <c r="T74" s="68" t="s">
        <v>10</v>
      </c>
      <c r="U74" s="69" t="s">
        <v>179</v>
      </c>
      <c r="V74" s="69" t="s">
        <v>9</v>
      </c>
      <c r="W74" s="69"/>
      <c r="X74" s="70">
        <v>0.8882022428446672</v>
      </c>
      <c r="Y74" s="70">
        <v>0.88425188558118739</v>
      </c>
      <c r="Z74" s="70">
        <v>1.1676039842342263</v>
      </c>
      <c r="AA74" s="71">
        <v>0.90517129632766324</v>
      </c>
      <c r="AB74" s="11"/>
      <c r="AD74" s="7"/>
      <c r="AE74" s="72">
        <v>2015</v>
      </c>
      <c r="AF74" s="34" t="s">
        <v>271</v>
      </c>
      <c r="AG74" s="34" t="s">
        <v>179</v>
      </c>
      <c r="AH74" s="41">
        <v>12</v>
      </c>
      <c r="AI74" s="11"/>
    </row>
    <row r="75" spans="2:35" ht="30" customHeight="1" thickBot="1" x14ac:dyDescent="0.3">
      <c r="B75" s="7"/>
      <c r="C75" s="33" t="s">
        <v>152</v>
      </c>
      <c r="D75" s="34" t="s">
        <v>273</v>
      </c>
      <c r="E75" s="64">
        <v>1.1240235005744162E-2</v>
      </c>
      <c r="F75" s="49"/>
      <c r="R75" s="7"/>
      <c r="S75" s="33">
        <v>2015</v>
      </c>
      <c r="T75" s="68" t="s">
        <v>14</v>
      </c>
      <c r="U75" s="69">
        <v>1</v>
      </c>
      <c r="V75" s="69"/>
      <c r="W75" s="69"/>
      <c r="X75" s="70">
        <v>0.87174109015967061</v>
      </c>
      <c r="Y75" s="70">
        <v>0.85572464642474677</v>
      </c>
      <c r="Z75" s="70">
        <v>0.62748176599923988</v>
      </c>
      <c r="AA75" s="71">
        <v>0.51797212499645562</v>
      </c>
      <c r="AB75" s="11"/>
      <c r="AD75" s="7"/>
      <c r="AE75" s="72">
        <v>2015</v>
      </c>
      <c r="AF75" s="34" t="s">
        <v>272</v>
      </c>
      <c r="AG75" s="34" t="s">
        <v>179</v>
      </c>
      <c r="AH75" s="41">
        <v>11</v>
      </c>
      <c r="AI75" s="11"/>
    </row>
    <row r="76" spans="2:35" ht="30" customHeight="1" x14ac:dyDescent="0.25">
      <c r="B76" s="7"/>
      <c r="C76" s="31" t="s">
        <v>274</v>
      </c>
      <c r="D76" s="32" t="s">
        <v>153</v>
      </c>
      <c r="E76" s="53">
        <v>2.2072403063999012E-3</v>
      </c>
      <c r="F76" s="49"/>
      <c r="R76" s="7"/>
      <c r="S76" s="33">
        <v>2015</v>
      </c>
      <c r="T76" s="68" t="s">
        <v>14</v>
      </c>
      <c r="U76" s="69">
        <v>2</v>
      </c>
      <c r="V76" s="69"/>
      <c r="W76" s="69"/>
      <c r="X76" s="70">
        <v>0.91441422342916145</v>
      </c>
      <c r="Y76" s="70">
        <v>0.89843776480778348</v>
      </c>
      <c r="Z76" s="70">
        <v>0.7216424003925439</v>
      </c>
      <c r="AA76" s="71">
        <v>0.60056577508955133</v>
      </c>
      <c r="AB76" s="11"/>
      <c r="AD76" s="7"/>
      <c r="AE76" s="72">
        <v>2015</v>
      </c>
      <c r="AF76" s="34" t="s">
        <v>273</v>
      </c>
      <c r="AG76" s="34" t="s">
        <v>173</v>
      </c>
      <c r="AH76" s="41">
        <v>13</v>
      </c>
      <c r="AI76" s="11"/>
    </row>
    <row r="77" spans="2:35" ht="30" customHeight="1" x14ac:dyDescent="0.25">
      <c r="B77" s="7"/>
      <c r="C77" s="33" t="s">
        <v>274</v>
      </c>
      <c r="D77" s="34" t="s">
        <v>157</v>
      </c>
      <c r="E77" s="64">
        <v>2.6544360425626284E-4</v>
      </c>
      <c r="F77" s="49"/>
      <c r="R77" s="7"/>
      <c r="S77" s="33">
        <v>2015</v>
      </c>
      <c r="T77" s="68" t="s">
        <v>14</v>
      </c>
      <c r="U77" s="69">
        <v>3</v>
      </c>
      <c r="V77" s="69"/>
      <c r="W77" s="69"/>
      <c r="X77" s="70">
        <v>0.85073924757832109</v>
      </c>
      <c r="Y77" s="70">
        <v>0.8347367884548994</v>
      </c>
      <c r="Z77" s="70">
        <v>0.74721755888439312</v>
      </c>
      <c r="AA77" s="71">
        <v>0.62055946199034395</v>
      </c>
      <c r="AB77" s="11"/>
      <c r="AD77" s="7"/>
      <c r="AE77" s="72">
        <v>2015</v>
      </c>
      <c r="AF77" s="34" t="s">
        <v>275</v>
      </c>
      <c r="AG77" s="34" t="s">
        <v>179</v>
      </c>
      <c r="AH77" s="41">
        <v>14</v>
      </c>
      <c r="AI77" s="11"/>
    </row>
    <row r="78" spans="2:35" ht="30" customHeight="1" x14ac:dyDescent="0.25">
      <c r="B78" s="7"/>
      <c r="C78" s="33" t="s">
        <v>274</v>
      </c>
      <c r="D78" s="34" t="s">
        <v>161</v>
      </c>
      <c r="E78" s="64">
        <v>2.5451621761569021E-4</v>
      </c>
      <c r="F78" s="49"/>
      <c r="R78" s="7"/>
      <c r="S78" s="33">
        <v>2015</v>
      </c>
      <c r="T78" s="68" t="s">
        <v>14</v>
      </c>
      <c r="U78" s="69">
        <v>4</v>
      </c>
      <c r="V78" s="69"/>
      <c r="W78" s="69"/>
      <c r="X78" s="70">
        <v>0.86486443320368833</v>
      </c>
      <c r="Y78" s="70">
        <v>0.84884798946877627</v>
      </c>
      <c r="Z78" s="70">
        <v>0.74080518794511785</v>
      </c>
      <c r="AA78" s="71">
        <v>0.61556963421231836</v>
      </c>
      <c r="AB78" s="11"/>
      <c r="AD78" s="7"/>
      <c r="AE78" s="72">
        <v>2016</v>
      </c>
      <c r="AF78" s="34" t="s">
        <v>153</v>
      </c>
      <c r="AG78" s="34" t="s">
        <v>155</v>
      </c>
      <c r="AH78" s="41" t="s">
        <v>276</v>
      </c>
      <c r="AI78" s="11"/>
    </row>
    <row r="79" spans="2:35" ht="30" customHeight="1" x14ac:dyDescent="0.25">
      <c r="B79" s="7"/>
      <c r="C79" s="33" t="s">
        <v>274</v>
      </c>
      <c r="D79" s="34" t="s">
        <v>164</v>
      </c>
      <c r="E79" s="64">
        <v>6.4604327428134318E-3</v>
      </c>
      <c r="F79" s="49"/>
      <c r="R79" s="7"/>
      <c r="S79" s="33">
        <v>2015</v>
      </c>
      <c r="T79" s="68" t="s">
        <v>14</v>
      </c>
      <c r="U79" s="69">
        <v>5</v>
      </c>
      <c r="V79" s="69"/>
      <c r="W79" s="69"/>
      <c r="X79" s="70">
        <v>0.86354297815020409</v>
      </c>
      <c r="Y79" s="70">
        <v>0.84752653441530279</v>
      </c>
      <c r="Z79" s="70">
        <v>0.7335768890892348</v>
      </c>
      <c r="AA79" s="71">
        <v>0.61031539335588714</v>
      </c>
      <c r="AB79" s="11"/>
      <c r="AD79" s="7"/>
      <c r="AE79" s="72">
        <v>2016</v>
      </c>
      <c r="AF79" s="34" t="s">
        <v>157</v>
      </c>
      <c r="AG79" s="34" t="s">
        <v>155</v>
      </c>
      <c r="AH79" s="41" t="s">
        <v>276</v>
      </c>
      <c r="AI79" s="11"/>
    </row>
    <row r="80" spans="2:35" ht="30" customHeight="1" x14ac:dyDescent="0.25">
      <c r="B80" s="7"/>
      <c r="C80" s="33" t="s">
        <v>274</v>
      </c>
      <c r="D80" s="34" t="s">
        <v>277</v>
      </c>
      <c r="E80" s="64">
        <v>1.9785186698313209E-3</v>
      </c>
      <c r="F80" s="49"/>
      <c r="R80" s="7"/>
      <c r="S80" s="33">
        <v>2015</v>
      </c>
      <c r="T80" s="68" t="s">
        <v>14</v>
      </c>
      <c r="U80" s="69">
        <v>6</v>
      </c>
      <c r="V80" s="69"/>
      <c r="W80" s="69"/>
      <c r="X80" s="70">
        <v>0.96493563192444765</v>
      </c>
      <c r="Y80" s="70">
        <v>0.94891918818955867</v>
      </c>
      <c r="Z80" s="70">
        <v>0.74560269707801241</v>
      </c>
      <c r="AA80" s="71">
        <v>0.61965785075104329</v>
      </c>
      <c r="AB80" s="11"/>
      <c r="AD80" s="7"/>
      <c r="AE80" s="72">
        <v>2016</v>
      </c>
      <c r="AF80" s="34" t="s">
        <v>161</v>
      </c>
      <c r="AG80" s="34" t="s">
        <v>276</v>
      </c>
      <c r="AH80" s="41" t="s">
        <v>276</v>
      </c>
      <c r="AI80" s="11"/>
    </row>
    <row r="81" spans="2:35" ht="30" customHeight="1" x14ac:dyDescent="0.25">
      <c r="B81" s="7"/>
      <c r="C81" s="33" t="s">
        <v>274</v>
      </c>
      <c r="D81" s="34" t="s">
        <v>168</v>
      </c>
      <c r="E81" s="64">
        <v>7.2552606216053266E-3</v>
      </c>
      <c r="F81" s="49"/>
      <c r="R81" s="7"/>
      <c r="S81" s="33">
        <v>2015</v>
      </c>
      <c r="T81" s="68" t="s">
        <v>14</v>
      </c>
      <c r="U81" s="69">
        <v>7</v>
      </c>
      <c r="V81" s="69"/>
      <c r="W81" s="69"/>
      <c r="X81" s="70">
        <v>0.91586971495141234</v>
      </c>
      <c r="Y81" s="70">
        <v>0.89985327121651715</v>
      </c>
      <c r="Z81" s="70">
        <v>0.67996205910333263</v>
      </c>
      <c r="AA81" s="71">
        <v>0.56842006370298093</v>
      </c>
      <c r="AB81" s="11"/>
      <c r="AD81" s="7"/>
      <c r="AE81" s="72">
        <v>2016</v>
      </c>
      <c r="AF81" s="34" t="s">
        <v>164</v>
      </c>
      <c r="AG81" s="34" t="s">
        <v>167</v>
      </c>
      <c r="AH81" s="41" t="s">
        <v>276</v>
      </c>
      <c r="AI81" s="11"/>
    </row>
    <row r="82" spans="2:35" ht="30" customHeight="1" x14ac:dyDescent="0.25">
      <c r="B82" s="7"/>
      <c r="C82" s="33" t="s">
        <v>274</v>
      </c>
      <c r="D82" s="34" t="s">
        <v>170</v>
      </c>
      <c r="E82" s="64">
        <v>1.375669674357778E-2</v>
      </c>
      <c r="F82" s="49"/>
      <c r="R82" s="7"/>
      <c r="S82" s="33">
        <v>2015</v>
      </c>
      <c r="T82" s="68" t="s">
        <v>14</v>
      </c>
      <c r="U82" s="69">
        <v>8</v>
      </c>
      <c r="V82" s="69"/>
      <c r="W82" s="69"/>
      <c r="X82" s="70">
        <v>0.94100101554787585</v>
      </c>
      <c r="Y82" s="70">
        <v>0.92498457181297611</v>
      </c>
      <c r="Z82" s="70">
        <v>0.744017274648612</v>
      </c>
      <c r="AA82" s="71">
        <v>0.61863981248829958</v>
      </c>
      <c r="AB82" s="11"/>
      <c r="AD82" s="7"/>
      <c r="AE82" s="72">
        <v>2016</v>
      </c>
      <c r="AF82" s="34" t="s">
        <v>168</v>
      </c>
      <c r="AG82" s="34" t="s">
        <v>168</v>
      </c>
      <c r="AH82" s="41" t="s">
        <v>276</v>
      </c>
      <c r="AI82" s="11"/>
    </row>
    <row r="83" spans="2:35" ht="30" customHeight="1" x14ac:dyDescent="0.25">
      <c r="B83" s="7"/>
      <c r="C83" s="33" t="s">
        <v>274</v>
      </c>
      <c r="D83" s="34" t="s">
        <v>278</v>
      </c>
      <c r="E83" s="64">
        <v>9.5775175862093456E-3</v>
      </c>
      <c r="F83" s="49"/>
      <c r="R83" s="7"/>
      <c r="S83" s="33">
        <v>2015</v>
      </c>
      <c r="T83" s="68" t="s">
        <v>14</v>
      </c>
      <c r="U83" s="69">
        <v>9</v>
      </c>
      <c r="V83" s="69"/>
      <c r="W83" s="69"/>
      <c r="X83" s="70">
        <v>0.89893837149589195</v>
      </c>
      <c r="Y83" s="70">
        <v>0.88295721301677688</v>
      </c>
      <c r="Z83" s="70">
        <v>0.73393941661574169</v>
      </c>
      <c r="AA83" s="71">
        <v>0.60953148907027133</v>
      </c>
      <c r="AB83" s="11"/>
      <c r="AD83" s="7"/>
      <c r="AE83" s="72">
        <v>2016</v>
      </c>
      <c r="AF83" s="34" t="s">
        <v>170</v>
      </c>
      <c r="AG83" s="34" t="s">
        <v>276</v>
      </c>
      <c r="AH83" s="41" t="s">
        <v>276</v>
      </c>
      <c r="AI83" s="11"/>
    </row>
    <row r="84" spans="2:35" ht="30" customHeight="1" x14ac:dyDescent="0.25">
      <c r="B84" s="7"/>
      <c r="C84" s="33" t="s">
        <v>274</v>
      </c>
      <c r="D84" s="34" t="s">
        <v>174</v>
      </c>
      <c r="E84" s="64">
        <v>5.1100366224049159E-3</v>
      </c>
      <c r="F84" s="49"/>
      <c r="R84" s="7"/>
      <c r="S84" s="33">
        <v>2015</v>
      </c>
      <c r="T84" s="68" t="s">
        <v>14</v>
      </c>
      <c r="U84" s="69">
        <v>10</v>
      </c>
      <c r="V84" s="69"/>
      <c r="W84" s="69"/>
      <c r="X84" s="70">
        <v>0.85881669320156262</v>
      </c>
      <c r="Y84" s="70">
        <v>0.84280024946666454</v>
      </c>
      <c r="Z84" s="70">
        <v>0.7389209768778483</v>
      </c>
      <c r="AA84" s="71">
        <v>0.61314558652248041</v>
      </c>
      <c r="AB84" s="11"/>
      <c r="AD84" s="7"/>
      <c r="AE84" s="72">
        <v>2016</v>
      </c>
      <c r="AF84" s="34" t="s">
        <v>174</v>
      </c>
      <c r="AG84" s="34" t="s">
        <v>174</v>
      </c>
      <c r="AH84" s="41" t="s">
        <v>276</v>
      </c>
      <c r="AI84" s="11"/>
    </row>
    <row r="85" spans="2:35" ht="30" customHeight="1" x14ac:dyDescent="0.25">
      <c r="B85" s="7"/>
      <c r="C85" s="33" t="s">
        <v>274</v>
      </c>
      <c r="D85" s="34" t="s">
        <v>176</v>
      </c>
      <c r="E85" s="64">
        <v>1.1292196018523875E-3</v>
      </c>
      <c r="F85" s="49"/>
      <c r="R85" s="7"/>
      <c r="S85" s="33">
        <v>2015</v>
      </c>
      <c r="T85" s="84" t="s">
        <v>14</v>
      </c>
      <c r="U85" s="85">
        <v>11</v>
      </c>
      <c r="V85" s="85"/>
      <c r="W85" s="85"/>
      <c r="X85" s="86">
        <v>0.93615343572541732</v>
      </c>
      <c r="Y85" s="86">
        <v>0.92054334619068778</v>
      </c>
      <c r="Z85" s="86">
        <v>0.73797154192888659</v>
      </c>
      <c r="AA85" s="87">
        <v>0.61416867019752008</v>
      </c>
      <c r="AB85" s="11"/>
      <c r="AD85" s="7"/>
      <c r="AE85" s="72">
        <v>2016</v>
      </c>
      <c r="AF85" s="34" t="s">
        <v>176</v>
      </c>
      <c r="AG85" s="34" t="s">
        <v>176</v>
      </c>
      <c r="AH85" s="41" t="s">
        <v>276</v>
      </c>
      <c r="AI85" s="11"/>
    </row>
    <row r="86" spans="2:35" ht="30" customHeight="1" x14ac:dyDescent="0.25">
      <c r="B86" s="7"/>
      <c r="C86" s="33" t="s">
        <v>274</v>
      </c>
      <c r="D86" s="34" t="s">
        <v>180</v>
      </c>
      <c r="E86" s="64">
        <v>3.7856664428812393E-4</v>
      </c>
      <c r="F86" s="49"/>
      <c r="R86" s="7"/>
      <c r="S86" s="33">
        <v>2015</v>
      </c>
      <c r="T86" s="84" t="s">
        <v>14</v>
      </c>
      <c r="U86" s="85">
        <v>12</v>
      </c>
      <c r="V86" s="85"/>
      <c r="W86" s="85"/>
      <c r="X86" s="86">
        <v>0.90036862938147055</v>
      </c>
      <c r="Y86" s="86">
        <v>0.88435218564656914</v>
      </c>
      <c r="Z86" s="86">
        <v>0.74236303793211034</v>
      </c>
      <c r="AA86" s="87">
        <v>0.61664858044229032</v>
      </c>
      <c r="AB86" s="11"/>
      <c r="AD86" s="7"/>
      <c r="AE86" s="72">
        <v>2016</v>
      </c>
      <c r="AF86" s="34" t="s">
        <v>180</v>
      </c>
      <c r="AG86" s="34" t="s">
        <v>155</v>
      </c>
      <c r="AH86" s="41" t="s">
        <v>276</v>
      </c>
      <c r="AI86" s="11"/>
    </row>
    <row r="87" spans="2:35" ht="30" customHeight="1" x14ac:dyDescent="0.25">
      <c r="B87" s="7"/>
      <c r="C87" s="33" t="s">
        <v>274</v>
      </c>
      <c r="D87" s="34" t="s">
        <v>182</v>
      </c>
      <c r="E87" s="64">
        <v>2.8577564909433306E-3</v>
      </c>
      <c r="F87" s="49"/>
      <c r="R87" s="7"/>
      <c r="S87" s="33">
        <v>2015</v>
      </c>
      <c r="T87" s="84" t="s">
        <v>14</v>
      </c>
      <c r="U87" s="85">
        <v>13</v>
      </c>
      <c r="V87" s="85"/>
      <c r="W87" s="85"/>
      <c r="X87" s="86">
        <v>0.82617923907667212</v>
      </c>
      <c r="Y87" s="86">
        <v>0.81019564426215918</v>
      </c>
      <c r="Z87" s="86">
        <v>0.73936082861693675</v>
      </c>
      <c r="AA87" s="87">
        <v>0.61377894937367894</v>
      </c>
      <c r="AB87" s="11"/>
      <c r="AD87" s="7"/>
      <c r="AE87" s="72">
        <v>2016</v>
      </c>
      <c r="AF87" s="34" t="s">
        <v>182</v>
      </c>
      <c r="AG87" s="34" t="s">
        <v>276</v>
      </c>
      <c r="AH87" s="41" t="s">
        <v>276</v>
      </c>
      <c r="AI87" s="11"/>
    </row>
    <row r="88" spans="2:35" ht="30" customHeight="1" x14ac:dyDescent="0.25">
      <c r="B88" s="7"/>
      <c r="C88" s="33" t="s">
        <v>274</v>
      </c>
      <c r="D88" s="34" t="s">
        <v>185</v>
      </c>
      <c r="E88" s="64">
        <v>4.9421339762300653E-4</v>
      </c>
      <c r="F88" s="49"/>
      <c r="R88" s="7"/>
      <c r="S88" s="33">
        <v>2015</v>
      </c>
      <c r="T88" s="84" t="s">
        <v>14</v>
      </c>
      <c r="U88" s="85">
        <v>14</v>
      </c>
      <c r="V88" s="85"/>
      <c r="W88" s="85"/>
      <c r="X88" s="86">
        <v>0.89050530832530295</v>
      </c>
      <c r="Y88" s="86">
        <v>0.87481097008442843</v>
      </c>
      <c r="Z88" s="86">
        <v>0.7339136613172017</v>
      </c>
      <c r="AA88" s="87">
        <v>0.61050327634601165</v>
      </c>
      <c r="AB88" s="11"/>
      <c r="AD88" s="7"/>
      <c r="AE88" s="72">
        <v>2016</v>
      </c>
      <c r="AF88" s="34" t="s">
        <v>185</v>
      </c>
      <c r="AG88" s="34" t="s">
        <v>276</v>
      </c>
      <c r="AH88" s="41" t="s">
        <v>276</v>
      </c>
      <c r="AI88" s="11"/>
    </row>
    <row r="89" spans="2:35" ht="30" customHeight="1" x14ac:dyDescent="0.25">
      <c r="B89" s="7"/>
      <c r="C89" s="33" t="s">
        <v>274</v>
      </c>
      <c r="D89" s="34" t="s">
        <v>187</v>
      </c>
      <c r="E89" s="64">
        <v>2.2695398624495533E-3</v>
      </c>
      <c r="F89" s="49"/>
      <c r="R89" s="7"/>
      <c r="S89" s="88">
        <v>2015</v>
      </c>
      <c r="T89" s="84" t="s">
        <v>198</v>
      </c>
      <c r="U89" s="85"/>
      <c r="V89" s="85"/>
      <c r="W89" s="85"/>
      <c r="X89" s="86">
        <v>1</v>
      </c>
      <c r="Y89" s="86">
        <v>1</v>
      </c>
      <c r="Z89" s="86">
        <v>1</v>
      </c>
      <c r="AA89" s="87">
        <v>1</v>
      </c>
      <c r="AB89" s="11"/>
      <c r="AD89" s="7"/>
      <c r="AE89" s="72">
        <v>2016</v>
      </c>
      <c r="AF89" s="34" t="s">
        <v>187</v>
      </c>
      <c r="AG89" s="34" t="s">
        <v>167</v>
      </c>
      <c r="AH89" s="41" t="s">
        <v>276</v>
      </c>
      <c r="AI89" s="11"/>
    </row>
    <row r="90" spans="2:35" ht="30" customHeight="1" x14ac:dyDescent="0.25">
      <c r="B90" s="7"/>
      <c r="C90" s="33" t="s">
        <v>274</v>
      </c>
      <c r="D90" s="34" t="s">
        <v>191</v>
      </c>
      <c r="E90" s="64">
        <v>3.9264862886934669E-2</v>
      </c>
      <c r="F90" s="49"/>
      <c r="R90" s="7"/>
      <c r="S90" s="88">
        <v>2016</v>
      </c>
      <c r="T90" s="84" t="s">
        <v>171</v>
      </c>
      <c r="U90" s="85" t="s">
        <v>279</v>
      </c>
      <c r="V90" s="85" t="s">
        <v>280</v>
      </c>
      <c r="W90" s="85" t="s">
        <v>281</v>
      </c>
      <c r="X90" s="86">
        <v>1.1836443302034481</v>
      </c>
      <c r="Y90" s="86">
        <v>1.1836443302034478</v>
      </c>
      <c r="Z90" s="86">
        <v>1.4415289460029552</v>
      </c>
      <c r="AA90" s="87">
        <v>1.4413162876984535</v>
      </c>
      <c r="AB90" s="11"/>
      <c r="AD90" s="7"/>
      <c r="AE90" s="72">
        <v>2016</v>
      </c>
      <c r="AF90" s="34" t="s">
        <v>189</v>
      </c>
      <c r="AG90" s="34" t="s">
        <v>179</v>
      </c>
      <c r="AH90" s="41" t="s">
        <v>276</v>
      </c>
      <c r="AI90" s="11"/>
    </row>
    <row r="91" spans="2:35" ht="30" customHeight="1" x14ac:dyDescent="0.25">
      <c r="B91" s="7"/>
      <c r="C91" s="33" t="s">
        <v>274</v>
      </c>
      <c r="D91" s="34" t="s">
        <v>192</v>
      </c>
      <c r="E91" s="76">
        <v>7.2262179905935517E-3</v>
      </c>
      <c r="F91" s="49"/>
      <c r="R91" s="7"/>
      <c r="S91" s="88">
        <v>2016</v>
      </c>
      <c r="T91" s="84" t="s">
        <v>171</v>
      </c>
      <c r="U91" s="85" t="s">
        <v>279</v>
      </c>
      <c r="V91" s="85" t="s">
        <v>280</v>
      </c>
      <c r="W91" s="85" t="s">
        <v>282</v>
      </c>
      <c r="X91" s="86">
        <v>1.1836443302034476</v>
      </c>
      <c r="Y91" s="86">
        <v>1.1836443302034476</v>
      </c>
      <c r="Z91" s="86">
        <v>3.4301726447480068</v>
      </c>
      <c r="AA91" s="87">
        <v>3.326284655467961</v>
      </c>
      <c r="AB91" s="11"/>
      <c r="AD91" s="7"/>
      <c r="AE91" s="72">
        <v>2016</v>
      </c>
      <c r="AF91" s="34" t="s">
        <v>191</v>
      </c>
      <c r="AG91" s="34" t="s">
        <v>276</v>
      </c>
      <c r="AH91" s="41" t="s">
        <v>276</v>
      </c>
      <c r="AI91" s="11"/>
    </row>
    <row r="92" spans="2:35" ht="30" customHeight="1" x14ac:dyDescent="0.25">
      <c r="B92" s="7"/>
      <c r="C92" s="33" t="s">
        <v>274</v>
      </c>
      <c r="D92" s="34" t="s">
        <v>195</v>
      </c>
      <c r="E92" s="64">
        <v>1.5542262594422512E-2</v>
      </c>
      <c r="F92" s="49"/>
      <c r="R92" s="7"/>
      <c r="S92" s="88">
        <v>2016</v>
      </c>
      <c r="T92" s="84" t="s">
        <v>171</v>
      </c>
      <c r="U92" s="85" t="s">
        <v>279</v>
      </c>
      <c r="V92" s="85" t="s">
        <v>280</v>
      </c>
      <c r="W92" s="85" t="s">
        <v>283</v>
      </c>
      <c r="X92" s="86">
        <v>1.1836443302034474</v>
      </c>
      <c r="Y92" s="86">
        <v>1.1836443302034476</v>
      </c>
      <c r="Z92" s="86">
        <v>0.77588749658797918</v>
      </c>
      <c r="AA92" s="87">
        <v>0.77589598418677985</v>
      </c>
      <c r="AB92" s="11"/>
      <c r="AD92" s="7"/>
      <c r="AE92" s="72">
        <v>2016</v>
      </c>
      <c r="AF92" s="34" t="s">
        <v>192</v>
      </c>
      <c r="AG92" s="34" t="s">
        <v>192</v>
      </c>
      <c r="AH92" s="41" t="s">
        <v>276</v>
      </c>
      <c r="AI92" s="11"/>
    </row>
    <row r="93" spans="2:35" ht="30" customHeight="1" x14ac:dyDescent="0.25">
      <c r="B93" s="7"/>
      <c r="C93" s="33" t="s">
        <v>274</v>
      </c>
      <c r="D93" s="34" t="s">
        <v>197</v>
      </c>
      <c r="E93" s="64">
        <v>3.5350607245395261E-3</v>
      </c>
      <c r="F93" s="49"/>
      <c r="R93" s="7"/>
      <c r="S93" s="88">
        <v>2016</v>
      </c>
      <c r="T93" s="84" t="s">
        <v>171</v>
      </c>
      <c r="U93" s="85" t="s">
        <v>279</v>
      </c>
      <c r="V93" s="85" t="s">
        <v>280</v>
      </c>
      <c r="W93" s="85" t="s">
        <v>284</v>
      </c>
      <c r="X93" s="86">
        <v>1.1836443302034469</v>
      </c>
      <c r="Y93" s="86">
        <v>1.1836443302034478</v>
      </c>
      <c r="Z93" s="86">
        <v>0.69468157484980542</v>
      </c>
      <c r="AA93" s="87">
        <v>0.69470696202877658</v>
      </c>
      <c r="AB93" s="11"/>
      <c r="AD93" s="7"/>
      <c r="AE93" s="72">
        <v>2016</v>
      </c>
      <c r="AF93" s="34" t="s">
        <v>195</v>
      </c>
      <c r="AG93" s="34" t="s">
        <v>167</v>
      </c>
      <c r="AH93" s="41" t="s">
        <v>276</v>
      </c>
      <c r="AI93" s="11"/>
    </row>
    <row r="94" spans="2:35" ht="30" customHeight="1" x14ac:dyDescent="0.25">
      <c r="B94" s="7"/>
      <c r="C94" s="33" t="s">
        <v>274</v>
      </c>
      <c r="D94" s="34" t="s">
        <v>200</v>
      </c>
      <c r="E94" s="64">
        <v>8.2131047294371296E-4</v>
      </c>
      <c r="F94" s="49"/>
      <c r="R94" s="7"/>
      <c r="S94" s="88">
        <v>2016</v>
      </c>
      <c r="T94" s="84" t="s">
        <v>171</v>
      </c>
      <c r="U94" s="85" t="s">
        <v>279</v>
      </c>
      <c r="V94" s="85" t="s">
        <v>280</v>
      </c>
      <c r="W94" s="85" t="s">
        <v>285</v>
      </c>
      <c r="X94" s="86">
        <v>1.1836443302034478</v>
      </c>
      <c r="Y94" s="86">
        <v>1.1836443302034476</v>
      </c>
      <c r="Z94" s="86">
        <v>0.61649924316970384</v>
      </c>
      <c r="AA94" s="87">
        <v>0.48757276920793413</v>
      </c>
      <c r="AB94" s="11"/>
      <c r="AD94" s="7"/>
      <c r="AE94" s="72">
        <v>2016</v>
      </c>
      <c r="AF94" s="34" t="s">
        <v>197</v>
      </c>
      <c r="AG94" s="34" t="s">
        <v>179</v>
      </c>
      <c r="AH94" s="41" t="s">
        <v>276</v>
      </c>
      <c r="AI94" s="11"/>
    </row>
    <row r="95" spans="2:35" ht="30" customHeight="1" x14ac:dyDescent="0.25">
      <c r="B95" s="7"/>
      <c r="C95" s="33" t="s">
        <v>274</v>
      </c>
      <c r="D95" s="34" t="s">
        <v>202</v>
      </c>
      <c r="E95" s="64">
        <v>6.538897858341255E-3</v>
      </c>
      <c r="F95" s="49"/>
      <c r="R95" s="7"/>
      <c r="S95" s="88">
        <v>2016</v>
      </c>
      <c r="T95" s="84" t="s">
        <v>171</v>
      </c>
      <c r="U95" s="85" t="s">
        <v>279</v>
      </c>
      <c r="V95" s="85" t="s">
        <v>280</v>
      </c>
      <c r="W95" s="85" t="s">
        <v>286</v>
      </c>
      <c r="X95" s="86">
        <v>1.1836443302034476</v>
      </c>
      <c r="Y95" s="86">
        <v>1.1836443302034476</v>
      </c>
      <c r="Z95" s="86">
        <v>0.8048491210149028</v>
      </c>
      <c r="AA95" s="87">
        <v>0.80490139059857835</v>
      </c>
      <c r="AB95" s="11"/>
      <c r="AD95" s="7"/>
      <c r="AE95" s="72">
        <v>2016</v>
      </c>
      <c r="AF95" s="34" t="s">
        <v>200</v>
      </c>
      <c r="AG95" s="34" t="s">
        <v>155</v>
      </c>
      <c r="AH95" s="41" t="s">
        <v>276</v>
      </c>
      <c r="AI95" s="11"/>
    </row>
    <row r="96" spans="2:35" ht="30" customHeight="1" x14ac:dyDescent="0.25">
      <c r="B96" s="7"/>
      <c r="C96" s="33" t="s">
        <v>274</v>
      </c>
      <c r="D96" s="34" t="s">
        <v>204</v>
      </c>
      <c r="E96" s="64">
        <v>3.4980698626719486E-3</v>
      </c>
      <c r="F96" s="49"/>
      <c r="R96" s="7"/>
      <c r="S96" s="88">
        <v>2016</v>
      </c>
      <c r="T96" s="84" t="s">
        <v>171</v>
      </c>
      <c r="U96" s="85" t="s">
        <v>279</v>
      </c>
      <c r="V96" s="85" t="s">
        <v>280</v>
      </c>
      <c r="W96" s="89" t="s">
        <v>287</v>
      </c>
      <c r="X96" s="86">
        <v>1.1836443302034472</v>
      </c>
      <c r="Y96" s="86">
        <v>1.1836443302034476</v>
      </c>
      <c r="Z96" s="86">
        <v>0.9540171657490365</v>
      </c>
      <c r="AA96" s="87">
        <v>0.95297784775299266</v>
      </c>
      <c r="AB96" s="11"/>
      <c r="AD96" s="7"/>
      <c r="AE96" s="72">
        <v>2016</v>
      </c>
      <c r="AF96" s="34" t="s">
        <v>202</v>
      </c>
      <c r="AG96" s="34" t="s">
        <v>202</v>
      </c>
      <c r="AH96" s="41" t="s">
        <v>276</v>
      </c>
      <c r="AI96" s="11"/>
    </row>
    <row r="97" spans="2:35" ht="30" customHeight="1" x14ac:dyDescent="0.25">
      <c r="B97" s="7"/>
      <c r="C97" s="33" t="s">
        <v>274</v>
      </c>
      <c r="D97" s="34" t="s">
        <v>206</v>
      </c>
      <c r="E97" s="64">
        <v>2.1248070021754714E-4</v>
      </c>
      <c r="F97" s="49"/>
      <c r="R97" s="7"/>
      <c r="S97" s="88">
        <v>2016</v>
      </c>
      <c r="T97" s="84" t="s">
        <v>171</v>
      </c>
      <c r="U97" s="85" t="s">
        <v>279</v>
      </c>
      <c r="V97" s="85" t="s">
        <v>280</v>
      </c>
      <c r="W97" s="85" t="s">
        <v>288</v>
      </c>
      <c r="X97" s="86">
        <v>1.1836443302034476</v>
      </c>
      <c r="Y97" s="86">
        <v>1.1836443302034476</v>
      </c>
      <c r="Z97" s="86">
        <v>1.0009738233186019</v>
      </c>
      <c r="AA97" s="87">
        <v>0.99701841396488222</v>
      </c>
      <c r="AB97" s="11"/>
      <c r="AD97" s="7"/>
      <c r="AE97" s="72">
        <v>2016</v>
      </c>
      <c r="AF97" s="34" t="s">
        <v>204</v>
      </c>
      <c r="AG97" s="34" t="s">
        <v>179</v>
      </c>
      <c r="AH97" s="41" t="s">
        <v>276</v>
      </c>
      <c r="AI97" s="11"/>
    </row>
    <row r="98" spans="2:35" ht="30" customHeight="1" x14ac:dyDescent="0.25">
      <c r="B98" s="7"/>
      <c r="C98" s="33" t="s">
        <v>274</v>
      </c>
      <c r="D98" s="34" t="s">
        <v>208</v>
      </c>
      <c r="E98" s="64">
        <v>9.9471426564592329E-4</v>
      </c>
      <c r="F98" s="49"/>
      <c r="R98" s="7"/>
      <c r="S98" s="88">
        <v>2016</v>
      </c>
      <c r="T98" s="84" t="s">
        <v>171</v>
      </c>
      <c r="U98" s="85" t="s">
        <v>279</v>
      </c>
      <c r="V98" s="85" t="s">
        <v>280</v>
      </c>
      <c r="W98" s="85" t="s">
        <v>289</v>
      </c>
      <c r="X98" s="86">
        <v>1.1836443302034474</v>
      </c>
      <c r="Y98" s="86">
        <v>1.1836443302034476</v>
      </c>
      <c r="Z98" s="86">
        <v>0.70528466650391297</v>
      </c>
      <c r="AA98" s="87">
        <v>0.70616417371971296</v>
      </c>
      <c r="AB98" s="11"/>
      <c r="AD98" s="7"/>
      <c r="AE98" s="72">
        <v>2016</v>
      </c>
      <c r="AF98" s="34" t="s">
        <v>206</v>
      </c>
      <c r="AG98" s="34" t="s">
        <v>276</v>
      </c>
      <c r="AH98" s="41" t="s">
        <v>276</v>
      </c>
      <c r="AI98" s="11"/>
    </row>
    <row r="99" spans="2:35" ht="30" customHeight="1" x14ac:dyDescent="0.25">
      <c r="B99" s="7"/>
      <c r="C99" s="33" t="s">
        <v>274</v>
      </c>
      <c r="D99" s="34" t="s">
        <v>210</v>
      </c>
      <c r="E99" s="64">
        <v>1.0275840351909283E-2</v>
      </c>
      <c r="F99" s="49"/>
      <c r="R99" s="7"/>
      <c r="S99" s="88">
        <v>2016</v>
      </c>
      <c r="T99" s="84" t="s">
        <v>171</v>
      </c>
      <c r="U99" s="85" t="s">
        <v>279</v>
      </c>
      <c r="V99" s="85" t="s">
        <v>280</v>
      </c>
      <c r="W99" s="85" t="s">
        <v>290</v>
      </c>
      <c r="X99" s="86">
        <v>1.1836443302034478</v>
      </c>
      <c r="Y99" s="86">
        <v>1.1836443302034476</v>
      </c>
      <c r="Z99" s="86">
        <v>1.0951589006428479</v>
      </c>
      <c r="AA99" s="87">
        <v>1.0959806571627713</v>
      </c>
      <c r="AB99" s="11"/>
      <c r="AD99" s="7"/>
      <c r="AE99" s="72">
        <v>2016</v>
      </c>
      <c r="AF99" s="34" t="s">
        <v>208</v>
      </c>
      <c r="AG99" s="34" t="s">
        <v>155</v>
      </c>
      <c r="AH99" s="41" t="s">
        <v>276</v>
      </c>
      <c r="AI99" s="11"/>
    </row>
    <row r="100" spans="2:35" ht="30" customHeight="1" x14ac:dyDescent="0.25">
      <c r="B100" s="7"/>
      <c r="C100" s="33" t="s">
        <v>274</v>
      </c>
      <c r="D100" s="34" t="s">
        <v>212</v>
      </c>
      <c r="E100" s="64">
        <v>2.2791944515585844E-3</v>
      </c>
      <c r="F100" s="49"/>
      <c r="R100" s="7"/>
      <c r="S100" s="88">
        <v>2016</v>
      </c>
      <c r="T100" s="84" t="s">
        <v>171</v>
      </c>
      <c r="U100" s="85" t="s">
        <v>279</v>
      </c>
      <c r="V100" s="85" t="s">
        <v>280</v>
      </c>
      <c r="W100" s="85" t="s">
        <v>291</v>
      </c>
      <c r="X100" s="86">
        <v>1.1836443302034476</v>
      </c>
      <c r="Y100" s="86">
        <v>1.1836443302034476</v>
      </c>
      <c r="Z100" s="86">
        <v>1.1416421437661797</v>
      </c>
      <c r="AA100" s="87">
        <v>0.80890344640406442</v>
      </c>
      <c r="AB100" s="11"/>
      <c r="AD100" s="7"/>
      <c r="AE100" s="72">
        <v>2016</v>
      </c>
      <c r="AF100" s="34" t="s">
        <v>210</v>
      </c>
      <c r="AG100" s="34" t="s">
        <v>155</v>
      </c>
      <c r="AH100" s="41" t="s">
        <v>276</v>
      </c>
      <c r="AI100" s="11"/>
    </row>
    <row r="101" spans="2:35" ht="30" customHeight="1" x14ac:dyDescent="0.25">
      <c r="B101" s="7"/>
      <c r="C101" s="33" t="s">
        <v>274</v>
      </c>
      <c r="D101" s="34" t="s">
        <v>214</v>
      </c>
      <c r="E101" s="64">
        <v>8.9832627056114309E-3</v>
      </c>
      <c r="F101" s="49"/>
      <c r="R101" s="7"/>
      <c r="S101" s="88">
        <v>2016</v>
      </c>
      <c r="T101" s="84" t="s">
        <v>171</v>
      </c>
      <c r="U101" s="85" t="s">
        <v>279</v>
      </c>
      <c r="V101" s="85" t="s">
        <v>280</v>
      </c>
      <c r="W101" s="85" t="s">
        <v>292</v>
      </c>
      <c r="X101" s="86">
        <v>1.1836443302034476</v>
      </c>
      <c r="Y101" s="86">
        <v>1.1836443302034476</v>
      </c>
      <c r="Z101" s="86">
        <v>1.1248481390366265</v>
      </c>
      <c r="AA101" s="87">
        <v>0.9063707391364193</v>
      </c>
      <c r="AB101" s="11"/>
      <c r="AD101" s="7"/>
      <c r="AE101" s="72">
        <v>2016</v>
      </c>
      <c r="AF101" s="34" t="s">
        <v>212</v>
      </c>
      <c r="AG101" s="34" t="s">
        <v>212</v>
      </c>
      <c r="AH101" s="41" t="s">
        <v>276</v>
      </c>
      <c r="AI101" s="11"/>
    </row>
    <row r="102" spans="2:35" ht="30" customHeight="1" x14ac:dyDescent="0.25">
      <c r="B102" s="7"/>
      <c r="C102" s="33" t="s">
        <v>274</v>
      </c>
      <c r="D102" s="34" t="s">
        <v>218</v>
      </c>
      <c r="E102" s="64">
        <v>4.2440866574297662E-3</v>
      </c>
      <c r="F102" s="49"/>
      <c r="R102" s="7"/>
      <c r="S102" s="88">
        <v>2016</v>
      </c>
      <c r="T102" s="84" t="s">
        <v>171</v>
      </c>
      <c r="U102" s="85" t="s">
        <v>279</v>
      </c>
      <c r="V102" s="85" t="s">
        <v>280</v>
      </c>
      <c r="W102" s="85" t="s">
        <v>293</v>
      </c>
      <c r="X102" s="86">
        <v>1.1836443302034476</v>
      </c>
      <c r="Y102" s="86">
        <v>1.1836443302034478</v>
      </c>
      <c r="Z102" s="86">
        <v>1.0291652540346901</v>
      </c>
      <c r="AA102" s="87">
        <v>7.9686178254352466E-2</v>
      </c>
      <c r="AB102" s="11"/>
      <c r="AD102" s="7"/>
      <c r="AE102" s="72">
        <v>2016</v>
      </c>
      <c r="AF102" s="34" t="s">
        <v>214</v>
      </c>
      <c r="AG102" s="34" t="s">
        <v>179</v>
      </c>
      <c r="AH102" s="41" t="s">
        <v>276</v>
      </c>
      <c r="AI102" s="11"/>
    </row>
    <row r="103" spans="2:35" ht="30" customHeight="1" x14ac:dyDescent="0.25">
      <c r="B103" s="7"/>
      <c r="C103" s="33" t="s">
        <v>274</v>
      </c>
      <c r="D103" s="34" t="s">
        <v>216</v>
      </c>
      <c r="E103" s="64">
        <v>5.4747498869762634E-3</v>
      </c>
      <c r="F103" s="49"/>
      <c r="R103" s="7"/>
      <c r="S103" s="88">
        <v>2016</v>
      </c>
      <c r="T103" s="84" t="s">
        <v>171</v>
      </c>
      <c r="U103" s="85" t="s">
        <v>279</v>
      </c>
      <c r="V103" s="85" t="s">
        <v>280</v>
      </c>
      <c r="W103" s="85" t="s">
        <v>294</v>
      </c>
      <c r="X103" s="86">
        <v>1.1836443302034478</v>
      </c>
      <c r="Y103" s="86">
        <v>1.1836443302034481</v>
      </c>
      <c r="Z103" s="86">
        <v>1.0027622406039669</v>
      </c>
      <c r="AA103" s="87">
        <v>1.0017208101913053</v>
      </c>
      <c r="AB103" s="11"/>
      <c r="AD103" s="7"/>
      <c r="AE103" s="72">
        <v>2016</v>
      </c>
      <c r="AF103" s="34" t="s">
        <v>216</v>
      </c>
      <c r="AG103" s="34" t="s">
        <v>276</v>
      </c>
      <c r="AH103" s="41" t="s">
        <v>276</v>
      </c>
      <c r="AI103" s="11"/>
    </row>
    <row r="104" spans="2:35" ht="30" customHeight="1" x14ac:dyDescent="0.25">
      <c r="B104" s="7"/>
      <c r="C104" s="33" t="s">
        <v>274</v>
      </c>
      <c r="D104" s="34" t="s">
        <v>219</v>
      </c>
      <c r="E104" s="64">
        <v>6.6735090495061372E-4</v>
      </c>
      <c r="F104" s="49"/>
      <c r="R104" s="7"/>
      <c r="S104" s="88">
        <v>2016</v>
      </c>
      <c r="T104" s="84" t="s">
        <v>171</v>
      </c>
      <c r="U104" s="85" t="s">
        <v>279</v>
      </c>
      <c r="V104" s="85" t="s">
        <v>280</v>
      </c>
      <c r="W104" s="85" t="s">
        <v>295</v>
      </c>
      <c r="X104" s="86">
        <v>1.1836443302034476</v>
      </c>
      <c r="Y104" s="86">
        <v>1.1836443302034476</v>
      </c>
      <c r="Z104" s="86">
        <v>0.93063537572635224</v>
      </c>
      <c r="AA104" s="87">
        <v>1.0194857554463457</v>
      </c>
      <c r="AB104" s="11"/>
      <c r="AD104" s="7"/>
      <c r="AE104" s="72">
        <v>2016</v>
      </c>
      <c r="AF104" s="34" t="s">
        <v>219</v>
      </c>
      <c r="AG104" s="34" t="s">
        <v>219</v>
      </c>
      <c r="AH104" s="41" t="s">
        <v>276</v>
      </c>
      <c r="AI104" s="11"/>
    </row>
    <row r="105" spans="2:35" ht="30" customHeight="1" x14ac:dyDescent="0.25">
      <c r="B105" s="7"/>
      <c r="C105" s="33" t="s">
        <v>274</v>
      </c>
      <c r="D105" s="34" t="s">
        <v>221</v>
      </c>
      <c r="E105" s="64">
        <v>4.0428501039927484E-2</v>
      </c>
      <c r="F105" s="49"/>
      <c r="R105" s="7"/>
      <c r="S105" s="88">
        <v>2016</v>
      </c>
      <c r="T105" s="84" t="s">
        <v>171</v>
      </c>
      <c r="U105" s="85" t="s">
        <v>279</v>
      </c>
      <c r="V105" s="85" t="s">
        <v>280</v>
      </c>
      <c r="W105" s="85" t="s">
        <v>296</v>
      </c>
      <c r="X105" s="86">
        <v>1.1836443302034478</v>
      </c>
      <c r="Y105" s="86">
        <v>1.1836443302034481</v>
      </c>
      <c r="Z105" s="86">
        <v>0.74709725150775896</v>
      </c>
      <c r="AA105" s="87">
        <v>0.74714199857308461</v>
      </c>
      <c r="AB105" s="11"/>
      <c r="AD105" s="7"/>
      <c r="AE105" s="72">
        <v>2016</v>
      </c>
      <c r="AF105" s="34" t="s">
        <v>221</v>
      </c>
      <c r="AG105" s="34" t="s">
        <v>167</v>
      </c>
      <c r="AH105" s="41" t="s">
        <v>276</v>
      </c>
      <c r="AI105" s="11"/>
    </row>
    <row r="106" spans="2:35" ht="30" customHeight="1" x14ac:dyDescent="0.25">
      <c r="B106" s="7"/>
      <c r="C106" s="33" t="s">
        <v>274</v>
      </c>
      <c r="D106" s="34" t="s">
        <v>223</v>
      </c>
      <c r="E106" s="64">
        <v>3.8959893236253912E-4</v>
      </c>
      <c r="F106" s="49"/>
      <c r="R106" s="7"/>
      <c r="S106" s="88">
        <v>2016</v>
      </c>
      <c r="T106" s="84" t="s">
        <v>171</v>
      </c>
      <c r="U106" s="85" t="s">
        <v>279</v>
      </c>
      <c r="V106" s="85" t="s">
        <v>280</v>
      </c>
      <c r="W106" s="85" t="s">
        <v>297</v>
      </c>
      <c r="X106" s="86">
        <v>1.1836443302034476</v>
      </c>
      <c r="Y106" s="86">
        <v>1.1836443302034476</v>
      </c>
      <c r="Z106" s="86">
        <v>1.001593012497197</v>
      </c>
      <c r="AA106" s="87" t="s">
        <v>298</v>
      </c>
      <c r="AB106" s="11"/>
      <c r="AD106" s="7"/>
      <c r="AE106" s="72">
        <v>2016</v>
      </c>
      <c r="AF106" s="34" t="s">
        <v>223</v>
      </c>
      <c r="AG106" s="34" t="s">
        <v>223</v>
      </c>
      <c r="AH106" s="41" t="s">
        <v>276</v>
      </c>
      <c r="AI106" s="11"/>
    </row>
    <row r="107" spans="2:35" ht="30" customHeight="1" x14ac:dyDescent="0.25">
      <c r="B107" s="7"/>
      <c r="C107" s="33" t="s">
        <v>274</v>
      </c>
      <c r="D107" s="34" t="s">
        <v>225</v>
      </c>
      <c r="E107" s="64">
        <v>1.3938446616183968E-3</v>
      </c>
      <c r="F107" s="49"/>
      <c r="R107" s="7"/>
      <c r="S107" s="88">
        <v>2016</v>
      </c>
      <c r="T107" s="84" t="s">
        <v>171</v>
      </c>
      <c r="U107" s="85" t="s">
        <v>279</v>
      </c>
      <c r="V107" s="85" t="s">
        <v>280</v>
      </c>
      <c r="W107" s="85" t="s">
        <v>299</v>
      </c>
      <c r="X107" s="86">
        <v>1.1836443302034476</v>
      </c>
      <c r="Y107" s="86">
        <v>1.1836443302034476</v>
      </c>
      <c r="Z107" s="86">
        <v>0.99457879003558736</v>
      </c>
      <c r="AA107" s="87" t="s">
        <v>298</v>
      </c>
      <c r="AB107" s="11"/>
      <c r="AD107" s="7"/>
      <c r="AE107" s="72">
        <v>2016</v>
      </c>
      <c r="AF107" s="34" t="s">
        <v>225</v>
      </c>
      <c r="AG107" s="34" t="s">
        <v>225</v>
      </c>
      <c r="AH107" s="41" t="s">
        <v>276</v>
      </c>
      <c r="AI107" s="11"/>
    </row>
    <row r="108" spans="2:35" ht="30" customHeight="1" x14ac:dyDescent="0.25">
      <c r="B108" s="7"/>
      <c r="C108" s="33" t="s">
        <v>274</v>
      </c>
      <c r="D108" s="34" t="s">
        <v>227</v>
      </c>
      <c r="E108" s="64">
        <v>2.818021690166201E-2</v>
      </c>
      <c r="F108" s="49"/>
      <c r="R108" s="7"/>
      <c r="S108" s="88">
        <v>2016</v>
      </c>
      <c r="T108" s="84" t="s">
        <v>171</v>
      </c>
      <c r="U108" s="85" t="s">
        <v>279</v>
      </c>
      <c r="V108" s="85" t="s">
        <v>300</v>
      </c>
      <c r="W108" s="85" t="s">
        <v>281</v>
      </c>
      <c r="X108" s="86">
        <v>1.1836443302034478</v>
      </c>
      <c r="Y108" s="86">
        <v>1.1836443302034476</v>
      </c>
      <c r="Z108" s="86">
        <v>1.4415287827707055</v>
      </c>
      <c r="AA108" s="87">
        <v>1.4415270787192458</v>
      </c>
      <c r="AB108" s="11"/>
      <c r="AD108" s="7"/>
      <c r="AE108" s="72">
        <v>2016</v>
      </c>
      <c r="AF108" s="34" t="s">
        <v>227</v>
      </c>
      <c r="AG108" s="34" t="s">
        <v>276</v>
      </c>
      <c r="AH108" s="41" t="s">
        <v>276</v>
      </c>
      <c r="AI108" s="11"/>
    </row>
    <row r="109" spans="2:35" ht="30" customHeight="1" x14ac:dyDescent="0.25">
      <c r="B109" s="7"/>
      <c r="C109" s="33" t="s">
        <v>274</v>
      </c>
      <c r="D109" s="34" t="s">
        <v>13</v>
      </c>
      <c r="E109" s="64">
        <v>0.299787926772626</v>
      </c>
      <c r="F109" s="49"/>
      <c r="R109" s="7"/>
      <c r="S109" s="88">
        <v>2016</v>
      </c>
      <c r="T109" s="84" t="s">
        <v>171</v>
      </c>
      <c r="U109" s="85" t="s">
        <v>279</v>
      </c>
      <c r="V109" s="85" t="s">
        <v>300</v>
      </c>
      <c r="W109" s="85" t="s">
        <v>282</v>
      </c>
      <c r="X109" s="86">
        <v>1.1836443302034476</v>
      </c>
      <c r="Y109" s="86">
        <v>1.1836443302034476</v>
      </c>
      <c r="Z109" s="86">
        <v>3.4301750589911082</v>
      </c>
      <c r="AA109" s="87">
        <v>3.325711234612367</v>
      </c>
      <c r="AB109" s="11"/>
      <c r="AD109" s="7"/>
      <c r="AE109" s="72">
        <v>2016</v>
      </c>
      <c r="AF109" s="34" t="s">
        <v>13</v>
      </c>
      <c r="AG109" s="34" t="s">
        <v>13</v>
      </c>
      <c r="AH109" s="41" t="s">
        <v>13</v>
      </c>
      <c r="AI109" s="11"/>
    </row>
    <row r="110" spans="2:35" ht="30" customHeight="1" x14ac:dyDescent="0.25">
      <c r="B110" s="7"/>
      <c r="C110" s="33" t="s">
        <v>274</v>
      </c>
      <c r="D110" s="34" t="s">
        <v>230</v>
      </c>
      <c r="E110" s="64">
        <v>5.595383703157078E-2</v>
      </c>
      <c r="F110" s="49"/>
      <c r="R110" s="7"/>
      <c r="S110" s="88">
        <v>2016</v>
      </c>
      <c r="T110" s="84" t="s">
        <v>171</v>
      </c>
      <c r="U110" s="85" t="s">
        <v>279</v>
      </c>
      <c r="V110" s="85" t="s">
        <v>300</v>
      </c>
      <c r="W110" s="85" t="s">
        <v>283</v>
      </c>
      <c r="X110" s="86">
        <v>1.1836443302034478</v>
      </c>
      <c r="Y110" s="86">
        <v>1.1836443302034481</v>
      </c>
      <c r="Z110" s="86">
        <v>0.77588822383637746</v>
      </c>
      <c r="AA110" s="87">
        <v>0.77588885226619975</v>
      </c>
      <c r="AB110" s="11"/>
      <c r="AD110" s="7"/>
      <c r="AE110" s="72">
        <v>2016</v>
      </c>
      <c r="AF110" s="34" t="s">
        <v>230</v>
      </c>
      <c r="AG110" s="34" t="s">
        <v>230</v>
      </c>
      <c r="AH110" s="41" t="s">
        <v>276</v>
      </c>
      <c r="AI110" s="11"/>
    </row>
    <row r="111" spans="2:35" ht="30" customHeight="1" x14ac:dyDescent="0.25">
      <c r="B111" s="7"/>
      <c r="C111" s="33" t="s">
        <v>274</v>
      </c>
      <c r="D111" s="34" t="s">
        <v>232</v>
      </c>
      <c r="E111" s="64">
        <v>3.9509347823804067E-3</v>
      </c>
      <c r="F111" s="49"/>
      <c r="R111" s="7"/>
      <c r="S111" s="88">
        <v>2016</v>
      </c>
      <c r="T111" s="84" t="s">
        <v>171</v>
      </c>
      <c r="U111" s="85" t="s">
        <v>279</v>
      </c>
      <c r="V111" s="85" t="s">
        <v>300</v>
      </c>
      <c r="W111" s="85" t="s">
        <v>284</v>
      </c>
      <c r="X111" s="86">
        <v>1.1836443302034481</v>
      </c>
      <c r="Y111" s="86">
        <v>1.1836443302034478</v>
      </c>
      <c r="Z111" s="86">
        <v>0.69479107245683824</v>
      </c>
      <c r="AA111" s="87">
        <v>0.69473447435726055</v>
      </c>
      <c r="AB111" s="11"/>
      <c r="AD111" s="7"/>
      <c r="AE111" s="72">
        <v>2016</v>
      </c>
      <c r="AF111" s="34" t="s">
        <v>232</v>
      </c>
      <c r="AG111" s="34" t="s">
        <v>276</v>
      </c>
      <c r="AH111" s="41" t="s">
        <v>276</v>
      </c>
      <c r="AI111" s="11"/>
    </row>
    <row r="112" spans="2:35" ht="30" customHeight="1" x14ac:dyDescent="0.25">
      <c r="B112" s="7"/>
      <c r="C112" s="33" t="s">
        <v>274</v>
      </c>
      <c r="D112" s="34" t="s">
        <v>233</v>
      </c>
      <c r="E112" s="64">
        <v>2.8562286297694611E-4</v>
      </c>
      <c r="F112" s="49"/>
      <c r="R112" s="7"/>
      <c r="S112" s="88">
        <v>2016</v>
      </c>
      <c r="T112" s="84" t="s">
        <v>171</v>
      </c>
      <c r="U112" s="85" t="s">
        <v>279</v>
      </c>
      <c r="V112" s="85" t="s">
        <v>300</v>
      </c>
      <c r="W112" s="85" t="s">
        <v>285</v>
      </c>
      <c r="X112" s="86" t="s">
        <v>298</v>
      </c>
      <c r="Y112" s="86" t="s">
        <v>298</v>
      </c>
      <c r="Z112" s="86" t="s">
        <v>298</v>
      </c>
      <c r="AA112" s="87" t="s">
        <v>298</v>
      </c>
      <c r="AB112" s="11"/>
      <c r="AD112" s="7"/>
      <c r="AE112" s="72">
        <v>2016</v>
      </c>
      <c r="AF112" s="34" t="s">
        <v>233</v>
      </c>
      <c r="AG112" s="34" t="s">
        <v>276</v>
      </c>
      <c r="AH112" s="41" t="s">
        <v>276</v>
      </c>
      <c r="AI112" s="11"/>
    </row>
    <row r="113" spans="2:35" ht="30" customHeight="1" x14ac:dyDescent="0.25">
      <c r="B113" s="7"/>
      <c r="C113" s="33" t="s">
        <v>274</v>
      </c>
      <c r="D113" s="34" t="s">
        <v>234</v>
      </c>
      <c r="E113" s="64">
        <v>9.8919097547938719E-4</v>
      </c>
      <c r="F113" s="49"/>
      <c r="R113" s="7"/>
      <c r="S113" s="88">
        <v>2016</v>
      </c>
      <c r="T113" s="84" t="s">
        <v>171</v>
      </c>
      <c r="U113" s="85" t="s">
        <v>279</v>
      </c>
      <c r="V113" s="85" t="s">
        <v>300</v>
      </c>
      <c r="W113" s="85" t="s">
        <v>286</v>
      </c>
      <c r="X113" s="86">
        <v>1.1836443302034476</v>
      </c>
      <c r="Y113" s="86">
        <v>1.1836443302034478</v>
      </c>
      <c r="Z113" s="86">
        <v>0.8048535024037623</v>
      </c>
      <c r="AA113" s="87">
        <v>0.80485225464029664</v>
      </c>
      <c r="AB113" s="11"/>
      <c r="AD113" s="7"/>
      <c r="AE113" s="72">
        <v>2016</v>
      </c>
      <c r="AF113" s="34" t="s">
        <v>234</v>
      </c>
      <c r="AG113" s="34" t="s">
        <v>155</v>
      </c>
      <c r="AH113" s="41" t="s">
        <v>276</v>
      </c>
      <c r="AI113" s="11"/>
    </row>
    <row r="114" spans="2:35" ht="30" customHeight="1" x14ac:dyDescent="0.25">
      <c r="B114" s="7"/>
      <c r="C114" s="33" t="s">
        <v>274</v>
      </c>
      <c r="D114" s="34" t="s">
        <v>235</v>
      </c>
      <c r="E114" s="64">
        <v>5.0137634313544678E-3</v>
      </c>
      <c r="F114" s="49"/>
      <c r="R114" s="7"/>
      <c r="S114" s="88">
        <v>2016</v>
      </c>
      <c r="T114" s="84" t="s">
        <v>171</v>
      </c>
      <c r="U114" s="85" t="s">
        <v>279</v>
      </c>
      <c r="V114" s="85" t="s">
        <v>300</v>
      </c>
      <c r="W114" s="89" t="s">
        <v>287</v>
      </c>
      <c r="X114" s="86">
        <v>1.1836443302034478</v>
      </c>
      <c r="Y114" s="86">
        <v>1.1836443302034478</v>
      </c>
      <c r="Z114" s="86">
        <v>0.95394410249291151</v>
      </c>
      <c r="AA114" s="87">
        <v>0.95329192975285426</v>
      </c>
      <c r="AB114" s="11"/>
      <c r="AD114" s="7"/>
      <c r="AE114" s="72">
        <v>2016</v>
      </c>
      <c r="AF114" s="34" t="s">
        <v>235</v>
      </c>
      <c r="AG114" s="34" t="s">
        <v>276</v>
      </c>
      <c r="AH114" s="41" t="s">
        <v>276</v>
      </c>
      <c r="AI114" s="11"/>
    </row>
    <row r="115" spans="2:35" ht="30" customHeight="1" x14ac:dyDescent="0.25">
      <c r="B115" s="7"/>
      <c r="C115" s="33" t="s">
        <v>274</v>
      </c>
      <c r="D115" s="34" t="s">
        <v>236</v>
      </c>
      <c r="E115" s="64">
        <v>1.6310110633284559E-2</v>
      </c>
      <c r="F115" s="49"/>
      <c r="R115" s="7"/>
      <c r="S115" s="88">
        <v>2016</v>
      </c>
      <c r="T115" s="84" t="s">
        <v>171</v>
      </c>
      <c r="U115" s="85" t="s">
        <v>279</v>
      </c>
      <c r="V115" s="85" t="s">
        <v>300</v>
      </c>
      <c r="W115" s="85" t="s">
        <v>288</v>
      </c>
      <c r="X115" s="86">
        <v>1.1836443302034481</v>
      </c>
      <c r="Y115" s="86">
        <v>1.1836443302034476</v>
      </c>
      <c r="Z115" s="86">
        <v>1.0001707688203711</v>
      </c>
      <c r="AA115" s="87">
        <v>0.99534090924919993</v>
      </c>
      <c r="AB115" s="11"/>
      <c r="AD115" s="7"/>
      <c r="AE115" s="72">
        <v>2016</v>
      </c>
      <c r="AF115" s="34" t="s">
        <v>236</v>
      </c>
      <c r="AG115" s="34" t="s">
        <v>236</v>
      </c>
      <c r="AH115" s="41" t="s">
        <v>276</v>
      </c>
      <c r="AI115" s="11"/>
    </row>
    <row r="116" spans="2:35" ht="30" customHeight="1" x14ac:dyDescent="0.25">
      <c r="B116" s="7"/>
      <c r="C116" s="33" t="s">
        <v>274</v>
      </c>
      <c r="D116" s="34" t="s">
        <v>237</v>
      </c>
      <c r="E116" s="64">
        <v>1.9067936126029442E-3</v>
      </c>
      <c r="F116" s="49"/>
      <c r="R116" s="7"/>
      <c r="S116" s="88">
        <v>2016</v>
      </c>
      <c r="T116" s="84" t="s">
        <v>171</v>
      </c>
      <c r="U116" s="85" t="s">
        <v>279</v>
      </c>
      <c r="V116" s="85" t="s">
        <v>300</v>
      </c>
      <c r="W116" s="85" t="s">
        <v>289</v>
      </c>
      <c r="X116" s="86">
        <v>1.1836443302034478</v>
      </c>
      <c r="Y116" s="86">
        <v>1.1836443302034481</v>
      </c>
      <c r="Z116" s="86">
        <v>0.70528859622827667</v>
      </c>
      <c r="AA116" s="87">
        <v>0.70537373596120378</v>
      </c>
      <c r="AB116" s="11"/>
      <c r="AD116" s="7"/>
      <c r="AE116" s="72">
        <v>2016</v>
      </c>
      <c r="AF116" s="34" t="s">
        <v>237</v>
      </c>
      <c r="AG116" s="34" t="s">
        <v>276</v>
      </c>
      <c r="AH116" s="41" t="s">
        <v>276</v>
      </c>
      <c r="AI116" s="11"/>
    </row>
    <row r="117" spans="2:35" ht="30" customHeight="1" x14ac:dyDescent="0.25">
      <c r="B117" s="7"/>
      <c r="C117" s="33" t="s">
        <v>274</v>
      </c>
      <c r="D117" s="34" t="s">
        <v>238</v>
      </c>
      <c r="E117" s="76">
        <v>2.9057694491942572E-3</v>
      </c>
      <c r="F117" s="49"/>
      <c r="R117" s="7"/>
      <c r="S117" s="88">
        <v>2016</v>
      </c>
      <c r="T117" s="84" t="s">
        <v>171</v>
      </c>
      <c r="U117" s="85" t="s">
        <v>279</v>
      </c>
      <c r="V117" s="85" t="s">
        <v>300</v>
      </c>
      <c r="W117" s="85" t="s">
        <v>290</v>
      </c>
      <c r="X117" s="86">
        <v>1.1836443302034476</v>
      </c>
      <c r="Y117" s="86">
        <v>1.1836443302034478</v>
      </c>
      <c r="Z117" s="86">
        <v>1.0951062597335162</v>
      </c>
      <c r="AA117" s="87">
        <v>1.09504200389071</v>
      </c>
      <c r="AB117" s="11"/>
      <c r="AD117" s="7"/>
      <c r="AE117" s="72">
        <v>2016</v>
      </c>
      <c r="AF117" s="34" t="s">
        <v>238</v>
      </c>
      <c r="AG117" s="34" t="s">
        <v>276</v>
      </c>
      <c r="AH117" s="41" t="s">
        <v>276</v>
      </c>
      <c r="AI117" s="11"/>
    </row>
    <row r="118" spans="2:35" ht="30" customHeight="1" x14ac:dyDescent="0.25">
      <c r="B118" s="7"/>
      <c r="C118" s="33" t="s">
        <v>274</v>
      </c>
      <c r="D118" s="34" t="s">
        <v>239</v>
      </c>
      <c r="E118" s="64">
        <v>2.7308269355732401E-2</v>
      </c>
      <c r="F118" s="49"/>
      <c r="R118" s="7"/>
      <c r="S118" s="88">
        <v>2016</v>
      </c>
      <c r="T118" s="84" t="s">
        <v>171</v>
      </c>
      <c r="U118" s="85" t="s">
        <v>279</v>
      </c>
      <c r="V118" s="85" t="s">
        <v>300</v>
      </c>
      <c r="W118" s="85" t="s">
        <v>291</v>
      </c>
      <c r="X118" s="86">
        <v>1.1836443302034476</v>
      </c>
      <c r="Y118" s="86">
        <v>1.1836443302034481</v>
      </c>
      <c r="Z118" s="86">
        <v>1.1408921155097491</v>
      </c>
      <c r="AA118" s="87">
        <v>0.80594402502992213</v>
      </c>
      <c r="AB118" s="11"/>
      <c r="AD118" s="7"/>
      <c r="AE118" s="72">
        <v>2016</v>
      </c>
      <c r="AF118" s="34" t="s">
        <v>239</v>
      </c>
      <c r="AG118" s="34" t="s">
        <v>239</v>
      </c>
      <c r="AH118" s="41" t="s">
        <v>276</v>
      </c>
      <c r="AI118" s="11"/>
    </row>
    <row r="119" spans="2:35" ht="30" customHeight="1" x14ac:dyDescent="0.25">
      <c r="B119" s="7"/>
      <c r="C119" s="33" t="s">
        <v>274</v>
      </c>
      <c r="D119" s="34" t="s">
        <v>8</v>
      </c>
      <c r="E119" s="64">
        <v>1.1955012769947885E-3</v>
      </c>
      <c r="F119" s="49"/>
      <c r="R119" s="7"/>
      <c r="S119" s="88">
        <v>2016</v>
      </c>
      <c r="T119" s="84" t="s">
        <v>171</v>
      </c>
      <c r="U119" s="85" t="s">
        <v>279</v>
      </c>
      <c r="V119" s="85" t="s">
        <v>300</v>
      </c>
      <c r="W119" s="85" t="s">
        <v>292</v>
      </c>
      <c r="X119" s="86">
        <v>1.1836443302034481</v>
      </c>
      <c r="Y119" s="86">
        <v>1.1836443302034478</v>
      </c>
      <c r="Z119" s="86">
        <v>1.1243390248249687</v>
      </c>
      <c r="AA119" s="87">
        <v>0.90338255681504653</v>
      </c>
      <c r="AB119" s="11"/>
      <c r="AD119" s="7"/>
      <c r="AE119" s="72">
        <v>2016</v>
      </c>
      <c r="AF119" s="34" t="s">
        <v>8</v>
      </c>
      <c r="AG119" s="34" t="s">
        <v>8</v>
      </c>
      <c r="AH119" s="41" t="s">
        <v>276</v>
      </c>
      <c r="AI119" s="11"/>
    </row>
    <row r="120" spans="2:35" ht="30" customHeight="1" x14ac:dyDescent="0.25">
      <c r="B120" s="7"/>
      <c r="C120" s="33" t="s">
        <v>274</v>
      </c>
      <c r="D120" s="34" t="s">
        <v>242</v>
      </c>
      <c r="E120" s="64">
        <v>5.695487056009068E-3</v>
      </c>
      <c r="F120" s="49"/>
      <c r="R120" s="7"/>
      <c r="S120" s="88">
        <v>2016</v>
      </c>
      <c r="T120" s="84" t="s">
        <v>171</v>
      </c>
      <c r="U120" s="85" t="s">
        <v>279</v>
      </c>
      <c r="V120" s="85" t="s">
        <v>300</v>
      </c>
      <c r="W120" s="85" t="s">
        <v>293</v>
      </c>
      <c r="X120" s="86">
        <v>1.1836443302034476</v>
      </c>
      <c r="Y120" s="86">
        <v>1.1836443302034476</v>
      </c>
      <c r="Z120" s="86">
        <v>1.0019719415489863</v>
      </c>
      <c r="AA120" s="87">
        <v>7.8758768951256525E-2</v>
      </c>
      <c r="AB120" s="11"/>
      <c r="AD120" s="7"/>
      <c r="AE120" s="72">
        <v>2016</v>
      </c>
      <c r="AF120" s="34" t="s">
        <v>242</v>
      </c>
      <c r="AG120" s="34" t="s">
        <v>242</v>
      </c>
      <c r="AH120" s="41" t="s">
        <v>276</v>
      </c>
      <c r="AI120" s="11"/>
    </row>
    <row r="121" spans="2:35" ht="30" customHeight="1" x14ac:dyDescent="0.25">
      <c r="B121" s="7"/>
      <c r="C121" s="33" t="s">
        <v>274</v>
      </c>
      <c r="D121" s="34" t="s">
        <v>244</v>
      </c>
      <c r="E121" s="64">
        <v>6.6065259639828565E-3</v>
      </c>
      <c r="F121" s="49"/>
      <c r="R121" s="7"/>
      <c r="S121" s="88">
        <v>2016</v>
      </c>
      <c r="T121" s="84" t="s">
        <v>171</v>
      </c>
      <c r="U121" s="85" t="s">
        <v>279</v>
      </c>
      <c r="V121" s="85" t="s">
        <v>300</v>
      </c>
      <c r="W121" s="85" t="s">
        <v>294</v>
      </c>
      <c r="X121" s="86">
        <v>1.1836443302034478</v>
      </c>
      <c r="Y121" s="86">
        <v>1.1836443302034481</v>
      </c>
      <c r="Z121" s="86">
        <v>1.000096144544371</v>
      </c>
      <c r="AA121" s="87">
        <v>1.0000253530193646</v>
      </c>
      <c r="AB121" s="11"/>
      <c r="AD121" s="7"/>
      <c r="AE121" s="72">
        <v>2016</v>
      </c>
      <c r="AF121" s="34" t="s">
        <v>244</v>
      </c>
      <c r="AG121" s="34" t="s">
        <v>276</v>
      </c>
      <c r="AH121" s="41" t="s">
        <v>276</v>
      </c>
      <c r="AI121" s="11"/>
    </row>
    <row r="122" spans="2:35" ht="30" customHeight="1" x14ac:dyDescent="0.25">
      <c r="B122" s="7"/>
      <c r="C122" s="33" t="s">
        <v>274</v>
      </c>
      <c r="D122" s="34" t="s">
        <v>245</v>
      </c>
      <c r="E122" s="64">
        <v>9.9445435748961499E-3</v>
      </c>
      <c r="F122" s="49"/>
      <c r="R122" s="7"/>
      <c r="S122" s="88">
        <v>2016</v>
      </c>
      <c r="T122" s="84" t="s">
        <v>171</v>
      </c>
      <c r="U122" s="85" t="s">
        <v>279</v>
      </c>
      <c r="V122" s="85" t="s">
        <v>300</v>
      </c>
      <c r="W122" s="85" t="s">
        <v>295</v>
      </c>
      <c r="X122" s="86">
        <v>1.1836443302034476</v>
      </c>
      <c r="Y122" s="86">
        <v>1.1836443302034478</v>
      </c>
      <c r="Z122" s="86">
        <v>0.92847054679242003</v>
      </c>
      <c r="AA122" s="87">
        <v>0.9402798973765375</v>
      </c>
      <c r="AB122" s="11"/>
      <c r="AD122" s="7"/>
      <c r="AE122" s="72">
        <v>2016</v>
      </c>
      <c r="AF122" s="34" t="s">
        <v>245</v>
      </c>
      <c r="AG122" s="34" t="s">
        <v>167</v>
      </c>
      <c r="AH122" s="41" t="s">
        <v>276</v>
      </c>
      <c r="AI122" s="11"/>
    </row>
    <row r="123" spans="2:35" ht="30" customHeight="1" x14ac:dyDescent="0.25">
      <c r="B123" s="7"/>
      <c r="C123" s="33" t="s">
        <v>274</v>
      </c>
      <c r="D123" s="34" t="s">
        <v>247</v>
      </c>
      <c r="E123" s="64">
        <v>1.5857796221421981E-3</v>
      </c>
      <c r="F123" s="49"/>
      <c r="R123" s="7"/>
      <c r="S123" s="88">
        <v>2016</v>
      </c>
      <c r="T123" s="84" t="s">
        <v>171</v>
      </c>
      <c r="U123" s="85" t="s">
        <v>279</v>
      </c>
      <c r="V123" s="85" t="s">
        <v>300</v>
      </c>
      <c r="W123" s="85" t="s">
        <v>296</v>
      </c>
      <c r="X123" s="86">
        <v>1.1836443302034478</v>
      </c>
      <c r="Y123" s="86">
        <v>1.1836443302034478</v>
      </c>
      <c r="Z123" s="86">
        <v>0.74611211726576687</v>
      </c>
      <c r="AA123" s="87">
        <v>0.74613977814319488</v>
      </c>
      <c r="AB123" s="11"/>
      <c r="AD123" s="7"/>
      <c r="AE123" s="72">
        <v>2016</v>
      </c>
      <c r="AF123" s="34" t="s">
        <v>247</v>
      </c>
      <c r="AG123" s="34" t="s">
        <v>247</v>
      </c>
      <c r="AH123" s="41" t="s">
        <v>276</v>
      </c>
      <c r="AI123" s="11"/>
    </row>
    <row r="124" spans="2:35" ht="30" customHeight="1" x14ac:dyDescent="0.25">
      <c r="B124" s="7"/>
      <c r="C124" s="33" t="s">
        <v>274</v>
      </c>
      <c r="D124" s="34" t="s">
        <v>301</v>
      </c>
      <c r="E124" s="64">
        <v>3.495199040959563E-3</v>
      </c>
      <c r="F124" s="49"/>
      <c r="R124" s="7"/>
      <c r="S124" s="88">
        <v>2016</v>
      </c>
      <c r="T124" s="84" t="s">
        <v>171</v>
      </c>
      <c r="U124" s="85" t="s">
        <v>279</v>
      </c>
      <c r="V124" s="85" t="s">
        <v>300</v>
      </c>
      <c r="W124" s="85" t="s">
        <v>297</v>
      </c>
      <c r="X124" s="86">
        <v>1.1836443302034478</v>
      </c>
      <c r="Y124" s="86">
        <v>1.1836443302034478</v>
      </c>
      <c r="Z124" s="86">
        <v>1.0006141343674047</v>
      </c>
      <c r="AA124" s="87">
        <v>3.9264039240678623</v>
      </c>
      <c r="AB124" s="11"/>
      <c r="AD124" s="7"/>
      <c r="AE124" s="72">
        <v>2016</v>
      </c>
      <c r="AF124" s="34" t="s">
        <v>248</v>
      </c>
      <c r="AG124" s="34" t="s">
        <v>248</v>
      </c>
      <c r="AH124" s="41" t="s">
        <v>276</v>
      </c>
      <c r="AI124" s="11"/>
    </row>
    <row r="125" spans="2:35" ht="30" customHeight="1" x14ac:dyDescent="0.25">
      <c r="B125" s="7"/>
      <c r="C125" s="33" t="s">
        <v>274</v>
      </c>
      <c r="D125" s="34" t="s">
        <v>248</v>
      </c>
      <c r="E125" s="64">
        <v>5.3327744085732041E-3</v>
      </c>
      <c r="F125" s="49"/>
      <c r="R125" s="7"/>
      <c r="S125" s="88">
        <v>2016</v>
      </c>
      <c r="T125" s="84" t="s">
        <v>171</v>
      </c>
      <c r="U125" s="85" t="s">
        <v>279</v>
      </c>
      <c r="V125" s="85" t="s">
        <v>300</v>
      </c>
      <c r="W125" s="85" t="s">
        <v>299</v>
      </c>
      <c r="X125" s="86">
        <v>1.1836443302034478</v>
      </c>
      <c r="Y125" s="86">
        <v>1.1836443302034476</v>
      </c>
      <c r="Z125" s="86">
        <v>0.99945419556056903</v>
      </c>
      <c r="AA125" s="87">
        <v>1.8275709131346318</v>
      </c>
      <c r="AB125" s="11"/>
      <c r="AD125" s="7"/>
      <c r="AE125" s="72">
        <v>2016</v>
      </c>
      <c r="AF125" s="34" t="s">
        <v>249</v>
      </c>
      <c r="AG125" s="34" t="s">
        <v>155</v>
      </c>
      <c r="AH125" s="41" t="s">
        <v>276</v>
      </c>
      <c r="AI125" s="11"/>
    </row>
    <row r="126" spans="2:35" ht="30" customHeight="1" x14ac:dyDescent="0.25">
      <c r="B126" s="7"/>
      <c r="C126" s="33" t="s">
        <v>274</v>
      </c>
      <c r="D126" s="34" t="s">
        <v>249</v>
      </c>
      <c r="E126" s="64">
        <v>1.0614081482514623E-3</v>
      </c>
      <c r="F126" s="49"/>
      <c r="R126" s="7"/>
      <c r="S126" s="88">
        <v>2016</v>
      </c>
      <c r="T126" s="84" t="s">
        <v>171</v>
      </c>
      <c r="U126" s="85" t="s">
        <v>302</v>
      </c>
      <c r="V126" s="85" t="s">
        <v>280</v>
      </c>
      <c r="W126" s="85" t="s">
        <v>281</v>
      </c>
      <c r="X126" s="86">
        <v>1.7275965117573471</v>
      </c>
      <c r="Y126" s="86">
        <v>1.7275965117573469</v>
      </c>
      <c r="Z126" s="86">
        <v>1.4415256571175132</v>
      </c>
      <c r="AA126" s="87">
        <v>1.4414270680177097</v>
      </c>
      <c r="AB126" s="11"/>
      <c r="AD126" s="7"/>
      <c r="AE126" s="72">
        <v>2016</v>
      </c>
      <c r="AF126" s="34" t="s">
        <v>251</v>
      </c>
      <c r="AG126" s="34" t="s">
        <v>276</v>
      </c>
      <c r="AH126" s="41" t="s">
        <v>276</v>
      </c>
      <c r="AI126" s="11"/>
    </row>
    <row r="127" spans="2:35" ht="30" customHeight="1" x14ac:dyDescent="0.25">
      <c r="B127" s="7"/>
      <c r="C127" s="33" t="s">
        <v>274</v>
      </c>
      <c r="D127" s="34" t="s">
        <v>251</v>
      </c>
      <c r="E127" s="64">
        <v>1.4631531912425149E-2</v>
      </c>
      <c r="F127" s="49"/>
      <c r="R127" s="7"/>
      <c r="S127" s="88">
        <v>2016</v>
      </c>
      <c r="T127" s="84" t="s">
        <v>171</v>
      </c>
      <c r="U127" s="85" t="s">
        <v>302</v>
      </c>
      <c r="V127" s="85" t="s">
        <v>280</v>
      </c>
      <c r="W127" s="85" t="s">
        <v>282</v>
      </c>
      <c r="X127" s="86">
        <v>1.7275965117573471</v>
      </c>
      <c r="Y127" s="86">
        <v>1.7275965117573471</v>
      </c>
      <c r="Z127" s="86">
        <v>3.4301820230279016</v>
      </c>
      <c r="AA127" s="87">
        <v>3.3276062666500015</v>
      </c>
      <c r="AB127" s="11"/>
      <c r="AD127" s="7"/>
      <c r="AE127" s="72">
        <v>2016</v>
      </c>
      <c r="AF127" s="34" t="s">
        <v>252</v>
      </c>
      <c r="AG127" s="34" t="s">
        <v>179</v>
      </c>
      <c r="AH127" s="41" t="s">
        <v>276</v>
      </c>
      <c r="AI127" s="11"/>
    </row>
    <row r="128" spans="2:35" ht="30" customHeight="1" x14ac:dyDescent="0.25">
      <c r="B128" s="7"/>
      <c r="C128" s="33" t="s">
        <v>274</v>
      </c>
      <c r="D128" s="34" t="s">
        <v>252</v>
      </c>
      <c r="E128" s="64">
        <v>2.1201395249678973E-3</v>
      </c>
      <c r="F128" s="49"/>
      <c r="R128" s="7"/>
      <c r="S128" s="88">
        <v>2016</v>
      </c>
      <c r="T128" s="84" t="s">
        <v>171</v>
      </c>
      <c r="U128" s="85" t="s">
        <v>302</v>
      </c>
      <c r="V128" s="85" t="s">
        <v>280</v>
      </c>
      <c r="W128" s="85" t="s">
        <v>283</v>
      </c>
      <c r="X128" s="86">
        <v>1.7275965117573471</v>
      </c>
      <c r="Y128" s="86">
        <v>1.7275965117573471</v>
      </c>
      <c r="Z128" s="86">
        <v>0.77588192488087449</v>
      </c>
      <c r="AA128" s="87">
        <v>0.77589491557261014</v>
      </c>
      <c r="AB128" s="11"/>
      <c r="AD128" s="7"/>
      <c r="AE128" s="72">
        <v>2016</v>
      </c>
      <c r="AF128" s="34" t="s">
        <v>253</v>
      </c>
      <c r="AG128" s="34" t="s">
        <v>253</v>
      </c>
      <c r="AH128" s="41" t="s">
        <v>276</v>
      </c>
      <c r="AI128" s="11"/>
    </row>
    <row r="129" spans="2:35" ht="30" customHeight="1" x14ac:dyDescent="0.25">
      <c r="B129" s="7"/>
      <c r="C129" s="33" t="s">
        <v>274</v>
      </c>
      <c r="D129" s="34" t="s">
        <v>253</v>
      </c>
      <c r="E129" s="64">
        <v>2.7223368034325584E-3</v>
      </c>
      <c r="F129" s="49"/>
      <c r="R129" s="7"/>
      <c r="S129" s="88">
        <v>2016</v>
      </c>
      <c r="T129" s="84" t="s">
        <v>171</v>
      </c>
      <c r="U129" s="85" t="s">
        <v>302</v>
      </c>
      <c r="V129" s="85" t="s">
        <v>280</v>
      </c>
      <c r="W129" s="85" t="s">
        <v>284</v>
      </c>
      <c r="X129" s="86">
        <v>1.7275965117573471</v>
      </c>
      <c r="Y129" s="86">
        <v>1.7275965117573471</v>
      </c>
      <c r="Z129" s="86">
        <v>0.69463637622211616</v>
      </c>
      <c r="AA129" s="87">
        <v>0.69519491186928695</v>
      </c>
      <c r="AB129" s="11"/>
      <c r="AD129" s="7"/>
      <c r="AE129" s="72">
        <v>2016</v>
      </c>
      <c r="AF129" s="34" t="s">
        <v>255</v>
      </c>
      <c r="AG129" s="34" t="s">
        <v>276</v>
      </c>
      <c r="AH129" s="41" t="s">
        <v>276</v>
      </c>
      <c r="AI129" s="11"/>
    </row>
    <row r="130" spans="2:35" ht="30" customHeight="1" x14ac:dyDescent="0.25">
      <c r="B130" s="7"/>
      <c r="C130" s="33" t="s">
        <v>274</v>
      </c>
      <c r="D130" s="34" t="s">
        <v>255</v>
      </c>
      <c r="E130" s="64">
        <v>1.2283015412762929E-2</v>
      </c>
      <c r="F130" s="49"/>
      <c r="R130" s="7"/>
      <c r="S130" s="88">
        <v>2016</v>
      </c>
      <c r="T130" s="84" t="s">
        <v>171</v>
      </c>
      <c r="U130" s="85" t="s">
        <v>302</v>
      </c>
      <c r="V130" s="85" t="s">
        <v>280</v>
      </c>
      <c r="W130" s="85" t="s">
        <v>285</v>
      </c>
      <c r="X130" s="86">
        <v>1.7275965117573471</v>
      </c>
      <c r="Y130" s="86">
        <v>1.7275965117573471</v>
      </c>
      <c r="Z130" s="86">
        <v>0.61647968347097126</v>
      </c>
      <c r="AA130" s="87">
        <v>0.48788756292338425</v>
      </c>
      <c r="AB130" s="11"/>
      <c r="AD130" s="7"/>
      <c r="AE130" s="72">
        <v>2016</v>
      </c>
      <c r="AF130" s="34" t="s">
        <v>256</v>
      </c>
      <c r="AG130" s="34" t="s">
        <v>155</v>
      </c>
      <c r="AH130" s="41" t="s">
        <v>276</v>
      </c>
      <c r="AI130" s="11"/>
    </row>
    <row r="131" spans="2:35" ht="30" customHeight="1" x14ac:dyDescent="0.25">
      <c r="B131" s="7"/>
      <c r="C131" s="33" t="s">
        <v>274</v>
      </c>
      <c r="D131" s="34" t="s">
        <v>256</v>
      </c>
      <c r="E131" s="64">
        <v>1.9742178906643881E-3</v>
      </c>
      <c r="F131" s="49"/>
      <c r="R131" s="7"/>
      <c r="S131" s="88">
        <v>2016</v>
      </c>
      <c r="T131" s="84" t="s">
        <v>171</v>
      </c>
      <c r="U131" s="85" t="s">
        <v>302</v>
      </c>
      <c r="V131" s="85" t="s">
        <v>280</v>
      </c>
      <c r="W131" s="85" t="s">
        <v>286</v>
      </c>
      <c r="X131" s="86">
        <v>1.7275965117573471</v>
      </c>
      <c r="Y131" s="86">
        <v>1.7275965117573469</v>
      </c>
      <c r="Z131" s="86">
        <v>0.80483009196688482</v>
      </c>
      <c r="AA131" s="87">
        <v>0.80506124392274414</v>
      </c>
      <c r="AB131" s="11"/>
      <c r="AD131" s="7"/>
      <c r="AE131" s="72">
        <v>2016</v>
      </c>
      <c r="AF131" s="34" t="s">
        <v>257</v>
      </c>
      <c r="AG131" s="34" t="s">
        <v>257</v>
      </c>
      <c r="AH131" s="41" t="s">
        <v>276</v>
      </c>
      <c r="AI131" s="11"/>
    </row>
    <row r="132" spans="2:35" ht="30" customHeight="1" x14ac:dyDescent="0.25">
      <c r="B132" s="7"/>
      <c r="C132" s="33" t="s">
        <v>274</v>
      </c>
      <c r="D132" s="34" t="s">
        <v>257</v>
      </c>
      <c r="E132" s="64">
        <v>7.132338247334038E-3</v>
      </c>
      <c r="F132" s="49"/>
      <c r="R132" s="7"/>
      <c r="S132" s="88">
        <v>2016</v>
      </c>
      <c r="T132" s="84" t="s">
        <v>171</v>
      </c>
      <c r="U132" s="85" t="s">
        <v>302</v>
      </c>
      <c r="V132" s="85" t="s">
        <v>280</v>
      </c>
      <c r="W132" s="89" t="s">
        <v>287</v>
      </c>
      <c r="X132" s="86">
        <v>1.7275965117573471</v>
      </c>
      <c r="Y132" s="86">
        <v>1.7275965117573469</v>
      </c>
      <c r="Z132" s="86">
        <v>0.95207395719068</v>
      </c>
      <c r="AA132" s="87">
        <v>0.95199483111721017</v>
      </c>
      <c r="AB132" s="11"/>
      <c r="AD132" s="7"/>
      <c r="AE132" s="72">
        <v>2016</v>
      </c>
      <c r="AF132" s="34" t="s">
        <v>258</v>
      </c>
      <c r="AG132" s="34" t="s">
        <v>276</v>
      </c>
      <c r="AH132" s="41" t="s">
        <v>276</v>
      </c>
      <c r="AI132" s="11"/>
    </row>
    <row r="133" spans="2:35" ht="30" customHeight="1" x14ac:dyDescent="0.25">
      <c r="B133" s="7"/>
      <c r="C133" s="33" t="s">
        <v>274</v>
      </c>
      <c r="D133" s="34" t="s">
        <v>258</v>
      </c>
      <c r="E133" s="64">
        <v>6.638337811854407E-2</v>
      </c>
      <c r="F133" s="49"/>
      <c r="R133" s="7"/>
      <c r="S133" s="88">
        <v>2016</v>
      </c>
      <c r="T133" s="84" t="s">
        <v>171</v>
      </c>
      <c r="U133" s="85" t="s">
        <v>302</v>
      </c>
      <c r="V133" s="85" t="s">
        <v>280</v>
      </c>
      <c r="W133" s="85" t="s">
        <v>288</v>
      </c>
      <c r="X133" s="86">
        <v>1.7275965117573464</v>
      </c>
      <c r="Y133" s="86">
        <v>1.7275965117573475</v>
      </c>
      <c r="Z133" s="86">
        <v>0.99131140504380577</v>
      </c>
      <c r="AA133" s="87">
        <v>1.0364755448127383</v>
      </c>
      <c r="AB133" s="11"/>
      <c r="AD133" s="7"/>
      <c r="AE133" s="72">
        <v>2016</v>
      </c>
      <c r="AF133" s="34" t="s">
        <v>259</v>
      </c>
      <c r="AG133" s="34" t="s">
        <v>155</v>
      </c>
      <c r="AH133" s="41" t="s">
        <v>276</v>
      </c>
      <c r="AI133" s="11"/>
    </row>
    <row r="134" spans="2:35" ht="30" customHeight="1" x14ac:dyDescent="0.25">
      <c r="B134" s="7"/>
      <c r="C134" s="33" t="s">
        <v>274</v>
      </c>
      <c r="D134" s="34" t="s">
        <v>259</v>
      </c>
      <c r="E134" s="64">
        <v>8.6874787619667174E-3</v>
      </c>
      <c r="F134" s="49"/>
      <c r="R134" s="7"/>
      <c r="S134" s="88">
        <v>2016</v>
      </c>
      <c r="T134" s="84" t="s">
        <v>171</v>
      </c>
      <c r="U134" s="85" t="s">
        <v>302</v>
      </c>
      <c r="V134" s="85" t="s">
        <v>280</v>
      </c>
      <c r="W134" s="85" t="s">
        <v>289</v>
      </c>
      <c r="X134" s="86">
        <v>1.7275965117573475</v>
      </c>
      <c r="Y134" s="86">
        <v>1.7275965117573469</v>
      </c>
      <c r="Z134" s="86">
        <v>0.70506373866353467</v>
      </c>
      <c r="AA134" s="87">
        <v>0.70628136490972016</v>
      </c>
      <c r="AB134" s="11"/>
      <c r="AD134" s="7"/>
      <c r="AE134" s="72">
        <v>2016</v>
      </c>
      <c r="AF134" s="34" t="s">
        <v>260</v>
      </c>
      <c r="AG134" s="34" t="s">
        <v>155</v>
      </c>
      <c r="AH134" s="41" t="s">
        <v>276</v>
      </c>
      <c r="AI134" s="11"/>
    </row>
    <row r="135" spans="2:35" ht="30" customHeight="1" x14ac:dyDescent="0.25">
      <c r="B135" s="7"/>
      <c r="C135" s="33" t="s">
        <v>274</v>
      </c>
      <c r="D135" s="34" t="s">
        <v>260</v>
      </c>
      <c r="E135" s="64">
        <v>7.7516874594541266E-4</v>
      </c>
      <c r="F135" s="49"/>
      <c r="R135" s="7"/>
      <c r="S135" s="88">
        <v>2016</v>
      </c>
      <c r="T135" s="84" t="s">
        <v>171</v>
      </c>
      <c r="U135" s="85" t="s">
        <v>302</v>
      </c>
      <c r="V135" s="85" t="s">
        <v>280</v>
      </c>
      <c r="W135" s="85" t="s">
        <v>290</v>
      </c>
      <c r="X135" s="86">
        <v>1.7275965117573471</v>
      </c>
      <c r="Y135" s="86">
        <v>1.7275965117573475</v>
      </c>
      <c r="Z135" s="86">
        <v>1.0941281134083711</v>
      </c>
      <c r="AA135" s="87">
        <v>1.097484671321955</v>
      </c>
      <c r="AB135" s="11"/>
      <c r="AD135" s="7"/>
      <c r="AE135" s="72">
        <v>2016</v>
      </c>
      <c r="AF135" s="34" t="s">
        <v>261</v>
      </c>
      <c r="AG135" s="34" t="s">
        <v>276</v>
      </c>
      <c r="AH135" s="41" t="s">
        <v>276</v>
      </c>
      <c r="AI135" s="11"/>
    </row>
    <row r="136" spans="2:35" ht="30" customHeight="1" x14ac:dyDescent="0.25">
      <c r="B136" s="7"/>
      <c r="C136" s="33" t="s">
        <v>274</v>
      </c>
      <c r="D136" s="34" t="s">
        <v>261</v>
      </c>
      <c r="E136" s="64">
        <v>1.1201282611704468E-3</v>
      </c>
      <c r="F136" s="49"/>
      <c r="R136" s="7"/>
      <c r="S136" s="88">
        <v>2016</v>
      </c>
      <c r="T136" s="84" t="s">
        <v>171</v>
      </c>
      <c r="U136" s="85" t="s">
        <v>302</v>
      </c>
      <c r="V136" s="85" t="s">
        <v>280</v>
      </c>
      <c r="W136" s="85" t="s">
        <v>291</v>
      </c>
      <c r="X136" s="86">
        <v>1.7275965117573469</v>
      </c>
      <c r="Y136" s="86">
        <v>1.7275965117573471</v>
      </c>
      <c r="Z136" s="86">
        <v>1.1394739601159833</v>
      </c>
      <c r="AA136" s="87">
        <v>0.85586093435149835</v>
      </c>
      <c r="AB136" s="11"/>
      <c r="AD136" s="7"/>
      <c r="AE136" s="72">
        <v>2016</v>
      </c>
      <c r="AF136" s="34" t="s">
        <v>262</v>
      </c>
      <c r="AG136" s="34" t="s">
        <v>155</v>
      </c>
      <c r="AH136" s="41" t="s">
        <v>276</v>
      </c>
      <c r="AI136" s="11"/>
    </row>
    <row r="137" spans="2:35" ht="30" customHeight="1" x14ac:dyDescent="0.25">
      <c r="B137" s="7"/>
      <c r="C137" s="33" t="s">
        <v>274</v>
      </c>
      <c r="D137" s="34" t="s">
        <v>262</v>
      </c>
      <c r="E137" s="64">
        <v>8.4050467674374888E-4</v>
      </c>
      <c r="F137" s="49"/>
      <c r="R137" s="7"/>
      <c r="S137" s="88">
        <v>2016</v>
      </c>
      <c r="T137" s="84" t="s">
        <v>171</v>
      </c>
      <c r="U137" s="85" t="s">
        <v>302</v>
      </c>
      <c r="V137" s="85" t="s">
        <v>280</v>
      </c>
      <c r="W137" s="85" t="s">
        <v>292</v>
      </c>
      <c r="X137" s="86">
        <v>1.7275965117573469</v>
      </c>
      <c r="Y137" s="86">
        <v>1.7275965117573471</v>
      </c>
      <c r="Z137" s="86">
        <v>1.1228721837029327</v>
      </c>
      <c r="AA137" s="87">
        <v>0.94320863341790551</v>
      </c>
      <c r="AB137" s="11"/>
      <c r="AD137" s="7"/>
      <c r="AE137" s="72">
        <v>2016</v>
      </c>
      <c r="AF137" s="34" t="s">
        <v>263</v>
      </c>
      <c r="AG137" s="34" t="s">
        <v>167</v>
      </c>
      <c r="AH137" s="41" t="s">
        <v>276</v>
      </c>
      <c r="AI137" s="11"/>
    </row>
    <row r="138" spans="2:35" ht="30" customHeight="1" x14ac:dyDescent="0.25">
      <c r="B138" s="7"/>
      <c r="C138" s="33" t="s">
        <v>274</v>
      </c>
      <c r="D138" s="34" t="s">
        <v>263</v>
      </c>
      <c r="E138" s="64">
        <v>2.9393367907312421E-3</v>
      </c>
      <c r="F138" s="49"/>
      <c r="R138" s="7"/>
      <c r="S138" s="88">
        <v>2016</v>
      </c>
      <c r="T138" s="84" t="s">
        <v>171</v>
      </c>
      <c r="U138" s="85" t="s">
        <v>302</v>
      </c>
      <c r="V138" s="85" t="s">
        <v>280</v>
      </c>
      <c r="W138" s="85" t="s">
        <v>293</v>
      </c>
      <c r="X138" s="86">
        <v>1.7275965117573471</v>
      </c>
      <c r="Y138" s="86">
        <v>1.7275965117573471</v>
      </c>
      <c r="Z138" s="86">
        <v>0.94658328181330775</v>
      </c>
      <c r="AA138" s="87">
        <v>7.8505853876136997E-2</v>
      </c>
      <c r="AB138" s="11"/>
      <c r="AD138" s="7"/>
      <c r="AE138" s="72">
        <v>2016</v>
      </c>
      <c r="AF138" s="34" t="s">
        <v>264</v>
      </c>
      <c r="AG138" s="34" t="s">
        <v>155</v>
      </c>
      <c r="AH138" s="41" t="s">
        <v>276</v>
      </c>
      <c r="AI138" s="11"/>
    </row>
    <row r="139" spans="2:35" ht="30" customHeight="1" x14ac:dyDescent="0.25">
      <c r="B139" s="7"/>
      <c r="C139" s="33" t="s">
        <v>274</v>
      </c>
      <c r="D139" s="34" t="s">
        <v>264</v>
      </c>
      <c r="E139" s="64">
        <v>8.7381028658200868E-3</v>
      </c>
      <c r="F139" s="49"/>
      <c r="R139" s="7"/>
      <c r="S139" s="88">
        <v>2016</v>
      </c>
      <c r="T139" s="84" t="s">
        <v>171</v>
      </c>
      <c r="U139" s="85" t="s">
        <v>302</v>
      </c>
      <c r="V139" s="85" t="s">
        <v>280</v>
      </c>
      <c r="W139" s="85" t="s">
        <v>294</v>
      </c>
      <c r="X139" s="86">
        <v>1.7275965117573471</v>
      </c>
      <c r="Y139" s="86">
        <v>1.7275965117573471</v>
      </c>
      <c r="Z139" s="86">
        <v>0.9897472127160023</v>
      </c>
      <c r="AA139" s="87">
        <v>0.98881438661973464</v>
      </c>
      <c r="AB139" s="11"/>
      <c r="AD139" s="7"/>
      <c r="AE139" s="72">
        <v>2016</v>
      </c>
      <c r="AF139" s="34" t="s">
        <v>265</v>
      </c>
      <c r="AG139" s="34" t="s">
        <v>167</v>
      </c>
      <c r="AH139" s="41" t="s">
        <v>276</v>
      </c>
      <c r="AI139" s="11"/>
    </row>
    <row r="140" spans="2:35" ht="30" customHeight="1" x14ac:dyDescent="0.25">
      <c r="B140" s="7"/>
      <c r="C140" s="33" t="s">
        <v>274</v>
      </c>
      <c r="D140" s="34" t="s">
        <v>265</v>
      </c>
      <c r="E140" s="64">
        <v>1.2797399586120608E-3</v>
      </c>
      <c r="F140" s="49"/>
      <c r="R140" s="7"/>
      <c r="S140" s="88">
        <v>2016</v>
      </c>
      <c r="T140" s="84" t="s">
        <v>171</v>
      </c>
      <c r="U140" s="85" t="s">
        <v>302</v>
      </c>
      <c r="V140" s="85" t="s">
        <v>280</v>
      </c>
      <c r="W140" s="85" t="s">
        <v>295</v>
      </c>
      <c r="X140" s="86">
        <v>1.7275965117573471</v>
      </c>
      <c r="Y140" s="86">
        <v>1.7275965117573469</v>
      </c>
      <c r="Z140" s="86">
        <v>0.90594173214910856</v>
      </c>
      <c r="AA140" s="87">
        <v>1.4512333933804313</v>
      </c>
      <c r="AB140" s="11"/>
      <c r="AD140" s="7"/>
      <c r="AE140" s="72">
        <v>2016</v>
      </c>
      <c r="AF140" s="34" t="s">
        <v>16</v>
      </c>
      <c r="AG140" s="34" t="s">
        <v>16</v>
      </c>
      <c r="AH140" s="41" t="s">
        <v>276</v>
      </c>
      <c r="AI140" s="11"/>
    </row>
    <row r="141" spans="2:35" ht="30" customHeight="1" x14ac:dyDescent="0.25">
      <c r="B141" s="7"/>
      <c r="C141" s="33" t="s">
        <v>274</v>
      </c>
      <c r="D141" s="34" t="s">
        <v>16</v>
      </c>
      <c r="E141" s="64">
        <v>0.12797924684951881</v>
      </c>
      <c r="F141" s="49"/>
      <c r="R141" s="7"/>
      <c r="S141" s="88">
        <v>2016</v>
      </c>
      <c r="T141" s="84" t="s">
        <v>171</v>
      </c>
      <c r="U141" s="85" t="s">
        <v>302</v>
      </c>
      <c r="V141" s="85" t="s">
        <v>280</v>
      </c>
      <c r="W141" s="85" t="s">
        <v>296</v>
      </c>
      <c r="X141" s="86">
        <v>1.7275965117573471</v>
      </c>
      <c r="Y141" s="86">
        <v>1.7275965117573471</v>
      </c>
      <c r="Z141" s="86">
        <v>0.74291602221942066</v>
      </c>
      <c r="AA141" s="87">
        <v>0.74308095893127957</v>
      </c>
      <c r="AB141" s="11"/>
      <c r="AD141" s="7"/>
      <c r="AE141" s="72">
        <v>2016</v>
      </c>
      <c r="AF141" s="34" t="s">
        <v>266</v>
      </c>
      <c r="AG141" s="34" t="s">
        <v>276</v>
      </c>
      <c r="AH141" s="41" t="s">
        <v>276</v>
      </c>
      <c r="AI141" s="11"/>
    </row>
    <row r="142" spans="2:35" ht="30" customHeight="1" x14ac:dyDescent="0.25">
      <c r="B142" s="7"/>
      <c r="C142" s="33" t="s">
        <v>274</v>
      </c>
      <c r="D142" s="34" t="s">
        <v>266</v>
      </c>
      <c r="E142" s="64">
        <v>2.3525019215773622E-2</v>
      </c>
      <c r="F142" s="49"/>
      <c r="R142" s="7"/>
      <c r="S142" s="88">
        <v>2016</v>
      </c>
      <c r="T142" s="84" t="s">
        <v>171</v>
      </c>
      <c r="U142" s="85" t="s">
        <v>302</v>
      </c>
      <c r="V142" s="85" t="s">
        <v>280</v>
      </c>
      <c r="W142" s="85" t="s">
        <v>297</v>
      </c>
      <c r="X142" s="86">
        <v>1.7275965117573469</v>
      </c>
      <c r="Y142" s="86">
        <v>1.7275965117573471</v>
      </c>
      <c r="Z142" s="86">
        <v>0.9957570537672098</v>
      </c>
      <c r="AA142" s="87">
        <v>2.8267962677373824</v>
      </c>
      <c r="AB142" s="11"/>
      <c r="AD142" s="7"/>
      <c r="AE142" s="72">
        <v>2016</v>
      </c>
      <c r="AF142" s="34" t="s">
        <v>267</v>
      </c>
      <c r="AG142" s="34" t="s">
        <v>276</v>
      </c>
      <c r="AH142" s="41" t="s">
        <v>276</v>
      </c>
      <c r="AI142" s="11"/>
    </row>
    <row r="143" spans="2:35" ht="30" customHeight="1" x14ac:dyDescent="0.25">
      <c r="B143" s="7"/>
      <c r="C143" s="33" t="s">
        <v>274</v>
      </c>
      <c r="D143" s="34" t="s">
        <v>267</v>
      </c>
      <c r="E143" s="64">
        <v>1.799242181556322E-3</v>
      </c>
      <c r="F143" s="49"/>
      <c r="R143" s="7"/>
      <c r="S143" s="88">
        <v>2016</v>
      </c>
      <c r="T143" s="84" t="s">
        <v>171</v>
      </c>
      <c r="U143" s="85" t="s">
        <v>302</v>
      </c>
      <c r="V143" s="85" t="s">
        <v>280</v>
      </c>
      <c r="W143" s="85" t="s">
        <v>299</v>
      </c>
      <c r="X143" s="86">
        <v>1.7275965117573475</v>
      </c>
      <c r="Y143" s="86">
        <v>1.7275965117573475</v>
      </c>
      <c r="Z143" s="86">
        <v>0.97573931895219745</v>
      </c>
      <c r="AA143" s="87" t="s">
        <v>298</v>
      </c>
      <c r="AB143" s="11"/>
      <c r="AD143" s="7"/>
      <c r="AE143" s="72">
        <v>2016</v>
      </c>
      <c r="AF143" s="34" t="s">
        <v>268</v>
      </c>
      <c r="AG143" s="34" t="s">
        <v>179</v>
      </c>
      <c r="AH143" s="41" t="s">
        <v>276</v>
      </c>
      <c r="AI143" s="11"/>
    </row>
    <row r="144" spans="2:35" ht="30" customHeight="1" x14ac:dyDescent="0.25">
      <c r="B144" s="7"/>
      <c r="C144" s="33" t="s">
        <v>274</v>
      </c>
      <c r="D144" s="34" t="s">
        <v>268</v>
      </c>
      <c r="E144" s="64">
        <v>1.0018810469759051E-2</v>
      </c>
      <c r="F144" s="49"/>
      <c r="R144" s="7"/>
      <c r="S144" s="88">
        <v>2016</v>
      </c>
      <c r="T144" s="84" t="s">
        <v>171</v>
      </c>
      <c r="U144" s="85" t="s">
        <v>302</v>
      </c>
      <c r="V144" s="85" t="s">
        <v>300</v>
      </c>
      <c r="W144" s="85" t="s">
        <v>281</v>
      </c>
      <c r="X144" s="86">
        <v>1.7275965117573469</v>
      </c>
      <c r="Y144" s="86">
        <v>1.7275965117573466</v>
      </c>
      <c r="Z144" s="86">
        <v>1.4415293440382684</v>
      </c>
      <c r="AA144" s="87">
        <v>1.4415310614193444</v>
      </c>
      <c r="AB144" s="11"/>
      <c r="AD144" s="7"/>
      <c r="AE144" s="72">
        <v>2016</v>
      </c>
      <c r="AF144" s="34" t="s">
        <v>269</v>
      </c>
      <c r="AG144" s="34" t="s">
        <v>167</v>
      </c>
      <c r="AH144" s="41" t="s">
        <v>276</v>
      </c>
      <c r="AI144" s="11"/>
    </row>
    <row r="145" spans="2:35" ht="30" customHeight="1" x14ac:dyDescent="0.25">
      <c r="B145" s="7"/>
      <c r="C145" s="33" t="s">
        <v>274</v>
      </c>
      <c r="D145" s="34" t="s">
        <v>269</v>
      </c>
      <c r="E145" s="64">
        <v>3.8788956574489233E-3</v>
      </c>
      <c r="F145" s="49"/>
      <c r="R145" s="7"/>
      <c r="S145" s="88">
        <v>2016</v>
      </c>
      <c r="T145" s="84" t="s">
        <v>171</v>
      </c>
      <c r="U145" s="85" t="s">
        <v>302</v>
      </c>
      <c r="V145" s="85" t="s">
        <v>300</v>
      </c>
      <c r="W145" s="85" t="s">
        <v>282</v>
      </c>
      <c r="X145" s="86">
        <v>1.7275965117573471</v>
      </c>
      <c r="Y145" s="86">
        <v>1.7275965117573471</v>
      </c>
      <c r="Z145" s="86">
        <v>3.4301720655457135</v>
      </c>
      <c r="AA145" s="87">
        <v>3.3257104378779831</v>
      </c>
      <c r="AB145" s="11"/>
      <c r="AD145" s="7"/>
      <c r="AE145" s="72">
        <v>2016</v>
      </c>
      <c r="AF145" s="34" t="s">
        <v>270</v>
      </c>
      <c r="AG145" s="34" t="s">
        <v>179</v>
      </c>
      <c r="AH145" s="41" t="s">
        <v>276</v>
      </c>
      <c r="AI145" s="11"/>
    </row>
    <row r="146" spans="2:35" ht="30" customHeight="1" x14ac:dyDescent="0.25">
      <c r="B146" s="7"/>
      <c r="C146" s="33" t="s">
        <v>274</v>
      </c>
      <c r="D146" s="34" t="s">
        <v>270</v>
      </c>
      <c r="E146" s="64">
        <v>6.324479623273238E-4</v>
      </c>
      <c r="F146" s="49"/>
      <c r="R146" s="7"/>
      <c r="S146" s="88">
        <v>2016</v>
      </c>
      <c r="T146" s="84" t="s">
        <v>171</v>
      </c>
      <c r="U146" s="85" t="s">
        <v>302</v>
      </c>
      <c r="V146" s="85" t="s">
        <v>300</v>
      </c>
      <c r="W146" s="85" t="s">
        <v>283</v>
      </c>
      <c r="X146" s="86">
        <v>1.7275965117573469</v>
      </c>
      <c r="Y146" s="86">
        <v>1.7275965117573469</v>
      </c>
      <c r="Z146" s="86">
        <v>0.77588580502065529</v>
      </c>
      <c r="AA146" s="87">
        <v>0.77589308837985871</v>
      </c>
      <c r="AB146" s="11"/>
      <c r="AD146" s="7"/>
      <c r="AE146" s="72">
        <v>2016</v>
      </c>
      <c r="AF146" s="34" t="s">
        <v>271</v>
      </c>
      <c r="AG146" s="34" t="s">
        <v>179</v>
      </c>
      <c r="AH146" s="41" t="s">
        <v>276</v>
      </c>
      <c r="AI146" s="11"/>
    </row>
    <row r="147" spans="2:35" ht="30" customHeight="1" x14ac:dyDescent="0.25">
      <c r="B147" s="7"/>
      <c r="C147" s="33" t="s">
        <v>274</v>
      </c>
      <c r="D147" s="34" t="s">
        <v>271</v>
      </c>
      <c r="E147" s="64">
        <v>6.532857746246321E-4</v>
      </c>
      <c r="F147" s="49"/>
      <c r="R147" s="7"/>
      <c r="S147" s="88">
        <v>2016</v>
      </c>
      <c r="T147" s="84" t="s">
        <v>171</v>
      </c>
      <c r="U147" s="85" t="s">
        <v>302</v>
      </c>
      <c r="V147" s="85" t="s">
        <v>300</v>
      </c>
      <c r="W147" s="85" t="s">
        <v>284</v>
      </c>
      <c r="X147" s="86">
        <v>1.7275965117573466</v>
      </c>
      <c r="Y147" s="86">
        <v>1.7275965117573469</v>
      </c>
      <c r="Z147" s="86">
        <v>0.69472758922297972</v>
      </c>
      <c r="AA147" s="87">
        <v>0.69516450452486156</v>
      </c>
      <c r="AB147" s="11"/>
      <c r="AD147" s="7"/>
      <c r="AE147" s="72">
        <v>2016</v>
      </c>
      <c r="AF147" s="34" t="s">
        <v>272</v>
      </c>
      <c r="AG147" s="34" t="s">
        <v>179</v>
      </c>
      <c r="AH147" s="41" t="s">
        <v>276</v>
      </c>
      <c r="AI147" s="11"/>
    </row>
    <row r="148" spans="2:35" ht="30" customHeight="1" thickBot="1" x14ac:dyDescent="0.3">
      <c r="B148" s="7"/>
      <c r="C148" s="33" t="s">
        <v>274</v>
      </c>
      <c r="D148" s="34" t="s">
        <v>272</v>
      </c>
      <c r="E148" s="64">
        <v>5.4114625918074482E-3</v>
      </c>
      <c r="F148" s="49"/>
      <c r="R148" s="7"/>
      <c r="S148" s="88">
        <v>2016</v>
      </c>
      <c r="T148" s="84" t="s">
        <v>171</v>
      </c>
      <c r="U148" s="85" t="s">
        <v>302</v>
      </c>
      <c r="V148" s="85" t="s">
        <v>300</v>
      </c>
      <c r="W148" s="85" t="s">
        <v>285</v>
      </c>
      <c r="X148" s="86" t="s">
        <v>298</v>
      </c>
      <c r="Y148" s="86" t="s">
        <v>298</v>
      </c>
      <c r="Z148" s="86" t="s">
        <v>298</v>
      </c>
      <c r="AA148" s="87" t="s">
        <v>298</v>
      </c>
      <c r="AB148" s="11"/>
      <c r="AD148" s="7"/>
      <c r="AE148" s="90">
        <v>2016</v>
      </c>
      <c r="AF148" s="39" t="s">
        <v>273</v>
      </c>
      <c r="AG148" s="39" t="s">
        <v>273</v>
      </c>
      <c r="AH148" s="39" t="s">
        <v>276</v>
      </c>
      <c r="AI148" s="11"/>
    </row>
    <row r="149" spans="2:35" ht="30" customHeight="1" thickBot="1" x14ac:dyDescent="0.3">
      <c r="B149" s="7"/>
      <c r="C149" s="33" t="s">
        <v>274</v>
      </c>
      <c r="D149" s="34" t="s">
        <v>273</v>
      </c>
      <c r="E149" s="64">
        <v>8.6508718812876063E-3</v>
      </c>
      <c r="F149" s="49"/>
      <c r="R149" s="7"/>
      <c r="S149" s="88">
        <v>2016</v>
      </c>
      <c r="T149" s="84" t="s">
        <v>171</v>
      </c>
      <c r="U149" s="85" t="s">
        <v>302</v>
      </c>
      <c r="V149" s="85" t="s">
        <v>300</v>
      </c>
      <c r="W149" s="85" t="s">
        <v>286</v>
      </c>
      <c r="X149" s="86">
        <v>1.7275965117573471</v>
      </c>
      <c r="Y149" s="86">
        <v>1.7275965117573466</v>
      </c>
      <c r="Z149" s="86">
        <v>0.80484281927034129</v>
      </c>
      <c r="AA149" s="87">
        <v>0.80487384617209501</v>
      </c>
      <c r="AB149" s="11"/>
      <c r="AD149" s="44"/>
      <c r="AE149" s="45"/>
      <c r="AF149" s="45"/>
      <c r="AG149" s="45"/>
      <c r="AH149" s="45"/>
      <c r="AI149" s="47"/>
    </row>
    <row r="150" spans="2:35" ht="30" customHeight="1" thickBot="1" x14ac:dyDescent="0.3">
      <c r="B150" s="7"/>
      <c r="C150" s="38" t="s">
        <v>274</v>
      </c>
      <c r="D150" s="39" t="s">
        <v>275</v>
      </c>
      <c r="E150" s="91">
        <v>2.5483784835767954E-3</v>
      </c>
      <c r="F150" s="49"/>
      <c r="R150" s="7"/>
      <c r="S150" s="88">
        <v>2016</v>
      </c>
      <c r="T150" s="84" t="s">
        <v>171</v>
      </c>
      <c r="U150" s="85" t="s">
        <v>302</v>
      </c>
      <c r="V150" s="85" t="s">
        <v>300</v>
      </c>
      <c r="W150" s="89" t="s">
        <v>287</v>
      </c>
      <c r="X150" s="86">
        <v>1.7275965117573469</v>
      </c>
      <c r="Y150" s="86">
        <v>1.7275965117573471</v>
      </c>
      <c r="Z150" s="86">
        <v>0.95298844786009917</v>
      </c>
      <c r="AA150" s="87">
        <v>0.95505817191708653</v>
      </c>
      <c r="AB150" s="11"/>
    </row>
    <row r="151" spans="2:35" ht="30" customHeight="1" x14ac:dyDescent="0.25">
      <c r="B151" s="7"/>
      <c r="F151" s="49"/>
      <c r="R151" s="7"/>
      <c r="S151" s="88">
        <v>2016</v>
      </c>
      <c r="T151" s="84" t="s">
        <v>171</v>
      </c>
      <c r="U151" s="85" t="s">
        <v>302</v>
      </c>
      <c r="V151" s="85" t="s">
        <v>300</v>
      </c>
      <c r="W151" s="85" t="s">
        <v>288</v>
      </c>
      <c r="X151" s="86">
        <v>1.7275965117573469</v>
      </c>
      <c r="Y151" s="86">
        <v>1.7275965117573466</v>
      </c>
      <c r="Z151" s="86">
        <v>0.99516358195707966</v>
      </c>
      <c r="AA151" s="87">
        <v>1.0136801110336218</v>
      </c>
      <c r="AB151" s="11"/>
    </row>
    <row r="152" spans="2:35" ht="30" customHeight="1" x14ac:dyDescent="0.25">
      <c r="B152" s="7"/>
      <c r="C152" s="142" t="s">
        <v>303</v>
      </c>
      <c r="D152" s="142"/>
      <c r="E152" s="142"/>
      <c r="F152" s="49"/>
      <c r="R152" s="7"/>
      <c r="S152" s="88">
        <v>2016</v>
      </c>
      <c r="T152" s="84" t="s">
        <v>171</v>
      </c>
      <c r="U152" s="85" t="s">
        <v>302</v>
      </c>
      <c r="V152" s="85" t="s">
        <v>300</v>
      </c>
      <c r="W152" s="85" t="s">
        <v>289</v>
      </c>
      <c r="X152" s="86">
        <v>1.7275965117573469</v>
      </c>
      <c r="Y152" s="86">
        <v>1.7275965117573469</v>
      </c>
      <c r="Z152" s="86">
        <v>0.70524448864967881</v>
      </c>
      <c r="AA152" s="87">
        <v>0.7055070885718665</v>
      </c>
      <c r="AB152" s="11"/>
    </row>
    <row r="153" spans="2:35" ht="30" customHeight="1" thickBot="1" x14ac:dyDescent="0.3">
      <c r="B153" s="44"/>
      <c r="C153" s="46"/>
      <c r="D153" s="46"/>
      <c r="E153" s="46"/>
      <c r="F153" s="92"/>
      <c r="R153" s="7"/>
      <c r="S153" s="88">
        <v>2016</v>
      </c>
      <c r="T153" s="84" t="s">
        <v>171</v>
      </c>
      <c r="U153" s="85" t="s">
        <v>302</v>
      </c>
      <c r="V153" s="85" t="s">
        <v>300</v>
      </c>
      <c r="W153" s="85" t="s">
        <v>290</v>
      </c>
      <c r="X153" s="86">
        <v>1.7275965117573466</v>
      </c>
      <c r="Y153" s="86">
        <v>1.7275965117573471</v>
      </c>
      <c r="Z153" s="86">
        <v>1.0947281118362038</v>
      </c>
      <c r="AA153" s="87">
        <v>1.0957500534885198</v>
      </c>
      <c r="AB153" s="11"/>
    </row>
    <row r="154" spans="2:35" ht="30" customHeight="1" x14ac:dyDescent="0.25">
      <c r="R154" s="7"/>
      <c r="S154" s="88">
        <v>2016</v>
      </c>
      <c r="T154" s="84" t="s">
        <v>171</v>
      </c>
      <c r="U154" s="85" t="s">
        <v>302</v>
      </c>
      <c r="V154" s="85" t="s">
        <v>300</v>
      </c>
      <c r="W154" s="85" t="s">
        <v>291</v>
      </c>
      <c r="X154" s="86">
        <v>1.7275965117573471</v>
      </c>
      <c r="Y154" s="86">
        <v>1.7275965117573471</v>
      </c>
      <c r="Z154" s="86">
        <v>1.1409693103872536</v>
      </c>
      <c r="AA154" s="87">
        <v>0.80830872921570107</v>
      </c>
      <c r="AB154" s="11"/>
    </row>
    <row r="155" spans="2:35" ht="30" customHeight="1" x14ac:dyDescent="0.25">
      <c r="R155" s="7"/>
      <c r="S155" s="88">
        <v>2016</v>
      </c>
      <c r="T155" s="84" t="s">
        <v>171</v>
      </c>
      <c r="U155" s="85" t="s">
        <v>302</v>
      </c>
      <c r="V155" s="85" t="s">
        <v>300</v>
      </c>
      <c r="W155" s="85" t="s">
        <v>292</v>
      </c>
      <c r="X155" s="86">
        <v>1.7275965117573466</v>
      </c>
      <c r="Y155" s="86">
        <v>1.7275965117573466</v>
      </c>
      <c r="Z155" s="86">
        <v>1.1241806504717475</v>
      </c>
      <c r="AA155" s="87">
        <v>0.90584262045612529</v>
      </c>
      <c r="AB155" s="11"/>
    </row>
    <row r="156" spans="2:35" ht="30" customHeight="1" x14ac:dyDescent="0.25">
      <c r="R156" s="7"/>
      <c r="S156" s="88">
        <v>2016</v>
      </c>
      <c r="T156" s="84" t="s">
        <v>171</v>
      </c>
      <c r="U156" s="85" t="s">
        <v>302</v>
      </c>
      <c r="V156" s="85" t="s">
        <v>300</v>
      </c>
      <c r="W156" s="85" t="s">
        <v>293</v>
      </c>
      <c r="X156" s="86">
        <v>1.7275965117573471</v>
      </c>
      <c r="Y156" s="86">
        <v>1.7275965117573469</v>
      </c>
      <c r="Z156" s="86">
        <v>0.98804737024007239</v>
      </c>
      <c r="AA156" s="87">
        <v>7.8267383246730743E-2</v>
      </c>
      <c r="AB156" s="11"/>
    </row>
    <row r="157" spans="2:35" ht="30" customHeight="1" x14ac:dyDescent="0.25">
      <c r="R157" s="7"/>
      <c r="S157" s="88">
        <v>2016</v>
      </c>
      <c r="T157" s="84" t="s">
        <v>171</v>
      </c>
      <c r="U157" s="85" t="s">
        <v>302</v>
      </c>
      <c r="V157" s="85" t="s">
        <v>300</v>
      </c>
      <c r="W157" s="85" t="s">
        <v>294</v>
      </c>
      <c r="X157" s="86">
        <v>1.7275965117573466</v>
      </c>
      <c r="Y157" s="86">
        <v>1.7275965117573471</v>
      </c>
      <c r="Z157" s="86">
        <v>0.99937532787893379</v>
      </c>
      <c r="AA157" s="87">
        <v>0.9992201232966389</v>
      </c>
      <c r="AB157" s="11"/>
    </row>
    <row r="158" spans="2:35" ht="30" customHeight="1" x14ac:dyDescent="0.25">
      <c r="R158" s="7"/>
      <c r="S158" s="88">
        <v>2016</v>
      </c>
      <c r="T158" s="84" t="s">
        <v>171</v>
      </c>
      <c r="U158" s="85" t="s">
        <v>302</v>
      </c>
      <c r="V158" s="85" t="s">
        <v>300</v>
      </c>
      <c r="W158" s="85" t="s">
        <v>295</v>
      </c>
      <c r="X158" s="86">
        <v>1.7275965117573466</v>
      </c>
      <c r="Y158" s="86">
        <v>1.7275965117573469</v>
      </c>
      <c r="Z158" s="86">
        <v>0.92677628041633742</v>
      </c>
      <c r="AA158" s="87">
        <v>0.96862296933113046</v>
      </c>
      <c r="AB158" s="11"/>
    </row>
    <row r="159" spans="2:35" ht="30" customHeight="1" x14ac:dyDescent="0.25">
      <c r="R159" s="7"/>
      <c r="S159" s="88">
        <v>2016</v>
      </c>
      <c r="T159" s="84" t="s">
        <v>171</v>
      </c>
      <c r="U159" s="85" t="s">
        <v>302</v>
      </c>
      <c r="V159" s="85" t="s">
        <v>300</v>
      </c>
      <c r="W159" s="85" t="s">
        <v>296</v>
      </c>
      <c r="X159" s="86">
        <v>1.7275965117573469</v>
      </c>
      <c r="Y159" s="86">
        <v>1.7275965117573471</v>
      </c>
      <c r="Z159" s="86">
        <v>0.74525240003494819</v>
      </c>
      <c r="AA159" s="87">
        <v>0.74523396780723739</v>
      </c>
      <c r="AB159" s="11"/>
    </row>
    <row r="160" spans="2:35" ht="30" customHeight="1" x14ac:dyDescent="0.25">
      <c r="R160" s="7"/>
      <c r="S160" s="88">
        <v>2016</v>
      </c>
      <c r="T160" s="84" t="s">
        <v>171</v>
      </c>
      <c r="U160" s="85" t="s">
        <v>302</v>
      </c>
      <c r="V160" s="85" t="s">
        <v>300</v>
      </c>
      <c r="W160" s="85" t="s">
        <v>297</v>
      </c>
      <c r="X160" s="86">
        <v>1.7275965117573464</v>
      </c>
      <c r="Y160" s="86">
        <v>1.7275965117573466</v>
      </c>
      <c r="Z160" s="86">
        <v>0.99909495553849625</v>
      </c>
      <c r="AA160" s="87">
        <v>3.6796626938668782</v>
      </c>
      <c r="AB160" s="11"/>
    </row>
    <row r="161" spans="18:28" ht="30" customHeight="1" x14ac:dyDescent="0.25">
      <c r="R161" s="7"/>
      <c r="S161" s="88">
        <v>2016</v>
      </c>
      <c r="T161" s="84" t="s">
        <v>171</v>
      </c>
      <c r="U161" s="85" t="s">
        <v>302</v>
      </c>
      <c r="V161" s="85" t="s">
        <v>300</v>
      </c>
      <c r="W161" s="85" t="s">
        <v>299</v>
      </c>
      <c r="X161" s="86">
        <v>1.7275965117573469</v>
      </c>
      <c r="Y161" s="86">
        <v>1.7275965117573471</v>
      </c>
      <c r="Z161" s="86">
        <v>0.99112748147729191</v>
      </c>
      <c r="AA161" s="87" t="s">
        <v>298</v>
      </c>
      <c r="AB161" s="11"/>
    </row>
    <row r="162" spans="18:28" ht="30" customHeight="1" x14ac:dyDescent="0.25">
      <c r="R162" s="7"/>
      <c r="S162" s="88">
        <v>2016</v>
      </c>
      <c r="T162" s="84" t="s">
        <v>171</v>
      </c>
      <c r="U162" s="85" t="s">
        <v>191</v>
      </c>
      <c r="V162" s="85" t="s">
        <v>280</v>
      </c>
      <c r="W162" s="85" t="s">
        <v>281</v>
      </c>
      <c r="X162" s="86">
        <v>1.2984896957917016</v>
      </c>
      <c r="Y162" s="86">
        <v>1.2984896957917014</v>
      </c>
      <c r="Z162" s="86">
        <v>1.4415284924531604</v>
      </c>
      <c r="AA162" s="87">
        <v>1.4417682058772845</v>
      </c>
      <c r="AB162" s="11"/>
    </row>
    <row r="163" spans="18:28" ht="30" customHeight="1" x14ac:dyDescent="0.25">
      <c r="R163" s="7"/>
      <c r="S163" s="88">
        <v>2016</v>
      </c>
      <c r="T163" s="84" t="s">
        <v>171</v>
      </c>
      <c r="U163" s="85" t="s">
        <v>191</v>
      </c>
      <c r="V163" s="85" t="s">
        <v>280</v>
      </c>
      <c r="W163" s="85" t="s">
        <v>282</v>
      </c>
      <c r="X163" s="86">
        <v>1.2984896957917009</v>
      </c>
      <c r="Y163" s="86">
        <v>1.2984896957917014</v>
      </c>
      <c r="Z163" s="86">
        <v>3.4301761031647824</v>
      </c>
      <c r="AA163" s="87">
        <v>3.325592787994426</v>
      </c>
      <c r="AB163" s="11"/>
    </row>
    <row r="164" spans="18:28" ht="30" customHeight="1" x14ac:dyDescent="0.25">
      <c r="R164" s="7"/>
      <c r="S164" s="88">
        <v>2016</v>
      </c>
      <c r="T164" s="84" t="s">
        <v>171</v>
      </c>
      <c r="U164" s="85" t="s">
        <v>191</v>
      </c>
      <c r="V164" s="85" t="s">
        <v>280</v>
      </c>
      <c r="W164" s="85" t="s">
        <v>283</v>
      </c>
      <c r="X164" s="86">
        <v>1.2984896957917014</v>
      </c>
      <c r="Y164" s="86">
        <v>1.2984896957917014</v>
      </c>
      <c r="Z164" s="86">
        <v>0.77588847063314614</v>
      </c>
      <c r="AA164" s="87">
        <v>0.77588479503775498</v>
      </c>
      <c r="AB164" s="11"/>
    </row>
    <row r="165" spans="18:28" ht="30" customHeight="1" x14ac:dyDescent="0.25">
      <c r="R165" s="7"/>
      <c r="S165" s="88">
        <v>2016</v>
      </c>
      <c r="T165" s="84" t="s">
        <v>171</v>
      </c>
      <c r="U165" s="85" t="s">
        <v>191</v>
      </c>
      <c r="V165" s="85" t="s">
        <v>280</v>
      </c>
      <c r="W165" s="85" t="s">
        <v>284</v>
      </c>
      <c r="X165" s="86">
        <v>1.2984896957917014</v>
      </c>
      <c r="Y165" s="86">
        <v>1.2984896957917014</v>
      </c>
      <c r="Z165" s="86">
        <v>0.69465342942253783</v>
      </c>
      <c r="AA165" s="87">
        <v>0.69493440323643274</v>
      </c>
      <c r="AB165" s="11"/>
    </row>
    <row r="166" spans="18:28" ht="30" customHeight="1" x14ac:dyDescent="0.25">
      <c r="R166" s="7"/>
      <c r="S166" s="88">
        <v>2016</v>
      </c>
      <c r="T166" s="84" t="s">
        <v>171</v>
      </c>
      <c r="U166" s="85" t="s">
        <v>191</v>
      </c>
      <c r="V166" s="85" t="s">
        <v>280</v>
      </c>
      <c r="W166" s="85" t="s">
        <v>285</v>
      </c>
      <c r="X166" s="86">
        <v>1.2984896957917009</v>
      </c>
      <c r="Y166" s="86">
        <v>1.2984896957917016</v>
      </c>
      <c r="Z166" s="86">
        <v>0.61647077301834818</v>
      </c>
      <c r="AA166" s="87">
        <v>0.487627657959463</v>
      </c>
      <c r="AB166" s="11"/>
    </row>
    <row r="167" spans="18:28" ht="30" customHeight="1" x14ac:dyDescent="0.25">
      <c r="R167" s="7"/>
      <c r="S167" s="88">
        <v>2016</v>
      </c>
      <c r="T167" s="84" t="s">
        <v>171</v>
      </c>
      <c r="U167" s="85" t="s">
        <v>191</v>
      </c>
      <c r="V167" s="85" t="s">
        <v>280</v>
      </c>
      <c r="W167" s="85" t="s">
        <v>286</v>
      </c>
      <c r="X167" s="86">
        <v>1.2984896957917014</v>
      </c>
      <c r="Y167" s="86">
        <v>1.2984896957917009</v>
      </c>
      <c r="Z167" s="86">
        <v>0.80484796194231334</v>
      </c>
      <c r="AA167" s="87">
        <v>0.80488068946094959</v>
      </c>
      <c r="AB167" s="11"/>
    </row>
    <row r="168" spans="18:28" ht="30" customHeight="1" x14ac:dyDescent="0.25">
      <c r="R168" s="7"/>
      <c r="S168" s="88">
        <v>2016</v>
      </c>
      <c r="T168" s="84" t="s">
        <v>171</v>
      </c>
      <c r="U168" s="85" t="s">
        <v>191</v>
      </c>
      <c r="V168" s="85" t="s">
        <v>280</v>
      </c>
      <c r="W168" s="89" t="s">
        <v>287</v>
      </c>
      <c r="X168" s="86">
        <v>1.2984896957917014</v>
      </c>
      <c r="Y168" s="86">
        <v>1.2984896957917014</v>
      </c>
      <c r="Z168" s="86">
        <v>0.95379714219531653</v>
      </c>
      <c r="AA168" s="87">
        <v>0.95508007697798869</v>
      </c>
      <c r="AB168" s="11"/>
    </row>
    <row r="169" spans="18:28" ht="30" customHeight="1" x14ac:dyDescent="0.25">
      <c r="R169" s="7"/>
      <c r="S169" s="88">
        <v>2016</v>
      </c>
      <c r="T169" s="84" t="s">
        <v>171</v>
      </c>
      <c r="U169" s="85" t="s">
        <v>191</v>
      </c>
      <c r="V169" s="85" t="s">
        <v>280</v>
      </c>
      <c r="W169" s="85" t="s">
        <v>288</v>
      </c>
      <c r="X169" s="86">
        <v>1.2984896957917014</v>
      </c>
      <c r="Y169" s="86">
        <v>1.2984896957917014</v>
      </c>
      <c r="Z169" s="86">
        <v>0.99888491310500438</v>
      </c>
      <c r="AA169" s="87">
        <v>0.99213719180616622</v>
      </c>
      <c r="AB169" s="11"/>
    </row>
    <row r="170" spans="18:28" ht="30" customHeight="1" x14ac:dyDescent="0.25">
      <c r="R170" s="7"/>
      <c r="S170" s="88">
        <v>2016</v>
      </c>
      <c r="T170" s="84" t="s">
        <v>171</v>
      </c>
      <c r="U170" s="85" t="s">
        <v>191</v>
      </c>
      <c r="V170" s="85" t="s">
        <v>280</v>
      </c>
      <c r="W170" s="85" t="s">
        <v>289</v>
      </c>
      <c r="X170" s="86">
        <v>1.2984896957917014</v>
      </c>
      <c r="Y170" s="86">
        <v>1.2984896957917014</v>
      </c>
      <c r="Z170" s="86">
        <v>0.70525259040703636</v>
      </c>
      <c r="AA170" s="87">
        <v>0.70538675554671604</v>
      </c>
      <c r="AB170" s="11"/>
    </row>
    <row r="171" spans="18:28" ht="30" customHeight="1" x14ac:dyDescent="0.25">
      <c r="R171" s="7"/>
      <c r="S171" s="88">
        <v>2016</v>
      </c>
      <c r="T171" s="84" t="s">
        <v>171</v>
      </c>
      <c r="U171" s="85" t="s">
        <v>191</v>
      </c>
      <c r="V171" s="85" t="s">
        <v>280</v>
      </c>
      <c r="W171" s="85" t="s">
        <v>290</v>
      </c>
      <c r="X171" s="86">
        <v>1.2984896957917014</v>
      </c>
      <c r="Y171" s="86">
        <v>1.2984896957917014</v>
      </c>
      <c r="Z171" s="86">
        <v>1.0950095777945741</v>
      </c>
      <c r="AA171" s="87">
        <v>1.0955094451784182</v>
      </c>
      <c r="AB171" s="11"/>
    </row>
    <row r="172" spans="18:28" ht="30" customHeight="1" x14ac:dyDescent="0.25">
      <c r="R172" s="7"/>
      <c r="S172" s="88">
        <v>2016</v>
      </c>
      <c r="T172" s="84" t="s">
        <v>171</v>
      </c>
      <c r="U172" s="85" t="s">
        <v>191</v>
      </c>
      <c r="V172" s="85" t="s">
        <v>280</v>
      </c>
      <c r="W172" s="85" t="s">
        <v>291</v>
      </c>
      <c r="X172" s="86">
        <v>1.2984896957917014</v>
      </c>
      <c r="Y172" s="86">
        <v>1.2984896957917014</v>
      </c>
      <c r="Z172" s="86">
        <v>1.140701093923973</v>
      </c>
      <c r="AA172" s="87">
        <v>0.80960544542772306</v>
      </c>
      <c r="AB172" s="11"/>
    </row>
    <row r="173" spans="18:28" ht="30" customHeight="1" x14ac:dyDescent="0.25">
      <c r="R173" s="7"/>
      <c r="S173" s="88">
        <v>2016</v>
      </c>
      <c r="T173" s="84" t="s">
        <v>171</v>
      </c>
      <c r="U173" s="85" t="s">
        <v>191</v>
      </c>
      <c r="V173" s="85" t="s">
        <v>280</v>
      </c>
      <c r="W173" s="85" t="s">
        <v>292</v>
      </c>
      <c r="X173" s="86">
        <v>1.2984896957917014</v>
      </c>
      <c r="Y173" s="86">
        <v>1.2984896957917014</v>
      </c>
      <c r="Z173" s="86">
        <v>1.12413788324724</v>
      </c>
      <c r="AA173" s="87">
        <v>0.90055436465683825</v>
      </c>
      <c r="AB173" s="11"/>
    </row>
    <row r="174" spans="18:28" ht="30" customHeight="1" x14ac:dyDescent="0.25">
      <c r="R174" s="7"/>
      <c r="S174" s="88">
        <v>2016</v>
      </c>
      <c r="T174" s="84" t="s">
        <v>171</v>
      </c>
      <c r="U174" s="85" t="s">
        <v>191</v>
      </c>
      <c r="V174" s="85" t="s">
        <v>280</v>
      </c>
      <c r="W174" s="85" t="s">
        <v>293</v>
      </c>
      <c r="X174" s="86">
        <v>1.2984896957917014</v>
      </c>
      <c r="Y174" s="86">
        <v>1.2984896957917014</v>
      </c>
      <c r="Z174" s="86">
        <v>1.0120223647669497</v>
      </c>
      <c r="AA174" s="87">
        <v>7.9600813381705673E-2</v>
      </c>
      <c r="AB174" s="11"/>
    </row>
    <row r="175" spans="18:28" ht="30" customHeight="1" x14ac:dyDescent="0.25">
      <c r="R175" s="7"/>
      <c r="S175" s="88">
        <v>2016</v>
      </c>
      <c r="T175" s="84" t="s">
        <v>171</v>
      </c>
      <c r="U175" s="85" t="s">
        <v>191</v>
      </c>
      <c r="V175" s="85" t="s">
        <v>280</v>
      </c>
      <c r="W175" s="85" t="s">
        <v>294</v>
      </c>
      <c r="X175" s="86">
        <v>1.2984896957917014</v>
      </c>
      <c r="Y175" s="86">
        <v>1.2984896957917016</v>
      </c>
      <c r="Z175" s="86">
        <v>1.0014743387017426</v>
      </c>
      <c r="AA175" s="87">
        <v>1.0013771740908213</v>
      </c>
      <c r="AB175" s="11"/>
    </row>
    <row r="176" spans="18:28" ht="30" customHeight="1" x14ac:dyDescent="0.25">
      <c r="R176" s="7"/>
      <c r="S176" s="88">
        <v>2016</v>
      </c>
      <c r="T176" s="84" t="s">
        <v>171</v>
      </c>
      <c r="U176" s="85" t="s">
        <v>191</v>
      </c>
      <c r="V176" s="85" t="s">
        <v>280</v>
      </c>
      <c r="W176" s="85" t="s">
        <v>295</v>
      </c>
      <c r="X176" s="86">
        <v>1.2984896957917014</v>
      </c>
      <c r="Y176" s="86">
        <v>1.2984896957917016</v>
      </c>
      <c r="Z176" s="86">
        <v>0.92921409481224826</v>
      </c>
      <c r="AA176" s="87">
        <v>0.97515257770037533</v>
      </c>
      <c r="AB176" s="11"/>
    </row>
    <row r="177" spans="18:28" ht="30" customHeight="1" x14ac:dyDescent="0.25">
      <c r="R177" s="7"/>
      <c r="S177" s="88">
        <v>2016</v>
      </c>
      <c r="T177" s="84" t="s">
        <v>171</v>
      </c>
      <c r="U177" s="85" t="s">
        <v>191</v>
      </c>
      <c r="V177" s="85" t="s">
        <v>280</v>
      </c>
      <c r="W177" s="85" t="s">
        <v>296</v>
      </c>
      <c r="X177" s="86">
        <v>1.2984896957917014</v>
      </c>
      <c r="Y177" s="86">
        <v>1.2984896957917014</v>
      </c>
      <c r="Z177" s="86">
        <v>0.74616569875958616</v>
      </c>
      <c r="AA177" s="87">
        <v>0.74615433976948464</v>
      </c>
      <c r="AB177" s="11"/>
    </row>
    <row r="178" spans="18:28" ht="30" customHeight="1" x14ac:dyDescent="0.25">
      <c r="R178" s="7"/>
      <c r="S178" s="88">
        <v>2016</v>
      </c>
      <c r="T178" s="84" t="s">
        <v>171</v>
      </c>
      <c r="U178" s="85" t="s">
        <v>191</v>
      </c>
      <c r="V178" s="85" t="s">
        <v>280</v>
      </c>
      <c r="W178" s="85" t="s">
        <v>297</v>
      </c>
      <c r="X178" s="86">
        <v>1.2984896957917009</v>
      </c>
      <c r="Y178" s="86">
        <v>1.2984896957917014</v>
      </c>
      <c r="Z178" s="86">
        <v>1.0004648284397988</v>
      </c>
      <c r="AA178" s="87" t="s">
        <v>298</v>
      </c>
      <c r="AB178" s="11"/>
    </row>
    <row r="179" spans="18:28" ht="30" customHeight="1" x14ac:dyDescent="0.25">
      <c r="R179" s="7"/>
      <c r="S179" s="88">
        <v>2016</v>
      </c>
      <c r="T179" s="84" t="s">
        <v>171</v>
      </c>
      <c r="U179" s="85" t="s">
        <v>191</v>
      </c>
      <c r="V179" s="85" t="s">
        <v>280</v>
      </c>
      <c r="W179" s="85" t="s">
        <v>299</v>
      </c>
      <c r="X179" s="86">
        <v>1.2984896957917014</v>
      </c>
      <c r="Y179" s="86">
        <v>1.2984896957917014</v>
      </c>
      <c r="Z179" s="86">
        <v>1.0024321480739964</v>
      </c>
      <c r="AA179" s="87" t="s">
        <v>298</v>
      </c>
      <c r="AB179" s="11"/>
    </row>
    <row r="180" spans="18:28" ht="30" customHeight="1" x14ac:dyDescent="0.25">
      <c r="R180" s="7"/>
      <c r="S180" s="88">
        <v>2016</v>
      </c>
      <c r="T180" s="84" t="s">
        <v>171</v>
      </c>
      <c r="U180" s="85" t="s">
        <v>191</v>
      </c>
      <c r="V180" s="85" t="s">
        <v>300</v>
      </c>
      <c r="W180" s="85" t="s">
        <v>281</v>
      </c>
      <c r="X180" s="86">
        <v>1.2984896957917014</v>
      </c>
      <c r="Y180" s="86">
        <v>1.2984896957917014</v>
      </c>
      <c r="Z180" s="86">
        <v>1.4415287659706815</v>
      </c>
      <c r="AA180" s="87">
        <v>1.4415291896035867</v>
      </c>
      <c r="AB180" s="11"/>
    </row>
    <row r="181" spans="18:28" ht="30" customHeight="1" x14ac:dyDescent="0.25">
      <c r="R181" s="7"/>
      <c r="S181" s="88">
        <v>2016</v>
      </c>
      <c r="T181" s="84" t="s">
        <v>171</v>
      </c>
      <c r="U181" s="85" t="s">
        <v>191</v>
      </c>
      <c r="V181" s="85" t="s">
        <v>300</v>
      </c>
      <c r="W181" s="85" t="s">
        <v>282</v>
      </c>
      <c r="X181" s="86">
        <v>1.2984896957917014</v>
      </c>
      <c r="Y181" s="86">
        <v>1.2984896957917014</v>
      </c>
      <c r="Z181" s="86">
        <v>3.430175317621726</v>
      </c>
      <c r="AA181" s="87">
        <v>3.3257238153645288</v>
      </c>
      <c r="AB181" s="11"/>
    </row>
    <row r="182" spans="18:28" ht="30" customHeight="1" x14ac:dyDescent="0.25">
      <c r="R182" s="7"/>
      <c r="S182" s="88">
        <v>2016</v>
      </c>
      <c r="T182" s="84" t="s">
        <v>171</v>
      </c>
      <c r="U182" s="85" t="s">
        <v>191</v>
      </c>
      <c r="V182" s="85" t="s">
        <v>300</v>
      </c>
      <c r="W182" s="85" t="s">
        <v>283</v>
      </c>
      <c r="X182" s="86">
        <v>1.2984896957917014</v>
      </c>
      <c r="Y182" s="86">
        <v>1.2984896957917014</v>
      </c>
      <c r="Z182" s="86">
        <v>0.77588823130451889</v>
      </c>
      <c r="AA182" s="87">
        <v>0.77588443199821744</v>
      </c>
      <c r="AB182" s="11"/>
    </row>
    <row r="183" spans="18:28" ht="30" customHeight="1" x14ac:dyDescent="0.25">
      <c r="R183" s="7"/>
      <c r="S183" s="88">
        <v>2016</v>
      </c>
      <c r="T183" s="84" t="s">
        <v>171</v>
      </c>
      <c r="U183" s="85" t="s">
        <v>191</v>
      </c>
      <c r="V183" s="85" t="s">
        <v>300</v>
      </c>
      <c r="W183" s="85" t="s">
        <v>284</v>
      </c>
      <c r="X183" s="86">
        <v>1.2984896957917014</v>
      </c>
      <c r="Y183" s="86">
        <v>1.2984896957917014</v>
      </c>
      <c r="Z183" s="86">
        <v>0.69477672904302235</v>
      </c>
      <c r="AA183" s="87">
        <v>0.69463335867489784</v>
      </c>
      <c r="AB183" s="11"/>
    </row>
    <row r="184" spans="18:28" ht="30" customHeight="1" x14ac:dyDescent="0.25">
      <c r="R184" s="7"/>
      <c r="S184" s="88">
        <v>2016</v>
      </c>
      <c r="T184" s="84" t="s">
        <v>171</v>
      </c>
      <c r="U184" s="85" t="s">
        <v>191</v>
      </c>
      <c r="V184" s="85" t="s">
        <v>300</v>
      </c>
      <c r="W184" s="85" t="s">
        <v>285</v>
      </c>
      <c r="X184" s="86" t="s">
        <v>298</v>
      </c>
      <c r="Y184" s="86" t="s">
        <v>298</v>
      </c>
      <c r="Z184" s="86" t="s">
        <v>298</v>
      </c>
      <c r="AA184" s="87" t="s">
        <v>298</v>
      </c>
      <c r="AB184" s="11"/>
    </row>
    <row r="185" spans="18:28" ht="30" customHeight="1" x14ac:dyDescent="0.25">
      <c r="R185" s="7"/>
      <c r="S185" s="88">
        <v>2016</v>
      </c>
      <c r="T185" s="84" t="s">
        <v>171</v>
      </c>
      <c r="U185" s="85" t="s">
        <v>191</v>
      </c>
      <c r="V185" s="85" t="s">
        <v>300</v>
      </c>
      <c r="W185" s="85" t="s">
        <v>286</v>
      </c>
      <c r="X185" s="86">
        <v>1.2984896957917014</v>
      </c>
      <c r="Y185" s="86">
        <v>1.2984896957917014</v>
      </c>
      <c r="Z185" s="86">
        <v>0.80485012266599132</v>
      </c>
      <c r="AA185" s="87">
        <v>0.80484598459610202</v>
      </c>
      <c r="AB185" s="11"/>
    </row>
    <row r="186" spans="18:28" ht="30" customHeight="1" x14ac:dyDescent="0.25">
      <c r="R186" s="7"/>
      <c r="S186" s="88">
        <v>2016</v>
      </c>
      <c r="T186" s="84" t="s">
        <v>171</v>
      </c>
      <c r="U186" s="85" t="s">
        <v>191</v>
      </c>
      <c r="V186" s="85" t="s">
        <v>300</v>
      </c>
      <c r="W186" s="89" t="s">
        <v>287</v>
      </c>
      <c r="X186" s="86">
        <v>1.2984896957917014</v>
      </c>
      <c r="Y186" s="86">
        <v>1.2984896957917014</v>
      </c>
      <c r="Z186" s="86">
        <v>0.95372460214881671</v>
      </c>
      <c r="AA186" s="87">
        <v>0.95425146748833467</v>
      </c>
      <c r="AB186" s="11"/>
    </row>
    <row r="187" spans="18:28" ht="30" customHeight="1" x14ac:dyDescent="0.25">
      <c r="R187" s="7"/>
      <c r="S187" s="88">
        <v>2016</v>
      </c>
      <c r="T187" s="84" t="s">
        <v>171</v>
      </c>
      <c r="U187" s="85" t="s">
        <v>191</v>
      </c>
      <c r="V187" s="85" t="s">
        <v>300</v>
      </c>
      <c r="W187" s="85" t="s">
        <v>288</v>
      </c>
      <c r="X187" s="86">
        <v>1.2984896957917016</v>
      </c>
      <c r="Y187" s="86">
        <v>1.2984896957917009</v>
      </c>
      <c r="Z187" s="86">
        <v>1.0008939484492545</v>
      </c>
      <c r="AA187" s="87">
        <v>1.0003793437456263</v>
      </c>
      <c r="AB187" s="11"/>
    </row>
    <row r="188" spans="18:28" ht="30" customHeight="1" x14ac:dyDescent="0.25">
      <c r="R188" s="7"/>
      <c r="S188" s="88">
        <v>2016</v>
      </c>
      <c r="T188" s="84" t="s">
        <v>171</v>
      </c>
      <c r="U188" s="85" t="s">
        <v>191</v>
      </c>
      <c r="V188" s="85" t="s">
        <v>300</v>
      </c>
      <c r="W188" s="85" t="s">
        <v>289</v>
      </c>
      <c r="X188" s="86">
        <v>1.2984896957917009</v>
      </c>
      <c r="Y188" s="86">
        <v>1.2984896957917014</v>
      </c>
      <c r="Z188" s="86">
        <v>0.70526310228074951</v>
      </c>
      <c r="AA188" s="87">
        <v>0.70531880323802398</v>
      </c>
      <c r="AB188" s="11"/>
    </row>
    <row r="189" spans="18:28" ht="30" customHeight="1" x14ac:dyDescent="0.25">
      <c r="R189" s="7"/>
      <c r="S189" s="88">
        <v>2016</v>
      </c>
      <c r="T189" s="84" t="s">
        <v>171</v>
      </c>
      <c r="U189" s="85" t="s">
        <v>191</v>
      </c>
      <c r="V189" s="85" t="s">
        <v>300</v>
      </c>
      <c r="W189" s="85" t="s">
        <v>290</v>
      </c>
      <c r="X189" s="86">
        <v>1.2984896957917014</v>
      </c>
      <c r="Y189" s="86">
        <v>1.2984896957917014</v>
      </c>
      <c r="Z189" s="86">
        <v>1.0950640418605682</v>
      </c>
      <c r="AA189" s="87">
        <v>1.0949832349139108</v>
      </c>
      <c r="AB189" s="11"/>
    </row>
    <row r="190" spans="18:28" ht="30" customHeight="1" x14ac:dyDescent="0.25">
      <c r="R190" s="7"/>
      <c r="S190" s="88">
        <v>2016</v>
      </c>
      <c r="T190" s="84" t="s">
        <v>171</v>
      </c>
      <c r="U190" s="85" t="s">
        <v>191</v>
      </c>
      <c r="V190" s="85" t="s">
        <v>300</v>
      </c>
      <c r="W190" s="85" t="s">
        <v>291</v>
      </c>
      <c r="X190" s="86">
        <v>1.2984896957917014</v>
      </c>
      <c r="Y190" s="86">
        <v>1.2984896957917014</v>
      </c>
      <c r="Z190" s="86">
        <v>1.1408379484625142</v>
      </c>
      <c r="AA190" s="87">
        <v>0.8062195162882656</v>
      </c>
      <c r="AB190" s="11"/>
    </row>
    <row r="191" spans="18:28" ht="30" customHeight="1" x14ac:dyDescent="0.25">
      <c r="R191" s="7"/>
      <c r="S191" s="88">
        <v>2016</v>
      </c>
      <c r="T191" s="84" t="s">
        <v>171</v>
      </c>
      <c r="U191" s="85" t="s">
        <v>191</v>
      </c>
      <c r="V191" s="85" t="s">
        <v>300</v>
      </c>
      <c r="W191" s="85" t="s">
        <v>292</v>
      </c>
      <c r="X191" s="86">
        <v>1.2984896957917014</v>
      </c>
      <c r="Y191" s="86">
        <v>1.2984896957917014</v>
      </c>
      <c r="Z191" s="86">
        <v>1.1243140499439856</v>
      </c>
      <c r="AA191" s="87">
        <v>0.90376696457155503</v>
      </c>
      <c r="AB191" s="11"/>
    </row>
    <row r="192" spans="18:28" ht="30" customHeight="1" x14ac:dyDescent="0.25">
      <c r="R192" s="7"/>
      <c r="S192" s="88">
        <v>2016</v>
      </c>
      <c r="T192" s="84" t="s">
        <v>171</v>
      </c>
      <c r="U192" s="85" t="s">
        <v>191</v>
      </c>
      <c r="V192" s="85" t="s">
        <v>300</v>
      </c>
      <c r="W192" s="85" t="s">
        <v>293</v>
      </c>
      <c r="X192" s="86">
        <v>1.2984896957917014</v>
      </c>
      <c r="Y192" s="86">
        <v>1.2984896957917014</v>
      </c>
      <c r="Z192" s="86">
        <v>1.000557904323897</v>
      </c>
      <c r="AA192" s="87">
        <v>7.8795493162710187E-2</v>
      </c>
      <c r="AB192" s="11"/>
    </row>
    <row r="193" spans="18:28" ht="30" customHeight="1" x14ac:dyDescent="0.25">
      <c r="R193" s="7"/>
      <c r="S193" s="88">
        <v>2016</v>
      </c>
      <c r="T193" s="84" t="s">
        <v>171</v>
      </c>
      <c r="U193" s="85" t="s">
        <v>191</v>
      </c>
      <c r="V193" s="85" t="s">
        <v>300</v>
      </c>
      <c r="W193" s="85" t="s">
        <v>294</v>
      </c>
      <c r="X193" s="86">
        <v>1.2984896957917014</v>
      </c>
      <c r="Y193" s="86">
        <v>1.2984896957917014</v>
      </c>
      <c r="Z193" s="86">
        <v>1.0000212070112375</v>
      </c>
      <c r="AA193" s="87">
        <v>1.0000231322105213</v>
      </c>
      <c r="AB193" s="11"/>
    </row>
    <row r="194" spans="18:28" ht="30" customHeight="1" x14ac:dyDescent="0.25">
      <c r="R194" s="7"/>
      <c r="S194" s="88">
        <v>2016</v>
      </c>
      <c r="T194" s="84" t="s">
        <v>171</v>
      </c>
      <c r="U194" s="85" t="s">
        <v>191</v>
      </c>
      <c r="V194" s="85" t="s">
        <v>300</v>
      </c>
      <c r="W194" s="85" t="s">
        <v>295</v>
      </c>
      <c r="X194" s="86">
        <v>1.2984896957917014</v>
      </c>
      <c r="Y194" s="86">
        <v>1.2984896957917014</v>
      </c>
      <c r="Z194" s="86">
        <v>0.92811004436331357</v>
      </c>
      <c r="AA194" s="87">
        <v>0.93518551796483906</v>
      </c>
      <c r="AB194" s="11"/>
    </row>
    <row r="195" spans="18:28" ht="30" customHeight="1" x14ac:dyDescent="0.25">
      <c r="R195" s="7"/>
      <c r="S195" s="88">
        <v>2016</v>
      </c>
      <c r="T195" s="84" t="s">
        <v>171</v>
      </c>
      <c r="U195" s="85" t="s">
        <v>191</v>
      </c>
      <c r="V195" s="85" t="s">
        <v>300</v>
      </c>
      <c r="W195" s="85" t="s">
        <v>296</v>
      </c>
      <c r="X195" s="86">
        <v>1.2984896957917014</v>
      </c>
      <c r="Y195" s="86">
        <v>1.2984896957917014</v>
      </c>
      <c r="Z195" s="86">
        <v>0.74594389196673361</v>
      </c>
      <c r="AA195" s="87">
        <v>0.74594454148058065</v>
      </c>
      <c r="AB195" s="11"/>
    </row>
    <row r="196" spans="18:28" ht="30" customHeight="1" x14ac:dyDescent="0.25">
      <c r="R196" s="7"/>
      <c r="S196" s="88">
        <v>2016</v>
      </c>
      <c r="T196" s="84" t="s">
        <v>171</v>
      </c>
      <c r="U196" s="85" t="s">
        <v>191</v>
      </c>
      <c r="V196" s="85" t="s">
        <v>300</v>
      </c>
      <c r="W196" s="85" t="s">
        <v>297</v>
      </c>
      <c r="X196" s="86">
        <v>1.2984896957917014</v>
      </c>
      <c r="Y196" s="86">
        <v>1.2984896957917014</v>
      </c>
      <c r="Z196" s="86">
        <v>0.99983593256262504</v>
      </c>
      <c r="AA196" s="87">
        <v>1.0990329484961614</v>
      </c>
      <c r="AB196" s="11"/>
    </row>
    <row r="197" spans="18:28" ht="30" customHeight="1" x14ac:dyDescent="0.25">
      <c r="R197" s="7"/>
      <c r="S197" s="88">
        <v>2016</v>
      </c>
      <c r="T197" s="84" t="s">
        <v>171</v>
      </c>
      <c r="U197" s="85" t="s">
        <v>191</v>
      </c>
      <c r="V197" s="85" t="s">
        <v>300</v>
      </c>
      <c r="W197" s="85" t="s">
        <v>299</v>
      </c>
      <c r="X197" s="86">
        <v>1.2984896957917014</v>
      </c>
      <c r="Y197" s="86">
        <v>1.2984896957917014</v>
      </c>
      <c r="Z197" s="86">
        <v>1.0007544622235913</v>
      </c>
      <c r="AA197" s="87" t="s">
        <v>298</v>
      </c>
      <c r="AB197" s="11"/>
    </row>
    <row r="198" spans="18:28" ht="30" customHeight="1" x14ac:dyDescent="0.25">
      <c r="R198" s="7"/>
      <c r="S198" s="88">
        <v>2016</v>
      </c>
      <c r="T198" s="84" t="s">
        <v>171</v>
      </c>
      <c r="U198" s="85" t="s">
        <v>221</v>
      </c>
      <c r="V198" s="85" t="s">
        <v>280</v>
      </c>
      <c r="W198" s="85" t="s">
        <v>281</v>
      </c>
      <c r="X198" s="86">
        <v>1.4713082736715046</v>
      </c>
      <c r="Y198" s="86">
        <v>1.4713082736715046</v>
      </c>
      <c r="Z198" s="86">
        <v>1.4415282810883365</v>
      </c>
      <c r="AA198" s="87">
        <v>1.4417367356177058</v>
      </c>
      <c r="AB198" s="11"/>
    </row>
    <row r="199" spans="18:28" ht="30" customHeight="1" x14ac:dyDescent="0.25">
      <c r="R199" s="7"/>
      <c r="S199" s="88">
        <v>2016</v>
      </c>
      <c r="T199" s="84" t="s">
        <v>171</v>
      </c>
      <c r="U199" s="85" t="s">
        <v>221</v>
      </c>
      <c r="V199" s="85" t="s">
        <v>280</v>
      </c>
      <c r="W199" s="85" t="s">
        <v>282</v>
      </c>
      <c r="X199" s="86">
        <v>1.4713082736715049</v>
      </c>
      <c r="Y199" s="86">
        <v>1.4713082736715051</v>
      </c>
      <c r="Z199" s="86">
        <v>3.4301674545553338</v>
      </c>
      <c r="AA199" s="87">
        <v>3.3244345777731588</v>
      </c>
      <c r="AB199" s="11"/>
    </row>
    <row r="200" spans="18:28" ht="30" customHeight="1" x14ac:dyDescent="0.25">
      <c r="R200" s="7"/>
      <c r="S200" s="88">
        <v>2016</v>
      </c>
      <c r="T200" s="84" t="s">
        <v>171</v>
      </c>
      <c r="U200" s="85" t="s">
        <v>221</v>
      </c>
      <c r="V200" s="85" t="s">
        <v>280</v>
      </c>
      <c r="W200" s="85" t="s">
        <v>283</v>
      </c>
      <c r="X200" s="86">
        <v>1.4713082736715049</v>
      </c>
      <c r="Y200" s="86">
        <v>1.4713082736715049</v>
      </c>
      <c r="Z200" s="86">
        <v>0.77588821378891493</v>
      </c>
      <c r="AA200" s="87">
        <v>0.77587680292598482</v>
      </c>
      <c r="AB200" s="11"/>
    </row>
    <row r="201" spans="18:28" ht="30" customHeight="1" x14ac:dyDescent="0.25">
      <c r="R201" s="7"/>
      <c r="S201" s="88">
        <v>2016</v>
      </c>
      <c r="T201" s="84" t="s">
        <v>171</v>
      </c>
      <c r="U201" s="85" t="s">
        <v>221</v>
      </c>
      <c r="V201" s="85" t="s">
        <v>280</v>
      </c>
      <c r="W201" s="85" t="s">
        <v>284</v>
      </c>
      <c r="X201" s="86">
        <v>1.4713082736715049</v>
      </c>
      <c r="Y201" s="86">
        <v>1.4713082736715051</v>
      </c>
      <c r="Z201" s="86">
        <v>0.69464578591260695</v>
      </c>
      <c r="AA201" s="87">
        <v>0.6946737290720526</v>
      </c>
      <c r="AB201" s="11"/>
    </row>
    <row r="202" spans="18:28" ht="30" customHeight="1" x14ac:dyDescent="0.25">
      <c r="R202" s="7"/>
      <c r="S202" s="88">
        <v>2016</v>
      </c>
      <c r="T202" s="84" t="s">
        <v>171</v>
      </c>
      <c r="U202" s="85" t="s">
        <v>221</v>
      </c>
      <c r="V202" s="85" t="s">
        <v>280</v>
      </c>
      <c r="W202" s="85" t="s">
        <v>285</v>
      </c>
      <c r="X202" s="86">
        <v>1.4713082736715049</v>
      </c>
      <c r="Y202" s="86">
        <v>1.4713082736715049</v>
      </c>
      <c r="Z202" s="86">
        <v>0.61644970795332288</v>
      </c>
      <c r="AA202" s="87">
        <v>0.48766151874071811</v>
      </c>
      <c r="AB202" s="11"/>
    </row>
    <row r="203" spans="18:28" ht="30" customHeight="1" x14ac:dyDescent="0.25">
      <c r="R203" s="7"/>
      <c r="S203" s="88">
        <v>2016</v>
      </c>
      <c r="T203" s="84" t="s">
        <v>171</v>
      </c>
      <c r="U203" s="85" t="s">
        <v>221</v>
      </c>
      <c r="V203" s="85" t="s">
        <v>280</v>
      </c>
      <c r="W203" s="85" t="s">
        <v>286</v>
      </c>
      <c r="X203" s="86">
        <v>1.4713082736715049</v>
      </c>
      <c r="Y203" s="86">
        <v>1.4713082736715051</v>
      </c>
      <c r="Z203" s="86">
        <v>0.80484421503031767</v>
      </c>
      <c r="AA203" s="87">
        <v>0.80488942055727397</v>
      </c>
      <c r="AB203" s="11"/>
    </row>
    <row r="204" spans="18:28" ht="30" customHeight="1" x14ac:dyDescent="0.25">
      <c r="R204" s="7"/>
      <c r="S204" s="88">
        <v>2016</v>
      </c>
      <c r="T204" s="84" t="s">
        <v>171</v>
      </c>
      <c r="U204" s="85" t="s">
        <v>221</v>
      </c>
      <c r="V204" s="85" t="s">
        <v>280</v>
      </c>
      <c r="W204" s="89" t="s">
        <v>287</v>
      </c>
      <c r="X204" s="86">
        <v>1.4713082736715049</v>
      </c>
      <c r="Y204" s="86">
        <v>1.4713082736715049</v>
      </c>
      <c r="Z204" s="86">
        <v>0.95384007404667448</v>
      </c>
      <c r="AA204" s="87">
        <v>0.95454114237972409</v>
      </c>
      <c r="AB204" s="11"/>
    </row>
    <row r="205" spans="18:28" ht="30" customHeight="1" x14ac:dyDescent="0.25">
      <c r="R205" s="7"/>
      <c r="S205" s="88">
        <v>2016</v>
      </c>
      <c r="T205" s="84" t="s">
        <v>171</v>
      </c>
      <c r="U205" s="85" t="s">
        <v>221</v>
      </c>
      <c r="V205" s="85" t="s">
        <v>280</v>
      </c>
      <c r="W205" s="85" t="s">
        <v>288</v>
      </c>
      <c r="X205" s="86">
        <v>1.4713082736715049</v>
      </c>
      <c r="Y205" s="86">
        <v>1.4713082736715051</v>
      </c>
      <c r="Z205" s="86">
        <v>1.0005628509103119</v>
      </c>
      <c r="AA205" s="87">
        <v>0.99994910976110774</v>
      </c>
      <c r="AB205" s="11"/>
    </row>
    <row r="206" spans="18:28" ht="30" customHeight="1" x14ac:dyDescent="0.25">
      <c r="R206" s="7"/>
      <c r="S206" s="88">
        <v>2016</v>
      </c>
      <c r="T206" s="84" t="s">
        <v>171</v>
      </c>
      <c r="U206" s="85" t="s">
        <v>221</v>
      </c>
      <c r="V206" s="85" t="s">
        <v>280</v>
      </c>
      <c r="W206" s="85" t="s">
        <v>289</v>
      </c>
      <c r="X206" s="86">
        <v>1.4713082736715046</v>
      </c>
      <c r="Y206" s="86">
        <v>1.4713082736715049</v>
      </c>
      <c r="Z206" s="86">
        <v>0.70527868985071929</v>
      </c>
      <c r="AA206" s="87">
        <v>0.70549744747471832</v>
      </c>
      <c r="AB206" s="11"/>
    </row>
    <row r="207" spans="18:28" ht="30" customHeight="1" x14ac:dyDescent="0.25">
      <c r="R207" s="7"/>
      <c r="S207" s="88">
        <v>2016</v>
      </c>
      <c r="T207" s="84" t="s">
        <v>171</v>
      </c>
      <c r="U207" s="85" t="s">
        <v>221</v>
      </c>
      <c r="V207" s="85" t="s">
        <v>280</v>
      </c>
      <c r="W207" s="85" t="s">
        <v>290</v>
      </c>
      <c r="X207" s="86">
        <v>1.4713082736715051</v>
      </c>
      <c r="Y207" s="86">
        <v>1.4713082736715049</v>
      </c>
      <c r="Z207" s="86">
        <v>1.0951210287022082</v>
      </c>
      <c r="AA207" s="87">
        <v>1.0948852166301875</v>
      </c>
      <c r="AB207" s="11"/>
    </row>
    <row r="208" spans="18:28" ht="30" customHeight="1" x14ac:dyDescent="0.25">
      <c r="R208" s="7"/>
      <c r="S208" s="88">
        <v>2016</v>
      </c>
      <c r="T208" s="84" t="s">
        <v>171</v>
      </c>
      <c r="U208" s="85" t="s">
        <v>221</v>
      </c>
      <c r="V208" s="85" t="s">
        <v>280</v>
      </c>
      <c r="W208" s="85" t="s">
        <v>291</v>
      </c>
      <c r="X208" s="86">
        <v>1.4713082736715049</v>
      </c>
      <c r="Y208" s="86">
        <v>1.4713082736715049</v>
      </c>
      <c r="Z208" s="86">
        <v>1.1410801663195198</v>
      </c>
      <c r="AA208" s="87">
        <v>0.80523310139979554</v>
      </c>
      <c r="AB208" s="11"/>
    </row>
    <row r="209" spans="18:28" ht="30" customHeight="1" x14ac:dyDescent="0.25">
      <c r="R209" s="7"/>
      <c r="S209" s="88">
        <v>2016</v>
      </c>
      <c r="T209" s="84" t="s">
        <v>171</v>
      </c>
      <c r="U209" s="85" t="s">
        <v>221</v>
      </c>
      <c r="V209" s="85" t="s">
        <v>280</v>
      </c>
      <c r="W209" s="85" t="s">
        <v>292</v>
      </c>
      <c r="X209" s="86">
        <v>1.4713082736715049</v>
      </c>
      <c r="Y209" s="86">
        <v>1.4713082736715049</v>
      </c>
      <c r="Z209" s="86">
        <v>1.1237634443178364</v>
      </c>
      <c r="AA209" s="87">
        <v>0.90399373336588229</v>
      </c>
      <c r="AB209" s="11"/>
    </row>
    <row r="210" spans="18:28" ht="30" customHeight="1" x14ac:dyDescent="0.25">
      <c r="R210" s="7"/>
      <c r="S210" s="88">
        <v>2016</v>
      </c>
      <c r="T210" s="84" t="s">
        <v>171</v>
      </c>
      <c r="U210" s="85" t="s">
        <v>221</v>
      </c>
      <c r="V210" s="85" t="s">
        <v>280</v>
      </c>
      <c r="W210" s="85" t="s">
        <v>293</v>
      </c>
      <c r="X210" s="86">
        <v>1.4713082736715049</v>
      </c>
      <c r="Y210" s="86">
        <v>1.4713082736715049</v>
      </c>
      <c r="Z210" s="86">
        <v>1.0025793747307594</v>
      </c>
      <c r="AA210" s="87">
        <v>7.9665354210607303E-2</v>
      </c>
      <c r="AB210" s="11"/>
    </row>
    <row r="211" spans="18:28" ht="30" customHeight="1" x14ac:dyDescent="0.25">
      <c r="R211" s="7"/>
      <c r="S211" s="88">
        <v>2016</v>
      </c>
      <c r="T211" s="84" t="s">
        <v>171</v>
      </c>
      <c r="U211" s="85" t="s">
        <v>221</v>
      </c>
      <c r="V211" s="85" t="s">
        <v>280</v>
      </c>
      <c r="W211" s="85" t="s">
        <v>294</v>
      </c>
      <c r="X211" s="86">
        <v>1.4713082736715046</v>
      </c>
      <c r="Y211" s="86">
        <v>1.4713082736715049</v>
      </c>
      <c r="Z211" s="86">
        <v>1.0006390828217544</v>
      </c>
      <c r="AA211" s="87">
        <v>1.0002882602537126</v>
      </c>
      <c r="AB211" s="11"/>
    </row>
    <row r="212" spans="18:28" ht="30" customHeight="1" x14ac:dyDescent="0.25">
      <c r="R212" s="7"/>
      <c r="S212" s="88">
        <v>2016</v>
      </c>
      <c r="T212" s="84" t="s">
        <v>171</v>
      </c>
      <c r="U212" s="85" t="s">
        <v>221</v>
      </c>
      <c r="V212" s="85" t="s">
        <v>280</v>
      </c>
      <c r="W212" s="85" t="s">
        <v>295</v>
      </c>
      <c r="X212" s="86">
        <v>1.4713082736715046</v>
      </c>
      <c r="Y212" s="86">
        <v>1.4713082736715049</v>
      </c>
      <c r="Z212" s="86">
        <v>0.92768558047650052</v>
      </c>
      <c r="AA212" s="87">
        <v>0.95786263837944674</v>
      </c>
      <c r="AB212" s="11"/>
    </row>
    <row r="213" spans="18:28" ht="30" customHeight="1" x14ac:dyDescent="0.25">
      <c r="R213" s="7"/>
      <c r="S213" s="88">
        <v>2016</v>
      </c>
      <c r="T213" s="84" t="s">
        <v>171</v>
      </c>
      <c r="U213" s="85" t="s">
        <v>221</v>
      </c>
      <c r="V213" s="85" t="s">
        <v>280</v>
      </c>
      <c r="W213" s="85" t="s">
        <v>296</v>
      </c>
      <c r="X213" s="86">
        <v>1.4713082736715049</v>
      </c>
      <c r="Y213" s="86">
        <v>1.4713082736715049</v>
      </c>
      <c r="Z213" s="86">
        <v>0.74592804337893337</v>
      </c>
      <c r="AA213" s="87">
        <v>0.74596253944929236</v>
      </c>
      <c r="AB213" s="11"/>
    </row>
    <row r="214" spans="18:28" ht="30" customHeight="1" x14ac:dyDescent="0.25">
      <c r="R214" s="7"/>
      <c r="S214" s="88">
        <v>2016</v>
      </c>
      <c r="T214" s="84" t="s">
        <v>171</v>
      </c>
      <c r="U214" s="85" t="s">
        <v>221</v>
      </c>
      <c r="V214" s="85" t="s">
        <v>280</v>
      </c>
      <c r="W214" s="85" t="s">
        <v>297</v>
      </c>
      <c r="X214" s="86">
        <v>1.4713082736715049</v>
      </c>
      <c r="Y214" s="86">
        <v>1.4713082736715049</v>
      </c>
      <c r="Z214" s="86">
        <v>0.99925095309307654</v>
      </c>
      <c r="AA214" s="87" t="s">
        <v>298</v>
      </c>
      <c r="AB214" s="11"/>
    </row>
    <row r="215" spans="18:28" ht="30" customHeight="1" x14ac:dyDescent="0.25">
      <c r="R215" s="7"/>
      <c r="S215" s="88">
        <v>2016</v>
      </c>
      <c r="T215" s="84" t="s">
        <v>171</v>
      </c>
      <c r="U215" s="85" t="s">
        <v>221</v>
      </c>
      <c r="V215" s="85" t="s">
        <v>280</v>
      </c>
      <c r="W215" s="85" t="s">
        <v>299</v>
      </c>
      <c r="X215" s="86">
        <v>1.4713082736715049</v>
      </c>
      <c r="Y215" s="86">
        <v>1.4713082736715046</v>
      </c>
      <c r="Z215" s="86">
        <v>0.99781293190392606</v>
      </c>
      <c r="AA215" s="87" t="s">
        <v>298</v>
      </c>
      <c r="AB215" s="11"/>
    </row>
    <row r="216" spans="18:28" ht="30" customHeight="1" x14ac:dyDescent="0.25">
      <c r="R216" s="7"/>
      <c r="S216" s="88">
        <v>2016</v>
      </c>
      <c r="T216" s="84" t="s">
        <v>171</v>
      </c>
      <c r="U216" s="85" t="s">
        <v>221</v>
      </c>
      <c r="V216" s="85" t="s">
        <v>300</v>
      </c>
      <c r="W216" s="85" t="s">
        <v>281</v>
      </c>
      <c r="X216" s="86">
        <v>1.4713082736715051</v>
      </c>
      <c r="Y216" s="86">
        <v>1.4713082736715049</v>
      </c>
      <c r="Z216" s="86">
        <v>1.4415288000977751</v>
      </c>
      <c r="AA216" s="87">
        <v>1.4415284223449525</v>
      </c>
      <c r="AB216" s="11"/>
    </row>
    <row r="217" spans="18:28" ht="30" customHeight="1" x14ac:dyDescent="0.25">
      <c r="R217" s="7"/>
      <c r="S217" s="88">
        <v>2016</v>
      </c>
      <c r="T217" s="84" t="s">
        <v>171</v>
      </c>
      <c r="U217" s="85" t="s">
        <v>221</v>
      </c>
      <c r="V217" s="85" t="s">
        <v>300</v>
      </c>
      <c r="W217" s="85" t="s">
        <v>282</v>
      </c>
      <c r="X217" s="86">
        <v>1.4713082736715051</v>
      </c>
      <c r="Y217" s="86">
        <v>1.4713082736715051</v>
      </c>
      <c r="Z217" s="86">
        <v>3.4301750227188559</v>
      </c>
      <c r="AA217" s="87">
        <v>3.325709525461467</v>
      </c>
      <c r="AB217" s="11"/>
    </row>
    <row r="218" spans="18:28" ht="30" customHeight="1" x14ac:dyDescent="0.25">
      <c r="R218" s="7"/>
      <c r="S218" s="88">
        <v>2016</v>
      </c>
      <c r="T218" s="84" t="s">
        <v>171</v>
      </c>
      <c r="U218" s="85" t="s">
        <v>221</v>
      </c>
      <c r="V218" s="85" t="s">
        <v>300</v>
      </c>
      <c r="W218" s="85" t="s">
        <v>283</v>
      </c>
      <c r="X218" s="86">
        <v>1.4713082736715051</v>
      </c>
      <c r="Y218" s="86">
        <v>1.4713082736715051</v>
      </c>
      <c r="Z218" s="86">
        <v>0.77588813201359019</v>
      </c>
      <c r="AA218" s="87">
        <v>0.7758864824146311</v>
      </c>
      <c r="AB218" s="11"/>
    </row>
    <row r="219" spans="18:28" ht="30" customHeight="1" x14ac:dyDescent="0.25">
      <c r="R219" s="7"/>
      <c r="S219" s="88">
        <v>2016</v>
      </c>
      <c r="T219" s="84" t="s">
        <v>171</v>
      </c>
      <c r="U219" s="85" t="s">
        <v>221</v>
      </c>
      <c r="V219" s="85" t="s">
        <v>300</v>
      </c>
      <c r="W219" s="85" t="s">
        <v>284</v>
      </c>
      <c r="X219" s="86">
        <v>1.4713082736715051</v>
      </c>
      <c r="Y219" s="86">
        <v>1.4713082736715051</v>
      </c>
      <c r="Z219" s="86">
        <v>0.69476988658752314</v>
      </c>
      <c r="AA219" s="87">
        <v>0.69446353241442116</v>
      </c>
      <c r="AB219" s="11"/>
    </row>
    <row r="220" spans="18:28" ht="30" customHeight="1" x14ac:dyDescent="0.25">
      <c r="R220" s="7"/>
      <c r="S220" s="88">
        <v>2016</v>
      </c>
      <c r="T220" s="84" t="s">
        <v>171</v>
      </c>
      <c r="U220" s="85" t="s">
        <v>221</v>
      </c>
      <c r="V220" s="85" t="s">
        <v>300</v>
      </c>
      <c r="W220" s="85" t="s">
        <v>285</v>
      </c>
      <c r="X220" s="86" t="s">
        <v>298</v>
      </c>
      <c r="Y220" s="86" t="s">
        <v>298</v>
      </c>
      <c r="Z220" s="86" t="s">
        <v>298</v>
      </c>
      <c r="AA220" s="87" t="s">
        <v>298</v>
      </c>
      <c r="AB220" s="11"/>
    </row>
    <row r="221" spans="18:28" ht="30" customHeight="1" x14ac:dyDescent="0.25">
      <c r="R221" s="7"/>
      <c r="S221" s="88">
        <v>2016</v>
      </c>
      <c r="T221" s="84" t="s">
        <v>171</v>
      </c>
      <c r="U221" s="85" t="s">
        <v>221</v>
      </c>
      <c r="V221" s="85" t="s">
        <v>300</v>
      </c>
      <c r="W221" s="85" t="s">
        <v>286</v>
      </c>
      <c r="X221" s="86">
        <v>1.4713082736715051</v>
      </c>
      <c r="Y221" s="86">
        <v>1.4713082736715051</v>
      </c>
      <c r="Z221" s="86">
        <v>0.80485054825078906</v>
      </c>
      <c r="AA221" s="87">
        <v>0.80487657454499595</v>
      </c>
      <c r="AB221" s="11"/>
    </row>
    <row r="222" spans="18:28" ht="30" customHeight="1" x14ac:dyDescent="0.25">
      <c r="R222" s="7"/>
      <c r="S222" s="88">
        <v>2016</v>
      </c>
      <c r="T222" s="84" t="s">
        <v>171</v>
      </c>
      <c r="U222" s="85" t="s">
        <v>221</v>
      </c>
      <c r="V222" s="85" t="s">
        <v>300</v>
      </c>
      <c r="W222" s="89" t="s">
        <v>287</v>
      </c>
      <c r="X222" s="86">
        <v>1.4713082736715051</v>
      </c>
      <c r="Y222" s="86">
        <v>1.4713082736715051</v>
      </c>
      <c r="Z222" s="86">
        <v>0.95348009915650778</v>
      </c>
      <c r="AA222" s="87">
        <v>0.95364911191102475</v>
      </c>
      <c r="AB222" s="11"/>
    </row>
    <row r="223" spans="18:28" ht="30" customHeight="1" x14ac:dyDescent="0.25">
      <c r="R223" s="7"/>
      <c r="S223" s="88">
        <v>2016</v>
      </c>
      <c r="T223" s="84" t="s">
        <v>171</v>
      </c>
      <c r="U223" s="85" t="s">
        <v>221</v>
      </c>
      <c r="V223" s="85" t="s">
        <v>300</v>
      </c>
      <c r="W223" s="85" t="s">
        <v>288</v>
      </c>
      <c r="X223" s="86">
        <v>1.4713082736715051</v>
      </c>
      <c r="Y223" s="86">
        <v>1.4713082736715051</v>
      </c>
      <c r="Z223" s="86">
        <v>0.99958890265466005</v>
      </c>
      <c r="AA223" s="87">
        <v>1.0002035403917888</v>
      </c>
      <c r="AB223" s="11"/>
    </row>
    <row r="224" spans="18:28" ht="30" customHeight="1" x14ac:dyDescent="0.25">
      <c r="R224" s="7"/>
      <c r="S224" s="88">
        <v>2016</v>
      </c>
      <c r="T224" s="84" t="s">
        <v>171</v>
      </c>
      <c r="U224" s="85" t="s">
        <v>221</v>
      </c>
      <c r="V224" s="85" t="s">
        <v>300</v>
      </c>
      <c r="W224" s="85" t="s">
        <v>289</v>
      </c>
      <c r="X224" s="86">
        <v>1.4713082736715051</v>
      </c>
      <c r="Y224" s="86">
        <v>1.4713082736715051</v>
      </c>
      <c r="Z224" s="86">
        <v>0.70526845942124794</v>
      </c>
      <c r="AA224" s="87">
        <v>0.70522428603355469</v>
      </c>
      <c r="AB224" s="11"/>
    </row>
    <row r="225" spans="18:28" ht="30" customHeight="1" x14ac:dyDescent="0.25">
      <c r="R225" s="7"/>
      <c r="S225" s="88">
        <v>2016</v>
      </c>
      <c r="T225" s="84" t="s">
        <v>171</v>
      </c>
      <c r="U225" s="85" t="s">
        <v>221</v>
      </c>
      <c r="V225" s="85" t="s">
        <v>300</v>
      </c>
      <c r="W225" s="85" t="s">
        <v>290</v>
      </c>
      <c r="X225" s="86">
        <v>1.4713082736715051</v>
      </c>
      <c r="Y225" s="86">
        <v>1.4713082736715051</v>
      </c>
      <c r="Z225" s="86">
        <v>1.0950940924622934</v>
      </c>
      <c r="AA225" s="87">
        <v>1.0948960532513021</v>
      </c>
      <c r="AB225" s="11"/>
    </row>
    <row r="226" spans="18:28" ht="30" customHeight="1" x14ac:dyDescent="0.25">
      <c r="R226" s="7"/>
      <c r="S226" s="88">
        <v>2016</v>
      </c>
      <c r="T226" s="84" t="s">
        <v>171</v>
      </c>
      <c r="U226" s="85" t="s">
        <v>221</v>
      </c>
      <c r="V226" s="85" t="s">
        <v>300</v>
      </c>
      <c r="W226" s="85" t="s">
        <v>291</v>
      </c>
      <c r="X226" s="86">
        <v>1.4713082736715051</v>
      </c>
      <c r="Y226" s="86">
        <v>1.4713082736715051</v>
      </c>
      <c r="Z226" s="86">
        <v>1.1407803288128877</v>
      </c>
      <c r="AA226" s="87">
        <v>0.8061268739654236</v>
      </c>
      <c r="AB226" s="11"/>
    </row>
    <row r="227" spans="18:28" ht="30" customHeight="1" x14ac:dyDescent="0.25">
      <c r="R227" s="7"/>
      <c r="S227" s="88">
        <v>2016</v>
      </c>
      <c r="T227" s="84" t="s">
        <v>171</v>
      </c>
      <c r="U227" s="85" t="s">
        <v>221</v>
      </c>
      <c r="V227" s="85" t="s">
        <v>300</v>
      </c>
      <c r="W227" s="85" t="s">
        <v>292</v>
      </c>
      <c r="X227" s="86">
        <v>1.4713082736715051</v>
      </c>
      <c r="Y227" s="86">
        <v>1.4713082736715051</v>
      </c>
      <c r="Z227" s="86">
        <v>1.1243342308671844</v>
      </c>
      <c r="AA227" s="87">
        <v>0.90389435364329329</v>
      </c>
      <c r="AB227" s="11"/>
    </row>
    <row r="228" spans="18:28" ht="30" customHeight="1" x14ac:dyDescent="0.25">
      <c r="R228" s="7"/>
      <c r="S228" s="88">
        <v>2016</v>
      </c>
      <c r="T228" s="84" t="s">
        <v>171</v>
      </c>
      <c r="U228" s="85" t="s">
        <v>221</v>
      </c>
      <c r="V228" s="85" t="s">
        <v>300</v>
      </c>
      <c r="W228" s="85" t="s">
        <v>293</v>
      </c>
      <c r="X228" s="86">
        <v>1.4713082736715051</v>
      </c>
      <c r="Y228" s="86">
        <v>1.4713082736715049</v>
      </c>
      <c r="Z228" s="86">
        <v>1.0007029343924809</v>
      </c>
      <c r="AA228" s="87">
        <v>7.8907028023331341E-2</v>
      </c>
      <c r="AB228" s="11"/>
    </row>
    <row r="229" spans="18:28" ht="30" customHeight="1" x14ac:dyDescent="0.25">
      <c r="R229" s="7"/>
      <c r="S229" s="88">
        <v>2016</v>
      </c>
      <c r="T229" s="84" t="s">
        <v>171</v>
      </c>
      <c r="U229" s="85" t="s">
        <v>221</v>
      </c>
      <c r="V229" s="85" t="s">
        <v>300</v>
      </c>
      <c r="W229" s="85" t="s">
        <v>294</v>
      </c>
      <c r="X229" s="86">
        <v>1.4713082736715051</v>
      </c>
      <c r="Y229" s="86">
        <v>1.4713082736715051</v>
      </c>
      <c r="Z229" s="86">
        <v>1.0000099549984269</v>
      </c>
      <c r="AA229" s="87">
        <v>1.0000171268853819</v>
      </c>
      <c r="AB229" s="11"/>
    </row>
    <row r="230" spans="18:28" ht="30" customHeight="1" x14ac:dyDescent="0.25">
      <c r="R230" s="7"/>
      <c r="S230" s="88">
        <v>2016</v>
      </c>
      <c r="T230" s="84" t="s">
        <v>171</v>
      </c>
      <c r="U230" s="85" t="s">
        <v>221</v>
      </c>
      <c r="V230" s="85" t="s">
        <v>300</v>
      </c>
      <c r="W230" s="85" t="s">
        <v>295</v>
      </c>
      <c r="X230" s="86">
        <v>1.4713082736715051</v>
      </c>
      <c r="Y230" s="86">
        <v>1.4713082736715051</v>
      </c>
      <c r="Z230" s="86">
        <v>0.92802339502653464</v>
      </c>
      <c r="AA230" s="87">
        <v>0.93311277018297123</v>
      </c>
      <c r="AB230" s="11"/>
    </row>
    <row r="231" spans="18:28" ht="30" customHeight="1" x14ac:dyDescent="0.25">
      <c r="R231" s="7"/>
      <c r="S231" s="88">
        <v>2016</v>
      </c>
      <c r="T231" s="84" t="s">
        <v>171</v>
      </c>
      <c r="U231" s="85" t="s">
        <v>221</v>
      </c>
      <c r="V231" s="85" t="s">
        <v>300</v>
      </c>
      <c r="W231" s="85" t="s">
        <v>296</v>
      </c>
      <c r="X231" s="86">
        <v>1.4713082736715051</v>
      </c>
      <c r="Y231" s="86">
        <v>1.4713082736715051</v>
      </c>
      <c r="Z231" s="86">
        <v>0.74597561027829729</v>
      </c>
      <c r="AA231" s="87">
        <v>0.7459780177780313</v>
      </c>
      <c r="AB231" s="11"/>
    </row>
    <row r="232" spans="18:28" ht="30" customHeight="1" x14ac:dyDescent="0.25">
      <c r="R232" s="7"/>
      <c r="S232" s="88">
        <v>2016</v>
      </c>
      <c r="T232" s="84" t="s">
        <v>171</v>
      </c>
      <c r="U232" s="85" t="s">
        <v>221</v>
      </c>
      <c r="V232" s="85" t="s">
        <v>300</v>
      </c>
      <c r="W232" s="85" t="s">
        <v>297</v>
      </c>
      <c r="X232" s="86">
        <v>1.4713082736715051</v>
      </c>
      <c r="Y232" s="86">
        <v>1.4713082736715051</v>
      </c>
      <c r="Z232" s="86">
        <v>1.0000299633207623</v>
      </c>
      <c r="AA232" s="87">
        <v>1.1744473876440302</v>
      </c>
      <c r="AB232" s="11"/>
    </row>
    <row r="233" spans="18:28" ht="30" customHeight="1" x14ac:dyDescent="0.25">
      <c r="R233" s="7"/>
      <c r="S233" s="88">
        <v>2016</v>
      </c>
      <c r="T233" s="84" t="s">
        <v>171</v>
      </c>
      <c r="U233" s="85" t="s">
        <v>221</v>
      </c>
      <c r="V233" s="85" t="s">
        <v>300</v>
      </c>
      <c r="W233" s="85" t="s">
        <v>299</v>
      </c>
      <c r="X233" s="86">
        <v>1.4713082736715051</v>
      </c>
      <c r="Y233" s="86">
        <v>1.4713082736715051</v>
      </c>
      <c r="Z233" s="86">
        <v>0.99691366236530532</v>
      </c>
      <c r="AA233" s="87">
        <v>0.81838395607035053</v>
      </c>
      <c r="AB233" s="11"/>
    </row>
    <row r="234" spans="18:28" ht="30" customHeight="1" x14ac:dyDescent="0.25">
      <c r="R234" s="7"/>
      <c r="S234" s="88">
        <v>2016</v>
      </c>
      <c r="T234" s="84" t="s">
        <v>171</v>
      </c>
      <c r="U234" s="85" t="s">
        <v>13</v>
      </c>
      <c r="V234" s="85" t="s">
        <v>280</v>
      </c>
      <c r="W234" s="85" t="s">
        <v>281</v>
      </c>
      <c r="X234" s="86">
        <v>1.3998555556098615</v>
      </c>
      <c r="Y234" s="86">
        <v>1.3998555556098615</v>
      </c>
      <c r="Z234" s="86">
        <v>1.4415291944011259</v>
      </c>
      <c r="AA234" s="87">
        <v>1.4415858913024411</v>
      </c>
      <c r="AB234" s="11"/>
    </row>
    <row r="235" spans="18:28" ht="30" customHeight="1" x14ac:dyDescent="0.25">
      <c r="R235" s="7"/>
      <c r="S235" s="88">
        <v>2016</v>
      </c>
      <c r="T235" s="84" t="s">
        <v>171</v>
      </c>
      <c r="U235" s="85" t="s">
        <v>13</v>
      </c>
      <c r="V235" s="85" t="s">
        <v>280</v>
      </c>
      <c r="W235" s="85" t="s">
        <v>282</v>
      </c>
      <c r="X235" s="86">
        <v>1.3998555556098609</v>
      </c>
      <c r="Y235" s="86">
        <v>1.3998555556098615</v>
      </c>
      <c r="Z235" s="86">
        <v>3.4301765058063038</v>
      </c>
      <c r="AA235" s="87">
        <v>3.3272300182344581</v>
      </c>
      <c r="AB235" s="11"/>
    </row>
    <row r="236" spans="18:28" ht="30" customHeight="1" x14ac:dyDescent="0.25">
      <c r="R236" s="7"/>
      <c r="S236" s="88">
        <v>2016</v>
      </c>
      <c r="T236" s="84" t="s">
        <v>171</v>
      </c>
      <c r="U236" s="85" t="s">
        <v>13</v>
      </c>
      <c r="V236" s="85" t="s">
        <v>280</v>
      </c>
      <c r="W236" s="85" t="s">
        <v>283</v>
      </c>
      <c r="X236" s="86">
        <v>1.3998555556098609</v>
      </c>
      <c r="Y236" s="86">
        <v>1.3998555556098615</v>
      </c>
      <c r="Z236" s="86">
        <v>0.77588728616874814</v>
      </c>
      <c r="AA236" s="87">
        <v>0.77590003337091629</v>
      </c>
      <c r="AB236" s="11"/>
    </row>
    <row r="237" spans="18:28" ht="30" customHeight="1" x14ac:dyDescent="0.25">
      <c r="R237" s="7"/>
      <c r="S237" s="88">
        <v>2016</v>
      </c>
      <c r="T237" s="84" t="s">
        <v>171</v>
      </c>
      <c r="U237" s="85" t="s">
        <v>13</v>
      </c>
      <c r="V237" s="85" t="s">
        <v>280</v>
      </c>
      <c r="W237" s="85" t="s">
        <v>284</v>
      </c>
      <c r="X237" s="86">
        <v>1.3998555556098611</v>
      </c>
      <c r="Y237" s="86">
        <v>1.3998555556098611</v>
      </c>
      <c r="Z237" s="86">
        <v>0.69464747956323636</v>
      </c>
      <c r="AA237" s="87">
        <v>0.69953195198211415</v>
      </c>
      <c r="AB237" s="11"/>
    </row>
    <row r="238" spans="18:28" ht="30" customHeight="1" x14ac:dyDescent="0.25">
      <c r="R238" s="7"/>
      <c r="S238" s="88">
        <v>2016</v>
      </c>
      <c r="T238" s="84" t="s">
        <v>171</v>
      </c>
      <c r="U238" s="85" t="s">
        <v>13</v>
      </c>
      <c r="V238" s="85" t="s">
        <v>280</v>
      </c>
      <c r="W238" s="85" t="s">
        <v>285</v>
      </c>
      <c r="X238" s="86">
        <v>1.3998555556098609</v>
      </c>
      <c r="Y238" s="86">
        <v>1.3998555556098615</v>
      </c>
      <c r="Z238" s="86">
        <v>0.61646845982666143</v>
      </c>
      <c r="AA238" s="87">
        <v>0.48624146854200828</v>
      </c>
      <c r="AB238" s="11"/>
    </row>
    <row r="239" spans="18:28" ht="30" customHeight="1" x14ac:dyDescent="0.25">
      <c r="R239" s="7"/>
      <c r="S239" s="88">
        <v>2016</v>
      </c>
      <c r="T239" s="84" t="s">
        <v>171</v>
      </c>
      <c r="U239" s="85" t="s">
        <v>13</v>
      </c>
      <c r="V239" s="85" t="s">
        <v>280</v>
      </c>
      <c r="W239" s="85" t="s">
        <v>286</v>
      </c>
      <c r="X239" s="86">
        <v>1.3998555556098609</v>
      </c>
      <c r="Y239" s="86">
        <v>1.3998555556098611</v>
      </c>
      <c r="Z239" s="86">
        <v>0.80485246334828886</v>
      </c>
      <c r="AA239" s="87">
        <v>0.80837049627494129</v>
      </c>
      <c r="AB239" s="11"/>
    </row>
    <row r="240" spans="18:28" ht="30" customHeight="1" x14ac:dyDescent="0.25">
      <c r="R240" s="7"/>
      <c r="S240" s="88">
        <v>2016</v>
      </c>
      <c r="T240" s="84" t="s">
        <v>171</v>
      </c>
      <c r="U240" s="85" t="s">
        <v>13</v>
      </c>
      <c r="V240" s="85" t="s">
        <v>280</v>
      </c>
      <c r="W240" s="89" t="s">
        <v>287</v>
      </c>
      <c r="X240" s="86">
        <v>1.3998555556098611</v>
      </c>
      <c r="Y240" s="86">
        <v>1.3998555556098615</v>
      </c>
      <c r="Z240" s="86">
        <v>0.95369929757240124</v>
      </c>
      <c r="AA240" s="87">
        <v>0.96937738903249737</v>
      </c>
      <c r="AB240" s="11"/>
    </row>
    <row r="241" spans="18:28" ht="30" customHeight="1" x14ac:dyDescent="0.25">
      <c r="R241" s="7"/>
      <c r="S241" s="88">
        <v>2016</v>
      </c>
      <c r="T241" s="84" t="s">
        <v>171</v>
      </c>
      <c r="U241" s="85" t="s">
        <v>13</v>
      </c>
      <c r="V241" s="85" t="s">
        <v>280</v>
      </c>
      <c r="W241" s="85" t="s">
        <v>288</v>
      </c>
      <c r="X241" s="86">
        <v>1.3998555556098615</v>
      </c>
      <c r="Y241" s="86">
        <v>1.3998555556098615</v>
      </c>
      <c r="Z241" s="86">
        <v>1.0001179740940009</v>
      </c>
      <c r="AA241" s="87">
        <v>1.0382938862041902</v>
      </c>
      <c r="AB241" s="11"/>
    </row>
    <row r="242" spans="18:28" ht="30" customHeight="1" x14ac:dyDescent="0.25">
      <c r="R242" s="7"/>
      <c r="S242" s="88">
        <v>2016</v>
      </c>
      <c r="T242" s="84" t="s">
        <v>171</v>
      </c>
      <c r="U242" s="85" t="s">
        <v>13</v>
      </c>
      <c r="V242" s="85" t="s">
        <v>280</v>
      </c>
      <c r="W242" s="85" t="s">
        <v>289</v>
      </c>
      <c r="X242" s="86">
        <v>1.3998555556098609</v>
      </c>
      <c r="Y242" s="86">
        <v>1.3998555556098615</v>
      </c>
      <c r="Z242" s="86">
        <v>0.70527238632477918</v>
      </c>
      <c r="AA242" s="87">
        <v>0.71667919178027772</v>
      </c>
      <c r="AB242" s="11"/>
    </row>
    <row r="243" spans="18:28" ht="30" customHeight="1" x14ac:dyDescent="0.25">
      <c r="R243" s="7"/>
      <c r="S243" s="88">
        <v>2016</v>
      </c>
      <c r="T243" s="84" t="s">
        <v>171</v>
      </c>
      <c r="U243" s="85" t="s">
        <v>13</v>
      </c>
      <c r="V243" s="85" t="s">
        <v>280</v>
      </c>
      <c r="W243" s="85" t="s">
        <v>290</v>
      </c>
      <c r="X243" s="86">
        <v>1.3998555556098609</v>
      </c>
      <c r="Y243" s="86">
        <v>1.3998555556098615</v>
      </c>
      <c r="Z243" s="86">
        <v>1.0950493845011455</v>
      </c>
      <c r="AA243" s="87">
        <v>1.1158465846026606</v>
      </c>
      <c r="AB243" s="11"/>
    </row>
    <row r="244" spans="18:28" ht="30" customHeight="1" x14ac:dyDescent="0.25">
      <c r="R244" s="7"/>
      <c r="S244" s="88">
        <v>2016</v>
      </c>
      <c r="T244" s="84" t="s">
        <v>171</v>
      </c>
      <c r="U244" s="85" t="s">
        <v>13</v>
      </c>
      <c r="V244" s="85" t="s">
        <v>280</v>
      </c>
      <c r="W244" s="85" t="s">
        <v>291</v>
      </c>
      <c r="X244" s="86">
        <v>1.3998555556098611</v>
      </c>
      <c r="Y244" s="86">
        <v>1.3998555556098611</v>
      </c>
      <c r="Z244" s="86">
        <v>1.1408161576694278</v>
      </c>
      <c r="AA244" s="87">
        <v>1.0133062875333918</v>
      </c>
      <c r="AB244" s="11"/>
    </row>
    <row r="245" spans="18:28" ht="30" customHeight="1" x14ac:dyDescent="0.25">
      <c r="R245" s="7"/>
      <c r="S245" s="88">
        <v>2016</v>
      </c>
      <c r="T245" s="84" t="s">
        <v>171</v>
      </c>
      <c r="U245" s="85" t="s">
        <v>13</v>
      </c>
      <c r="V245" s="85" t="s">
        <v>280</v>
      </c>
      <c r="W245" s="85" t="s">
        <v>292</v>
      </c>
      <c r="X245" s="86">
        <v>1.3998555556098611</v>
      </c>
      <c r="Y245" s="86">
        <v>1.3998555556098615</v>
      </c>
      <c r="Z245" s="86">
        <v>1.1243563535004524</v>
      </c>
      <c r="AA245" s="87">
        <v>1.0188940731463583</v>
      </c>
      <c r="AB245" s="11"/>
    </row>
    <row r="246" spans="18:28" ht="30" customHeight="1" x14ac:dyDescent="0.25">
      <c r="R246" s="7"/>
      <c r="S246" s="88">
        <v>2016</v>
      </c>
      <c r="T246" s="84" t="s">
        <v>171</v>
      </c>
      <c r="U246" s="85" t="s">
        <v>13</v>
      </c>
      <c r="V246" s="85" t="s">
        <v>280</v>
      </c>
      <c r="W246" s="85" t="s">
        <v>293</v>
      </c>
      <c r="X246" s="86">
        <v>1.3998555556098609</v>
      </c>
      <c r="Y246" s="86">
        <v>1.3998555556098611</v>
      </c>
      <c r="Z246" s="86">
        <v>0.99973827480815314</v>
      </c>
      <c r="AA246" s="87">
        <v>7.9755068831303233E-2</v>
      </c>
      <c r="AB246" s="11"/>
    </row>
    <row r="247" spans="18:28" ht="30" customHeight="1" x14ac:dyDescent="0.25">
      <c r="R247" s="7"/>
      <c r="S247" s="88">
        <v>2016</v>
      </c>
      <c r="T247" s="84" t="s">
        <v>171</v>
      </c>
      <c r="U247" s="85" t="s">
        <v>13</v>
      </c>
      <c r="V247" s="85" t="s">
        <v>280</v>
      </c>
      <c r="W247" s="85" t="s">
        <v>294</v>
      </c>
      <c r="X247" s="86">
        <v>1.3998555556098611</v>
      </c>
      <c r="Y247" s="86">
        <v>1.3998555556098609</v>
      </c>
      <c r="Z247" s="86">
        <v>0.99991186122841769</v>
      </c>
      <c r="AA247" s="87">
        <v>1.0121806218243561</v>
      </c>
      <c r="AB247" s="11"/>
    </row>
    <row r="248" spans="18:28" ht="30" customHeight="1" x14ac:dyDescent="0.25">
      <c r="R248" s="7"/>
      <c r="S248" s="88">
        <v>2016</v>
      </c>
      <c r="T248" s="84" t="s">
        <v>171</v>
      </c>
      <c r="U248" s="85" t="s">
        <v>13</v>
      </c>
      <c r="V248" s="85" t="s">
        <v>280</v>
      </c>
      <c r="W248" s="85" t="s">
        <v>295</v>
      </c>
      <c r="X248" s="86">
        <v>1.3998555556098609</v>
      </c>
      <c r="Y248" s="86">
        <v>1.3998555556098611</v>
      </c>
      <c r="Z248" s="86">
        <v>0.92808426768057517</v>
      </c>
      <c r="AA248" s="87">
        <v>1.4735767152724719</v>
      </c>
      <c r="AB248" s="11"/>
    </row>
    <row r="249" spans="18:28" ht="30" customHeight="1" x14ac:dyDescent="0.25">
      <c r="R249" s="7"/>
      <c r="S249" s="88">
        <v>2016</v>
      </c>
      <c r="T249" s="84" t="s">
        <v>171</v>
      </c>
      <c r="U249" s="85" t="s">
        <v>13</v>
      </c>
      <c r="V249" s="85" t="s">
        <v>280</v>
      </c>
      <c r="W249" s="85" t="s">
        <v>296</v>
      </c>
      <c r="X249" s="86">
        <v>1.3998555556098611</v>
      </c>
      <c r="Y249" s="86">
        <v>1.3998555556098609</v>
      </c>
      <c r="Z249" s="86">
        <v>0.74598406090934466</v>
      </c>
      <c r="AA249" s="87">
        <v>0.74677356846241816</v>
      </c>
      <c r="AB249" s="11"/>
    </row>
    <row r="250" spans="18:28" ht="30" customHeight="1" x14ac:dyDescent="0.25">
      <c r="R250" s="7"/>
      <c r="S250" s="88">
        <v>2016</v>
      </c>
      <c r="T250" s="84" t="s">
        <v>171</v>
      </c>
      <c r="U250" s="85" t="s">
        <v>13</v>
      </c>
      <c r="V250" s="85" t="s">
        <v>280</v>
      </c>
      <c r="W250" s="85" t="s">
        <v>297</v>
      </c>
      <c r="X250" s="86">
        <v>1.3998555556098615</v>
      </c>
      <c r="Y250" s="86">
        <v>1.3998555556098609</v>
      </c>
      <c r="Z250" s="86">
        <v>0.9999195173218538</v>
      </c>
      <c r="AA250" s="87">
        <v>2.4497879284240756</v>
      </c>
      <c r="AB250" s="11"/>
    </row>
    <row r="251" spans="18:28" ht="30" customHeight="1" x14ac:dyDescent="0.25">
      <c r="R251" s="7"/>
      <c r="S251" s="88">
        <v>2016</v>
      </c>
      <c r="T251" s="84" t="s">
        <v>171</v>
      </c>
      <c r="U251" s="85" t="s">
        <v>13</v>
      </c>
      <c r="V251" s="85" t="s">
        <v>280</v>
      </c>
      <c r="W251" s="85" t="s">
        <v>299</v>
      </c>
      <c r="X251" s="86">
        <v>1.3998555556098611</v>
      </c>
      <c r="Y251" s="86">
        <v>1.3998555556098615</v>
      </c>
      <c r="Z251" s="86">
        <v>1.0009910327183822</v>
      </c>
      <c r="AA251" s="87">
        <v>4.1827236181741672</v>
      </c>
      <c r="AB251" s="11"/>
    </row>
    <row r="252" spans="18:28" ht="30" customHeight="1" x14ac:dyDescent="0.25">
      <c r="R252" s="7"/>
      <c r="S252" s="88">
        <v>2016</v>
      </c>
      <c r="T252" s="84" t="s">
        <v>171</v>
      </c>
      <c r="U252" s="85" t="s">
        <v>13</v>
      </c>
      <c r="V252" s="85" t="s">
        <v>300</v>
      </c>
      <c r="W252" s="85" t="s">
        <v>281</v>
      </c>
      <c r="X252" s="86">
        <v>1.3998555556098609</v>
      </c>
      <c r="Y252" s="86">
        <v>1.3998555556098609</v>
      </c>
      <c r="Z252" s="86">
        <v>1.4415287801029451</v>
      </c>
      <c r="AA252" s="87">
        <v>1.4415302074241489</v>
      </c>
      <c r="AB252" s="11"/>
    </row>
    <row r="253" spans="18:28" ht="30" customHeight="1" x14ac:dyDescent="0.25">
      <c r="R253" s="7"/>
      <c r="S253" s="88">
        <v>2016</v>
      </c>
      <c r="T253" s="84" t="s">
        <v>171</v>
      </c>
      <c r="U253" s="85" t="s">
        <v>13</v>
      </c>
      <c r="V253" s="85" t="s">
        <v>300</v>
      </c>
      <c r="W253" s="85" t="s">
        <v>282</v>
      </c>
      <c r="X253" s="86">
        <v>1.3998555556098606</v>
      </c>
      <c r="Y253" s="86">
        <v>1.3998555556098606</v>
      </c>
      <c r="Z253" s="86">
        <v>3.4301746988708754</v>
      </c>
      <c r="AA253" s="87">
        <v>3.325935115118841</v>
      </c>
      <c r="AB253" s="11"/>
    </row>
    <row r="254" spans="18:28" ht="30" customHeight="1" x14ac:dyDescent="0.25">
      <c r="R254" s="7"/>
      <c r="S254" s="88">
        <v>2016</v>
      </c>
      <c r="T254" s="84" t="s">
        <v>171</v>
      </c>
      <c r="U254" s="85" t="s">
        <v>13</v>
      </c>
      <c r="V254" s="85" t="s">
        <v>300</v>
      </c>
      <c r="W254" s="85" t="s">
        <v>283</v>
      </c>
      <c r="X254" s="86">
        <v>1.3998555556098609</v>
      </c>
      <c r="Y254" s="86">
        <v>1.3998555556098609</v>
      </c>
      <c r="Z254" s="86">
        <v>0.77588752672942374</v>
      </c>
      <c r="AA254" s="87">
        <v>0.77593952132901989</v>
      </c>
      <c r="AB254" s="11"/>
    </row>
    <row r="255" spans="18:28" ht="30" customHeight="1" x14ac:dyDescent="0.25">
      <c r="R255" s="7"/>
      <c r="S255" s="88">
        <v>2016</v>
      </c>
      <c r="T255" s="84" t="s">
        <v>171</v>
      </c>
      <c r="U255" s="85" t="s">
        <v>13</v>
      </c>
      <c r="V255" s="85" t="s">
        <v>300</v>
      </c>
      <c r="W255" s="85" t="s">
        <v>284</v>
      </c>
      <c r="X255" s="86">
        <v>1.3998555556098609</v>
      </c>
      <c r="Y255" s="86">
        <v>1.3998555556098609</v>
      </c>
      <c r="Z255" s="86">
        <v>0.694781254780517</v>
      </c>
      <c r="AA255" s="87">
        <v>0.6963057846132269</v>
      </c>
      <c r="AB255" s="11"/>
    </row>
    <row r="256" spans="18:28" ht="30" customHeight="1" x14ac:dyDescent="0.25">
      <c r="R256" s="7"/>
      <c r="S256" s="88">
        <v>2016</v>
      </c>
      <c r="T256" s="84" t="s">
        <v>171</v>
      </c>
      <c r="U256" s="85" t="s">
        <v>13</v>
      </c>
      <c r="V256" s="85" t="s">
        <v>300</v>
      </c>
      <c r="W256" s="85" t="s">
        <v>285</v>
      </c>
      <c r="X256" s="86" t="s">
        <v>298</v>
      </c>
      <c r="Y256" s="86" t="s">
        <v>298</v>
      </c>
      <c r="Z256" s="86" t="s">
        <v>298</v>
      </c>
      <c r="AA256" s="87" t="s">
        <v>298</v>
      </c>
      <c r="AB256" s="11"/>
    </row>
    <row r="257" spans="18:28" ht="30" customHeight="1" x14ac:dyDescent="0.25">
      <c r="R257" s="7"/>
      <c r="S257" s="88">
        <v>2016</v>
      </c>
      <c r="T257" s="84" t="s">
        <v>171</v>
      </c>
      <c r="U257" s="85" t="s">
        <v>13</v>
      </c>
      <c r="V257" s="85" t="s">
        <v>300</v>
      </c>
      <c r="W257" s="85" t="s">
        <v>286</v>
      </c>
      <c r="X257" s="86">
        <v>1.3998555556098611</v>
      </c>
      <c r="Y257" s="86">
        <v>1.3998555556098609</v>
      </c>
      <c r="Z257" s="86">
        <v>0.80485070519873858</v>
      </c>
      <c r="AA257" s="87">
        <v>0.80530205231350938</v>
      </c>
      <c r="AB257" s="11"/>
    </row>
    <row r="258" spans="18:28" ht="30" customHeight="1" x14ac:dyDescent="0.25">
      <c r="R258" s="7"/>
      <c r="S258" s="88">
        <v>2016</v>
      </c>
      <c r="T258" s="84" t="s">
        <v>171</v>
      </c>
      <c r="U258" s="85" t="s">
        <v>13</v>
      </c>
      <c r="V258" s="85" t="s">
        <v>300</v>
      </c>
      <c r="W258" s="89" t="s">
        <v>287</v>
      </c>
      <c r="X258" s="86">
        <v>1.3998555556098609</v>
      </c>
      <c r="Y258" s="86">
        <v>1.3998555556098609</v>
      </c>
      <c r="Z258" s="86">
        <v>0.95372181460504091</v>
      </c>
      <c r="AA258" s="87">
        <v>0.96431867081741141</v>
      </c>
      <c r="AB258" s="11"/>
    </row>
    <row r="259" spans="18:28" ht="30" customHeight="1" x14ac:dyDescent="0.25">
      <c r="R259" s="7"/>
      <c r="S259" s="88">
        <v>2016</v>
      </c>
      <c r="T259" s="84" t="s">
        <v>171</v>
      </c>
      <c r="U259" s="85" t="s">
        <v>13</v>
      </c>
      <c r="V259" s="85" t="s">
        <v>300</v>
      </c>
      <c r="W259" s="85" t="s">
        <v>288</v>
      </c>
      <c r="X259" s="86">
        <v>1.3998555556098609</v>
      </c>
      <c r="Y259" s="86">
        <v>1.3998555556098606</v>
      </c>
      <c r="Z259" s="86">
        <v>0.99992005061110301</v>
      </c>
      <c r="AA259" s="87">
        <v>1.0762011063199435</v>
      </c>
      <c r="AB259" s="11"/>
    </row>
    <row r="260" spans="18:28" ht="30" customHeight="1" x14ac:dyDescent="0.25">
      <c r="R260" s="7"/>
      <c r="S260" s="88">
        <v>2016</v>
      </c>
      <c r="T260" s="84" t="s">
        <v>171</v>
      </c>
      <c r="U260" s="85" t="s">
        <v>13</v>
      </c>
      <c r="V260" s="85" t="s">
        <v>300</v>
      </c>
      <c r="W260" s="85" t="s">
        <v>289</v>
      </c>
      <c r="X260" s="86">
        <v>1.3998555556098609</v>
      </c>
      <c r="Y260" s="86">
        <v>1.3998555556098611</v>
      </c>
      <c r="Z260" s="86">
        <v>0.70527107423471347</v>
      </c>
      <c r="AA260" s="87">
        <v>0.70685696089150796</v>
      </c>
      <c r="AB260" s="11"/>
    </row>
    <row r="261" spans="18:28" ht="30" customHeight="1" x14ac:dyDescent="0.25">
      <c r="R261" s="7"/>
      <c r="S261" s="88">
        <v>2016</v>
      </c>
      <c r="T261" s="84" t="s">
        <v>171</v>
      </c>
      <c r="U261" s="85" t="s">
        <v>13</v>
      </c>
      <c r="V261" s="85" t="s">
        <v>300</v>
      </c>
      <c r="W261" s="85" t="s">
        <v>290</v>
      </c>
      <c r="X261" s="86">
        <v>1.3998555556098609</v>
      </c>
      <c r="Y261" s="86">
        <v>1.3998555556098606</v>
      </c>
      <c r="Z261" s="86">
        <v>1.0950275931074158</v>
      </c>
      <c r="AA261" s="87">
        <v>1.0982445321889791</v>
      </c>
      <c r="AB261" s="11"/>
    </row>
    <row r="262" spans="18:28" ht="30" customHeight="1" x14ac:dyDescent="0.25">
      <c r="R262" s="7"/>
      <c r="S262" s="88">
        <v>2016</v>
      </c>
      <c r="T262" s="84" t="s">
        <v>171</v>
      </c>
      <c r="U262" s="85" t="s">
        <v>13</v>
      </c>
      <c r="V262" s="85" t="s">
        <v>300</v>
      </c>
      <c r="W262" s="85" t="s">
        <v>291</v>
      </c>
      <c r="X262" s="86">
        <v>1.3998555556098609</v>
      </c>
      <c r="Y262" s="86">
        <v>1.3998555556098609</v>
      </c>
      <c r="Z262" s="86">
        <v>1.140849527501397</v>
      </c>
      <c r="AA262" s="87">
        <v>0.80966733831055049</v>
      </c>
      <c r="AB262" s="11"/>
    </row>
    <row r="263" spans="18:28" ht="30" customHeight="1" x14ac:dyDescent="0.25">
      <c r="R263" s="7"/>
      <c r="S263" s="88">
        <v>2016</v>
      </c>
      <c r="T263" s="84" t="s">
        <v>171</v>
      </c>
      <c r="U263" s="85" t="s">
        <v>13</v>
      </c>
      <c r="V263" s="85" t="s">
        <v>300</v>
      </c>
      <c r="W263" s="85" t="s">
        <v>292</v>
      </c>
      <c r="X263" s="86">
        <v>1.3998555556098609</v>
      </c>
      <c r="Y263" s="86">
        <v>1.3998555556098611</v>
      </c>
      <c r="Z263" s="86">
        <v>1.1243236261016554</v>
      </c>
      <c r="AA263" s="87">
        <v>0.90586513928519818</v>
      </c>
      <c r="AB263" s="11"/>
    </row>
    <row r="264" spans="18:28" ht="30" customHeight="1" x14ac:dyDescent="0.25">
      <c r="R264" s="7"/>
      <c r="S264" s="88">
        <v>2016</v>
      </c>
      <c r="T264" s="84" t="s">
        <v>171</v>
      </c>
      <c r="U264" s="85" t="s">
        <v>13</v>
      </c>
      <c r="V264" s="85" t="s">
        <v>300</v>
      </c>
      <c r="W264" s="85" t="s">
        <v>293</v>
      </c>
      <c r="X264" s="86">
        <v>1.3998555556098609</v>
      </c>
      <c r="Y264" s="86">
        <v>1.3998555556098609</v>
      </c>
      <c r="Z264" s="86">
        <v>0.99989664948287571</v>
      </c>
      <c r="AA264" s="87">
        <v>7.9160824309027183E-2</v>
      </c>
      <c r="AB264" s="11"/>
    </row>
    <row r="265" spans="18:28" ht="30" customHeight="1" x14ac:dyDescent="0.25">
      <c r="R265" s="7"/>
      <c r="S265" s="88">
        <v>2016</v>
      </c>
      <c r="T265" s="84" t="s">
        <v>171</v>
      </c>
      <c r="U265" s="85" t="s">
        <v>13</v>
      </c>
      <c r="V265" s="85" t="s">
        <v>300</v>
      </c>
      <c r="W265" s="85" t="s">
        <v>294</v>
      </c>
      <c r="X265" s="86">
        <v>1.3998555556098609</v>
      </c>
      <c r="Y265" s="86">
        <v>1.3998555556098609</v>
      </c>
      <c r="Z265" s="86">
        <v>1.0000143421515639</v>
      </c>
      <c r="AA265" s="87">
        <v>1.0002877543062758</v>
      </c>
      <c r="AB265" s="11"/>
    </row>
    <row r="266" spans="18:28" ht="30" customHeight="1" x14ac:dyDescent="0.25">
      <c r="R266" s="7"/>
      <c r="S266" s="88">
        <v>2016</v>
      </c>
      <c r="T266" s="84" t="s">
        <v>171</v>
      </c>
      <c r="U266" s="85" t="s">
        <v>13</v>
      </c>
      <c r="V266" s="85" t="s">
        <v>300</v>
      </c>
      <c r="W266" s="85" t="s">
        <v>295</v>
      </c>
      <c r="X266" s="86">
        <v>1.3998555556098609</v>
      </c>
      <c r="Y266" s="86">
        <v>1.3998555556098609</v>
      </c>
      <c r="Z266" s="86">
        <v>0.92802682949153226</v>
      </c>
      <c r="AA266" s="87">
        <v>0.97730540343390626</v>
      </c>
      <c r="AB266" s="11"/>
    </row>
    <row r="267" spans="18:28" ht="30" customHeight="1" x14ac:dyDescent="0.25">
      <c r="R267" s="7"/>
      <c r="S267" s="88">
        <v>2016</v>
      </c>
      <c r="T267" s="84" t="s">
        <v>171</v>
      </c>
      <c r="U267" s="85" t="s">
        <v>13</v>
      </c>
      <c r="V267" s="85" t="s">
        <v>300</v>
      </c>
      <c r="W267" s="85" t="s">
        <v>296</v>
      </c>
      <c r="X267" s="86">
        <v>1.3998555556098606</v>
      </c>
      <c r="Y267" s="86">
        <v>1.3998555556098611</v>
      </c>
      <c r="Z267" s="86">
        <v>0.74599486769845957</v>
      </c>
      <c r="AA267" s="87">
        <v>0.74605377073872658</v>
      </c>
      <c r="AB267" s="11"/>
    </row>
    <row r="268" spans="18:28" ht="30" customHeight="1" x14ac:dyDescent="0.25">
      <c r="R268" s="7"/>
      <c r="S268" s="88">
        <v>2016</v>
      </c>
      <c r="T268" s="84" t="s">
        <v>171</v>
      </c>
      <c r="U268" s="85" t="s">
        <v>13</v>
      </c>
      <c r="V268" s="85" t="s">
        <v>300</v>
      </c>
      <c r="W268" s="85" t="s">
        <v>297</v>
      </c>
      <c r="X268" s="86">
        <v>1.3998555556098609</v>
      </c>
      <c r="Y268" s="86">
        <v>1.3998555556098609</v>
      </c>
      <c r="Z268" s="86">
        <v>1.0000278683042303</v>
      </c>
      <c r="AA268" s="87">
        <v>1.1776285986865245</v>
      </c>
      <c r="AB268" s="11"/>
    </row>
    <row r="269" spans="18:28" ht="30" customHeight="1" x14ac:dyDescent="0.25">
      <c r="R269" s="7"/>
      <c r="S269" s="88">
        <v>2016</v>
      </c>
      <c r="T269" s="84" t="s">
        <v>171</v>
      </c>
      <c r="U269" s="85" t="s">
        <v>13</v>
      </c>
      <c r="V269" s="85" t="s">
        <v>300</v>
      </c>
      <c r="W269" s="85" t="s">
        <v>299</v>
      </c>
      <c r="X269" s="86">
        <v>1.3998555556098609</v>
      </c>
      <c r="Y269" s="86">
        <v>1.3998555556098606</v>
      </c>
      <c r="Z269" s="86">
        <v>0.99964270207685046</v>
      </c>
      <c r="AA269" s="87">
        <v>1.5086080650875491</v>
      </c>
      <c r="AB269" s="11"/>
    </row>
    <row r="270" spans="18:28" ht="30" customHeight="1" x14ac:dyDescent="0.25">
      <c r="R270" s="7"/>
      <c r="S270" s="88">
        <v>2016</v>
      </c>
      <c r="T270" s="84" t="s">
        <v>171</v>
      </c>
      <c r="U270" s="85" t="s">
        <v>230</v>
      </c>
      <c r="V270" s="85" t="s">
        <v>280</v>
      </c>
      <c r="W270" s="85" t="s">
        <v>281</v>
      </c>
      <c r="X270" s="86">
        <v>1.3401811665314447</v>
      </c>
      <c r="Y270" s="86">
        <v>1.3401811665314447</v>
      </c>
      <c r="Z270" s="86">
        <v>1.4415290431635825</v>
      </c>
      <c r="AA270" s="87">
        <v>1.4413883202084121</v>
      </c>
      <c r="AB270" s="11"/>
    </row>
    <row r="271" spans="18:28" ht="30" customHeight="1" x14ac:dyDescent="0.25">
      <c r="R271" s="7"/>
      <c r="S271" s="88">
        <v>2016</v>
      </c>
      <c r="T271" s="84" t="s">
        <v>171</v>
      </c>
      <c r="U271" s="85" t="s">
        <v>230</v>
      </c>
      <c r="V271" s="85" t="s">
        <v>280</v>
      </c>
      <c r="W271" s="85" t="s">
        <v>282</v>
      </c>
      <c r="X271" s="86">
        <v>1.3401811665314447</v>
      </c>
      <c r="Y271" s="86">
        <v>1.3401811665314447</v>
      </c>
      <c r="Z271" s="86">
        <v>3.4301738963071</v>
      </c>
      <c r="AA271" s="87">
        <v>3.3252681797045924</v>
      </c>
      <c r="AB271" s="11"/>
    </row>
    <row r="272" spans="18:28" ht="30" customHeight="1" x14ac:dyDescent="0.25">
      <c r="R272" s="7"/>
      <c r="S272" s="88">
        <v>2016</v>
      </c>
      <c r="T272" s="84" t="s">
        <v>171</v>
      </c>
      <c r="U272" s="85" t="s">
        <v>230</v>
      </c>
      <c r="V272" s="85" t="s">
        <v>280</v>
      </c>
      <c r="W272" s="85" t="s">
        <v>283</v>
      </c>
      <c r="X272" s="86">
        <v>1.3401811665314447</v>
      </c>
      <c r="Y272" s="86">
        <v>1.3401811665314447</v>
      </c>
      <c r="Z272" s="86">
        <v>0.77588805847259945</v>
      </c>
      <c r="AA272" s="87">
        <v>0.77588665251891797</v>
      </c>
      <c r="AB272" s="11"/>
    </row>
    <row r="273" spans="18:28" ht="30" customHeight="1" x14ac:dyDescent="0.25">
      <c r="R273" s="7"/>
      <c r="S273" s="88">
        <v>2016</v>
      </c>
      <c r="T273" s="84" t="s">
        <v>171</v>
      </c>
      <c r="U273" s="85" t="s">
        <v>230</v>
      </c>
      <c r="V273" s="85" t="s">
        <v>280</v>
      </c>
      <c r="W273" s="85" t="s">
        <v>284</v>
      </c>
      <c r="X273" s="86">
        <v>1.3401811665314447</v>
      </c>
      <c r="Y273" s="86">
        <v>1.3401811665314447</v>
      </c>
      <c r="Z273" s="86">
        <v>0.6946525375187278</v>
      </c>
      <c r="AA273" s="87">
        <v>0.69456998093917732</v>
      </c>
      <c r="AB273" s="11"/>
    </row>
    <row r="274" spans="18:28" ht="30" customHeight="1" x14ac:dyDescent="0.25">
      <c r="R274" s="7"/>
      <c r="S274" s="88">
        <v>2016</v>
      </c>
      <c r="T274" s="84" t="s">
        <v>171</v>
      </c>
      <c r="U274" s="85" t="s">
        <v>230</v>
      </c>
      <c r="V274" s="85" t="s">
        <v>280</v>
      </c>
      <c r="W274" s="85" t="s">
        <v>285</v>
      </c>
      <c r="X274" s="86">
        <v>1.3401811665314447</v>
      </c>
      <c r="Y274" s="86">
        <v>1.3401811665314447</v>
      </c>
      <c r="Z274" s="86">
        <v>0.61647450810923954</v>
      </c>
      <c r="AA274" s="87">
        <v>0.48759594817607327</v>
      </c>
      <c r="AB274" s="11"/>
    </row>
    <row r="275" spans="18:28" ht="30" customHeight="1" x14ac:dyDescent="0.25">
      <c r="R275" s="7"/>
      <c r="S275" s="88">
        <v>2016</v>
      </c>
      <c r="T275" s="84" t="s">
        <v>171</v>
      </c>
      <c r="U275" s="85" t="s">
        <v>230</v>
      </c>
      <c r="V275" s="85" t="s">
        <v>280</v>
      </c>
      <c r="W275" s="85" t="s">
        <v>286</v>
      </c>
      <c r="X275" s="86">
        <v>1.3401811665314447</v>
      </c>
      <c r="Y275" s="86">
        <v>1.3401811665314447</v>
      </c>
      <c r="Z275" s="86">
        <v>0.80484612256646915</v>
      </c>
      <c r="AA275" s="87">
        <v>0.80494578518785576</v>
      </c>
      <c r="AB275" s="11"/>
    </row>
    <row r="276" spans="18:28" ht="30" customHeight="1" x14ac:dyDescent="0.25">
      <c r="R276" s="7"/>
      <c r="S276" s="88">
        <v>2016</v>
      </c>
      <c r="T276" s="84" t="s">
        <v>171</v>
      </c>
      <c r="U276" s="85" t="s">
        <v>230</v>
      </c>
      <c r="V276" s="85" t="s">
        <v>280</v>
      </c>
      <c r="W276" s="89" t="s">
        <v>287</v>
      </c>
      <c r="X276" s="86">
        <v>1.3401811665314447</v>
      </c>
      <c r="Y276" s="86">
        <v>1.3401811665314447</v>
      </c>
      <c r="Z276" s="86">
        <v>0.95374566069619349</v>
      </c>
      <c r="AA276" s="87">
        <v>0.95341650948202283</v>
      </c>
      <c r="AB276" s="11"/>
    </row>
    <row r="277" spans="18:28" ht="30" customHeight="1" x14ac:dyDescent="0.25">
      <c r="R277" s="7"/>
      <c r="S277" s="88">
        <v>2016</v>
      </c>
      <c r="T277" s="84" t="s">
        <v>171</v>
      </c>
      <c r="U277" s="85" t="s">
        <v>230</v>
      </c>
      <c r="V277" s="85" t="s">
        <v>280</v>
      </c>
      <c r="W277" s="85" t="s">
        <v>288</v>
      </c>
      <c r="X277" s="86">
        <v>1.3401811665314447</v>
      </c>
      <c r="Y277" s="86">
        <v>1.3401811665314449</v>
      </c>
      <c r="Z277" s="86">
        <v>0.99990077444517345</v>
      </c>
      <c r="AA277" s="87">
        <v>0.9998421331523214</v>
      </c>
      <c r="AB277" s="11"/>
    </row>
    <row r="278" spans="18:28" ht="30" customHeight="1" x14ac:dyDescent="0.25">
      <c r="R278" s="7"/>
      <c r="S278" s="88">
        <v>2016</v>
      </c>
      <c r="T278" s="84" t="s">
        <v>171</v>
      </c>
      <c r="U278" s="85" t="s">
        <v>230</v>
      </c>
      <c r="V278" s="85" t="s">
        <v>280</v>
      </c>
      <c r="W278" s="85" t="s">
        <v>289</v>
      </c>
      <c r="X278" s="86">
        <v>1.3401811665314447</v>
      </c>
      <c r="Y278" s="86">
        <v>1.3401811665314447</v>
      </c>
      <c r="Z278" s="86">
        <v>0.70527626288247136</v>
      </c>
      <c r="AA278" s="87">
        <v>0.70520502799514762</v>
      </c>
      <c r="AB278" s="11"/>
    </row>
    <row r="279" spans="18:28" ht="30" customHeight="1" x14ac:dyDescent="0.25">
      <c r="R279" s="7"/>
      <c r="S279" s="88">
        <v>2016</v>
      </c>
      <c r="T279" s="84" t="s">
        <v>171</v>
      </c>
      <c r="U279" s="85" t="s">
        <v>230</v>
      </c>
      <c r="V279" s="85" t="s">
        <v>280</v>
      </c>
      <c r="W279" s="85" t="s">
        <v>290</v>
      </c>
      <c r="X279" s="86">
        <v>1.3401811665314447</v>
      </c>
      <c r="Y279" s="86">
        <v>1.3401811665314447</v>
      </c>
      <c r="Z279" s="86">
        <v>1.0950301711985446</v>
      </c>
      <c r="AA279" s="87">
        <v>1.0955397418593884</v>
      </c>
      <c r="AB279" s="11"/>
    </row>
    <row r="280" spans="18:28" ht="30" customHeight="1" x14ac:dyDescent="0.25">
      <c r="R280" s="7"/>
      <c r="S280" s="88">
        <v>2016</v>
      </c>
      <c r="T280" s="84" t="s">
        <v>171</v>
      </c>
      <c r="U280" s="85" t="s">
        <v>230</v>
      </c>
      <c r="V280" s="85" t="s">
        <v>280</v>
      </c>
      <c r="W280" s="85" t="s">
        <v>291</v>
      </c>
      <c r="X280" s="86">
        <v>1.3401811665314447</v>
      </c>
      <c r="Y280" s="86">
        <v>1.3401811665314447</v>
      </c>
      <c r="Z280" s="86">
        <v>1.1409582916941263</v>
      </c>
      <c r="AA280" s="87">
        <v>0.80525631137138476</v>
      </c>
      <c r="AB280" s="11"/>
    </row>
    <row r="281" spans="18:28" ht="30" customHeight="1" x14ac:dyDescent="0.25">
      <c r="R281" s="7"/>
      <c r="S281" s="88">
        <v>2016</v>
      </c>
      <c r="T281" s="84" t="s">
        <v>171</v>
      </c>
      <c r="U281" s="85" t="s">
        <v>230</v>
      </c>
      <c r="V281" s="85" t="s">
        <v>280</v>
      </c>
      <c r="W281" s="85" t="s">
        <v>292</v>
      </c>
      <c r="X281" s="86">
        <v>1.3401811665314447</v>
      </c>
      <c r="Y281" s="86">
        <v>1.3401811665314447</v>
      </c>
      <c r="Z281" s="86">
        <v>1.1242670914422133</v>
      </c>
      <c r="AA281" s="87">
        <v>0.90642237651101221</v>
      </c>
      <c r="AB281" s="11"/>
    </row>
    <row r="282" spans="18:28" ht="30" customHeight="1" x14ac:dyDescent="0.25">
      <c r="R282" s="7"/>
      <c r="S282" s="88">
        <v>2016</v>
      </c>
      <c r="T282" s="84" t="s">
        <v>171</v>
      </c>
      <c r="U282" s="85" t="s">
        <v>230</v>
      </c>
      <c r="V282" s="85" t="s">
        <v>280</v>
      </c>
      <c r="W282" s="85" t="s">
        <v>293</v>
      </c>
      <c r="X282" s="86">
        <v>1.3401811665314447</v>
      </c>
      <c r="Y282" s="86">
        <v>1.3401811665314449</v>
      </c>
      <c r="Z282" s="86">
        <v>1.0044777183048963</v>
      </c>
      <c r="AA282" s="87">
        <v>7.8828608065997757E-2</v>
      </c>
      <c r="AB282" s="11"/>
    </row>
    <row r="283" spans="18:28" ht="30" customHeight="1" x14ac:dyDescent="0.25">
      <c r="R283" s="7"/>
      <c r="S283" s="88">
        <v>2016</v>
      </c>
      <c r="T283" s="84" t="s">
        <v>171</v>
      </c>
      <c r="U283" s="85" t="s">
        <v>230</v>
      </c>
      <c r="V283" s="85" t="s">
        <v>280</v>
      </c>
      <c r="W283" s="85" t="s">
        <v>294</v>
      </c>
      <c r="X283" s="86">
        <v>1.3401811665314449</v>
      </c>
      <c r="Y283" s="86">
        <v>1.3401811665314447</v>
      </c>
      <c r="Z283" s="86">
        <v>1.000818204124291</v>
      </c>
      <c r="AA283" s="87">
        <v>1.000979639383363</v>
      </c>
      <c r="AB283" s="11"/>
    </row>
    <row r="284" spans="18:28" ht="30" customHeight="1" x14ac:dyDescent="0.25">
      <c r="R284" s="7"/>
      <c r="S284" s="88">
        <v>2016</v>
      </c>
      <c r="T284" s="84" t="s">
        <v>171</v>
      </c>
      <c r="U284" s="85" t="s">
        <v>230</v>
      </c>
      <c r="V284" s="85" t="s">
        <v>280</v>
      </c>
      <c r="W284" s="85" t="s">
        <v>295</v>
      </c>
      <c r="X284" s="86">
        <v>1.3401811665314449</v>
      </c>
      <c r="Y284" s="86">
        <v>1.3401811665314447</v>
      </c>
      <c r="Z284" s="86">
        <v>0.92852902429782558</v>
      </c>
      <c r="AA284" s="87">
        <v>0.94046069945158062</v>
      </c>
      <c r="AB284" s="11"/>
    </row>
    <row r="285" spans="18:28" ht="30" customHeight="1" x14ac:dyDescent="0.25">
      <c r="R285" s="7"/>
      <c r="S285" s="88">
        <v>2016</v>
      </c>
      <c r="T285" s="84" t="s">
        <v>171</v>
      </c>
      <c r="U285" s="85" t="s">
        <v>230</v>
      </c>
      <c r="V285" s="85" t="s">
        <v>280</v>
      </c>
      <c r="W285" s="85" t="s">
        <v>296</v>
      </c>
      <c r="X285" s="86">
        <v>1.3401811665314449</v>
      </c>
      <c r="Y285" s="86">
        <v>1.3401811665314447</v>
      </c>
      <c r="Z285" s="86">
        <v>0.74636353344833994</v>
      </c>
      <c r="AA285" s="87">
        <v>0.74632831374128794</v>
      </c>
      <c r="AB285" s="11"/>
    </row>
    <row r="286" spans="18:28" ht="30" customHeight="1" x14ac:dyDescent="0.25">
      <c r="R286" s="7"/>
      <c r="S286" s="88">
        <v>2016</v>
      </c>
      <c r="T286" s="84" t="s">
        <v>171</v>
      </c>
      <c r="U286" s="85" t="s">
        <v>230</v>
      </c>
      <c r="V286" s="85" t="s">
        <v>280</v>
      </c>
      <c r="W286" s="85" t="s">
        <v>297</v>
      </c>
      <c r="X286" s="86">
        <v>1.3401811665314447</v>
      </c>
      <c r="Y286" s="86">
        <v>1.3401811665314447</v>
      </c>
      <c r="Z286" s="86">
        <v>1.0002966690947617</v>
      </c>
      <c r="AA286" s="87">
        <v>2.7494022793824149</v>
      </c>
      <c r="AB286" s="11"/>
    </row>
    <row r="287" spans="18:28" ht="30" customHeight="1" x14ac:dyDescent="0.25">
      <c r="R287" s="7"/>
      <c r="S287" s="88">
        <v>2016</v>
      </c>
      <c r="T287" s="84" t="s">
        <v>171</v>
      </c>
      <c r="U287" s="85" t="s">
        <v>230</v>
      </c>
      <c r="V287" s="85" t="s">
        <v>280</v>
      </c>
      <c r="W287" s="85" t="s">
        <v>299</v>
      </c>
      <c r="X287" s="86">
        <v>1.3401811665314447</v>
      </c>
      <c r="Y287" s="86">
        <v>1.3401811665314447</v>
      </c>
      <c r="Z287" s="86">
        <v>0.99722497804121313</v>
      </c>
      <c r="AA287" s="87" t="s">
        <v>298</v>
      </c>
      <c r="AB287" s="11"/>
    </row>
    <row r="288" spans="18:28" ht="30" customHeight="1" x14ac:dyDescent="0.25">
      <c r="R288" s="7"/>
      <c r="S288" s="88">
        <v>2016</v>
      </c>
      <c r="T288" s="84" t="s">
        <v>171</v>
      </c>
      <c r="U288" s="85" t="s">
        <v>230</v>
      </c>
      <c r="V288" s="85" t="s">
        <v>300</v>
      </c>
      <c r="W288" s="85" t="s">
        <v>281</v>
      </c>
      <c r="X288" s="86">
        <v>1.3401811665314447</v>
      </c>
      <c r="Y288" s="86">
        <v>1.3401811665314447</v>
      </c>
      <c r="Z288" s="86">
        <v>1.4415287940628163</v>
      </c>
      <c r="AA288" s="87">
        <v>1.4415283947588251</v>
      </c>
      <c r="AB288" s="11"/>
    </row>
    <row r="289" spans="18:28" ht="30" customHeight="1" x14ac:dyDescent="0.25">
      <c r="R289" s="7"/>
      <c r="S289" s="88">
        <v>2016</v>
      </c>
      <c r="T289" s="84" t="s">
        <v>171</v>
      </c>
      <c r="U289" s="85" t="s">
        <v>230</v>
      </c>
      <c r="V289" s="85" t="s">
        <v>300</v>
      </c>
      <c r="W289" s="85" t="s">
        <v>282</v>
      </c>
      <c r="X289" s="86">
        <v>1.3401811665314447</v>
      </c>
      <c r="Y289" s="86">
        <v>1.3401811665314447</v>
      </c>
      <c r="Z289" s="86">
        <v>3.4301748754157622</v>
      </c>
      <c r="AA289" s="87">
        <v>3.3257225555479351</v>
      </c>
      <c r="AB289" s="11"/>
    </row>
    <row r="290" spans="18:28" ht="30" customHeight="1" x14ac:dyDescent="0.25">
      <c r="R290" s="7"/>
      <c r="S290" s="88">
        <v>2016</v>
      </c>
      <c r="T290" s="84" t="s">
        <v>171</v>
      </c>
      <c r="U290" s="85" t="s">
        <v>230</v>
      </c>
      <c r="V290" s="85" t="s">
        <v>300</v>
      </c>
      <c r="W290" s="85" t="s">
        <v>283</v>
      </c>
      <c r="X290" s="86">
        <v>1.3401811665314447</v>
      </c>
      <c r="Y290" s="86">
        <v>1.3401811665314447</v>
      </c>
      <c r="Z290" s="86">
        <v>0.77588754652372005</v>
      </c>
      <c r="AA290" s="87">
        <v>0.77588417845255209</v>
      </c>
      <c r="AB290" s="11"/>
    </row>
    <row r="291" spans="18:28" ht="30" customHeight="1" x14ac:dyDescent="0.25">
      <c r="R291" s="7"/>
      <c r="S291" s="88">
        <v>2016</v>
      </c>
      <c r="T291" s="84" t="s">
        <v>171</v>
      </c>
      <c r="U291" s="85" t="s">
        <v>230</v>
      </c>
      <c r="V291" s="85" t="s">
        <v>300</v>
      </c>
      <c r="W291" s="85" t="s">
        <v>284</v>
      </c>
      <c r="X291" s="86">
        <v>1.3401811665314447</v>
      </c>
      <c r="Y291" s="86">
        <v>1.3401811665314447</v>
      </c>
      <c r="Z291" s="86">
        <v>0.69477394202597464</v>
      </c>
      <c r="AA291" s="87">
        <v>0.69465245781677387</v>
      </c>
      <c r="AB291" s="11"/>
    </row>
    <row r="292" spans="18:28" ht="30" customHeight="1" x14ac:dyDescent="0.25">
      <c r="R292" s="7"/>
      <c r="S292" s="88">
        <v>2016</v>
      </c>
      <c r="T292" s="84" t="s">
        <v>171</v>
      </c>
      <c r="U292" s="85" t="s">
        <v>230</v>
      </c>
      <c r="V292" s="85" t="s">
        <v>300</v>
      </c>
      <c r="W292" s="85" t="s">
        <v>285</v>
      </c>
      <c r="X292" s="86" t="s">
        <v>298</v>
      </c>
      <c r="Y292" s="86" t="s">
        <v>298</v>
      </c>
      <c r="Z292" s="86" t="s">
        <v>298</v>
      </c>
      <c r="AA292" s="87" t="s">
        <v>298</v>
      </c>
      <c r="AB292" s="11"/>
    </row>
    <row r="293" spans="18:28" ht="30" customHeight="1" x14ac:dyDescent="0.25">
      <c r="R293" s="7"/>
      <c r="S293" s="88">
        <v>2016</v>
      </c>
      <c r="T293" s="84" t="s">
        <v>171</v>
      </c>
      <c r="U293" s="85" t="s">
        <v>230</v>
      </c>
      <c r="V293" s="85" t="s">
        <v>300</v>
      </c>
      <c r="W293" s="85" t="s">
        <v>286</v>
      </c>
      <c r="X293" s="86">
        <v>1.3401811665314447</v>
      </c>
      <c r="Y293" s="86">
        <v>1.3401811665314447</v>
      </c>
      <c r="Z293" s="86">
        <v>0.80485193934977528</v>
      </c>
      <c r="AA293" s="87">
        <v>0.80485617916418695</v>
      </c>
      <c r="AB293" s="11"/>
    </row>
    <row r="294" spans="18:28" ht="30" customHeight="1" x14ac:dyDescent="0.25">
      <c r="R294" s="7"/>
      <c r="S294" s="88">
        <v>2016</v>
      </c>
      <c r="T294" s="84" t="s">
        <v>171</v>
      </c>
      <c r="U294" s="85" t="s">
        <v>230</v>
      </c>
      <c r="V294" s="85" t="s">
        <v>300</v>
      </c>
      <c r="W294" s="89" t="s">
        <v>287</v>
      </c>
      <c r="X294" s="86">
        <v>1.3401811665314447</v>
      </c>
      <c r="Y294" s="86">
        <v>1.3401811665314447</v>
      </c>
      <c r="Z294" s="86">
        <v>0.95383080952421939</v>
      </c>
      <c r="AA294" s="87">
        <v>0.95356257499631003</v>
      </c>
      <c r="AB294" s="11"/>
    </row>
    <row r="295" spans="18:28" ht="30" customHeight="1" x14ac:dyDescent="0.25">
      <c r="R295" s="7"/>
      <c r="S295" s="88">
        <v>2016</v>
      </c>
      <c r="T295" s="84" t="s">
        <v>171</v>
      </c>
      <c r="U295" s="85" t="s">
        <v>230</v>
      </c>
      <c r="V295" s="85" t="s">
        <v>300</v>
      </c>
      <c r="W295" s="85" t="s">
        <v>288</v>
      </c>
      <c r="X295" s="86">
        <v>1.3401811665314447</v>
      </c>
      <c r="Y295" s="86">
        <v>1.3401811665314447</v>
      </c>
      <c r="Z295" s="86">
        <v>1.0000888664105838</v>
      </c>
      <c r="AA295" s="87">
        <v>1.0010150470512358</v>
      </c>
      <c r="AB295" s="11"/>
    </row>
    <row r="296" spans="18:28" ht="30" customHeight="1" x14ac:dyDescent="0.25">
      <c r="R296" s="7"/>
      <c r="S296" s="88">
        <v>2016</v>
      </c>
      <c r="T296" s="84" t="s">
        <v>171</v>
      </c>
      <c r="U296" s="85" t="s">
        <v>230</v>
      </c>
      <c r="V296" s="85" t="s">
        <v>300</v>
      </c>
      <c r="W296" s="85" t="s">
        <v>289</v>
      </c>
      <c r="X296" s="86">
        <v>1.3401811665314447</v>
      </c>
      <c r="Y296" s="86">
        <v>1.3401811665314447</v>
      </c>
      <c r="Z296" s="86">
        <v>0.70528270817223804</v>
      </c>
      <c r="AA296" s="87">
        <v>0.70521911193995068</v>
      </c>
      <c r="AB296" s="11"/>
    </row>
    <row r="297" spans="18:28" ht="30" customHeight="1" x14ac:dyDescent="0.25">
      <c r="R297" s="7"/>
      <c r="S297" s="88">
        <v>2016</v>
      </c>
      <c r="T297" s="84" t="s">
        <v>171</v>
      </c>
      <c r="U297" s="85" t="s">
        <v>230</v>
      </c>
      <c r="V297" s="85" t="s">
        <v>300</v>
      </c>
      <c r="W297" s="85" t="s">
        <v>290</v>
      </c>
      <c r="X297" s="86">
        <v>1.3401811665314443</v>
      </c>
      <c r="Y297" s="86">
        <v>1.3401811665314447</v>
      </c>
      <c r="Z297" s="86">
        <v>1.0950438956600901</v>
      </c>
      <c r="AA297" s="87">
        <v>1.0949699116080889</v>
      </c>
      <c r="AB297" s="11"/>
    </row>
    <row r="298" spans="18:28" ht="30" customHeight="1" x14ac:dyDescent="0.25">
      <c r="R298" s="7"/>
      <c r="S298" s="88">
        <v>2016</v>
      </c>
      <c r="T298" s="84" t="s">
        <v>171</v>
      </c>
      <c r="U298" s="85" t="s">
        <v>230</v>
      </c>
      <c r="V298" s="85" t="s">
        <v>300</v>
      </c>
      <c r="W298" s="85" t="s">
        <v>291</v>
      </c>
      <c r="X298" s="86">
        <v>1.3401811665314447</v>
      </c>
      <c r="Y298" s="86">
        <v>1.3401811665314447</v>
      </c>
      <c r="Z298" s="86">
        <v>1.1408375370404782</v>
      </c>
      <c r="AA298" s="87">
        <v>0.80605023192705294</v>
      </c>
      <c r="AB298" s="11"/>
    </row>
    <row r="299" spans="18:28" ht="30" customHeight="1" x14ac:dyDescent="0.25">
      <c r="R299" s="7"/>
      <c r="S299" s="88">
        <v>2016</v>
      </c>
      <c r="T299" s="84" t="s">
        <v>171</v>
      </c>
      <c r="U299" s="85" t="s">
        <v>230</v>
      </c>
      <c r="V299" s="85" t="s">
        <v>300</v>
      </c>
      <c r="W299" s="85" t="s">
        <v>292</v>
      </c>
      <c r="X299" s="86">
        <v>1.3401811665314447</v>
      </c>
      <c r="Y299" s="86">
        <v>1.3401811665314447</v>
      </c>
      <c r="Z299" s="86">
        <v>1.1243269506183819</v>
      </c>
      <c r="AA299" s="87">
        <v>0.90341881271289137</v>
      </c>
      <c r="AB299" s="11"/>
    </row>
    <row r="300" spans="18:28" ht="30" customHeight="1" x14ac:dyDescent="0.25">
      <c r="R300" s="7"/>
      <c r="S300" s="88">
        <v>2016</v>
      </c>
      <c r="T300" s="84" t="s">
        <v>171</v>
      </c>
      <c r="U300" s="85" t="s">
        <v>230</v>
      </c>
      <c r="V300" s="85" t="s">
        <v>300</v>
      </c>
      <c r="W300" s="85" t="s">
        <v>293</v>
      </c>
      <c r="X300" s="86">
        <v>1.3401811665314447</v>
      </c>
      <c r="Y300" s="86">
        <v>1.3401811665314447</v>
      </c>
      <c r="Z300" s="86">
        <v>1.0002869222889326</v>
      </c>
      <c r="AA300" s="87">
        <v>7.8708569109774251E-2</v>
      </c>
      <c r="AB300" s="11"/>
    </row>
    <row r="301" spans="18:28" ht="30" customHeight="1" x14ac:dyDescent="0.25">
      <c r="R301" s="7"/>
      <c r="S301" s="88">
        <v>2016</v>
      </c>
      <c r="T301" s="84" t="s">
        <v>171</v>
      </c>
      <c r="U301" s="85" t="s">
        <v>230</v>
      </c>
      <c r="V301" s="85" t="s">
        <v>300</v>
      </c>
      <c r="W301" s="85" t="s">
        <v>294</v>
      </c>
      <c r="X301" s="86">
        <v>1.3401811665314447</v>
      </c>
      <c r="Y301" s="86">
        <v>1.3401811665314447</v>
      </c>
      <c r="Z301" s="86">
        <v>0.99997194303478987</v>
      </c>
      <c r="AA301" s="87">
        <v>0.99997361086289915</v>
      </c>
      <c r="AB301" s="11"/>
    </row>
    <row r="302" spans="18:28" ht="30" customHeight="1" x14ac:dyDescent="0.25">
      <c r="R302" s="7"/>
      <c r="S302" s="88">
        <v>2016</v>
      </c>
      <c r="T302" s="84" t="s">
        <v>171</v>
      </c>
      <c r="U302" s="85" t="s">
        <v>230</v>
      </c>
      <c r="V302" s="85" t="s">
        <v>300</v>
      </c>
      <c r="W302" s="85" t="s">
        <v>295</v>
      </c>
      <c r="X302" s="86">
        <v>1.3401811665314447</v>
      </c>
      <c r="Y302" s="86">
        <v>1.3401811665314447</v>
      </c>
      <c r="Z302" s="86">
        <v>0.92816219123721855</v>
      </c>
      <c r="AA302" s="87">
        <v>0.9275236882502691</v>
      </c>
      <c r="AB302" s="11"/>
    </row>
    <row r="303" spans="18:28" ht="30" customHeight="1" x14ac:dyDescent="0.25">
      <c r="R303" s="7"/>
      <c r="S303" s="88">
        <v>2016</v>
      </c>
      <c r="T303" s="84" t="s">
        <v>171</v>
      </c>
      <c r="U303" s="85" t="s">
        <v>230</v>
      </c>
      <c r="V303" s="85" t="s">
        <v>300</v>
      </c>
      <c r="W303" s="85" t="s">
        <v>296</v>
      </c>
      <c r="X303" s="86">
        <v>1.3401811665314447</v>
      </c>
      <c r="Y303" s="86">
        <v>1.3401811665314443</v>
      </c>
      <c r="Z303" s="86">
        <v>0.74605673706728159</v>
      </c>
      <c r="AA303" s="87">
        <v>0.74604754676271512</v>
      </c>
      <c r="AB303" s="11"/>
    </row>
    <row r="304" spans="18:28" ht="30" customHeight="1" x14ac:dyDescent="0.25">
      <c r="R304" s="7"/>
      <c r="S304" s="88">
        <v>2016</v>
      </c>
      <c r="T304" s="84" t="s">
        <v>171</v>
      </c>
      <c r="U304" s="85" t="s">
        <v>230</v>
      </c>
      <c r="V304" s="85" t="s">
        <v>300</v>
      </c>
      <c r="W304" s="85" t="s">
        <v>297</v>
      </c>
      <c r="X304" s="86">
        <v>1.3401811665314447</v>
      </c>
      <c r="Y304" s="86">
        <v>1.3401811665314447</v>
      </c>
      <c r="Z304" s="86">
        <v>1.000125592807751</v>
      </c>
      <c r="AA304" s="87">
        <v>1.2513305245907147</v>
      </c>
      <c r="AB304" s="11"/>
    </row>
    <row r="305" spans="18:28" ht="30" customHeight="1" x14ac:dyDescent="0.25">
      <c r="R305" s="7"/>
      <c r="S305" s="88">
        <v>2016</v>
      </c>
      <c r="T305" s="84" t="s">
        <v>171</v>
      </c>
      <c r="U305" s="85" t="s">
        <v>230</v>
      </c>
      <c r="V305" s="85" t="s">
        <v>300</v>
      </c>
      <c r="W305" s="85" t="s">
        <v>299</v>
      </c>
      <c r="X305" s="86">
        <v>1.3401811665314447</v>
      </c>
      <c r="Y305" s="86">
        <v>1.3401811665314447</v>
      </c>
      <c r="Z305" s="86">
        <v>0.99985265839222803</v>
      </c>
      <c r="AA305" s="87">
        <v>1.4574590678331534</v>
      </c>
      <c r="AB305" s="11"/>
    </row>
    <row r="306" spans="18:28" ht="30" customHeight="1" x14ac:dyDescent="0.25">
      <c r="R306" s="7"/>
      <c r="S306" s="88">
        <v>2016</v>
      </c>
      <c r="T306" s="84" t="s">
        <v>171</v>
      </c>
      <c r="U306" s="85" t="s">
        <v>304</v>
      </c>
      <c r="V306" s="85" t="s">
        <v>280</v>
      </c>
      <c r="W306" s="85" t="s">
        <v>281</v>
      </c>
      <c r="X306" s="86">
        <v>1.6706410427482956</v>
      </c>
      <c r="Y306" s="86">
        <v>1.6706410427482954</v>
      </c>
      <c r="Z306" s="86">
        <v>1.4415235803655144</v>
      </c>
      <c r="AA306" s="87">
        <v>1.4411395161307763</v>
      </c>
      <c r="AB306" s="11"/>
    </row>
    <row r="307" spans="18:28" ht="30" customHeight="1" x14ac:dyDescent="0.25">
      <c r="R307" s="7"/>
      <c r="S307" s="88">
        <v>2016</v>
      </c>
      <c r="T307" s="84" t="s">
        <v>171</v>
      </c>
      <c r="U307" s="85" t="s">
        <v>304</v>
      </c>
      <c r="V307" s="85" t="s">
        <v>280</v>
      </c>
      <c r="W307" s="85" t="s">
        <v>282</v>
      </c>
      <c r="X307" s="86">
        <v>1.6706410427482958</v>
      </c>
      <c r="Y307" s="86">
        <v>1.6706410427482954</v>
      </c>
      <c r="Z307" s="86">
        <v>3.4301592613643708</v>
      </c>
      <c r="AA307" s="87">
        <v>3.3224664392327825</v>
      </c>
      <c r="AB307" s="11"/>
    </row>
    <row r="308" spans="18:28" ht="30" customHeight="1" x14ac:dyDescent="0.25">
      <c r="R308" s="7"/>
      <c r="S308" s="88">
        <v>2016</v>
      </c>
      <c r="T308" s="84" t="s">
        <v>171</v>
      </c>
      <c r="U308" s="85" t="s">
        <v>304</v>
      </c>
      <c r="V308" s="85" t="s">
        <v>280</v>
      </c>
      <c r="W308" s="85" t="s">
        <v>283</v>
      </c>
      <c r="X308" s="86">
        <v>1.6706410427482956</v>
      </c>
      <c r="Y308" s="86">
        <v>1.6706410427482963</v>
      </c>
      <c r="Z308" s="86">
        <v>0.77588952969202463</v>
      </c>
      <c r="AA308" s="87">
        <v>0.77591643278882283</v>
      </c>
      <c r="AB308" s="11"/>
    </row>
    <row r="309" spans="18:28" ht="30" customHeight="1" x14ac:dyDescent="0.25">
      <c r="R309" s="7"/>
      <c r="S309" s="88">
        <v>2016</v>
      </c>
      <c r="T309" s="84" t="s">
        <v>171</v>
      </c>
      <c r="U309" s="85" t="s">
        <v>304</v>
      </c>
      <c r="V309" s="85" t="s">
        <v>280</v>
      </c>
      <c r="W309" s="85" t="s">
        <v>284</v>
      </c>
      <c r="X309" s="86">
        <v>1.6706410427482958</v>
      </c>
      <c r="Y309" s="86">
        <v>1.6706410427482954</v>
      </c>
      <c r="Z309" s="86">
        <v>0.69465222757153133</v>
      </c>
      <c r="AA309" s="87">
        <v>0.69622346232179178</v>
      </c>
      <c r="AB309" s="11"/>
    </row>
    <row r="310" spans="18:28" ht="30" customHeight="1" x14ac:dyDescent="0.25">
      <c r="R310" s="7"/>
      <c r="S310" s="88">
        <v>2016</v>
      </c>
      <c r="T310" s="84" t="s">
        <v>171</v>
      </c>
      <c r="U310" s="85" t="s">
        <v>304</v>
      </c>
      <c r="V310" s="85" t="s">
        <v>280</v>
      </c>
      <c r="W310" s="85" t="s">
        <v>285</v>
      </c>
      <c r="X310" s="86">
        <v>1.6706410427482956</v>
      </c>
      <c r="Y310" s="86">
        <v>1.6706410427482954</v>
      </c>
      <c r="Z310" s="86">
        <v>0.61639729172914359</v>
      </c>
      <c r="AA310" s="87">
        <v>0.4879985590195785</v>
      </c>
      <c r="AB310" s="11"/>
    </row>
    <row r="311" spans="18:28" ht="30" customHeight="1" x14ac:dyDescent="0.25">
      <c r="R311" s="7"/>
      <c r="S311" s="88">
        <v>2016</v>
      </c>
      <c r="T311" s="84" t="s">
        <v>171</v>
      </c>
      <c r="U311" s="85" t="s">
        <v>304</v>
      </c>
      <c r="V311" s="85" t="s">
        <v>280</v>
      </c>
      <c r="W311" s="85" t="s">
        <v>286</v>
      </c>
      <c r="X311" s="86">
        <v>1.6706410427482956</v>
      </c>
      <c r="Y311" s="86">
        <v>1.6706410427482949</v>
      </c>
      <c r="Z311" s="86">
        <v>0.80474947161680854</v>
      </c>
      <c r="AA311" s="87">
        <v>0.80546244149459623</v>
      </c>
      <c r="AB311" s="11"/>
    </row>
    <row r="312" spans="18:28" ht="30" customHeight="1" x14ac:dyDescent="0.25">
      <c r="R312" s="7"/>
      <c r="S312" s="88">
        <v>2016</v>
      </c>
      <c r="T312" s="84" t="s">
        <v>171</v>
      </c>
      <c r="U312" s="85" t="s">
        <v>304</v>
      </c>
      <c r="V312" s="85" t="s">
        <v>280</v>
      </c>
      <c r="W312" s="89" t="s">
        <v>287</v>
      </c>
      <c r="X312" s="86">
        <v>1.6706410427482954</v>
      </c>
      <c r="Y312" s="86">
        <v>1.6706410427482956</v>
      </c>
      <c r="Z312" s="86">
        <v>0.95310666128108268</v>
      </c>
      <c r="AA312" s="87">
        <v>0.95760350795820248</v>
      </c>
      <c r="AB312" s="11"/>
    </row>
    <row r="313" spans="18:28" ht="30" customHeight="1" x14ac:dyDescent="0.25">
      <c r="R313" s="7"/>
      <c r="S313" s="88">
        <v>2016</v>
      </c>
      <c r="T313" s="84" t="s">
        <v>171</v>
      </c>
      <c r="U313" s="85" t="s">
        <v>304</v>
      </c>
      <c r="V313" s="85" t="s">
        <v>280</v>
      </c>
      <c r="W313" s="85" t="s">
        <v>288</v>
      </c>
      <c r="X313" s="86">
        <v>1.6706410427482958</v>
      </c>
      <c r="Y313" s="86">
        <v>1.6706410427482954</v>
      </c>
      <c r="Z313" s="86">
        <v>0.9995057955696478</v>
      </c>
      <c r="AA313" s="87">
        <v>1.0327933025131799</v>
      </c>
      <c r="AB313" s="11"/>
    </row>
    <row r="314" spans="18:28" ht="30" customHeight="1" x14ac:dyDescent="0.25">
      <c r="R314" s="7"/>
      <c r="S314" s="88">
        <v>2016</v>
      </c>
      <c r="T314" s="84" t="s">
        <v>171</v>
      </c>
      <c r="U314" s="85" t="s">
        <v>304</v>
      </c>
      <c r="V314" s="85" t="s">
        <v>280</v>
      </c>
      <c r="W314" s="85" t="s">
        <v>289</v>
      </c>
      <c r="X314" s="86">
        <v>1.6706410427482963</v>
      </c>
      <c r="Y314" s="86">
        <v>1.6706410427482958</v>
      </c>
      <c r="Z314" s="86">
        <v>0.70522201958204567</v>
      </c>
      <c r="AA314" s="87">
        <v>0.70999473839071991</v>
      </c>
      <c r="AB314" s="11"/>
    </row>
    <row r="315" spans="18:28" ht="30" customHeight="1" x14ac:dyDescent="0.25">
      <c r="R315" s="7"/>
      <c r="S315" s="88">
        <v>2016</v>
      </c>
      <c r="T315" s="84" t="s">
        <v>171</v>
      </c>
      <c r="U315" s="85" t="s">
        <v>304</v>
      </c>
      <c r="V315" s="85" t="s">
        <v>280</v>
      </c>
      <c r="W315" s="85" t="s">
        <v>290</v>
      </c>
      <c r="X315" s="86">
        <v>1.6706410427482956</v>
      </c>
      <c r="Y315" s="86">
        <v>1.6706410427482956</v>
      </c>
      <c r="Z315" s="86">
        <v>1.0944075910849567</v>
      </c>
      <c r="AA315" s="87">
        <v>1.1036607682531054</v>
      </c>
      <c r="AB315" s="11"/>
    </row>
    <row r="316" spans="18:28" ht="30" customHeight="1" x14ac:dyDescent="0.25">
      <c r="R316" s="7"/>
      <c r="S316" s="88">
        <v>2016</v>
      </c>
      <c r="T316" s="84" t="s">
        <v>171</v>
      </c>
      <c r="U316" s="85" t="s">
        <v>304</v>
      </c>
      <c r="V316" s="85" t="s">
        <v>280</v>
      </c>
      <c r="W316" s="85" t="s">
        <v>291</v>
      </c>
      <c r="X316" s="86">
        <v>1.6706410427482958</v>
      </c>
      <c r="Y316" s="86">
        <v>1.6706410427482956</v>
      </c>
      <c r="Z316" s="86">
        <v>1.1402525588300931</v>
      </c>
      <c r="AA316" s="87">
        <v>0.85964784935969041</v>
      </c>
      <c r="AB316" s="11"/>
    </row>
    <row r="317" spans="18:28" ht="30" customHeight="1" x14ac:dyDescent="0.25">
      <c r="R317" s="7"/>
      <c r="S317" s="88">
        <v>2016</v>
      </c>
      <c r="T317" s="84" t="s">
        <v>171</v>
      </c>
      <c r="U317" s="85" t="s">
        <v>304</v>
      </c>
      <c r="V317" s="85" t="s">
        <v>280</v>
      </c>
      <c r="W317" s="85" t="s">
        <v>292</v>
      </c>
      <c r="X317" s="86">
        <v>1.6706410427482956</v>
      </c>
      <c r="Y317" s="86">
        <v>1.6706410427482956</v>
      </c>
      <c r="Z317" s="86">
        <v>1.1218152839151652</v>
      </c>
      <c r="AA317" s="87">
        <v>0.94626525613593704</v>
      </c>
      <c r="AB317" s="11"/>
    </row>
    <row r="318" spans="18:28" ht="30" customHeight="1" x14ac:dyDescent="0.25">
      <c r="R318" s="7"/>
      <c r="S318" s="88">
        <v>2016</v>
      </c>
      <c r="T318" s="84" t="s">
        <v>171</v>
      </c>
      <c r="U318" s="85" t="s">
        <v>304</v>
      </c>
      <c r="V318" s="85" t="s">
        <v>280</v>
      </c>
      <c r="W318" s="85" t="s">
        <v>293</v>
      </c>
      <c r="X318" s="86">
        <v>1.6706410427482963</v>
      </c>
      <c r="Y318" s="86">
        <v>1.6706410427482958</v>
      </c>
      <c r="Z318" s="86">
        <v>0.98300875494978901</v>
      </c>
      <c r="AA318" s="87">
        <v>8.0194631477985889E-2</v>
      </c>
      <c r="AB318" s="11"/>
    </row>
    <row r="319" spans="18:28" ht="30" customHeight="1" x14ac:dyDescent="0.25">
      <c r="R319" s="7"/>
      <c r="S319" s="88">
        <v>2016</v>
      </c>
      <c r="T319" s="84" t="s">
        <v>171</v>
      </c>
      <c r="U319" s="85" t="s">
        <v>304</v>
      </c>
      <c r="V319" s="85" t="s">
        <v>280</v>
      </c>
      <c r="W319" s="85" t="s">
        <v>294</v>
      </c>
      <c r="X319" s="86">
        <v>1.6706410427482956</v>
      </c>
      <c r="Y319" s="86">
        <v>1.6706410427482954</v>
      </c>
      <c r="Z319" s="86">
        <v>0.99858305337955244</v>
      </c>
      <c r="AA319" s="87">
        <v>0.99934856697903629</v>
      </c>
      <c r="AB319" s="11"/>
    </row>
    <row r="320" spans="18:28" ht="30" customHeight="1" x14ac:dyDescent="0.25">
      <c r="R320" s="7"/>
      <c r="S320" s="88">
        <v>2016</v>
      </c>
      <c r="T320" s="84" t="s">
        <v>171</v>
      </c>
      <c r="U320" s="85" t="s">
        <v>304</v>
      </c>
      <c r="V320" s="85" t="s">
        <v>280</v>
      </c>
      <c r="W320" s="85" t="s">
        <v>295</v>
      </c>
      <c r="X320" s="86">
        <v>1.6706410427482956</v>
      </c>
      <c r="Y320" s="86">
        <v>1.6706410427482954</v>
      </c>
      <c r="Z320" s="86">
        <v>0.91707678724070518</v>
      </c>
      <c r="AA320" s="87">
        <v>1.2653794650309749</v>
      </c>
      <c r="AB320" s="11"/>
    </row>
    <row r="321" spans="18:28" ht="30" customHeight="1" x14ac:dyDescent="0.25">
      <c r="R321" s="7"/>
      <c r="S321" s="88">
        <v>2016</v>
      </c>
      <c r="T321" s="84" t="s">
        <v>171</v>
      </c>
      <c r="U321" s="85" t="s">
        <v>304</v>
      </c>
      <c r="V321" s="85" t="s">
        <v>280</v>
      </c>
      <c r="W321" s="85" t="s">
        <v>296</v>
      </c>
      <c r="X321" s="86">
        <v>1.6706410427482956</v>
      </c>
      <c r="Y321" s="86">
        <v>1.6706410427482954</v>
      </c>
      <c r="Z321" s="86">
        <v>0.74444681574169369</v>
      </c>
      <c r="AA321" s="87">
        <v>0.74468218545021547</v>
      </c>
      <c r="AB321" s="11"/>
    </row>
    <row r="322" spans="18:28" ht="30" customHeight="1" x14ac:dyDescent="0.25">
      <c r="R322" s="7"/>
      <c r="S322" s="88">
        <v>2016</v>
      </c>
      <c r="T322" s="84" t="s">
        <v>171</v>
      </c>
      <c r="U322" s="85" t="s">
        <v>304</v>
      </c>
      <c r="V322" s="85" t="s">
        <v>280</v>
      </c>
      <c r="W322" s="85" t="s">
        <v>297</v>
      </c>
      <c r="X322" s="86">
        <v>1.6706410427482956</v>
      </c>
      <c r="Y322" s="86">
        <v>1.6706410427482956</v>
      </c>
      <c r="Z322" s="86">
        <v>0.99938730379472673</v>
      </c>
      <c r="AA322" s="87">
        <v>1.5957720866259419</v>
      </c>
      <c r="AB322" s="11"/>
    </row>
    <row r="323" spans="18:28" ht="30" customHeight="1" x14ac:dyDescent="0.25">
      <c r="R323" s="7"/>
      <c r="S323" s="88">
        <v>2016</v>
      </c>
      <c r="T323" s="84" t="s">
        <v>171</v>
      </c>
      <c r="U323" s="85" t="s">
        <v>304</v>
      </c>
      <c r="V323" s="85" t="s">
        <v>280</v>
      </c>
      <c r="W323" s="85" t="s">
        <v>299</v>
      </c>
      <c r="X323" s="86">
        <v>1.6706410427482956</v>
      </c>
      <c r="Y323" s="86">
        <v>1.6706410427482956</v>
      </c>
      <c r="Z323" s="86">
        <v>0.97650716934652537</v>
      </c>
      <c r="AA323" s="87" t="s">
        <v>298</v>
      </c>
      <c r="AB323" s="11"/>
    </row>
    <row r="324" spans="18:28" ht="30" customHeight="1" x14ac:dyDescent="0.25">
      <c r="R324" s="7"/>
      <c r="S324" s="88">
        <v>2016</v>
      </c>
      <c r="T324" s="84" t="s">
        <v>171</v>
      </c>
      <c r="U324" s="85" t="s">
        <v>304</v>
      </c>
      <c r="V324" s="85" t="s">
        <v>300</v>
      </c>
      <c r="W324" s="85" t="s">
        <v>281</v>
      </c>
      <c r="X324" s="86">
        <v>1.6706410427482956</v>
      </c>
      <c r="Y324" s="86">
        <v>1.6706410427482949</v>
      </c>
      <c r="Z324" s="86">
        <v>1.4415273404922926</v>
      </c>
      <c r="AA324" s="87">
        <v>1.4415269315567392</v>
      </c>
      <c r="AB324" s="11"/>
    </row>
    <row r="325" spans="18:28" ht="30" customHeight="1" x14ac:dyDescent="0.25">
      <c r="R325" s="7"/>
      <c r="S325" s="88">
        <v>2016</v>
      </c>
      <c r="T325" s="84" t="s">
        <v>171</v>
      </c>
      <c r="U325" s="85" t="s">
        <v>304</v>
      </c>
      <c r="V325" s="85" t="s">
        <v>300</v>
      </c>
      <c r="W325" s="85" t="s">
        <v>282</v>
      </c>
      <c r="X325" s="86">
        <v>1.6706410427482956</v>
      </c>
      <c r="Y325" s="86">
        <v>1.6706410427482954</v>
      </c>
      <c r="Z325" s="86">
        <v>3.4301659614476265</v>
      </c>
      <c r="AA325" s="87">
        <v>3.3257997463479603</v>
      </c>
      <c r="AB325" s="11"/>
    </row>
    <row r="326" spans="18:28" ht="30" customHeight="1" x14ac:dyDescent="0.25">
      <c r="R326" s="7"/>
      <c r="S326" s="88">
        <v>2016</v>
      </c>
      <c r="T326" s="84" t="s">
        <v>171</v>
      </c>
      <c r="U326" s="85" t="s">
        <v>304</v>
      </c>
      <c r="V326" s="85" t="s">
        <v>300</v>
      </c>
      <c r="W326" s="85" t="s">
        <v>283</v>
      </c>
      <c r="X326" s="86">
        <v>1.6706410427482949</v>
      </c>
      <c r="Y326" s="86">
        <v>1.6706410427482954</v>
      </c>
      <c r="Z326" s="86">
        <v>0.77588241180584883</v>
      </c>
      <c r="AA326" s="87">
        <v>0.77589776426660773</v>
      </c>
      <c r="AB326" s="11"/>
    </row>
    <row r="327" spans="18:28" ht="30" customHeight="1" x14ac:dyDescent="0.25">
      <c r="R327" s="7"/>
      <c r="S327" s="88">
        <v>2016</v>
      </c>
      <c r="T327" s="84" t="s">
        <v>171</v>
      </c>
      <c r="U327" s="85" t="s">
        <v>304</v>
      </c>
      <c r="V327" s="85" t="s">
        <v>300</v>
      </c>
      <c r="W327" s="85" t="s">
        <v>284</v>
      </c>
      <c r="X327" s="86">
        <v>1.6706410427482949</v>
      </c>
      <c r="Y327" s="86">
        <v>1.6706410427482956</v>
      </c>
      <c r="Z327" s="86">
        <v>0.69469995165020915</v>
      </c>
      <c r="AA327" s="87">
        <v>0.69587984848296613</v>
      </c>
      <c r="AB327" s="11"/>
    </row>
    <row r="328" spans="18:28" ht="30" customHeight="1" x14ac:dyDescent="0.25">
      <c r="R328" s="7"/>
      <c r="S328" s="88">
        <v>2016</v>
      </c>
      <c r="T328" s="84" t="s">
        <v>171</v>
      </c>
      <c r="U328" s="85" t="s">
        <v>304</v>
      </c>
      <c r="V328" s="85" t="s">
        <v>300</v>
      </c>
      <c r="W328" s="85" t="s">
        <v>285</v>
      </c>
      <c r="X328" s="86" t="s">
        <v>298</v>
      </c>
      <c r="Y328" s="86" t="s">
        <v>298</v>
      </c>
      <c r="Z328" s="86" t="s">
        <v>298</v>
      </c>
      <c r="AA328" s="87" t="s">
        <v>298</v>
      </c>
      <c r="AB328" s="11"/>
    </row>
    <row r="329" spans="18:28" ht="30" customHeight="1" x14ac:dyDescent="0.25">
      <c r="R329" s="7"/>
      <c r="S329" s="88">
        <v>2016</v>
      </c>
      <c r="T329" s="84" t="s">
        <v>171</v>
      </c>
      <c r="U329" s="85" t="s">
        <v>304</v>
      </c>
      <c r="V329" s="85" t="s">
        <v>300</v>
      </c>
      <c r="W329" s="85" t="s">
        <v>286</v>
      </c>
      <c r="X329" s="86">
        <v>1.6706410427482956</v>
      </c>
      <c r="Y329" s="86">
        <v>1.6706410427482956</v>
      </c>
      <c r="Z329" s="86">
        <v>0.80484361788098968</v>
      </c>
      <c r="AA329" s="87">
        <v>0.80508630285854454</v>
      </c>
      <c r="AB329" s="11"/>
    </row>
    <row r="330" spans="18:28" ht="30" customHeight="1" x14ac:dyDescent="0.25">
      <c r="R330" s="7"/>
      <c r="S330" s="88">
        <v>2016</v>
      </c>
      <c r="T330" s="84" t="s">
        <v>171</v>
      </c>
      <c r="U330" s="85" t="s">
        <v>304</v>
      </c>
      <c r="V330" s="85" t="s">
        <v>300</v>
      </c>
      <c r="W330" s="89" t="s">
        <v>287</v>
      </c>
      <c r="X330" s="86">
        <v>1.6706410427482949</v>
      </c>
      <c r="Y330" s="86">
        <v>1.6706410427482954</v>
      </c>
      <c r="Z330" s="86">
        <v>0.95207180261735602</v>
      </c>
      <c r="AA330" s="87">
        <v>0.95734347293915045</v>
      </c>
      <c r="AB330" s="11"/>
    </row>
    <row r="331" spans="18:28" ht="30" customHeight="1" x14ac:dyDescent="0.25">
      <c r="R331" s="7"/>
      <c r="S331" s="88">
        <v>2016</v>
      </c>
      <c r="T331" s="84" t="s">
        <v>171</v>
      </c>
      <c r="U331" s="85" t="s">
        <v>304</v>
      </c>
      <c r="V331" s="85" t="s">
        <v>300</v>
      </c>
      <c r="W331" s="85" t="s">
        <v>288</v>
      </c>
      <c r="X331" s="86">
        <v>1.6706410427482949</v>
      </c>
      <c r="Y331" s="86">
        <v>1.6706410427482949</v>
      </c>
      <c r="Z331" s="86">
        <v>0.99644055329534642</v>
      </c>
      <c r="AA331" s="87">
        <v>1.0159999154804451</v>
      </c>
      <c r="AB331" s="11"/>
    </row>
    <row r="332" spans="18:28" ht="30" customHeight="1" x14ac:dyDescent="0.25">
      <c r="R332" s="7"/>
      <c r="S332" s="88">
        <v>2016</v>
      </c>
      <c r="T332" s="84" t="s">
        <v>171</v>
      </c>
      <c r="U332" s="85" t="s">
        <v>304</v>
      </c>
      <c r="V332" s="85" t="s">
        <v>300</v>
      </c>
      <c r="W332" s="85" t="s">
        <v>289</v>
      </c>
      <c r="X332" s="86">
        <v>1.6706410427482954</v>
      </c>
      <c r="Y332" s="86">
        <v>1.6706410427482956</v>
      </c>
      <c r="Z332" s="86">
        <v>0.70522847899271757</v>
      </c>
      <c r="AA332" s="87">
        <v>0.70643792948130413</v>
      </c>
      <c r="AB332" s="11"/>
    </row>
    <row r="333" spans="18:28" ht="30" customHeight="1" x14ac:dyDescent="0.25">
      <c r="R333" s="7"/>
      <c r="S333" s="88">
        <v>2016</v>
      </c>
      <c r="T333" s="84" t="s">
        <v>171</v>
      </c>
      <c r="U333" s="85" t="s">
        <v>304</v>
      </c>
      <c r="V333" s="85" t="s">
        <v>300</v>
      </c>
      <c r="W333" s="85" t="s">
        <v>290</v>
      </c>
      <c r="X333" s="86">
        <v>1.6706410427482954</v>
      </c>
      <c r="Y333" s="86">
        <v>1.6706410427482954</v>
      </c>
      <c r="Z333" s="86">
        <v>1.094741134761072</v>
      </c>
      <c r="AA333" s="87">
        <v>1.0972050872398855</v>
      </c>
      <c r="AB333" s="11"/>
    </row>
    <row r="334" spans="18:28" ht="30" customHeight="1" x14ac:dyDescent="0.25">
      <c r="R334" s="7"/>
      <c r="S334" s="88">
        <v>2016</v>
      </c>
      <c r="T334" s="84" t="s">
        <v>171</v>
      </c>
      <c r="U334" s="85" t="s">
        <v>304</v>
      </c>
      <c r="V334" s="85" t="s">
        <v>300</v>
      </c>
      <c r="W334" s="85" t="s">
        <v>291</v>
      </c>
      <c r="X334" s="86">
        <v>1.6706410427482949</v>
      </c>
      <c r="Y334" s="86">
        <v>1.6706410427482954</v>
      </c>
      <c r="Z334" s="86">
        <v>1.1407359155474199</v>
      </c>
      <c r="AA334" s="87">
        <v>0.81177415462202351</v>
      </c>
      <c r="AB334" s="11"/>
    </row>
    <row r="335" spans="18:28" ht="30" customHeight="1" x14ac:dyDescent="0.25">
      <c r="R335" s="7"/>
      <c r="S335" s="88">
        <v>2016</v>
      </c>
      <c r="T335" s="84" t="s">
        <v>171</v>
      </c>
      <c r="U335" s="85" t="s">
        <v>304</v>
      </c>
      <c r="V335" s="85" t="s">
        <v>300</v>
      </c>
      <c r="W335" s="85" t="s">
        <v>292</v>
      </c>
      <c r="X335" s="86">
        <v>1.6706410427482954</v>
      </c>
      <c r="Y335" s="86">
        <v>1.6706410427482958</v>
      </c>
      <c r="Z335" s="86">
        <v>1.1240668457501677</v>
      </c>
      <c r="AA335" s="87">
        <v>0.90613209178901954</v>
      </c>
      <c r="AB335" s="11"/>
    </row>
    <row r="336" spans="18:28" ht="30" customHeight="1" x14ac:dyDescent="0.25">
      <c r="R336" s="7"/>
      <c r="S336" s="88">
        <v>2016</v>
      </c>
      <c r="T336" s="84" t="s">
        <v>171</v>
      </c>
      <c r="U336" s="85" t="s">
        <v>304</v>
      </c>
      <c r="V336" s="85" t="s">
        <v>300</v>
      </c>
      <c r="W336" s="85" t="s">
        <v>293</v>
      </c>
      <c r="X336" s="86">
        <v>1.6706410427482949</v>
      </c>
      <c r="Y336" s="86">
        <v>1.6706410427482954</v>
      </c>
      <c r="Z336" s="86">
        <v>0.99333247963422633</v>
      </c>
      <c r="AA336" s="87">
        <v>7.8931418786556448E-2</v>
      </c>
      <c r="AB336" s="11"/>
    </row>
    <row r="337" spans="18:28" ht="30" customHeight="1" x14ac:dyDescent="0.25">
      <c r="R337" s="7"/>
      <c r="S337" s="88">
        <v>2016</v>
      </c>
      <c r="T337" s="84" t="s">
        <v>171</v>
      </c>
      <c r="U337" s="85" t="s">
        <v>304</v>
      </c>
      <c r="V337" s="85" t="s">
        <v>300</v>
      </c>
      <c r="W337" s="85" t="s">
        <v>294</v>
      </c>
      <c r="X337" s="86">
        <v>1.6706410427482954</v>
      </c>
      <c r="Y337" s="86">
        <v>1.6706410427482949</v>
      </c>
      <c r="Z337" s="86">
        <v>0.99930850480425515</v>
      </c>
      <c r="AA337" s="87">
        <v>0.99928220186743255</v>
      </c>
      <c r="AB337" s="11"/>
    </row>
    <row r="338" spans="18:28" ht="30" customHeight="1" x14ac:dyDescent="0.25">
      <c r="R338" s="7"/>
      <c r="S338" s="88">
        <v>2016</v>
      </c>
      <c r="T338" s="84" t="s">
        <v>171</v>
      </c>
      <c r="U338" s="85" t="s">
        <v>304</v>
      </c>
      <c r="V338" s="85" t="s">
        <v>300</v>
      </c>
      <c r="W338" s="85" t="s">
        <v>295</v>
      </c>
      <c r="X338" s="86">
        <v>1.6706410427482954</v>
      </c>
      <c r="Y338" s="86">
        <v>1.6706410427482956</v>
      </c>
      <c r="Z338" s="86">
        <v>0.92567679769984357</v>
      </c>
      <c r="AA338" s="87">
        <v>0.98058443846557675</v>
      </c>
      <c r="AB338" s="11"/>
    </row>
    <row r="339" spans="18:28" ht="30" customHeight="1" x14ac:dyDescent="0.25">
      <c r="R339" s="7"/>
      <c r="S339" s="88">
        <v>2016</v>
      </c>
      <c r="T339" s="84" t="s">
        <v>171</v>
      </c>
      <c r="U339" s="85" t="s">
        <v>304</v>
      </c>
      <c r="V339" s="85" t="s">
        <v>300</v>
      </c>
      <c r="W339" s="85" t="s">
        <v>296</v>
      </c>
      <c r="X339" s="86">
        <v>1.6706410427482956</v>
      </c>
      <c r="Y339" s="86">
        <v>1.6706410427482949</v>
      </c>
      <c r="Z339" s="86">
        <v>0.74512811598117468</v>
      </c>
      <c r="AA339" s="87">
        <v>0.74524671897833994</v>
      </c>
      <c r="AB339" s="11"/>
    </row>
    <row r="340" spans="18:28" ht="30" customHeight="1" x14ac:dyDescent="0.25">
      <c r="R340" s="7"/>
      <c r="S340" s="88">
        <v>2016</v>
      </c>
      <c r="T340" s="84" t="s">
        <v>171</v>
      </c>
      <c r="U340" s="85" t="s">
        <v>304</v>
      </c>
      <c r="V340" s="85" t="s">
        <v>300</v>
      </c>
      <c r="W340" s="85" t="s">
        <v>297</v>
      </c>
      <c r="X340" s="86">
        <v>1.6706410427482949</v>
      </c>
      <c r="Y340" s="86">
        <v>1.6706410427482949</v>
      </c>
      <c r="Z340" s="86">
        <v>0.99796074346879682</v>
      </c>
      <c r="AA340" s="87" t="s">
        <v>298</v>
      </c>
      <c r="AB340" s="11"/>
    </row>
    <row r="341" spans="18:28" ht="30" customHeight="1" x14ac:dyDescent="0.25">
      <c r="R341" s="7"/>
      <c r="S341" s="88">
        <v>2016</v>
      </c>
      <c r="T341" s="84" t="s">
        <v>171</v>
      </c>
      <c r="U341" s="85" t="s">
        <v>304</v>
      </c>
      <c r="V341" s="85" t="s">
        <v>300</v>
      </c>
      <c r="W341" s="85" t="s">
        <v>299</v>
      </c>
      <c r="X341" s="86">
        <v>1.6706410427482949</v>
      </c>
      <c r="Y341" s="86">
        <v>1.6706410427482954</v>
      </c>
      <c r="Z341" s="86">
        <v>0.98083286437816553</v>
      </c>
      <c r="AA341" s="87" t="s">
        <v>298</v>
      </c>
      <c r="AB341" s="11"/>
    </row>
    <row r="342" spans="18:28" ht="30" customHeight="1" x14ac:dyDescent="0.25">
      <c r="R342" s="7"/>
      <c r="S342" s="88">
        <v>2016</v>
      </c>
      <c r="T342" s="84" t="s">
        <v>171</v>
      </c>
      <c r="U342" s="85" t="s">
        <v>258</v>
      </c>
      <c r="V342" s="85" t="s">
        <v>280</v>
      </c>
      <c r="W342" s="85" t="s">
        <v>281</v>
      </c>
      <c r="X342" s="86">
        <v>1.4555603362723069</v>
      </c>
      <c r="Y342" s="86">
        <v>1.4555603362723064</v>
      </c>
      <c r="Z342" s="86">
        <v>1.4415294442440603</v>
      </c>
      <c r="AA342" s="87">
        <v>1.4414262619152718</v>
      </c>
      <c r="AB342" s="11"/>
    </row>
    <row r="343" spans="18:28" ht="30" customHeight="1" x14ac:dyDescent="0.25">
      <c r="R343" s="7"/>
      <c r="S343" s="88">
        <v>2016</v>
      </c>
      <c r="T343" s="84" t="s">
        <v>171</v>
      </c>
      <c r="U343" s="85" t="s">
        <v>258</v>
      </c>
      <c r="V343" s="85" t="s">
        <v>280</v>
      </c>
      <c r="W343" s="85" t="s">
        <v>282</v>
      </c>
      <c r="X343" s="86">
        <v>1.4555603362723069</v>
      </c>
      <c r="Y343" s="86">
        <v>1.4555603362723069</v>
      </c>
      <c r="Z343" s="86">
        <v>3.4301791378503852</v>
      </c>
      <c r="AA343" s="87">
        <v>3.325052062357265</v>
      </c>
      <c r="AB343" s="11"/>
    </row>
    <row r="344" spans="18:28" ht="30" customHeight="1" x14ac:dyDescent="0.25">
      <c r="R344" s="7"/>
      <c r="S344" s="88">
        <v>2016</v>
      </c>
      <c r="T344" s="84" t="s">
        <v>171</v>
      </c>
      <c r="U344" s="85" t="s">
        <v>258</v>
      </c>
      <c r="V344" s="85" t="s">
        <v>280</v>
      </c>
      <c r="W344" s="85" t="s">
        <v>283</v>
      </c>
      <c r="X344" s="86">
        <v>1.4555603362723069</v>
      </c>
      <c r="Y344" s="86">
        <v>1.4555603362723064</v>
      </c>
      <c r="Z344" s="86">
        <v>0.77588778250716894</v>
      </c>
      <c r="AA344" s="87">
        <v>0.77588365208217669</v>
      </c>
      <c r="AB344" s="11"/>
    </row>
    <row r="345" spans="18:28" ht="30" customHeight="1" x14ac:dyDescent="0.25">
      <c r="R345" s="7"/>
      <c r="S345" s="88">
        <v>2016</v>
      </c>
      <c r="T345" s="84" t="s">
        <v>171</v>
      </c>
      <c r="U345" s="85" t="s">
        <v>258</v>
      </c>
      <c r="V345" s="85" t="s">
        <v>280</v>
      </c>
      <c r="W345" s="85" t="s">
        <v>284</v>
      </c>
      <c r="X345" s="86">
        <v>1.4555603362723069</v>
      </c>
      <c r="Y345" s="86">
        <v>1.4555603362723069</v>
      </c>
      <c r="Z345" s="86">
        <v>0.69465255942773363</v>
      </c>
      <c r="AA345" s="87">
        <v>0.69457614789815869</v>
      </c>
      <c r="AB345" s="11"/>
    </row>
    <row r="346" spans="18:28" ht="30" customHeight="1" x14ac:dyDescent="0.25">
      <c r="R346" s="7"/>
      <c r="S346" s="88">
        <v>2016</v>
      </c>
      <c r="T346" s="84" t="s">
        <v>171</v>
      </c>
      <c r="U346" s="85" t="s">
        <v>258</v>
      </c>
      <c r="V346" s="85" t="s">
        <v>280</v>
      </c>
      <c r="W346" s="85" t="s">
        <v>285</v>
      </c>
      <c r="X346" s="86">
        <v>1.4555603362723069</v>
      </c>
      <c r="Y346" s="86">
        <v>1.4555603362723069</v>
      </c>
      <c r="Z346" s="86">
        <v>0.61645023561994539</v>
      </c>
      <c r="AA346" s="87">
        <v>0.48759917659684965</v>
      </c>
      <c r="AB346" s="11"/>
    </row>
    <row r="347" spans="18:28" ht="30" customHeight="1" x14ac:dyDescent="0.25">
      <c r="R347" s="7"/>
      <c r="S347" s="88">
        <v>2016</v>
      </c>
      <c r="T347" s="84" t="s">
        <v>171</v>
      </c>
      <c r="U347" s="85" t="s">
        <v>258</v>
      </c>
      <c r="V347" s="85" t="s">
        <v>280</v>
      </c>
      <c r="W347" s="85" t="s">
        <v>286</v>
      </c>
      <c r="X347" s="86">
        <v>1.4555603362723069</v>
      </c>
      <c r="Y347" s="86">
        <v>1.4555603362723069</v>
      </c>
      <c r="Z347" s="86">
        <v>0.80485023208068751</v>
      </c>
      <c r="AA347" s="87">
        <v>0.80480101564922701</v>
      </c>
      <c r="AB347" s="11"/>
    </row>
    <row r="348" spans="18:28" ht="30" customHeight="1" x14ac:dyDescent="0.25">
      <c r="R348" s="7"/>
      <c r="S348" s="88">
        <v>2016</v>
      </c>
      <c r="T348" s="84" t="s">
        <v>171</v>
      </c>
      <c r="U348" s="85" t="s">
        <v>258</v>
      </c>
      <c r="V348" s="85" t="s">
        <v>280</v>
      </c>
      <c r="W348" s="89" t="s">
        <v>287</v>
      </c>
      <c r="X348" s="86">
        <v>1.4555603362723069</v>
      </c>
      <c r="Y348" s="86">
        <v>1.4555603362723069</v>
      </c>
      <c r="Z348" s="86">
        <v>0.95377264755862623</v>
      </c>
      <c r="AA348" s="87">
        <v>0.95373532017871898</v>
      </c>
      <c r="AB348" s="11"/>
    </row>
    <row r="349" spans="18:28" ht="30" customHeight="1" x14ac:dyDescent="0.25">
      <c r="R349" s="7"/>
      <c r="S349" s="88">
        <v>2016</v>
      </c>
      <c r="T349" s="84" t="s">
        <v>171</v>
      </c>
      <c r="U349" s="85" t="s">
        <v>258</v>
      </c>
      <c r="V349" s="85" t="s">
        <v>280</v>
      </c>
      <c r="W349" s="85" t="s">
        <v>288</v>
      </c>
      <c r="X349" s="86">
        <v>1.4555603362723064</v>
      </c>
      <c r="Y349" s="86">
        <v>1.4555603362723069</v>
      </c>
      <c r="Z349" s="86">
        <v>1.0000701388371034</v>
      </c>
      <c r="AA349" s="87">
        <v>1.0032199345372954</v>
      </c>
      <c r="AB349" s="11"/>
    </row>
    <row r="350" spans="18:28" ht="30" customHeight="1" x14ac:dyDescent="0.25">
      <c r="R350" s="7"/>
      <c r="S350" s="88">
        <v>2016</v>
      </c>
      <c r="T350" s="84" t="s">
        <v>171</v>
      </c>
      <c r="U350" s="85" t="s">
        <v>258</v>
      </c>
      <c r="V350" s="85" t="s">
        <v>280</v>
      </c>
      <c r="W350" s="85" t="s">
        <v>289</v>
      </c>
      <c r="X350" s="86">
        <v>1.4555603362723069</v>
      </c>
      <c r="Y350" s="86">
        <v>1.4555603362723069</v>
      </c>
      <c r="Z350" s="86">
        <v>0.70528267343439144</v>
      </c>
      <c r="AA350" s="87">
        <v>0.70544037439706475</v>
      </c>
      <c r="AB350" s="11"/>
    </row>
    <row r="351" spans="18:28" ht="30" customHeight="1" x14ac:dyDescent="0.25">
      <c r="R351" s="7"/>
      <c r="S351" s="88">
        <v>2016</v>
      </c>
      <c r="T351" s="84" t="s">
        <v>171</v>
      </c>
      <c r="U351" s="85" t="s">
        <v>258</v>
      </c>
      <c r="V351" s="85" t="s">
        <v>280</v>
      </c>
      <c r="W351" s="85" t="s">
        <v>290</v>
      </c>
      <c r="X351" s="86">
        <v>1.4555603362723069</v>
      </c>
      <c r="Y351" s="86">
        <v>1.4555603362723064</v>
      </c>
      <c r="Z351" s="86">
        <v>1.0950229710902908</v>
      </c>
      <c r="AA351" s="87">
        <v>1.0951285432438855</v>
      </c>
      <c r="AB351" s="11"/>
    </row>
    <row r="352" spans="18:28" ht="30" customHeight="1" x14ac:dyDescent="0.25">
      <c r="R352" s="7"/>
      <c r="S352" s="88">
        <v>2016</v>
      </c>
      <c r="T352" s="84" t="s">
        <v>171</v>
      </c>
      <c r="U352" s="85" t="s">
        <v>258</v>
      </c>
      <c r="V352" s="85" t="s">
        <v>280</v>
      </c>
      <c r="W352" s="85" t="s">
        <v>291</v>
      </c>
      <c r="X352" s="86">
        <v>1.4555603362723069</v>
      </c>
      <c r="Y352" s="86">
        <v>1.4555603362723069</v>
      </c>
      <c r="Z352" s="86">
        <v>1.1411706369926125</v>
      </c>
      <c r="AA352" s="87">
        <v>0.80894292051329719</v>
      </c>
      <c r="AB352" s="11"/>
    </row>
    <row r="353" spans="18:28" ht="30" customHeight="1" x14ac:dyDescent="0.25">
      <c r="R353" s="7"/>
      <c r="S353" s="88">
        <v>2016</v>
      </c>
      <c r="T353" s="84" t="s">
        <v>171</v>
      </c>
      <c r="U353" s="85" t="s">
        <v>258</v>
      </c>
      <c r="V353" s="85" t="s">
        <v>280</v>
      </c>
      <c r="W353" s="85" t="s">
        <v>292</v>
      </c>
      <c r="X353" s="86">
        <v>1.4555603362723069</v>
      </c>
      <c r="Y353" s="86">
        <v>1.4555603362723064</v>
      </c>
      <c r="Z353" s="86">
        <v>1.1243738679941255</v>
      </c>
      <c r="AA353" s="87">
        <v>0.90142775412805931</v>
      </c>
      <c r="AB353" s="11"/>
    </row>
    <row r="354" spans="18:28" ht="30" customHeight="1" x14ac:dyDescent="0.25">
      <c r="R354" s="7"/>
      <c r="S354" s="88">
        <v>2016</v>
      </c>
      <c r="T354" s="84" t="s">
        <v>171</v>
      </c>
      <c r="U354" s="85" t="s">
        <v>258</v>
      </c>
      <c r="V354" s="85" t="s">
        <v>280</v>
      </c>
      <c r="W354" s="85" t="s">
        <v>293</v>
      </c>
      <c r="X354" s="86">
        <v>1.4555603362723064</v>
      </c>
      <c r="Y354" s="86">
        <v>1.4555603362723064</v>
      </c>
      <c r="Z354" s="86">
        <v>1.0004568608403039</v>
      </c>
      <c r="AA354" s="87">
        <v>7.8747741135597918E-2</v>
      </c>
      <c r="AB354" s="11"/>
    </row>
    <row r="355" spans="18:28" ht="30" customHeight="1" x14ac:dyDescent="0.25">
      <c r="R355" s="7"/>
      <c r="S355" s="88">
        <v>2016</v>
      </c>
      <c r="T355" s="84" t="s">
        <v>171</v>
      </c>
      <c r="U355" s="85" t="s">
        <v>258</v>
      </c>
      <c r="V355" s="85" t="s">
        <v>280</v>
      </c>
      <c r="W355" s="85" t="s">
        <v>294</v>
      </c>
      <c r="X355" s="86">
        <v>1.4555603362723064</v>
      </c>
      <c r="Y355" s="86">
        <v>1.4555603362723069</v>
      </c>
      <c r="Z355" s="86">
        <v>1.0010004255594345</v>
      </c>
      <c r="AA355" s="87">
        <v>1.00060972100025</v>
      </c>
      <c r="AB355" s="11"/>
    </row>
    <row r="356" spans="18:28" ht="30" customHeight="1" x14ac:dyDescent="0.25">
      <c r="R356" s="7"/>
      <c r="S356" s="88">
        <v>2016</v>
      </c>
      <c r="T356" s="84" t="s">
        <v>171</v>
      </c>
      <c r="U356" s="85" t="s">
        <v>258</v>
      </c>
      <c r="V356" s="85" t="s">
        <v>280</v>
      </c>
      <c r="W356" s="85" t="s">
        <v>295</v>
      </c>
      <c r="X356" s="86">
        <v>1.4555603362723069</v>
      </c>
      <c r="Y356" s="86">
        <v>1.4555603362723069</v>
      </c>
      <c r="Z356" s="86">
        <v>0.92809234107441985</v>
      </c>
      <c r="AA356" s="87">
        <v>0.93441463847846118</v>
      </c>
      <c r="AB356" s="11"/>
    </row>
    <row r="357" spans="18:28" ht="30" customHeight="1" x14ac:dyDescent="0.25">
      <c r="R357" s="7"/>
      <c r="S357" s="88">
        <v>2016</v>
      </c>
      <c r="T357" s="84" t="s">
        <v>171</v>
      </c>
      <c r="U357" s="85" t="s">
        <v>258</v>
      </c>
      <c r="V357" s="85" t="s">
        <v>280</v>
      </c>
      <c r="W357" s="85" t="s">
        <v>296</v>
      </c>
      <c r="X357" s="86">
        <v>1.4555603362723069</v>
      </c>
      <c r="Y357" s="86">
        <v>1.4555603362723069</v>
      </c>
      <c r="Z357" s="86">
        <v>0.74607553328809995</v>
      </c>
      <c r="AA357" s="87">
        <v>0.7460710390811911</v>
      </c>
      <c r="AB357" s="11"/>
    </row>
    <row r="358" spans="18:28" ht="30" customHeight="1" x14ac:dyDescent="0.25">
      <c r="R358" s="7"/>
      <c r="S358" s="88">
        <v>2016</v>
      </c>
      <c r="T358" s="84" t="s">
        <v>171</v>
      </c>
      <c r="U358" s="85" t="s">
        <v>258</v>
      </c>
      <c r="V358" s="85" t="s">
        <v>280</v>
      </c>
      <c r="W358" s="85" t="s">
        <v>297</v>
      </c>
      <c r="X358" s="86">
        <v>1.4555603362723069</v>
      </c>
      <c r="Y358" s="86">
        <v>1.4555603362723064</v>
      </c>
      <c r="Z358" s="86">
        <v>1.0001858983818985</v>
      </c>
      <c r="AA358" s="87">
        <v>5.0988079060787586</v>
      </c>
      <c r="AB358" s="11"/>
    </row>
    <row r="359" spans="18:28" ht="30" customHeight="1" x14ac:dyDescent="0.25">
      <c r="R359" s="7"/>
      <c r="S359" s="88">
        <v>2016</v>
      </c>
      <c r="T359" s="84" t="s">
        <v>171</v>
      </c>
      <c r="U359" s="85" t="s">
        <v>258</v>
      </c>
      <c r="V359" s="85" t="s">
        <v>280</v>
      </c>
      <c r="W359" s="85" t="s">
        <v>299</v>
      </c>
      <c r="X359" s="86">
        <v>1.4555603362723069</v>
      </c>
      <c r="Y359" s="86">
        <v>1.4555603362723069</v>
      </c>
      <c r="Z359" s="86">
        <v>1.0004237852229863</v>
      </c>
      <c r="AA359" s="87" t="s">
        <v>298</v>
      </c>
      <c r="AB359" s="11"/>
    </row>
    <row r="360" spans="18:28" ht="30" customHeight="1" x14ac:dyDescent="0.25">
      <c r="R360" s="7"/>
      <c r="S360" s="88">
        <v>2016</v>
      </c>
      <c r="T360" s="84" t="s">
        <v>171</v>
      </c>
      <c r="U360" s="85" t="s">
        <v>258</v>
      </c>
      <c r="V360" s="85" t="s">
        <v>300</v>
      </c>
      <c r="W360" s="85" t="s">
        <v>281</v>
      </c>
      <c r="X360" s="86">
        <v>1.4555603362723069</v>
      </c>
      <c r="Y360" s="86">
        <v>1.4555603362723069</v>
      </c>
      <c r="Z360" s="86">
        <v>1.4415288447690451</v>
      </c>
      <c r="AA360" s="87">
        <v>1.4415289808081182</v>
      </c>
      <c r="AB360" s="11"/>
    </row>
    <row r="361" spans="18:28" ht="30" customHeight="1" x14ac:dyDescent="0.25">
      <c r="R361" s="7"/>
      <c r="S361" s="88">
        <v>2016</v>
      </c>
      <c r="T361" s="84" t="s">
        <v>171</v>
      </c>
      <c r="U361" s="85" t="s">
        <v>258</v>
      </c>
      <c r="V361" s="85" t="s">
        <v>300</v>
      </c>
      <c r="W361" s="85" t="s">
        <v>282</v>
      </c>
      <c r="X361" s="86">
        <v>1.4555603362723069</v>
      </c>
      <c r="Y361" s="86">
        <v>1.4555603362723069</v>
      </c>
      <c r="Z361" s="86">
        <v>3.4301753628882294</v>
      </c>
      <c r="AA361" s="87">
        <v>3.3257213435397945</v>
      </c>
      <c r="AB361" s="11"/>
    </row>
    <row r="362" spans="18:28" ht="30" customHeight="1" x14ac:dyDescent="0.25">
      <c r="R362" s="7"/>
      <c r="S362" s="88">
        <v>2016</v>
      </c>
      <c r="T362" s="84" t="s">
        <v>171</v>
      </c>
      <c r="U362" s="85" t="s">
        <v>258</v>
      </c>
      <c r="V362" s="85" t="s">
        <v>300</v>
      </c>
      <c r="W362" s="85" t="s">
        <v>283</v>
      </c>
      <c r="X362" s="86">
        <v>1.4555603362723069</v>
      </c>
      <c r="Y362" s="86">
        <v>1.4555603362723069</v>
      </c>
      <c r="Z362" s="86">
        <v>0.77588744059388892</v>
      </c>
      <c r="AA362" s="87">
        <v>0.77588655643819682</v>
      </c>
      <c r="AB362" s="11"/>
    </row>
    <row r="363" spans="18:28" ht="30" customHeight="1" x14ac:dyDescent="0.25">
      <c r="R363" s="7"/>
      <c r="S363" s="88">
        <v>2016</v>
      </c>
      <c r="T363" s="84" t="s">
        <v>171</v>
      </c>
      <c r="U363" s="85" t="s">
        <v>258</v>
      </c>
      <c r="V363" s="85" t="s">
        <v>300</v>
      </c>
      <c r="W363" s="85" t="s">
        <v>284</v>
      </c>
      <c r="X363" s="86">
        <v>1.4555603362723069</v>
      </c>
      <c r="Y363" s="86">
        <v>1.4555603362723069</v>
      </c>
      <c r="Z363" s="86">
        <v>0.69478049561793964</v>
      </c>
      <c r="AA363" s="87">
        <v>0.69462173836809271</v>
      </c>
      <c r="AB363" s="11"/>
    </row>
    <row r="364" spans="18:28" ht="30" customHeight="1" x14ac:dyDescent="0.25">
      <c r="R364" s="7"/>
      <c r="S364" s="88">
        <v>2016</v>
      </c>
      <c r="T364" s="84" t="s">
        <v>171</v>
      </c>
      <c r="U364" s="85" t="s">
        <v>258</v>
      </c>
      <c r="V364" s="85" t="s">
        <v>300</v>
      </c>
      <c r="W364" s="85" t="s">
        <v>285</v>
      </c>
      <c r="X364" s="86" t="s">
        <v>298</v>
      </c>
      <c r="Y364" s="86" t="s">
        <v>298</v>
      </c>
      <c r="Z364" s="86" t="s">
        <v>298</v>
      </c>
      <c r="AA364" s="87" t="s">
        <v>298</v>
      </c>
      <c r="AB364" s="11"/>
    </row>
    <row r="365" spans="18:28" ht="30" customHeight="1" x14ac:dyDescent="0.25">
      <c r="R365" s="7"/>
      <c r="S365" s="88">
        <v>2016</v>
      </c>
      <c r="T365" s="84" t="s">
        <v>171</v>
      </c>
      <c r="U365" s="85" t="s">
        <v>258</v>
      </c>
      <c r="V365" s="85" t="s">
        <v>300</v>
      </c>
      <c r="W365" s="85" t="s">
        <v>286</v>
      </c>
      <c r="X365" s="86">
        <v>1.4555603362723069</v>
      </c>
      <c r="Y365" s="86">
        <v>1.4555603362723069</v>
      </c>
      <c r="Z365" s="86">
        <v>0.80485250307731737</v>
      </c>
      <c r="AA365" s="87">
        <v>0.80484160498006441</v>
      </c>
      <c r="AB365" s="11"/>
    </row>
    <row r="366" spans="18:28" ht="30" customHeight="1" x14ac:dyDescent="0.25">
      <c r="R366" s="7"/>
      <c r="S366" s="88">
        <v>2016</v>
      </c>
      <c r="T366" s="84" t="s">
        <v>171</v>
      </c>
      <c r="U366" s="85" t="s">
        <v>258</v>
      </c>
      <c r="V366" s="85" t="s">
        <v>300</v>
      </c>
      <c r="W366" s="89" t="s">
        <v>287</v>
      </c>
      <c r="X366" s="86">
        <v>1.4555603362723069</v>
      </c>
      <c r="Y366" s="86">
        <v>1.4555603362723069</v>
      </c>
      <c r="Z366" s="86">
        <v>0.95376611029579839</v>
      </c>
      <c r="AA366" s="87">
        <v>0.9534832302125722</v>
      </c>
      <c r="AB366" s="11"/>
    </row>
    <row r="367" spans="18:28" ht="30" customHeight="1" x14ac:dyDescent="0.25">
      <c r="R367" s="7"/>
      <c r="S367" s="88">
        <v>2016</v>
      </c>
      <c r="T367" s="84" t="s">
        <v>171</v>
      </c>
      <c r="U367" s="85" t="s">
        <v>258</v>
      </c>
      <c r="V367" s="85" t="s">
        <v>300</v>
      </c>
      <c r="W367" s="85" t="s">
        <v>288</v>
      </c>
      <c r="X367" s="86">
        <v>1.4555603362723069</v>
      </c>
      <c r="Y367" s="86">
        <v>1.4555603362723069</v>
      </c>
      <c r="Z367" s="86">
        <v>0.99989013950865702</v>
      </c>
      <c r="AA367" s="87">
        <v>1.0012061851807117</v>
      </c>
      <c r="AB367" s="11"/>
    </row>
    <row r="368" spans="18:28" ht="30" customHeight="1" x14ac:dyDescent="0.25">
      <c r="R368" s="7"/>
      <c r="S368" s="88">
        <v>2016</v>
      </c>
      <c r="T368" s="84" t="s">
        <v>171</v>
      </c>
      <c r="U368" s="85" t="s">
        <v>258</v>
      </c>
      <c r="V368" s="85" t="s">
        <v>300</v>
      </c>
      <c r="W368" s="85" t="s">
        <v>289</v>
      </c>
      <c r="X368" s="86">
        <v>1.4555603362723069</v>
      </c>
      <c r="Y368" s="86">
        <v>1.4555603362723069</v>
      </c>
      <c r="Z368" s="86">
        <v>0.70528098995073207</v>
      </c>
      <c r="AA368" s="87">
        <v>0.70527113080973303</v>
      </c>
      <c r="AB368" s="11"/>
    </row>
    <row r="369" spans="18:28" ht="30" customHeight="1" x14ac:dyDescent="0.25">
      <c r="R369" s="7"/>
      <c r="S369" s="88">
        <v>2016</v>
      </c>
      <c r="T369" s="84" t="s">
        <v>171</v>
      </c>
      <c r="U369" s="85" t="s">
        <v>258</v>
      </c>
      <c r="V369" s="85" t="s">
        <v>300</v>
      </c>
      <c r="W369" s="85" t="s">
        <v>290</v>
      </c>
      <c r="X369" s="86">
        <v>1.4555603362723069</v>
      </c>
      <c r="Y369" s="86">
        <v>1.4555603362723069</v>
      </c>
      <c r="Z369" s="86">
        <v>1.0950273700016881</v>
      </c>
      <c r="AA369" s="87">
        <v>1.0951269797095662</v>
      </c>
      <c r="AB369" s="11"/>
    </row>
    <row r="370" spans="18:28" ht="30" customHeight="1" x14ac:dyDescent="0.25">
      <c r="R370" s="7"/>
      <c r="S370" s="88">
        <v>2016</v>
      </c>
      <c r="T370" s="84" t="s">
        <v>171</v>
      </c>
      <c r="U370" s="85" t="s">
        <v>258</v>
      </c>
      <c r="V370" s="85" t="s">
        <v>300</v>
      </c>
      <c r="W370" s="85" t="s">
        <v>291</v>
      </c>
      <c r="X370" s="86">
        <v>1.4555603362723069</v>
      </c>
      <c r="Y370" s="86">
        <v>1.4555603362723069</v>
      </c>
      <c r="Z370" s="86">
        <v>1.1408544882445817</v>
      </c>
      <c r="AA370" s="87">
        <v>0.8065762397448798</v>
      </c>
      <c r="AB370" s="11"/>
    </row>
    <row r="371" spans="18:28" ht="30" customHeight="1" x14ac:dyDescent="0.25">
      <c r="R371" s="7"/>
      <c r="S371" s="88">
        <v>2016</v>
      </c>
      <c r="T371" s="84" t="s">
        <v>171</v>
      </c>
      <c r="U371" s="85" t="s">
        <v>258</v>
      </c>
      <c r="V371" s="85" t="s">
        <v>300</v>
      </c>
      <c r="W371" s="85" t="s">
        <v>292</v>
      </c>
      <c r="X371" s="86">
        <v>1.4555603362723069</v>
      </c>
      <c r="Y371" s="86">
        <v>1.4555603362723069</v>
      </c>
      <c r="Z371" s="86">
        <v>1.1243316656959934</v>
      </c>
      <c r="AA371" s="87">
        <v>0.90375608628584614</v>
      </c>
      <c r="AB371" s="11"/>
    </row>
    <row r="372" spans="18:28" ht="30" customHeight="1" x14ac:dyDescent="0.25">
      <c r="R372" s="7"/>
      <c r="S372" s="88">
        <v>2016</v>
      </c>
      <c r="T372" s="84" t="s">
        <v>171</v>
      </c>
      <c r="U372" s="85" t="s">
        <v>258</v>
      </c>
      <c r="V372" s="85" t="s">
        <v>300</v>
      </c>
      <c r="W372" s="85" t="s">
        <v>293</v>
      </c>
      <c r="X372" s="86">
        <v>1.4555603362723064</v>
      </c>
      <c r="Y372" s="86">
        <v>1.4555603362723069</v>
      </c>
      <c r="Z372" s="86">
        <v>1.0003874674438193</v>
      </c>
      <c r="AA372" s="87">
        <v>7.8692434477993067E-2</v>
      </c>
      <c r="AB372" s="11"/>
    </row>
    <row r="373" spans="18:28" ht="30" customHeight="1" x14ac:dyDescent="0.25">
      <c r="R373" s="7"/>
      <c r="S373" s="88">
        <v>2016</v>
      </c>
      <c r="T373" s="84" t="s">
        <v>171</v>
      </c>
      <c r="U373" s="85" t="s">
        <v>258</v>
      </c>
      <c r="V373" s="85" t="s">
        <v>300</v>
      </c>
      <c r="W373" s="85" t="s">
        <v>294</v>
      </c>
      <c r="X373" s="86">
        <v>1.4555603362723069</v>
      </c>
      <c r="Y373" s="86">
        <v>1.4555603362723069</v>
      </c>
      <c r="Z373" s="86">
        <v>0.99992440668044791</v>
      </c>
      <c r="AA373" s="87">
        <v>0.99990751439981163</v>
      </c>
      <c r="AB373" s="11"/>
    </row>
    <row r="374" spans="18:28" ht="30" customHeight="1" x14ac:dyDescent="0.25">
      <c r="R374" s="7"/>
      <c r="S374" s="88">
        <v>2016</v>
      </c>
      <c r="T374" s="84" t="s">
        <v>171</v>
      </c>
      <c r="U374" s="85" t="s">
        <v>258</v>
      </c>
      <c r="V374" s="85" t="s">
        <v>300</v>
      </c>
      <c r="W374" s="85" t="s">
        <v>295</v>
      </c>
      <c r="X374" s="86">
        <v>1.4555603362723069</v>
      </c>
      <c r="Y374" s="86">
        <v>1.4555603362723069</v>
      </c>
      <c r="Z374" s="86">
        <v>0.9280249382875313</v>
      </c>
      <c r="AA374" s="87">
        <v>0.92921994386997542</v>
      </c>
      <c r="AB374" s="11"/>
    </row>
    <row r="375" spans="18:28" ht="30" customHeight="1" x14ac:dyDescent="0.25">
      <c r="R375" s="7"/>
      <c r="S375" s="88">
        <v>2016</v>
      </c>
      <c r="T375" s="84" t="s">
        <v>171</v>
      </c>
      <c r="U375" s="85" t="s">
        <v>258</v>
      </c>
      <c r="V375" s="85" t="s">
        <v>300</v>
      </c>
      <c r="W375" s="85" t="s">
        <v>296</v>
      </c>
      <c r="X375" s="86">
        <v>1.4555603362723069</v>
      </c>
      <c r="Y375" s="86">
        <v>1.4555603362723069</v>
      </c>
      <c r="Z375" s="86">
        <v>0.74598442619652972</v>
      </c>
      <c r="AA375" s="87">
        <v>0.74597447753835866</v>
      </c>
      <c r="AB375" s="11"/>
    </row>
    <row r="376" spans="18:28" ht="30" customHeight="1" x14ac:dyDescent="0.25">
      <c r="R376" s="7"/>
      <c r="S376" s="88">
        <v>2016</v>
      </c>
      <c r="T376" s="84" t="s">
        <v>171</v>
      </c>
      <c r="U376" s="85" t="s">
        <v>258</v>
      </c>
      <c r="V376" s="85" t="s">
        <v>300</v>
      </c>
      <c r="W376" s="85" t="s">
        <v>297</v>
      </c>
      <c r="X376" s="86">
        <v>1.4555603362723069</v>
      </c>
      <c r="Y376" s="86">
        <v>1.4555603362723069</v>
      </c>
      <c r="Z376" s="86">
        <v>1.0001470696675978</v>
      </c>
      <c r="AA376" s="87">
        <v>1.234344715265284</v>
      </c>
      <c r="AB376" s="11"/>
    </row>
    <row r="377" spans="18:28" ht="30" customHeight="1" x14ac:dyDescent="0.25">
      <c r="R377" s="7"/>
      <c r="S377" s="88">
        <v>2016</v>
      </c>
      <c r="T377" s="84" t="s">
        <v>171</v>
      </c>
      <c r="U377" s="85" t="s">
        <v>258</v>
      </c>
      <c r="V377" s="85" t="s">
        <v>300</v>
      </c>
      <c r="W377" s="85" t="s">
        <v>299</v>
      </c>
      <c r="X377" s="86">
        <v>1.4555603362723064</v>
      </c>
      <c r="Y377" s="86">
        <v>1.4555603362723069</v>
      </c>
      <c r="Z377" s="86">
        <v>1.0005903947451704</v>
      </c>
      <c r="AA377" s="87">
        <v>1.7264223342944767</v>
      </c>
      <c r="AB377" s="11"/>
    </row>
    <row r="378" spans="18:28" ht="30" customHeight="1" x14ac:dyDescent="0.25">
      <c r="R378" s="7"/>
      <c r="S378" s="88">
        <v>2016</v>
      </c>
      <c r="T378" s="84" t="s">
        <v>171</v>
      </c>
      <c r="U378" s="85" t="s">
        <v>305</v>
      </c>
      <c r="V378" s="85" t="s">
        <v>280</v>
      </c>
      <c r="W378" s="85" t="s">
        <v>281</v>
      </c>
      <c r="X378" s="86">
        <v>1.497496295205047</v>
      </c>
      <c r="Y378" s="86">
        <v>1.4974962952050475</v>
      </c>
      <c r="Z378" s="86">
        <v>1.4415295650208595</v>
      </c>
      <c r="AA378" s="87">
        <v>1.4418527937572105</v>
      </c>
      <c r="AB378" s="11"/>
    </row>
    <row r="379" spans="18:28" ht="30" customHeight="1" x14ac:dyDescent="0.25">
      <c r="R379" s="7"/>
      <c r="S379" s="88">
        <v>2016</v>
      </c>
      <c r="T379" s="84" t="s">
        <v>171</v>
      </c>
      <c r="U379" s="85" t="s">
        <v>305</v>
      </c>
      <c r="V379" s="85" t="s">
        <v>280</v>
      </c>
      <c r="W379" s="85" t="s">
        <v>282</v>
      </c>
      <c r="X379" s="86">
        <v>1.497496295205047</v>
      </c>
      <c r="Y379" s="86">
        <v>1.4974962952050479</v>
      </c>
      <c r="Z379" s="86">
        <v>3.4301775665722225</v>
      </c>
      <c r="AA379" s="87">
        <v>3.3254395974768407</v>
      </c>
      <c r="AB379" s="11"/>
    </row>
    <row r="380" spans="18:28" ht="30" customHeight="1" x14ac:dyDescent="0.25">
      <c r="R380" s="7"/>
      <c r="S380" s="88">
        <v>2016</v>
      </c>
      <c r="T380" s="84" t="s">
        <v>171</v>
      </c>
      <c r="U380" s="85" t="s">
        <v>305</v>
      </c>
      <c r="V380" s="85" t="s">
        <v>280</v>
      </c>
      <c r="W380" s="85" t="s">
        <v>283</v>
      </c>
      <c r="X380" s="86">
        <v>1.4974962952050488</v>
      </c>
      <c r="Y380" s="86">
        <v>1.497496295205047</v>
      </c>
      <c r="Z380" s="86">
        <v>0.77588689989824677</v>
      </c>
      <c r="AA380" s="87">
        <v>0.77590245900019394</v>
      </c>
      <c r="AB380" s="11"/>
    </row>
    <row r="381" spans="18:28" ht="30" customHeight="1" x14ac:dyDescent="0.25">
      <c r="R381" s="7"/>
      <c r="S381" s="88">
        <v>2016</v>
      </c>
      <c r="T381" s="84" t="s">
        <v>171</v>
      </c>
      <c r="U381" s="85" t="s">
        <v>305</v>
      </c>
      <c r="V381" s="85" t="s">
        <v>280</v>
      </c>
      <c r="W381" s="85" t="s">
        <v>284</v>
      </c>
      <c r="X381" s="86">
        <v>1.4974962952050481</v>
      </c>
      <c r="Y381" s="86">
        <v>1.4974962952050472</v>
      </c>
      <c r="Z381" s="86">
        <v>0.6946524181883228</v>
      </c>
      <c r="AA381" s="87">
        <v>0.69524702975290265</v>
      </c>
      <c r="AB381" s="11"/>
    </row>
    <row r="382" spans="18:28" ht="30" customHeight="1" x14ac:dyDescent="0.25">
      <c r="R382" s="7"/>
      <c r="S382" s="88">
        <v>2016</v>
      </c>
      <c r="T382" s="84" t="s">
        <v>171</v>
      </c>
      <c r="U382" s="85" t="s">
        <v>305</v>
      </c>
      <c r="V382" s="85" t="s">
        <v>280</v>
      </c>
      <c r="W382" s="85" t="s">
        <v>285</v>
      </c>
      <c r="X382" s="86">
        <v>1.4974962952050475</v>
      </c>
      <c r="Y382" s="86">
        <v>1.4974962952050475</v>
      </c>
      <c r="Z382" s="86">
        <v>0.61645178923147914</v>
      </c>
      <c r="AA382" s="87">
        <v>0.48769737640975003</v>
      </c>
      <c r="AB382" s="11"/>
    </row>
    <row r="383" spans="18:28" ht="30" customHeight="1" x14ac:dyDescent="0.25">
      <c r="R383" s="7"/>
      <c r="S383" s="88">
        <v>2016</v>
      </c>
      <c r="T383" s="84" t="s">
        <v>171</v>
      </c>
      <c r="U383" s="85" t="s">
        <v>305</v>
      </c>
      <c r="V383" s="85" t="s">
        <v>280</v>
      </c>
      <c r="W383" s="85" t="s">
        <v>286</v>
      </c>
      <c r="X383" s="86">
        <v>1.4974962952050475</v>
      </c>
      <c r="Y383" s="86">
        <v>1.4974962952050488</v>
      </c>
      <c r="Z383" s="86">
        <v>0.80485578365669086</v>
      </c>
      <c r="AA383" s="87">
        <v>0.80489224427905126</v>
      </c>
      <c r="AB383" s="11"/>
    </row>
    <row r="384" spans="18:28" ht="30" customHeight="1" x14ac:dyDescent="0.25">
      <c r="R384" s="7"/>
      <c r="S384" s="88">
        <v>2016</v>
      </c>
      <c r="T384" s="84" t="s">
        <v>171</v>
      </c>
      <c r="U384" s="85" t="s">
        <v>305</v>
      </c>
      <c r="V384" s="85" t="s">
        <v>280</v>
      </c>
      <c r="W384" s="89" t="s">
        <v>287</v>
      </c>
      <c r="X384" s="86">
        <v>1.4974962952050479</v>
      </c>
      <c r="Y384" s="86">
        <v>1.4974962952050475</v>
      </c>
      <c r="Z384" s="86">
        <v>0.95349021604799544</v>
      </c>
      <c r="AA384" s="87">
        <v>0.95367940938632634</v>
      </c>
      <c r="AB384" s="11"/>
    </row>
    <row r="385" spans="18:28" ht="30" customHeight="1" x14ac:dyDescent="0.25">
      <c r="R385" s="7"/>
      <c r="S385" s="88">
        <v>2016</v>
      </c>
      <c r="T385" s="84" t="s">
        <v>171</v>
      </c>
      <c r="U385" s="85" t="s">
        <v>305</v>
      </c>
      <c r="V385" s="85" t="s">
        <v>280</v>
      </c>
      <c r="W385" s="85" t="s">
        <v>288</v>
      </c>
      <c r="X385" s="86">
        <v>1.4974962952050475</v>
      </c>
      <c r="Y385" s="86">
        <v>1.4974962952050475</v>
      </c>
      <c r="Z385" s="86">
        <v>1.0000550529766503</v>
      </c>
      <c r="AA385" s="87">
        <v>1.0100109483777842</v>
      </c>
      <c r="AB385" s="11"/>
    </row>
    <row r="386" spans="18:28" ht="30" customHeight="1" x14ac:dyDescent="0.25">
      <c r="R386" s="7"/>
      <c r="S386" s="88">
        <v>2016</v>
      </c>
      <c r="T386" s="84" t="s">
        <v>171</v>
      </c>
      <c r="U386" s="85" t="s">
        <v>305</v>
      </c>
      <c r="V386" s="85" t="s">
        <v>280</v>
      </c>
      <c r="W386" s="85" t="s">
        <v>289</v>
      </c>
      <c r="X386" s="86">
        <v>1.4974962952050479</v>
      </c>
      <c r="Y386" s="86">
        <v>1.4974962952050488</v>
      </c>
      <c r="Z386" s="86">
        <v>0.70530675784390728</v>
      </c>
      <c r="AA386" s="87">
        <v>0.7064517034395239</v>
      </c>
      <c r="AB386" s="11"/>
    </row>
    <row r="387" spans="18:28" ht="30" customHeight="1" x14ac:dyDescent="0.25">
      <c r="R387" s="7"/>
      <c r="S387" s="88">
        <v>2016</v>
      </c>
      <c r="T387" s="84" t="s">
        <v>171</v>
      </c>
      <c r="U387" s="85" t="s">
        <v>305</v>
      </c>
      <c r="V387" s="85" t="s">
        <v>280</v>
      </c>
      <c r="W387" s="85" t="s">
        <v>290</v>
      </c>
      <c r="X387" s="86">
        <v>1.4974962952050475</v>
      </c>
      <c r="Y387" s="86">
        <v>1.4974962952050488</v>
      </c>
      <c r="Z387" s="86">
        <v>1.0949470469959515</v>
      </c>
      <c r="AA387" s="87">
        <v>1.0980202196121487</v>
      </c>
      <c r="AB387" s="11"/>
    </row>
    <row r="388" spans="18:28" ht="30" customHeight="1" x14ac:dyDescent="0.25">
      <c r="R388" s="7"/>
      <c r="S388" s="88">
        <v>2016</v>
      </c>
      <c r="T388" s="84" t="s">
        <v>171</v>
      </c>
      <c r="U388" s="85" t="s">
        <v>305</v>
      </c>
      <c r="V388" s="85" t="s">
        <v>280</v>
      </c>
      <c r="W388" s="85" t="s">
        <v>291</v>
      </c>
      <c r="X388" s="86">
        <v>1.4974962952050475</v>
      </c>
      <c r="Y388" s="86">
        <v>1.4974962952050479</v>
      </c>
      <c r="Z388" s="86">
        <v>1.1410442514459196</v>
      </c>
      <c r="AA388" s="87">
        <v>0.84600577244890252</v>
      </c>
      <c r="AB388" s="11"/>
    </row>
    <row r="389" spans="18:28" ht="30" customHeight="1" x14ac:dyDescent="0.25">
      <c r="R389" s="7"/>
      <c r="S389" s="88">
        <v>2016</v>
      </c>
      <c r="T389" s="84" t="s">
        <v>171</v>
      </c>
      <c r="U389" s="85" t="s">
        <v>305</v>
      </c>
      <c r="V389" s="85" t="s">
        <v>280</v>
      </c>
      <c r="W389" s="85" t="s">
        <v>292</v>
      </c>
      <c r="X389" s="86">
        <v>1.4974962952050475</v>
      </c>
      <c r="Y389" s="86">
        <v>1.4974962952050481</v>
      </c>
      <c r="Z389" s="86">
        <v>1.1250215061554696</v>
      </c>
      <c r="AA389" s="87">
        <v>0.92446934402937453</v>
      </c>
      <c r="AB389" s="11"/>
    </row>
    <row r="390" spans="18:28" ht="30" customHeight="1" x14ac:dyDescent="0.25">
      <c r="R390" s="7"/>
      <c r="S390" s="88">
        <v>2016</v>
      </c>
      <c r="T390" s="84" t="s">
        <v>171</v>
      </c>
      <c r="U390" s="85" t="s">
        <v>305</v>
      </c>
      <c r="V390" s="85" t="s">
        <v>280</v>
      </c>
      <c r="W390" s="85" t="s">
        <v>293</v>
      </c>
      <c r="X390" s="86">
        <v>1.4974962952050475</v>
      </c>
      <c r="Y390" s="86">
        <v>1.4974962952050479</v>
      </c>
      <c r="Z390" s="86">
        <v>0.98789607342699204</v>
      </c>
      <c r="AA390" s="87">
        <v>7.8318199276039377E-2</v>
      </c>
      <c r="AB390" s="11"/>
    </row>
    <row r="391" spans="18:28" ht="30" customHeight="1" x14ac:dyDescent="0.25">
      <c r="R391" s="7"/>
      <c r="S391" s="88">
        <v>2016</v>
      </c>
      <c r="T391" s="84" t="s">
        <v>171</v>
      </c>
      <c r="U391" s="85" t="s">
        <v>305</v>
      </c>
      <c r="V391" s="85" t="s">
        <v>280</v>
      </c>
      <c r="W391" s="85" t="s">
        <v>294</v>
      </c>
      <c r="X391" s="86">
        <v>1.4974962952050472</v>
      </c>
      <c r="Y391" s="86">
        <v>1.4974962952050479</v>
      </c>
      <c r="Z391" s="86">
        <v>0.99803885636775502</v>
      </c>
      <c r="AA391" s="87">
        <v>0.99783315559161745</v>
      </c>
      <c r="AB391" s="11"/>
    </row>
    <row r="392" spans="18:28" ht="30" customHeight="1" x14ac:dyDescent="0.25">
      <c r="R392" s="7"/>
      <c r="S392" s="88">
        <v>2016</v>
      </c>
      <c r="T392" s="84" t="s">
        <v>171</v>
      </c>
      <c r="U392" s="85" t="s">
        <v>305</v>
      </c>
      <c r="V392" s="85" t="s">
        <v>280</v>
      </c>
      <c r="W392" s="85" t="s">
        <v>295</v>
      </c>
      <c r="X392" s="86">
        <v>1.4974962952050481</v>
      </c>
      <c r="Y392" s="86">
        <v>1.4974962952050483</v>
      </c>
      <c r="Z392" s="86">
        <v>0.92765216574311782</v>
      </c>
      <c r="AA392" s="87">
        <v>1.2627034796511081</v>
      </c>
      <c r="AB392" s="11"/>
    </row>
    <row r="393" spans="18:28" ht="30" customHeight="1" x14ac:dyDescent="0.25">
      <c r="R393" s="7"/>
      <c r="S393" s="88">
        <v>2016</v>
      </c>
      <c r="T393" s="84" t="s">
        <v>171</v>
      </c>
      <c r="U393" s="85" t="s">
        <v>305</v>
      </c>
      <c r="V393" s="85" t="s">
        <v>280</v>
      </c>
      <c r="W393" s="85" t="s">
        <v>296</v>
      </c>
      <c r="X393" s="86">
        <v>1.4974962952050475</v>
      </c>
      <c r="Y393" s="86">
        <v>1.4974962952050472</v>
      </c>
      <c r="Z393" s="86">
        <v>0.74541321463506538</v>
      </c>
      <c r="AA393" s="87">
        <v>0.7455075549793827</v>
      </c>
      <c r="AB393" s="11"/>
    </row>
    <row r="394" spans="18:28" ht="30" customHeight="1" x14ac:dyDescent="0.25">
      <c r="R394" s="7"/>
      <c r="S394" s="88">
        <v>2016</v>
      </c>
      <c r="T394" s="84" t="s">
        <v>171</v>
      </c>
      <c r="U394" s="85" t="s">
        <v>305</v>
      </c>
      <c r="V394" s="85" t="s">
        <v>280</v>
      </c>
      <c r="W394" s="85" t="s">
        <v>297</v>
      </c>
      <c r="X394" s="86">
        <v>1.4974962952050479</v>
      </c>
      <c r="Y394" s="86">
        <v>1.4974962952050468</v>
      </c>
      <c r="Z394" s="86">
        <v>0.99908166290292999</v>
      </c>
      <c r="AA394" s="87" t="s">
        <v>298</v>
      </c>
      <c r="AB394" s="11"/>
    </row>
    <row r="395" spans="18:28" ht="30" customHeight="1" x14ac:dyDescent="0.25">
      <c r="R395" s="7"/>
      <c r="S395" s="88">
        <v>2016</v>
      </c>
      <c r="T395" s="84" t="s">
        <v>171</v>
      </c>
      <c r="U395" s="85" t="s">
        <v>305</v>
      </c>
      <c r="V395" s="85" t="s">
        <v>280</v>
      </c>
      <c r="W395" s="85" t="s">
        <v>299</v>
      </c>
      <c r="X395" s="86">
        <v>1.4974962952050479</v>
      </c>
      <c r="Y395" s="86">
        <v>1.4974962952050479</v>
      </c>
      <c r="Z395" s="86">
        <v>0.98530212063261502</v>
      </c>
      <c r="AA395" s="87" t="s">
        <v>298</v>
      </c>
      <c r="AB395" s="11"/>
    </row>
    <row r="396" spans="18:28" ht="30" customHeight="1" x14ac:dyDescent="0.25">
      <c r="R396" s="7"/>
      <c r="S396" s="88">
        <v>2016</v>
      </c>
      <c r="T396" s="84" t="s">
        <v>171</v>
      </c>
      <c r="U396" s="85" t="s">
        <v>305</v>
      </c>
      <c r="V396" s="85" t="s">
        <v>300</v>
      </c>
      <c r="W396" s="85" t="s">
        <v>281</v>
      </c>
      <c r="X396" s="86">
        <v>1.4974962952050475</v>
      </c>
      <c r="Y396" s="86">
        <v>1.4974962952050475</v>
      </c>
      <c r="Z396" s="86">
        <v>1.4415290117567721</v>
      </c>
      <c r="AA396" s="87">
        <v>1.4415320974589212</v>
      </c>
      <c r="AB396" s="11"/>
    </row>
    <row r="397" spans="18:28" ht="30" customHeight="1" x14ac:dyDescent="0.25">
      <c r="R397" s="7"/>
      <c r="S397" s="88">
        <v>2016</v>
      </c>
      <c r="T397" s="84" t="s">
        <v>171</v>
      </c>
      <c r="U397" s="85" t="s">
        <v>305</v>
      </c>
      <c r="V397" s="85" t="s">
        <v>300</v>
      </c>
      <c r="W397" s="85" t="s">
        <v>282</v>
      </c>
      <c r="X397" s="86">
        <v>1.4974962952050472</v>
      </c>
      <c r="Y397" s="86">
        <v>1.4974962952050479</v>
      </c>
      <c r="Z397" s="86">
        <v>3.4301751964481881</v>
      </c>
      <c r="AA397" s="87">
        <v>3.3257317389981482</v>
      </c>
      <c r="AB397" s="11"/>
    </row>
    <row r="398" spans="18:28" ht="30" customHeight="1" x14ac:dyDescent="0.25">
      <c r="R398" s="7"/>
      <c r="S398" s="88">
        <v>2016</v>
      </c>
      <c r="T398" s="84" t="s">
        <v>171</v>
      </c>
      <c r="U398" s="85" t="s">
        <v>305</v>
      </c>
      <c r="V398" s="85" t="s">
        <v>300</v>
      </c>
      <c r="W398" s="85" t="s">
        <v>283</v>
      </c>
      <c r="X398" s="86">
        <v>1.4974962952050479</v>
      </c>
      <c r="Y398" s="86">
        <v>1.4974962952050472</v>
      </c>
      <c r="Z398" s="86">
        <v>0.77588612716879968</v>
      </c>
      <c r="AA398" s="87">
        <v>0.77589431016185373</v>
      </c>
      <c r="AB398" s="11"/>
    </row>
    <row r="399" spans="18:28" ht="30" customHeight="1" x14ac:dyDescent="0.25">
      <c r="R399" s="7"/>
      <c r="S399" s="88">
        <v>2016</v>
      </c>
      <c r="T399" s="84" t="s">
        <v>171</v>
      </c>
      <c r="U399" s="85" t="s">
        <v>305</v>
      </c>
      <c r="V399" s="85" t="s">
        <v>300</v>
      </c>
      <c r="W399" s="85" t="s">
        <v>284</v>
      </c>
      <c r="X399" s="86">
        <v>1.4974962952050472</v>
      </c>
      <c r="Y399" s="86">
        <v>1.4974962952050475</v>
      </c>
      <c r="Z399" s="86">
        <v>0.69477260744263358</v>
      </c>
      <c r="AA399" s="87">
        <v>0.6949785309472597</v>
      </c>
      <c r="AB399" s="11"/>
    </row>
    <row r="400" spans="18:28" ht="30" customHeight="1" x14ac:dyDescent="0.25">
      <c r="R400" s="7"/>
      <c r="S400" s="88">
        <v>2016</v>
      </c>
      <c r="T400" s="84" t="s">
        <v>171</v>
      </c>
      <c r="U400" s="85" t="s">
        <v>305</v>
      </c>
      <c r="V400" s="85" t="s">
        <v>300</v>
      </c>
      <c r="W400" s="85" t="s">
        <v>285</v>
      </c>
      <c r="X400" s="86" t="s">
        <v>298</v>
      </c>
      <c r="Y400" s="86" t="s">
        <v>298</v>
      </c>
      <c r="Z400" s="86" t="s">
        <v>298</v>
      </c>
      <c r="AA400" s="87" t="s">
        <v>298</v>
      </c>
      <c r="AB400" s="11"/>
    </row>
    <row r="401" spans="18:28" ht="30" customHeight="1" x14ac:dyDescent="0.25">
      <c r="R401" s="7"/>
      <c r="S401" s="88">
        <v>2016</v>
      </c>
      <c r="T401" s="84" t="s">
        <v>171</v>
      </c>
      <c r="U401" s="85" t="s">
        <v>305</v>
      </c>
      <c r="V401" s="85" t="s">
        <v>300</v>
      </c>
      <c r="W401" s="85" t="s">
        <v>286</v>
      </c>
      <c r="X401" s="86">
        <v>1.497496295205047</v>
      </c>
      <c r="Y401" s="86">
        <v>1.4974962952050475</v>
      </c>
      <c r="Z401" s="86">
        <v>0.80484910845267199</v>
      </c>
      <c r="AA401" s="87">
        <v>0.80491816265362071</v>
      </c>
      <c r="AB401" s="11"/>
    </row>
    <row r="402" spans="18:28" ht="30" customHeight="1" x14ac:dyDescent="0.25">
      <c r="R402" s="7"/>
      <c r="S402" s="88">
        <v>2016</v>
      </c>
      <c r="T402" s="84" t="s">
        <v>171</v>
      </c>
      <c r="U402" s="85" t="s">
        <v>305</v>
      </c>
      <c r="V402" s="85" t="s">
        <v>300</v>
      </c>
      <c r="W402" s="89" t="s">
        <v>287</v>
      </c>
      <c r="X402" s="86">
        <v>1.4974962952050472</v>
      </c>
      <c r="Y402" s="86">
        <v>1.4974962952050475</v>
      </c>
      <c r="Z402" s="86">
        <v>0.95332504186158251</v>
      </c>
      <c r="AA402" s="87">
        <v>0.95450100639752089</v>
      </c>
      <c r="AB402" s="11"/>
    </row>
    <row r="403" spans="18:28" ht="30" customHeight="1" x14ac:dyDescent="0.25">
      <c r="R403" s="7"/>
      <c r="S403" s="88">
        <v>2016</v>
      </c>
      <c r="T403" s="84" t="s">
        <v>171</v>
      </c>
      <c r="U403" s="85" t="s">
        <v>305</v>
      </c>
      <c r="V403" s="85" t="s">
        <v>300</v>
      </c>
      <c r="W403" s="85" t="s">
        <v>288</v>
      </c>
      <c r="X403" s="86">
        <v>1.4974962952050475</v>
      </c>
      <c r="Y403" s="86">
        <v>1.4974962952050475</v>
      </c>
      <c r="Z403" s="86">
        <v>0.99894842429532071</v>
      </c>
      <c r="AA403" s="87">
        <v>1.010871942169923</v>
      </c>
      <c r="AB403" s="11"/>
    </row>
    <row r="404" spans="18:28" ht="30" customHeight="1" x14ac:dyDescent="0.25">
      <c r="R404" s="7"/>
      <c r="S404" s="88">
        <v>2016</v>
      </c>
      <c r="T404" s="84" t="s">
        <v>171</v>
      </c>
      <c r="U404" s="85" t="s">
        <v>305</v>
      </c>
      <c r="V404" s="85" t="s">
        <v>300</v>
      </c>
      <c r="W404" s="85" t="s">
        <v>289</v>
      </c>
      <c r="X404" s="86">
        <v>1.4974962952050472</v>
      </c>
      <c r="Y404" s="86">
        <v>1.497496295205047</v>
      </c>
      <c r="Z404" s="86">
        <v>0.70527502282767818</v>
      </c>
      <c r="AA404" s="87">
        <v>0.70575028841011611</v>
      </c>
      <c r="AB404" s="11"/>
    </row>
    <row r="405" spans="18:28" ht="30" customHeight="1" x14ac:dyDescent="0.25">
      <c r="R405" s="7"/>
      <c r="S405" s="88">
        <v>2016</v>
      </c>
      <c r="T405" s="84" t="s">
        <v>171</v>
      </c>
      <c r="U405" s="85" t="s">
        <v>305</v>
      </c>
      <c r="V405" s="85" t="s">
        <v>300</v>
      </c>
      <c r="W405" s="85" t="s">
        <v>290</v>
      </c>
      <c r="X405" s="86">
        <v>1.497496295205047</v>
      </c>
      <c r="Y405" s="86">
        <v>1.4974962952050475</v>
      </c>
      <c r="Z405" s="86">
        <v>1.0949742620936986</v>
      </c>
      <c r="AA405" s="87">
        <v>1.0957567120901133</v>
      </c>
      <c r="AB405" s="11"/>
    </row>
    <row r="406" spans="18:28" ht="30" customHeight="1" x14ac:dyDescent="0.25">
      <c r="R406" s="7"/>
      <c r="S406" s="88">
        <v>2016</v>
      </c>
      <c r="T406" s="84" t="s">
        <v>171</v>
      </c>
      <c r="U406" s="85" t="s">
        <v>305</v>
      </c>
      <c r="V406" s="85" t="s">
        <v>300</v>
      </c>
      <c r="W406" s="85" t="s">
        <v>291</v>
      </c>
      <c r="X406" s="86">
        <v>1.4974962952050475</v>
      </c>
      <c r="Y406" s="86">
        <v>1.4974962952050481</v>
      </c>
      <c r="Z406" s="86">
        <v>1.1408340993231898</v>
      </c>
      <c r="AA406" s="87">
        <v>0.80711816331327102</v>
      </c>
      <c r="AB406" s="11"/>
    </row>
    <row r="407" spans="18:28" ht="30" customHeight="1" x14ac:dyDescent="0.25">
      <c r="R407" s="7"/>
      <c r="S407" s="88">
        <v>2016</v>
      </c>
      <c r="T407" s="84" t="s">
        <v>171</v>
      </c>
      <c r="U407" s="85" t="s">
        <v>305</v>
      </c>
      <c r="V407" s="85" t="s">
        <v>300</v>
      </c>
      <c r="W407" s="85" t="s">
        <v>292</v>
      </c>
      <c r="X407" s="86">
        <v>1.4974962952050475</v>
      </c>
      <c r="Y407" s="86">
        <v>1.4974962952050481</v>
      </c>
      <c r="Z407" s="86">
        <v>1.1242846096736578</v>
      </c>
      <c r="AA407" s="87">
        <v>0.90433930344766433</v>
      </c>
      <c r="AB407" s="11"/>
    </row>
    <row r="408" spans="18:28" ht="30" customHeight="1" x14ac:dyDescent="0.25">
      <c r="R408" s="7"/>
      <c r="S408" s="88">
        <v>2016</v>
      </c>
      <c r="T408" s="84" t="s">
        <v>171</v>
      </c>
      <c r="U408" s="85" t="s">
        <v>305</v>
      </c>
      <c r="V408" s="85" t="s">
        <v>300</v>
      </c>
      <c r="W408" s="85" t="s">
        <v>293</v>
      </c>
      <c r="X408" s="86">
        <v>1.4974962952050479</v>
      </c>
      <c r="Y408" s="86">
        <v>1.4974962952050468</v>
      </c>
      <c r="Z408" s="86">
        <v>0.99861031435895797</v>
      </c>
      <c r="AA408" s="87">
        <v>7.8791370028435406E-2</v>
      </c>
      <c r="AB408" s="11"/>
    </row>
    <row r="409" spans="18:28" ht="30" customHeight="1" x14ac:dyDescent="0.25">
      <c r="R409" s="7"/>
      <c r="S409" s="88">
        <v>2016</v>
      </c>
      <c r="T409" s="84" t="s">
        <v>171</v>
      </c>
      <c r="U409" s="85" t="s">
        <v>305</v>
      </c>
      <c r="V409" s="85" t="s">
        <v>300</v>
      </c>
      <c r="W409" s="85" t="s">
        <v>294</v>
      </c>
      <c r="X409" s="86">
        <v>1.4974962952050475</v>
      </c>
      <c r="Y409" s="86">
        <v>1.4974962952050475</v>
      </c>
      <c r="Z409" s="86">
        <v>0.99974649467404153</v>
      </c>
      <c r="AA409" s="87">
        <v>0.99971345177266702</v>
      </c>
      <c r="AB409" s="11"/>
    </row>
    <row r="410" spans="18:28" ht="30" customHeight="1" x14ac:dyDescent="0.25">
      <c r="R410" s="7"/>
      <c r="S410" s="88">
        <v>2016</v>
      </c>
      <c r="T410" s="84" t="s">
        <v>171</v>
      </c>
      <c r="U410" s="85" t="s">
        <v>305</v>
      </c>
      <c r="V410" s="85" t="s">
        <v>300</v>
      </c>
      <c r="W410" s="85" t="s">
        <v>295</v>
      </c>
      <c r="X410" s="86">
        <v>1.4974962952050479</v>
      </c>
      <c r="Y410" s="86">
        <v>1.4974962952050481</v>
      </c>
      <c r="Z410" s="86">
        <v>0.92755431636299379</v>
      </c>
      <c r="AA410" s="87">
        <v>0.95378828570591667</v>
      </c>
      <c r="AB410" s="11"/>
    </row>
    <row r="411" spans="18:28" ht="30" customHeight="1" x14ac:dyDescent="0.25">
      <c r="R411" s="7"/>
      <c r="S411" s="88">
        <v>2016</v>
      </c>
      <c r="T411" s="84" t="s">
        <v>171</v>
      </c>
      <c r="U411" s="85" t="s">
        <v>305</v>
      </c>
      <c r="V411" s="85" t="s">
        <v>300</v>
      </c>
      <c r="W411" s="85" t="s">
        <v>296</v>
      </c>
      <c r="X411" s="86">
        <v>1.4974962952050475</v>
      </c>
      <c r="Y411" s="86">
        <v>1.4974962952050468</v>
      </c>
      <c r="Z411" s="86">
        <v>0.7458223043188229</v>
      </c>
      <c r="AA411" s="87">
        <v>0.74581299718505856</v>
      </c>
      <c r="AB411" s="11"/>
    </row>
    <row r="412" spans="18:28" ht="30" customHeight="1" x14ac:dyDescent="0.25">
      <c r="R412" s="7"/>
      <c r="S412" s="88">
        <v>2016</v>
      </c>
      <c r="T412" s="84" t="s">
        <v>171</v>
      </c>
      <c r="U412" s="85" t="s">
        <v>305</v>
      </c>
      <c r="V412" s="85" t="s">
        <v>300</v>
      </c>
      <c r="W412" s="85" t="s">
        <v>297</v>
      </c>
      <c r="X412" s="86">
        <v>1.4974962952050475</v>
      </c>
      <c r="Y412" s="86">
        <v>1.4974962952050472</v>
      </c>
      <c r="Z412" s="86">
        <v>0.99989571230264829</v>
      </c>
      <c r="AA412" s="87">
        <v>7.7221576004671917</v>
      </c>
      <c r="AB412" s="11"/>
    </row>
    <row r="413" spans="18:28" ht="30" customHeight="1" x14ac:dyDescent="0.25">
      <c r="R413" s="7"/>
      <c r="S413" s="88">
        <v>2016</v>
      </c>
      <c r="T413" s="84" t="s">
        <v>171</v>
      </c>
      <c r="U413" s="85" t="s">
        <v>305</v>
      </c>
      <c r="V413" s="85" t="s">
        <v>300</v>
      </c>
      <c r="W413" s="85" t="s">
        <v>299</v>
      </c>
      <c r="X413" s="86">
        <v>1.4974962952050481</v>
      </c>
      <c r="Y413" s="86">
        <v>1.497496295205047</v>
      </c>
      <c r="Z413" s="86">
        <v>0.99583781487388168</v>
      </c>
      <c r="AA413" s="87" t="s">
        <v>298</v>
      </c>
      <c r="AB413" s="11"/>
    </row>
    <row r="414" spans="18:28" ht="30" customHeight="1" x14ac:dyDescent="0.25">
      <c r="R414" s="7"/>
      <c r="S414" s="88">
        <v>2016</v>
      </c>
      <c r="T414" s="84" t="s">
        <v>171</v>
      </c>
      <c r="U414" s="85" t="s">
        <v>16</v>
      </c>
      <c r="V414" s="85" t="s">
        <v>280</v>
      </c>
      <c r="W414" s="85" t="s">
        <v>281</v>
      </c>
      <c r="X414" s="86">
        <v>1.3477015497786522</v>
      </c>
      <c r="Y414" s="86">
        <v>1.3477015497786524</v>
      </c>
      <c r="Z414" s="86">
        <v>1.441528132582671</v>
      </c>
      <c r="AA414" s="87">
        <v>1.4414908233445807</v>
      </c>
      <c r="AB414" s="11"/>
    </row>
    <row r="415" spans="18:28" ht="30" customHeight="1" x14ac:dyDescent="0.25">
      <c r="R415" s="7"/>
      <c r="S415" s="88">
        <v>2016</v>
      </c>
      <c r="T415" s="84" t="s">
        <v>171</v>
      </c>
      <c r="U415" s="85" t="s">
        <v>16</v>
      </c>
      <c r="V415" s="85" t="s">
        <v>280</v>
      </c>
      <c r="W415" s="85" t="s">
        <v>282</v>
      </c>
      <c r="X415" s="86">
        <v>1.3477015497786522</v>
      </c>
      <c r="Y415" s="86">
        <v>1.3477015497786522</v>
      </c>
      <c r="Z415" s="86">
        <v>3.4301749067468275</v>
      </c>
      <c r="AA415" s="87">
        <v>3.3256497992159995</v>
      </c>
      <c r="AB415" s="11"/>
    </row>
    <row r="416" spans="18:28" ht="30" customHeight="1" x14ac:dyDescent="0.25">
      <c r="R416" s="7"/>
      <c r="S416" s="88">
        <v>2016</v>
      </c>
      <c r="T416" s="84" t="s">
        <v>171</v>
      </c>
      <c r="U416" s="85" t="s">
        <v>16</v>
      </c>
      <c r="V416" s="85" t="s">
        <v>280</v>
      </c>
      <c r="W416" s="85" t="s">
        <v>283</v>
      </c>
      <c r="X416" s="86">
        <v>1.347701549778652</v>
      </c>
      <c r="Y416" s="86">
        <v>1.3477015497786524</v>
      </c>
      <c r="Z416" s="86">
        <v>0.77588791668869905</v>
      </c>
      <c r="AA416" s="87">
        <v>0.77588735015771293</v>
      </c>
      <c r="AB416" s="11"/>
    </row>
    <row r="417" spans="18:28" ht="30" customHeight="1" x14ac:dyDescent="0.25">
      <c r="R417" s="7"/>
      <c r="S417" s="88">
        <v>2016</v>
      </c>
      <c r="T417" s="84" t="s">
        <v>171</v>
      </c>
      <c r="U417" s="85" t="s">
        <v>16</v>
      </c>
      <c r="V417" s="85" t="s">
        <v>280</v>
      </c>
      <c r="W417" s="85" t="s">
        <v>284</v>
      </c>
      <c r="X417" s="86">
        <v>1.3477015497786522</v>
      </c>
      <c r="Y417" s="86">
        <v>1.3477015497786522</v>
      </c>
      <c r="Z417" s="86">
        <v>0.69465396420066394</v>
      </c>
      <c r="AA417" s="87">
        <v>0.69464013855934936</v>
      </c>
      <c r="AB417" s="11"/>
    </row>
    <row r="418" spans="18:28" ht="30" customHeight="1" x14ac:dyDescent="0.25">
      <c r="R418" s="7"/>
      <c r="S418" s="88">
        <v>2016</v>
      </c>
      <c r="T418" s="84" t="s">
        <v>171</v>
      </c>
      <c r="U418" s="85" t="s">
        <v>16</v>
      </c>
      <c r="V418" s="85" t="s">
        <v>280</v>
      </c>
      <c r="W418" s="85" t="s">
        <v>285</v>
      </c>
      <c r="X418" s="86">
        <v>1.3477015497786522</v>
      </c>
      <c r="Y418" s="86">
        <v>1.3477015497786522</v>
      </c>
      <c r="Z418" s="86">
        <v>0.61645576842946825</v>
      </c>
      <c r="AA418" s="87">
        <v>0.48760830471599836</v>
      </c>
      <c r="AB418" s="11"/>
    </row>
    <row r="419" spans="18:28" ht="30" customHeight="1" x14ac:dyDescent="0.25">
      <c r="R419" s="7"/>
      <c r="S419" s="88">
        <v>2016</v>
      </c>
      <c r="T419" s="84" t="s">
        <v>171</v>
      </c>
      <c r="U419" s="85" t="s">
        <v>16</v>
      </c>
      <c r="V419" s="85" t="s">
        <v>280</v>
      </c>
      <c r="W419" s="85" t="s">
        <v>286</v>
      </c>
      <c r="X419" s="86">
        <v>1.347701549778652</v>
      </c>
      <c r="Y419" s="86">
        <v>1.3477015497786522</v>
      </c>
      <c r="Z419" s="86">
        <v>0.80484943291185151</v>
      </c>
      <c r="AA419" s="87">
        <v>0.80484908112987963</v>
      </c>
      <c r="AB419" s="11"/>
    </row>
    <row r="420" spans="18:28" ht="30" customHeight="1" x14ac:dyDescent="0.25">
      <c r="R420" s="7"/>
      <c r="S420" s="88">
        <v>2016</v>
      </c>
      <c r="T420" s="84" t="s">
        <v>171</v>
      </c>
      <c r="U420" s="85" t="s">
        <v>16</v>
      </c>
      <c r="V420" s="85" t="s">
        <v>280</v>
      </c>
      <c r="W420" s="89" t="s">
        <v>287</v>
      </c>
      <c r="X420" s="86">
        <v>1.3477015497786522</v>
      </c>
      <c r="Y420" s="86">
        <v>1.3477015497786522</v>
      </c>
      <c r="Z420" s="86">
        <v>0.95364683266271788</v>
      </c>
      <c r="AA420" s="87">
        <v>0.95367963207118678</v>
      </c>
      <c r="AB420" s="11"/>
    </row>
    <row r="421" spans="18:28" ht="30" customHeight="1" x14ac:dyDescent="0.25">
      <c r="R421" s="7"/>
      <c r="S421" s="88">
        <v>2016</v>
      </c>
      <c r="T421" s="84" t="s">
        <v>171</v>
      </c>
      <c r="U421" s="85" t="s">
        <v>16</v>
      </c>
      <c r="V421" s="85" t="s">
        <v>280</v>
      </c>
      <c r="W421" s="85" t="s">
        <v>288</v>
      </c>
      <c r="X421" s="86">
        <v>1.3477015497786522</v>
      </c>
      <c r="Y421" s="86">
        <v>1.3477015497786524</v>
      </c>
      <c r="Z421" s="86">
        <v>0.99987642582715974</v>
      </c>
      <c r="AA421" s="87">
        <v>1.0010728519724943</v>
      </c>
      <c r="AB421" s="11"/>
    </row>
    <row r="422" spans="18:28" ht="30" customHeight="1" x14ac:dyDescent="0.25">
      <c r="R422" s="7"/>
      <c r="S422" s="88">
        <v>2016</v>
      </c>
      <c r="T422" s="84" t="s">
        <v>171</v>
      </c>
      <c r="U422" s="85" t="s">
        <v>16</v>
      </c>
      <c r="V422" s="85" t="s">
        <v>280</v>
      </c>
      <c r="W422" s="85" t="s">
        <v>289</v>
      </c>
      <c r="X422" s="86">
        <v>1.3477015497786522</v>
      </c>
      <c r="Y422" s="86">
        <v>1.3477015497786522</v>
      </c>
      <c r="Z422" s="86">
        <v>0.70527472521384371</v>
      </c>
      <c r="AA422" s="87">
        <v>0.70532056238893404</v>
      </c>
      <c r="AB422" s="11"/>
    </row>
    <row r="423" spans="18:28" ht="30" customHeight="1" x14ac:dyDescent="0.25">
      <c r="R423" s="7"/>
      <c r="S423" s="88">
        <v>2016</v>
      </c>
      <c r="T423" s="84" t="s">
        <v>171</v>
      </c>
      <c r="U423" s="85" t="s">
        <v>16</v>
      </c>
      <c r="V423" s="85" t="s">
        <v>280</v>
      </c>
      <c r="W423" s="85" t="s">
        <v>290</v>
      </c>
      <c r="X423" s="86">
        <v>1.3477015497786522</v>
      </c>
      <c r="Y423" s="86">
        <v>1.3477015497786522</v>
      </c>
      <c r="Z423" s="86">
        <v>1.0951077717693372</v>
      </c>
      <c r="AA423" s="87">
        <v>1.0950090491082423</v>
      </c>
      <c r="AB423" s="11"/>
    </row>
    <row r="424" spans="18:28" ht="30" customHeight="1" x14ac:dyDescent="0.25">
      <c r="R424" s="7"/>
      <c r="S424" s="88">
        <v>2016</v>
      </c>
      <c r="T424" s="84" t="s">
        <v>171</v>
      </c>
      <c r="U424" s="85" t="s">
        <v>16</v>
      </c>
      <c r="V424" s="85" t="s">
        <v>280</v>
      </c>
      <c r="W424" s="85" t="s">
        <v>291</v>
      </c>
      <c r="X424" s="86">
        <v>1.3477015497786522</v>
      </c>
      <c r="Y424" s="86">
        <v>1.3477015497786522</v>
      </c>
      <c r="Z424" s="86">
        <v>1.1408481910067556</v>
      </c>
      <c r="AA424" s="87">
        <v>0.80581832517778307</v>
      </c>
      <c r="AB424" s="11"/>
    </row>
    <row r="425" spans="18:28" ht="30" customHeight="1" x14ac:dyDescent="0.25">
      <c r="R425" s="7"/>
      <c r="S425" s="88">
        <v>2016</v>
      </c>
      <c r="T425" s="84" t="s">
        <v>171</v>
      </c>
      <c r="U425" s="85" t="s">
        <v>16</v>
      </c>
      <c r="V425" s="85" t="s">
        <v>280</v>
      </c>
      <c r="W425" s="85" t="s">
        <v>292</v>
      </c>
      <c r="X425" s="86">
        <v>1.347701549778652</v>
      </c>
      <c r="Y425" s="86">
        <v>1.347701549778652</v>
      </c>
      <c r="Z425" s="86">
        <v>1.1242861677463467</v>
      </c>
      <c r="AA425" s="87">
        <v>0.90426184929295639</v>
      </c>
      <c r="AB425" s="11"/>
    </row>
    <row r="426" spans="18:28" ht="30" customHeight="1" x14ac:dyDescent="0.25">
      <c r="R426" s="7"/>
      <c r="S426" s="88">
        <v>2016</v>
      </c>
      <c r="T426" s="84" t="s">
        <v>171</v>
      </c>
      <c r="U426" s="85" t="s">
        <v>16</v>
      </c>
      <c r="V426" s="85" t="s">
        <v>280</v>
      </c>
      <c r="W426" s="85" t="s">
        <v>293</v>
      </c>
      <c r="X426" s="86">
        <v>1.3477015497786522</v>
      </c>
      <c r="Y426" s="86">
        <v>1.3477015497786522</v>
      </c>
      <c r="Z426" s="86">
        <v>1.0015481678187876</v>
      </c>
      <c r="AA426" s="87">
        <v>7.9056981206260743E-2</v>
      </c>
      <c r="AB426" s="11"/>
    </row>
    <row r="427" spans="18:28" ht="30" customHeight="1" x14ac:dyDescent="0.25">
      <c r="R427" s="7"/>
      <c r="S427" s="88">
        <v>2016</v>
      </c>
      <c r="T427" s="84" t="s">
        <v>171</v>
      </c>
      <c r="U427" s="85" t="s">
        <v>16</v>
      </c>
      <c r="V427" s="85" t="s">
        <v>280</v>
      </c>
      <c r="W427" s="85" t="s">
        <v>294</v>
      </c>
      <c r="X427" s="86">
        <v>1.347701549778652</v>
      </c>
      <c r="Y427" s="86">
        <v>1.3477015497786522</v>
      </c>
      <c r="Z427" s="86">
        <v>1.000490875140625</v>
      </c>
      <c r="AA427" s="87">
        <v>1.0006040139151842</v>
      </c>
      <c r="AB427" s="11"/>
    </row>
    <row r="428" spans="18:28" ht="30" customHeight="1" x14ac:dyDescent="0.25">
      <c r="R428" s="7"/>
      <c r="S428" s="88">
        <v>2016</v>
      </c>
      <c r="T428" s="84" t="s">
        <v>171</v>
      </c>
      <c r="U428" s="85" t="s">
        <v>16</v>
      </c>
      <c r="V428" s="85" t="s">
        <v>280</v>
      </c>
      <c r="W428" s="85" t="s">
        <v>295</v>
      </c>
      <c r="X428" s="86">
        <v>1.3477015497786522</v>
      </c>
      <c r="Y428" s="86">
        <v>1.3477015497786522</v>
      </c>
      <c r="Z428" s="86">
        <v>0.92843953189114614</v>
      </c>
      <c r="AA428" s="87">
        <v>0.93433476016626116</v>
      </c>
      <c r="AB428" s="11"/>
    </row>
    <row r="429" spans="18:28" ht="30" customHeight="1" x14ac:dyDescent="0.25">
      <c r="R429" s="7"/>
      <c r="S429" s="88">
        <v>2016</v>
      </c>
      <c r="T429" s="84" t="s">
        <v>171</v>
      </c>
      <c r="U429" s="85" t="s">
        <v>16</v>
      </c>
      <c r="V429" s="85" t="s">
        <v>280</v>
      </c>
      <c r="W429" s="85" t="s">
        <v>296</v>
      </c>
      <c r="X429" s="86">
        <v>1.3477015497786522</v>
      </c>
      <c r="Y429" s="86">
        <v>1.3477015497786522</v>
      </c>
      <c r="Z429" s="86">
        <v>0.74600303656699618</v>
      </c>
      <c r="AA429" s="87">
        <v>0.74602990777559131</v>
      </c>
      <c r="AB429" s="11"/>
    </row>
    <row r="430" spans="18:28" ht="30" customHeight="1" x14ac:dyDescent="0.25">
      <c r="R430" s="7"/>
      <c r="S430" s="88">
        <v>2016</v>
      </c>
      <c r="T430" s="84" t="s">
        <v>171</v>
      </c>
      <c r="U430" s="85" t="s">
        <v>16</v>
      </c>
      <c r="V430" s="85" t="s">
        <v>280</v>
      </c>
      <c r="W430" s="85" t="s">
        <v>297</v>
      </c>
      <c r="X430" s="86">
        <v>1.3477015497786522</v>
      </c>
      <c r="Y430" s="86">
        <v>1.3477015497786522</v>
      </c>
      <c r="Z430" s="86">
        <v>1.0001494198680572</v>
      </c>
      <c r="AA430" s="87">
        <v>1.1411569042042149</v>
      </c>
      <c r="AB430" s="11"/>
    </row>
    <row r="431" spans="18:28" ht="30" customHeight="1" x14ac:dyDescent="0.25">
      <c r="R431" s="7"/>
      <c r="S431" s="88">
        <v>2016</v>
      </c>
      <c r="T431" s="84" t="s">
        <v>171</v>
      </c>
      <c r="U431" s="85" t="s">
        <v>16</v>
      </c>
      <c r="V431" s="85" t="s">
        <v>280</v>
      </c>
      <c r="W431" s="85" t="s">
        <v>299</v>
      </c>
      <c r="X431" s="86">
        <v>1.3477015497786522</v>
      </c>
      <c r="Y431" s="86">
        <v>1.3477015497786522</v>
      </c>
      <c r="Z431" s="86">
        <v>1.0000001526442566</v>
      </c>
      <c r="AA431" s="87">
        <v>1.9873396910753323</v>
      </c>
      <c r="AB431" s="11"/>
    </row>
    <row r="432" spans="18:28" ht="30" customHeight="1" x14ac:dyDescent="0.25">
      <c r="R432" s="7"/>
      <c r="S432" s="88">
        <v>2016</v>
      </c>
      <c r="T432" s="84" t="s">
        <v>171</v>
      </c>
      <c r="U432" s="85" t="s">
        <v>16</v>
      </c>
      <c r="V432" s="85" t="s">
        <v>300</v>
      </c>
      <c r="W432" s="85" t="s">
        <v>281</v>
      </c>
      <c r="X432" s="86">
        <v>1.3477015497786524</v>
      </c>
      <c r="Y432" s="86">
        <v>1.3477015497786524</v>
      </c>
      <c r="Z432" s="86">
        <v>1.4415288921860785</v>
      </c>
      <c r="AA432" s="87">
        <v>1.4415293852283833</v>
      </c>
      <c r="AB432" s="11"/>
    </row>
    <row r="433" spans="18:28" ht="30" customHeight="1" x14ac:dyDescent="0.25">
      <c r="R433" s="7"/>
      <c r="S433" s="88">
        <v>2016</v>
      </c>
      <c r="T433" s="84" t="s">
        <v>171</v>
      </c>
      <c r="U433" s="85" t="s">
        <v>16</v>
      </c>
      <c r="V433" s="85" t="s">
        <v>300</v>
      </c>
      <c r="W433" s="85" t="s">
        <v>282</v>
      </c>
      <c r="X433" s="86">
        <v>1.3477015497786524</v>
      </c>
      <c r="Y433" s="86">
        <v>1.3477015497786524</v>
      </c>
      <c r="Z433" s="86">
        <v>3.4301752531965177</v>
      </c>
      <c r="AA433" s="87">
        <v>3.3257227450806708</v>
      </c>
      <c r="AB433" s="11"/>
    </row>
    <row r="434" spans="18:28" ht="30" customHeight="1" x14ac:dyDescent="0.25">
      <c r="R434" s="7"/>
      <c r="S434" s="88">
        <v>2016</v>
      </c>
      <c r="T434" s="84" t="s">
        <v>171</v>
      </c>
      <c r="U434" s="85" t="s">
        <v>16</v>
      </c>
      <c r="V434" s="85" t="s">
        <v>300</v>
      </c>
      <c r="W434" s="85" t="s">
        <v>283</v>
      </c>
      <c r="X434" s="86">
        <v>1.3477015497786524</v>
      </c>
      <c r="Y434" s="86">
        <v>1.3477015497786524</v>
      </c>
      <c r="Z434" s="86">
        <v>0.77588762020504976</v>
      </c>
      <c r="AA434" s="87">
        <v>0.77588750725418398</v>
      </c>
      <c r="AB434" s="11"/>
    </row>
    <row r="435" spans="18:28" ht="30" customHeight="1" x14ac:dyDescent="0.25">
      <c r="R435" s="7"/>
      <c r="S435" s="88">
        <v>2016</v>
      </c>
      <c r="T435" s="84" t="s">
        <v>171</v>
      </c>
      <c r="U435" s="85" t="s">
        <v>16</v>
      </c>
      <c r="V435" s="85" t="s">
        <v>300</v>
      </c>
      <c r="W435" s="85" t="s">
        <v>284</v>
      </c>
      <c r="X435" s="86">
        <v>1.3477015497786524</v>
      </c>
      <c r="Y435" s="86">
        <v>1.3477015497786524</v>
      </c>
      <c r="Z435" s="86">
        <v>0.6947817318091094</v>
      </c>
      <c r="AA435" s="87">
        <v>0.69465133382031852</v>
      </c>
      <c r="AB435" s="11"/>
    </row>
    <row r="436" spans="18:28" ht="30" customHeight="1" x14ac:dyDescent="0.25">
      <c r="R436" s="7"/>
      <c r="S436" s="88">
        <v>2016</v>
      </c>
      <c r="T436" s="84" t="s">
        <v>171</v>
      </c>
      <c r="U436" s="85" t="s">
        <v>16</v>
      </c>
      <c r="V436" s="85" t="s">
        <v>300</v>
      </c>
      <c r="W436" s="85" t="s">
        <v>285</v>
      </c>
      <c r="X436" s="86" t="s">
        <v>298</v>
      </c>
      <c r="Y436" s="86" t="s">
        <v>298</v>
      </c>
      <c r="Z436" s="86" t="s">
        <v>298</v>
      </c>
      <c r="AA436" s="87" t="s">
        <v>298</v>
      </c>
      <c r="AB436" s="11"/>
    </row>
    <row r="437" spans="18:28" ht="30" customHeight="1" x14ac:dyDescent="0.25">
      <c r="R437" s="7"/>
      <c r="S437" s="88">
        <v>2016</v>
      </c>
      <c r="T437" s="84" t="s">
        <v>171</v>
      </c>
      <c r="U437" s="85" t="s">
        <v>16</v>
      </c>
      <c r="V437" s="85" t="s">
        <v>300</v>
      </c>
      <c r="W437" s="85" t="s">
        <v>286</v>
      </c>
      <c r="X437" s="86">
        <v>1.3477015497786524</v>
      </c>
      <c r="Y437" s="86">
        <v>1.3477015497786524</v>
      </c>
      <c r="Z437" s="86">
        <v>0.80485110997853138</v>
      </c>
      <c r="AA437" s="87">
        <v>0.80484801773914361</v>
      </c>
      <c r="AB437" s="11"/>
    </row>
    <row r="438" spans="18:28" ht="30" customHeight="1" x14ac:dyDescent="0.25">
      <c r="R438" s="7"/>
      <c r="S438" s="88">
        <v>2016</v>
      </c>
      <c r="T438" s="84" t="s">
        <v>171</v>
      </c>
      <c r="U438" s="85" t="s">
        <v>16</v>
      </c>
      <c r="V438" s="85" t="s">
        <v>300</v>
      </c>
      <c r="W438" s="89" t="s">
        <v>287</v>
      </c>
      <c r="X438" s="86">
        <v>1.3477015497786524</v>
      </c>
      <c r="Y438" s="86">
        <v>1.3477015497786524</v>
      </c>
      <c r="Z438" s="86">
        <v>0.95364946496601333</v>
      </c>
      <c r="AA438" s="87">
        <v>0.95367333215609595</v>
      </c>
      <c r="AB438" s="11"/>
    </row>
    <row r="439" spans="18:28" ht="30" customHeight="1" x14ac:dyDescent="0.25">
      <c r="R439" s="7"/>
      <c r="S439" s="88">
        <v>2016</v>
      </c>
      <c r="T439" s="84" t="s">
        <v>171</v>
      </c>
      <c r="U439" s="85" t="s">
        <v>16</v>
      </c>
      <c r="V439" s="85" t="s">
        <v>300</v>
      </c>
      <c r="W439" s="85" t="s">
        <v>288</v>
      </c>
      <c r="X439" s="86">
        <v>1.3477015497786524</v>
      </c>
      <c r="Y439" s="86">
        <v>1.3477015497786524</v>
      </c>
      <c r="Z439" s="86">
        <v>0.99994478024376965</v>
      </c>
      <c r="AA439" s="87">
        <v>0.99930520963172254</v>
      </c>
      <c r="AB439" s="11"/>
    </row>
    <row r="440" spans="18:28" ht="30" customHeight="1" x14ac:dyDescent="0.25">
      <c r="R440" s="7"/>
      <c r="S440" s="88">
        <v>2016</v>
      </c>
      <c r="T440" s="84" t="s">
        <v>171</v>
      </c>
      <c r="U440" s="85" t="s">
        <v>16</v>
      </c>
      <c r="V440" s="85" t="s">
        <v>300</v>
      </c>
      <c r="W440" s="85" t="s">
        <v>289</v>
      </c>
      <c r="X440" s="86">
        <v>1.3477015497786524</v>
      </c>
      <c r="Y440" s="86">
        <v>1.3477015497786524</v>
      </c>
      <c r="Z440" s="86">
        <v>0.70527773051699394</v>
      </c>
      <c r="AA440" s="87">
        <v>0.70528031558223669</v>
      </c>
      <c r="AB440" s="11"/>
    </row>
    <row r="441" spans="18:28" ht="30" customHeight="1" x14ac:dyDescent="0.25">
      <c r="R441" s="7"/>
      <c r="S441" s="88">
        <v>2016</v>
      </c>
      <c r="T441" s="84" t="s">
        <v>171</v>
      </c>
      <c r="U441" s="85" t="s">
        <v>16</v>
      </c>
      <c r="V441" s="85" t="s">
        <v>300</v>
      </c>
      <c r="W441" s="85" t="s">
        <v>290</v>
      </c>
      <c r="X441" s="86">
        <v>1.3477015497786524</v>
      </c>
      <c r="Y441" s="86">
        <v>1.3477015497786524</v>
      </c>
      <c r="Z441" s="86">
        <v>1.0950419902844188</v>
      </c>
      <c r="AA441" s="87">
        <v>1.0949397994638905</v>
      </c>
      <c r="AB441" s="11"/>
    </row>
    <row r="442" spans="18:28" ht="30" customHeight="1" x14ac:dyDescent="0.25">
      <c r="R442" s="7"/>
      <c r="S442" s="88">
        <v>2016</v>
      </c>
      <c r="T442" s="84" t="s">
        <v>171</v>
      </c>
      <c r="U442" s="85" t="s">
        <v>16</v>
      </c>
      <c r="V442" s="85" t="s">
        <v>300</v>
      </c>
      <c r="W442" s="85" t="s">
        <v>291</v>
      </c>
      <c r="X442" s="86">
        <v>1.3477015497786524</v>
      </c>
      <c r="Y442" s="86">
        <v>1.3477015497786524</v>
      </c>
      <c r="Z442" s="86">
        <v>1.140849378384581</v>
      </c>
      <c r="AA442" s="87">
        <v>0.80610857859051432</v>
      </c>
      <c r="AB442" s="11"/>
    </row>
    <row r="443" spans="18:28" ht="30" customHeight="1" x14ac:dyDescent="0.25">
      <c r="R443" s="7"/>
      <c r="S443" s="88">
        <v>2016</v>
      </c>
      <c r="T443" s="84" t="s">
        <v>171</v>
      </c>
      <c r="U443" s="85" t="s">
        <v>16</v>
      </c>
      <c r="V443" s="85" t="s">
        <v>300</v>
      </c>
      <c r="W443" s="85" t="s">
        <v>292</v>
      </c>
      <c r="X443" s="86">
        <v>1.3477015497786524</v>
      </c>
      <c r="Y443" s="86">
        <v>1.3477015497786522</v>
      </c>
      <c r="Z443" s="86">
        <v>1.1243349127019251</v>
      </c>
      <c r="AA443" s="87">
        <v>0.9037220594604467</v>
      </c>
      <c r="AB443" s="11"/>
    </row>
    <row r="444" spans="18:28" ht="30" customHeight="1" x14ac:dyDescent="0.25">
      <c r="R444" s="7"/>
      <c r="S444" s="88">
        <v>2016</v>
      </c>
      <c r="T444" s="84" t="s">
        <v>171</v>
      </c>
      <c r="U444" s="85" t="s">
        <v>16</v>
      </c>
      <c r="V444" s="85" t="s">
        <v>300</v>
      </c>
      <c r="W444" s="85" t="s">
        <v>293</v>
      </c>
      <c r="X444" s="86">
        <v>1.3477015497786524</v>
      </c>
      <c r="Y444" s="86">
        <v>1.3477015497786524</v>
      </c>
      <c r="Z444" s="86">
        <v>1.0003738295708988</v>
      </c>
      <c r="AA444" s="87">
        <v>7.8770502054804098E-2</v>
      </c>
      <c r="AB444" s="11"/>
    </row>
    <row r="445" spans="18:28" ht="30" customHeight="1" x14ac:dyDescent="0.25">
      <c r="R445" s="7"/>
      <c r="S445" s="88">
        <v>2016</v>
      </c>
      <c r="T445" s="84" t="s">
        <v>171</v>
      </c>
      <c r="U445" s="85" t="s">
        <v>16</v>
      </c>
      <c r="V445" s="85" t="s">
        <v>300</v>
      </c>
      <c r="W445" s="85" t="s">
        <v>294</v>
      </c>
      <c r="X445" s="86">
        <v>1.3477015497786524</v>
      </c>
      <c r="Y445" s="86">
        <v>1.3477015497786524</v>
      </c>
      <c r="Z445" s="86">
        <v>1.0000357165700675</v>
      </c>
      <c r="AA445" s="87">
        <v>1.0000371519958084</v>
      </c>
      <c r="AB445" s="11"/>
    </row>
    <row r="446" spans="18:28" ht="30" customHeight="1" x14ac:dyDescent="0.25">
      <c r="R446" s="7"/>
      <c r="S446" s="88">
        <v>2016</v>
      </c>
      <c r="T446" s="84" t="s">
        <v>171</v>
      </c>
      <c r="U446" s="85" t="s">
        <v>16</v>
      </c>
      <c r="V446" s="85" t="s">
        <v>300</v>
      </c>
      <c r="W446" s="85" t="s">
        <v>295</v>
      </c>
      <c r="X446" s="86">
        <v>1.3477015497786524</v>
      </c>
      <c r="Y446" s="86">
        <v>1.3477015497786524</v>
      </c>
      <c r="Z446" s="86">
        <v>0.9280609595015189</v>
      </c>
      <c r="AA446" s="87">
        <v>0.92774984014577233</v>
      </c>
      <c r="AB446" s="11"/>
    </row>
    <row r="447" spans="18:28" ht="30" customHeight="1" x14ac:dyDescent="0.25">
      <c r="R447" s="7"/>
      <c r="S447" s="88">
        <v>2016</v>
      </c>
      <c r="T447" s="84" t="s">
        <v>171</v>
      </c>
      <c r="U447" s="85" t="s">
        <v>16</v>
      </c>
      <c r="V447" s="85" t="s">
        <v>300</v>
      </c>
      <c r="W447" s="85" t="s">
        <v>296</v>
      </c>
      <c r="X447" s="86">
        <v>1.3477015497786524</v>
      </c>
      <c r="Y447" s="86">
        <v>1.3477015497786522</v>
      </c>
      <c r="Z447" s="86">
        <v>0.74599427269584206</v>
      </c>
      <c r="AA447" s="87">
        <v>0.74599519537156833</v>
      </c>
      <c r="AB447" s="11"/>
    </row>
    <row r="448" spans="18:28" ht="30" customHeight="1" x14ac:dyDescent="0.25">
      <c r="R448" s="7"/>
      <c r="S448" s="88">
        <v>2016</v>
      </c>
      <c r="T448" s="84" t="s">
        <v>171</v>
      </c>
      <c r="U448" s="85" t="s">
        <v>16</v>
      </c>
      <c r="V448" s="85" t="s">
        <v>300</v>
      </c>
      <c r="W448" s="85" t="s">
        <v>297</v>
      </c>
      <c r="X448" s="86">
        <v>1.3477015497786524</v>
      </c>
      <c r="Y448" s="86">
        <v>1.3477015497786524</v>
      </c>
      <c r="Z448" s="86">
        <v>1.0000879634124868</v>
      </c>
      <c r="AA448" s="87">
        <v>1.0534120932671198</v>
      </c>
      <c r="AB448" s="11"/>
    </row>
    <row r="449" spans="18:28" ht="30" customHeight="1" x14ac:dyDescent="0.25">
      <c r="R449" s="7"/>
      <c r="S449" s="88">
        <v>2016</v>
      </c>
      <c r="T449" s="84" t="s">
        <v>171</v>
      </c>
      <c r="U449" s="85" t="s">
        <v>16</v>
      </c>
      <c r="V449" s="85" t="s">
        <v>300</v>
      </c>
      <c r="W449" s="85" t="s">
        <v>299</v>
      </c>
      <c r="X449" s="86">
        <v>1.3477015497786524</v>
      </c>
      <c r="Y449" s="86">
        <v>1.3477015497786524</v>
      </c>
      <c r="Z449" s="86">
        <v>1.0001968768098546</v>
      </c>
      <c r="AA449" s="87">
        <v>1.1455842830760063</v>
      </c>
      <c r="AB449" s="11"/>
    </row>
    <row r="450" spans="18:28" ht="30" customHeight="1" x14ac:dyDescent="0.25">
      <c r="R450" s="7"/>
      <c r="S450" s="88">
        <v>2016</v>
      </c>
      <c r="T450" s="84" t="s">
        <v>171</v>
      </c>
      <c r="U450" s="85" t="s">
        <v>266</v>
      </c>
      <c r="V450" s="85" t="s">
        <v>280</v>
      </c>
      <c r="W450" s="85" t="s">
        <v>281</v>
      </c>
      <c r="X450" s="86">
        <v>1.1987424720392736</v>
      </c>
      <c r="Y450" s="86">
        <v>1.1987424720392736</v>
      </c>
      <c r="Z450" s="86">
        <v>1.4415264664811767</v>
      </c>
      <c r="AA450" s="87">
        <v>1.4410574038146478</v>
      </c>
      <c r="AB450" s="11"/>
    </row>
    <row r="451" spans="18:28" ht="30" customHeight="1" x14ac:dyDescent="0.25">
      <c r="R451" s="7"/>
      <c r="S451" s="88">
        <v>2016</v>
      </c>
      <c r="T451" s="84" t="s">
        <v>171</v>
      </c>
      <c r="U451" s="85" t="s">
        <v>266</v>
      </c>
      <c r="V451" s="85" t="s">
        <v>280</v>
      </c>
      <c r="W451" s="85" t="s">
        <v>282</v>
      </c>
      <c r="X451" s="86">
        <v>1.1987424720392736</v>
      </c>
      <c r="Y451" s="86">
        <v>1.1987424720392734</v>
      </c>
      <c r="Z451" s="86">
        <v>3.4301744967982533</v>
      </c>
      <c r="AA451" s="87">
        <v>3.3243155861003775</v>
      </c>
      <c r="AB451" s="11"/>
    </row>
    <row r="452" spans="18:28" ht="30" customHeight="1" x14ac:dyDescent="0.25">
      <c r="R452" s="7"/>
      <c r="S452" s="88">
        <v>2016</v>
      </c>
      <c r="T452" s="84" t="s">
        <v>171</v>
      </c>
      <c r="U452" s="85" t="s">
        <v>266</v>
      </c>
      <c r="V452" s="85" t="s">
        <v>280</v>
      </c>
      <c r="W452" s="85" t="s">
        <v>283</v>
      </c>
      <c r="X452" s="86">
        <v>1.1987424720392736</v>
      </c>
      <c r="Y452" s="86">
        <v>1.1987424720392739</v>
      </c>
      <c r="Z452" s="86">
        <v>0.7758860508110953</v>
      </c>
      <c r="AA452" s="87">
        <v>0.77589541728208955</v>
      </c>
      <c r="AB452" s="11"/>
    </row>
    <row r="453" spans="18:28" ht="30" customHeight="1" x14ac:dyDescent="0.25">
      <c r="R453" s="7"/>
      <c r="S453" s="88">
        <v>2016</v>
      </c>
      <c r="T453" s="84" t="s">
        <v>171</v>
      </c>
      <c r="U453" s="85" t="s">
        <v>266</v>
      </c>
      <c r="V453" s="85" t="s">
        <v>280</v>
      </c>
      <c r="W453" s="85" t="s">
        <v>284</v>
      </c>
      <c r="X453" s="86">
        <v>1.1987424720392736</v>
      </c>
      <c r="Y453" s="86">
        <v>1.1987424720392739</v>
      </c>
      <c r="Z453" s="86">
        <v>0.69463276462363377</v>
      </c>
      <c r="AA453" s="87">
        <v>0.69452275997537916</v>
      </c>
      <c r="AB453" s="11"/>
    </row>
    <row r="454" spans="18:28" ht="30" customHeight="1" x14ac:dyDescent="0.25">
      <c r="R454" s="7"/>
      <c r="S454" s="88">
        <v>2016</v>
      </c>
      <c r="T454" s="84" t="s">
        <v>171</v>
      </c>
      <c r="U454" s="85" t="s">
        <v>266</v>
      </c>
      <c r="V454" s="85" t="s">
        <v>280</v>
      </c>
      <c r="W454" s="85" t="s">
        <v>285</v>
      </c>
      <c r="X454" s="86">
        <v>1.1987424720392736</v>
      </c>
      <c r="Y454" s="86">
        <v>1.1987424720392736</v>
      </c>
      <c r="Z454" s="86">
        <v>0.61641836810779116</v>
      </c>
      <c r="AA454" s="87">
        <v>0.48769614482267604</v>
      </c>
      <c r="AB454" s="11"/>
    </row>
    <row r="455" spans="18:28" ht="30" customHeight="1" x14ac:dyDescent="0.25">
      <c r="R455" s="7"/>
      <c r="S455" s="88">
        <v>2016</v>
      </c>
      <c r="T455" s="84" t="s">
        <v>171</v>
      </c>
      <c r="U455" s="85" t="s">
        <v>266</v>
      </c>
      <c r="V455" s="85" t="s">
        <v>280</v>
      </c>
      <c r="W455" s="85" t="s">
        <v>286</v>
      </c>
      <c r="X455" s="86">
        <v>1.1987424720392736</v>
      </c>
      <c r="Y455" s="86">
        <v>1.1987424720392736</v>
      </c>
      <c r="Z455" s="86">
        <v>0.80484735578456135</v>
      </c>
      <c r="AA455" s="87">
        <v>0.80469972615485641</v>
      </c>
      <c r="AB455" s="11"/>
    </row>
    <row r="456" spans="18:28" ht="30" customHeight="1" x14ac:dyDescent="0.25">
      <c r="R456" s="7"/>
      <c r="S456" s="88">
        <v>2016</v>
      </c>
      <c r="T456" s="84" t="s">
        <v>171</v>
      </c>
      <c r="U456" s="85" t="s">
        <v>266</v>
      </c>
      <c r="V456" s="85" t="s">
        <v>280</v>
      </c>
      <c r="W456" s="89" t="s">
        <v>287</v>
      </c>
      <c r="X456" s="86">
        <v>1.1987424720392736</v>
      </c>
      <c r="Y456" s="86">
        <v>1.1987424720392736</v>
      </c>
      <c r="Z456" s="86">
        <v>0.95367076560624087</v>
      </c>
      <c r="AA456" s="87">
        <v>0.95438459577656831</v>
      </c>
      <c r="AB456" s="11"/>
    </row>
    <row r="457" spans="18:28" ht="30" customHeight="1" x14ac:dyDescent="0.25">
      <c r="R457" s="7"/>
      <c r="S457" s="88">
        <v>2016</v>
      </c>
      <c r="T457" s="84" t="s">
        <v>171</v>
      </c>
      <c r="U457" s="85" t="s">
        <v>266</v>
      </c>
      <c r="V457" s="85" t="s">
        <v>280</v>
      </c>
      <c r="W457" s="85" t="s">
        <v>288</v>
      </c>
      <c r="X457" s="86">
        <v>1.1987424720392736</v>
      </c>
      <c r="Y457" s="86">
        <v>1.1987424720392736</v>
      </c>
      <c r="Z457" s="86">
        <v>1.0002881510043689</v>
      </c>
      <c r="AA457" s="87">
        <v>0.99270700640759069</v>
      </c>
      <c r="AB457" s="11"/>
    </row>
    <row r="458" spans="18:28" ht="30" customHeight="1" x14ac:dyDescent="0.25">
      <c r="R458" s="7"/>
      <c r="S458" s="88">
        <v>2016</v>
      </c>
      <c r="T458" s="84" t="s">
        <v>171</v>
      </c>
      <c r="U458" s="85" t="s">
        <v>266</v>
      </c>
      <c r="V458" s="85" t="s">
        <v>280</v>
      </c>
      <c r="W458" s="85" t="s">
        <v>289</v>
      </c>
      <c r="X458" s="86">
        <v>1.1987424720392736</v>
      </c>
      <c r="Y458" s="86">
        <v>1.1987424720392736</v>
      </c>
      <c r="Z458" s="86">
        <v>0.70525010153828438</v>
      </c>
      <c r="AA458" s="87">
        <v>0.70567378613520826</v>
      </c>
      <c r="AB458" s="11"/>
    </row>
    <row r="459" spans="18:28" ht="30" customHeight="1" x14ac:dyDescent="0.25">
      <c r="R459" s="7"/>
      <c r="S459" s="88">
        <v>2016</v>
      </c>
      <c r="T459" s="84" t="s">
        <v>171</v>
      </c>
      <c r="U459" s="85" t="s">
        <v>266</v>
      </c>
      <c r="V459" s="85" t="s">
        <v>280</v>
      </c>
      <c r="W459" s="85" t="s">
        <v>290</v>
      </c>
      <c r="X459" s="86">
        <v>1.1987424720392736</v>
      </c>
      <c r="Y459" s="86">
        <v>1.1987424720392736</v>
      </c>
      <c r="Z459" s="86">
        <v>1.0950310877326885</v>
      </c>
      <c r="AA459" s="87">
        <v>1.0950677979948775</v>
      </c>
      <c r="AB459" s="11"/>
    </row>
    <row r="460" spans="18:28" ht="30" customHeight="1" x14ac:dyDescent="0.25">
      <c r="R460" s="7"/>
      <c r="S460" s="88">
        <v>2016</v>
      </c>
      <c r="T460" s="84" t="s">
        <v>171</v>
      </c>
      <c r="U460" s="85" t="s">
        <v>266</v>
      </c>
      <c r="V460" s="85" t="s">
        <v>280</v>
      </c>
      <c r="W460" s="85" t="s">
        <v>291</v>
      </c>
      <c r="X460" s="86">
        <v>1.1987424720392736</v>
      </c>
      <c r="Y460" s="86">
        <v>1.1987424720392736</v>
      </c>
      <c r="Z460" s="86">
        <v>1.1405293698058148</v>
      </c>
      <c r="AA460" s="87">
        <v>0.81514990635074858</v>
      </c>
      <c r="AB460" s="11"/>
    </row>
    <row r="461" spans="18:28" ht="30" customHeight="1" x14ac:dyDescent="0.25">
      <c r="R461" s="7"/>
      <c r="S461" s="88">
        <v>2016</v>
      </c>
      <c r="T461" s="84" t="s">
        <v>171</v>
      </c>
      <c r="U461" s="85" t="s">
        <v>266</v>
      </c>
      <c r="V461" s="85" t="s">
        <v>280</v>
      </c>
      <c r="W461" s="85" t="s">
        <v>292</v>
      </c>
      <c r="X461" s="86">
        <v>1.1987424720392736</v>
      </c>
      <c r="Y461" s="86">
        <v>1.1987424720392736</v>
      </c>
      <c r="Z461" s="86">
        <v>1.1230176261200981</v>
      </c>
      <c r="AA461" s="87">
        <v>0.90300276647449562</v>
      </c>
      <c r="AB461" s="11"/>
    </row>
    <row r="462" spans="18:28" ht="30" customHeight="1" x14ac:dyDescent="0.25">
      <c r="R462" s="7"/>
      <c r="S462" s="88">
        <v>2016</v>
      </c>
      <c r="T462" s="84" t="s">
        <v>171</v>
      </c>
      <c r="U462" s="85" t="s">
        <v>266</v>
      </c>
      <c r="V462" s="85" t="s">
        <v>280</v>
      </c>
      <c r="W462" s="85" t="s">
        <v>293</v>
      </c>
      <c r="X462" s="86">
        <v>1.1987424720392734</v>
      </c>
      <c r="Y462" s="86">
        <v>1.1987424720392736</v>
      </c>
      <c r="Z462" s="86">
        <v>0.98939376287584846</v>
      </c>
      <c r="AA462" s="87">
        <v>7.8674441966064296E-2</v>
      </c>
      <c r="AB462" s="11"/>
    </row>
    <row r="463" spans="18:28" ht="30" customHeight="1" x14ac:dyDescent="0.25">
      <c r="R463" s="7"/>
      <c r="S463" s="88">
        <v>2016</v>
      </c>
      <c r="T463" s="84" t="s">
        <v>171</v>
      </c>
      <c r="U463" s="85" t="s">
        <v>266</v>
      </c>
      <c r="V463" s="85" t="s">
        <v>280</v>
      </c>
      <c r="W463" s="85" t="s">
        <v>294</v>
      </c>
      <c r="X463" s="86">
        <v>1.1987424720392736</v>
      </c>
      <c r="Y463" s="86">
        <v>1.1987424720392736</v>
      </c>
      <c r="Z463" s="86">
        <v>0.99756623289475888</v>
      </c>
      <c r="AA463" s="87">
        <v>0.99737619104184816</v>
      </c>
      <c r="AB463" s="11"/>
    </row>
    <row r="464" spans="18:28" ht="30" customHeight="1" x14ac:dyDescent="0.25">
      <c r="R464" s="7"/>
      <c r="S464" s="88">
        <v>2016</v>
      </c>
      <c r="T464" s="84" t="s">
        <v>171</v>
      </c>
      <c r="U464" s="85" t="s">
        <v>266</v>
      </c>
      <c r="V464" s="85" t="s">
        <v>280</v>
      </c>
      <c r="W464" s="85" t="s">
        <v>295</v>
      </c>
      <c r="X464" s="86">
        <v>1.1987424720392736</v>
      </c>
      <c r="Y464" s="86">
        <v>1.1987424720392736</v>
      </c>
      <c r="Z464" s="86">
        <v>0.92593188497393608</v>
      </c>
      <c r="AA464" s="87">
        <v>0.95492334869488871</v>
      </c>
      <c r="AB464" s="11"/>
    </row>
    <row r="465" spans="18:28" ht="30" customHeight="1" x14ac:dyDescent="0.25">
      <c r="R465" s="7"/>
      <c r="S465" s="88">
        <v>2016</v>
      </c>
      <c r="T465" s="84" t="s">
        <v>171</v>
      </c>
      <c r="U465" s="85" t="s">
        <v>266</v>
      </c>
      <c r="V465" s="85" t="s">
        <v>280</v>
      </c>
      <c r="W465" s="85" t="s">
        <v>296</v>
      </c>
      <c r="X465" s="86">
        <v>1.1987424720392736</v>
      </c>
      <c r="Y465" s="86">
        <v>1.1987424720392736</v>
      </c>
      <c r="Z465" s="86">
        <v>0.74559400076935434</v>
      </c>
      <c r="AA465" s="87">
        <v>0.74565315304880353</v>
      </c>
      <c r="AB465" s="11"/>
    </row>
    <row r="466" spans="18:28" ht="30" customHeight="1" x14ac:dyDescent="0.25">
      <c r="R466" s="7"/>
      <c r="S466" s="88">
        <v>2016</v>
      </c>
      <c r="T466" s="84" t="s">
        <v>171</v>
      </c>
      <c r="U466" s="85" t="s">
        <v>266</v>
      </c>
      <c r="V466" s="85" t="s">
        <v>280</v>
      </c>
      <c r="W466" s="85" t="s">
        <v>297</v>
      </c>
      <c r="X466" s="86">
        <v>1.1987424720392736</v>
      </c>
      <c r="Y466" s="86">
        <v>1.1987424720392736</v>
      </c>
      <c r="Z466" s="86">
        <v>0.99885097027691672</v>
      </c>
      <c r="AA466" s="87" t="s">
        <v>298</v>
      </c>
      <c r="AB466" s="11"/>
    </row>
    <row r="467" spans="18:28" ht="30" customHeight="1" x14ac:dyDescent="0.25">
      <c r="R467" s="7"/>
      <c r="S467" s="88">
        <v>2016</v>
      </c>
      <c r="T467" s="84" t="s">
        <v>171</v>
      </c>
      <c r="U467" s="85" t="s">
        <v>266</v>
      </c>
      <c r="V467" s="85" t="s">
        <v>280</v>
      </c>
      <c r="W467" s="85" t="s">
        <v>299</v>
      </c>
      <c r="X467" s="86">
        <v>1.1987424720392736</v>
      </c>
      <c r="Y467" s="86">
        <v>1.1987424720392736</v>
      </c>
      <c r="Z467" s="86">
        <v>1.0056402170293615</v>
      </c>
      <c r="AA467" s="87" t="s">
        <v>298</v>
      </c>
      <c r="AB467" s="11"/>
    </row>
    <row r="468" spans="18:28" ht="30" customHeight="1" x14ac:dyDescent="0.25">
      <c r="R468" s="7"/>
      <c r="S468" s="88">
        <v>2016</v>
      </c>
      <c r="T468" s="84" t="s">
        <v>171</v>
      </c>
      <c r="U468" s="85" t="s">
        <v>266</v>
      </c>
      <c r="V468" s="85" t="s">
        <v>300</v>
      </c>
      <c r="W468" s="85" t="s">
        <v>281</v>
      </c>
      <c r="X468" s="86">
        <v>1.1987424720392736</v>
      </c>
      <c r="Y468" s="86">
        <v>1.1987424720392736</v>
      </c>
      <c r="Z468" s="86">
        <v>1.4415288071179786</v>
      </c>
      <c r="AA468" s="87">
        <v>1.4415286826274312</v>
      </c>
      <c r="AB468" s="11"/>
    </row>
    <row r="469" spans="18:28" ht="30" customHeight="1" x14ac:dyDescent="0.25">
      <c r="R469" s="7"/>
      <c r="S469" s="88">
        <v>2016</v>
      </c>
      <c r="T469" s="84" t="s">
        <v>171</v>
      </c>
      <c r="U469" s="85" t="s">
        <v>266</v>
      </c>
      <c r="V469" s="85" t="s">
        <v>300</v>
      </c>
      <c r="W469" s="85" t="s">
        <v>282</v>
      </c>
      <c r="X469" s="86">
        <v>1.1987424720392736</v>
      </c>
      <c r="Y469" s="86">
        <v>1.1987424720392736</v>
      </c>
      <c r="Z469" s="86">
        <v>3.4301745992289354</v>
      </c>
      <c r="AA469" s="87">
        <v>3.3257136084674368</v>
      </c>
      <c r="AB469" s="11"/>
    </row>
    <row r="470" spans="18:28" ht="30" customHeight="1" x14ac:dyDescent="0.25">
      <c r="R470" s="7"/>
      <c r="S470" s="88">
        <v>2016</v>
      </c>
      <c r="T470" s="84" t="s">
        <v>171</v>
      </c>
      <c r="U470" s="85" t="s">
        <v>266</v>
      </c>
      <c r="V470" s="85" t="s">
        <v>300</v>
      </c>
      <c r="W470" s="85" t="s">
        <v>283</v>
      </c>
      <c r="X470" s="86">
        <v>1.1987424720392736</v>
      </c>
      <c r="Y470" s="86">
        <v>1.1987424720392736</v>
      </c>
      <c r="Z470" s="86">
        <v>0.77588830274776821</v>
      </c>
      <c r="AA470" s="87">
        <v>0.77589113790682274</v>
      </c>
      <c r="AB470" s="11"/>
    </row>
    <row r="471" spans="18:28" ht="30" customHeight="1" x14ac:dyDescent="0.25">
      <c r="R471" s="7"/>
      <c r="S471" s="88">
        <v>2016</v>
      </c>
      <c r="T471" s="84" t="s">
        <v>171</v>
      </c>
      <c r="U471" s="85" t="s">
        <v>266</v>
      </c>
      <c r="V471" s="85" t="s">
        <v>300</v>
      </c>
      <c r="W471" s="85" t="s">
        <v>284</v>
      </c>
      <c r="X471" s="86">
        <v>1.1987424720392736</v>
      </c>
      <c r="Y471" s="86">
        <v>1.1987424720392736</v>
      </c>
      <c r="Z471" s="86">
        <v>0.69478424675784045</v>
      </c>
      <c r="AA471" s="87">
        <v>0.69456545864363339</v>
      </c>
      <c r="AB471" s="11"/>
    </row>
    <row r="472" spans="18:28" ht="30" customHeight="1" x14ac:dyDescent="0.25">
      <c r="R472" s="7"/>
      <c r="S472" s="88">
        <v>2016</v>
      </c>
      <c r="T472" s="84" t="s">
        <v>171</v>
      </c>
      <c r="U472" s="85" t="s">
        <v>266</v>
      </c>
      <c r="V472" s="85" t="s">
        <v>300</v>
      </c>
      <c r="W472" s="85" t="s">
        <v>285</v>
      </c>
      <c r="X472" s="86" t="s">
        <v>298</v>
      </c>
      <c r="Y472" s="86" t="s">
        <v>298</v>
      </c>
      <c r="Z472" s="86" t="s">
        <v>298</v>
      </c>
      <c r="AA472" s="87" t="s">
        <v>298</v>
      </c>
      <c r="AB472" s="11"/>
    </row>
    <row r="473" spans="18:28" ht="30" customHeight="1" x14ac:dyDescent="0.25">
      <c r="R473" s="7"/>
      <c r="S473" s="88">
        <v>2016</v>
      </c>
      <c r="T473" s="84" t="s">
        <v>171</v>
      </c>
      <c r="U473" s="85" t="s">
        <v>266</v>
      </c>
      <c r="V473" s="85" t="s">
        <v>300</v>
      </c>
      <c r="W473" s="85" t="s">
        <v>286</v>
      </c>
      <c r="X473" s="86">
        <v>1.1987424720392736</v>
      </c>
      <c r="Y473" s="86">
        <v>1.1987424720392736</v>
      </c>
      <c r="Z473" s="86">
        <v>0.80484969307925947</v>
      </c>
      <c r="AA473" s="87">
        <v>0.80485817069630405</v>
      </c>
      <c r="AB473" s="11"/>
    </row>
    <row r="474" spans="18:28" ht="30" customHeight="1" x14ac:dyDescent="0.25">
      <c r="R474" s="7"/>
      <c r="S474" s="88">
        <v>2016</v>
      </c>
      <c r="T474" s="84" t="s">
        <v>171</v>
      </c>
      <c r="U474" s="85" t="s">
        <v>266</v>
      </c>
      <c r="V474" s="85" t="s">
        <v>300</v>
      </c>
      <c r="W474" s="89" t="s">
        <v>287</v>
      </c>
      <c r="X474" s="86">
        <v>1.1987424720392736</v>
      </c>
      <c r="Y474" s="86">
        <v>1.1987424720392736</v>
      </c>
      <c r="Z474" s="86">
        <v>0.95344834576777349</v>
      </c>
      <c r="AA474" s="87">
        <v>0.9529967805957642</v>
      </c>
      <c r="AB474" s="11"/>
    </row>
    <row r="475" spans="18:28" ht="30" customHeight="1" x14ac:dyDescent="0.25">
      <c r="R475" s="7"/>
      <c r="S475" s="88">
        <v>2016</v>
      </c>
      <c r="T475" s="84" t="s">
        <v>171</v>
      </c>
      <c r="U475" s="85" t="s">
        <v>266</v>
      </c>
      <c r="V475" s="85" t="s">
        <v>300</v>
      </c>
      <c r="W475" s="85" t="s">
        <v>288</v>
      </c>
      <c r="X475" s="86">
        <v>1.1987424720392736</v>
      </c>
      <c r="Y475" s="86">
        <v>1.1987424720392736</v>
      </c>
      <c r="Z475" s="86">
        <v>1.0018369554267259</v>
      </c>
      <c r="AA475" s="87">
        <v>1.0045055339743245</v>
      </c>
      <c r="AB475" s="11"/>
    </row>
    <row r="476" spans="18:28" ht="30" customHeight="1" x14ac:dyDescent="0.25">
      <c r="R476" s="7"/>
      <c r="S476" s="88">
        <v>2016</v>
      </c>
      <c r="T476" s="84" t="s">
        <v>171</v>
      </c>
      <c r="U476" s="85" t="s">
        <v>266</v>
      </c>
      <c r="V476" s="85" t="s">
        <v>300</v>
      </c>
      <c r="W476" s="85" t="s">
        <v>289</v>
      </c>
      <c r="X476" s="86">
        <v>1.1987424720392736</v>
      </c>
      <c r="Y476" s="86">
        <v>1.1987424720392736</v>
      </c>
      <c r="Z476" s="86">
        <v>0.70526444629623186</v>
      </c>
      <c r="AA476" s="87">
        <v>0.70497121684901021</v>
      </c>
      <c r="AB476" s="11"/>
    </row>
    <row r="477" spans="18:28" ht="30" customHeight="1" x14ac:dyDescent="0.25">
      <c r="R477" s="7"/>
      <c r="S477" s="88">
        <v>2016</v>
      </c>
      <c r="T477" s="84" t="s">
        <v>171</v>
      </c>
      <c r="U477" s="85" t="s">
        <v>266</v>
      </c>
      <c r="V477" s="85" t="s">
        <v>300</v>
      </c>
      <c r="W477" s="85" t="s">
        <v>290</v>
      </c>
      <c r="X477" s="86">
        <v>1.1987424720392736</v>
      </c>
      <c r="Y477" s="86">
        <v>1.1987424720392736</v>
      </c>
      <c r="Z477" s="86">
        <v>1.0949626564098032</v>
      </c>
      <c r="AA477" s="87">
        <v>1.0952540193602565</v>
      </c>
      <c r="AB477" s="11"/>
    </row>
    <row r="478" spans="18:28" ht="30" customHeight="1" x14ac:dyDescent="0.25">
      <c r="R478" s="7"/>
      <c r="S478" s="88">
        <v>2016</v>
      </c>
      <c r="T478" s="84" t="s">
        <v>171</v>
      </c>
      <c r="U478" s="85" t="s">
        <v>266</v>
      </c>
      <c r="V478" s="85" t="s">
        <v>300</v>
      </c>
      <c r="W478" s="85" t="s">
        <v>291</v>
      </c>
      <c r="X478" s="86">
        <v>1.1987424720392736</v>
      </c>
      <c r="Y478" s="86">
        <v>1.1987424720392736</v>
      </c>
      <c r="Z478" s="86">
        <v>1.1408409362975527</v>
      </c>
      <c r="AA478" s="87">
        <v>0.80701587442893508</v>
      </c>
      <c r="AB478" s="11"/>
    </row>
    <row r="479" spans="18:28" ht="30" customHeight="1" x14ac:dyDescent="0.25">
      <c r="R479" s="7"/>
      <c r="S479" s="88">
        <v>2016</v>
      </c>
      <c r="T479" s="84" t="s">
        <v>171</v>
      </c>
      <c r="U479" s="85" t="s">
        <v>266</v>
      </c>
      <c r="V479" s="85" t="s">
        <v>300</v>
      </c>
      <c r="W479" s="85" t="s">
        <v>292</v>
      </c>
      <c r="X479" s="86">
        <v>1.1987424720392736</v>
      </c>
      <c r="Y479" s="86">
        <v>1.1987424720392736</v>
      </c>
      <c r="Z479" s="86">
        <v>1.1242970691345855</v>
      </c>
      <c r="AA479" s="87">
        <v>0.90404576302990525</v>
      </c>
      <c r="AB479" s="11"/>
    </row>
    <row r="480" spans="18:28" ht="30" customHeight="1" x14ac:dyDescent="0.25">
      <c r="R480" s="7"/>
      <c r="S480" s="88">
        <v>2016</v>
      </c>
      <c r="T480" s="84" t="s">
        <v>171</v>
      </c>
      <c r="U480" s="85" t="s">
        <v>266</v>
      </c>
      <c r="V480" s="85" t="s">
        <v>300</v>
      </c>
      <c r="W480" s="85" t="s">
        <v>293</v>
      </c>
      <c r="X480" s="86">
        <v>1.1987424720392736</v>
      </c>
      <c r="Y480" s="86">
        <v>1.1987424720392736</v>
      </c>
      <c r="Z480" s="86">
        <v>0.99944449882124886</v>
      </c>
      <c r="AA480" s="87">
        <v>7.8740891909766492E-2</v>
      </c>
      <c r="AB480" s="11"/>
    </row>
    <row r="481" spans="18:28" ht="30" customHeight="1" x14ac:dyDescent="0.25">
      <c r="R481" s="7"/>
      <c r="S481" s="88">
        <v>2016</v>
      </c>
      <c r="T481" s="84" t="s">
        <v>171</v>
      </c>
      <c r="U481" s="85" t="s">
        <v>266</v>
      </c>
      <c r="V481" s="85" t="s">
        <v>300</v>
      </c>
      <c r="W481" s="85" t="s">
        <v>294</v>
      </c>
      <c r="X481" s="86">
        <v>1.1987424720392736</v>
      </c>
      <c r="Y481" s="86">
        <v>1.1987424720392736</v>
      </c>
      <c r="Z481" s="86">
        <v>0.99992725585322195</v>
      </c>
      <c r="AA481" s="87">
        <v>0.9999630410783612</v>
      </c>
      <c r="AB481" s="11"/>
    </row>
    <row r="482" spans="18:28" ht="30" customHeight="1" x14ac:dyDescent="0.25">
      <c r="R482" s="7"/>
      <c r="S482" s="88">
        <v>2016</v>
      </c>
      <c r="T482" s="84" t="s">
        <v>171</v>
      </c>
      <c r="U482" s="85" t="s">
        <v>266</v>
      </c>
      <c r="V482" s="85" t="s">
        <v>300</v>
      </c>
      <c r="W482" s="85" t="s">
        <v>295</v>
      </c>
      <c r="X482" s="86">
        <v>1.1987424720392736</v>
      </c>
      <c r="Y482" s="86">
        <v>1.1987424720392736</v>
      </c>
      <c r="Z482" s="86">
        <v>0.92777631031677799</v>
      </c>
      <c r="AA482" s="87">
        <v>0.93499138531281389</v>
      </c>
      <c r="AB482" s="11"/>
    </row>
    <row r="483" spans="18:28" ht="30" customHeight="1" x14ac:dyDescent="0.25">
      <c r="R483" s="7"/>
      <c r="S483" s="88">
        <v>2016</v>
      </c>
      <c r="T483" s="84" t="s">
        <v>171</v>
      </c>
      <c r="U483" s="85" t="s">
        <v>266</v>
      </c>
      <c r="V483" s="85" t="s">
        <v>300</v>
      </c>
      <c r="W483" s="85" t="s">
        <v>296</v>
      </c>
      <c r="X483" s="86">
        <v>1.1987424720392736</v>
      </c>
      <c r="Y483" s="86">
        <v>1.1987424720392736</v>
      </c>
      <c r="Z483" s="86">
        <v>0.74574382518765669</v>
      </c>
      <c r="AA483" s="87">
        <v>0.74573733961249133</v>
      </c>
      <c r="AB483" s="11"/>
    </row>
    <row r="484" spans="18:28" ht="30" customHeight="1" x14ac:dyDescent="0.25">
      <c r="R484" s="7"/>
      <c r="S484" s="88">
        <v>2016</v>
      </c>
      <c r="T484" s="84" t="s">
        <v>171</v>
      </c>
      <c r="U484" s="85" t="s">
        <v>266</v>
      </c>
      <c r="V484" s="85" t="s">
        <v>300</v>
      </c>
      <c r="W484" s="85" t="s">
        <v>297</v>
      </c>
      <c r="X484" s="86">
        <v>1.1987424720392736</v>
      </c>
      <c r="Y484" s="86">
        <v>1.1987424720392736</v>
      </c>
      <c r="Z484" s="86">
        <v>0.99884216286980565</v>
      </c>
      <c r="AA484" s="87" t="s">
        <v>298</v>
      </c>
      <c r="AB484" s="11"/>
    </row>
    <row r="485" spans="18:28" ht="30" customHeight="1" x14ac:dyDescent="0.25">
      <c r="R485" s="7"/>
      <c r="S485" s="88">
        <v>2016</v>
      </c>
      <c r="T485" s="84" t="s">
        <v>171</v>
      </c>
      <c r="U485" s="85" t="s">
        <v>266</v>
      </c>
      <c r="V485" s="85" t="s">
        <v>300</v>
      </c>
      <c r="W485" s="85" t="s">
        <v>299</v>
      </c>
      <c r="X485" s="86">
        <v>1.1987424720392736</v>
      </c>
      <c r="Y485" s="86">
        <v>1.1987424720392736</v>
      </c>
      <c r="Z485" s="86">
        <v>0.99896497731930267</v>
      </c>
      <c r="AA485" s="87" t="s">
        <v>298</v>
      </c>
      <c r="AB485" s="11"/>
    </row>
    <row r="486" spans="18:28" ht="30" customHeight="1" x14ac:dyDescent="0.25">
      <c r="R486" s="7"/>
      <c r="S486" s="88">
        <v>2016</v>
      </c>
      <c r="T486" s="84" t="s">
        <v>306</v>
      </c>
      <c r="U486" s="85" t="s">
        <v>302</v>
      </c>
      <c r="V486" s="85"/>
      <c r="W486" s="85" t="s">
        <v>241</v>
      </c>
      <c r="X486" s="86" t="s">
        <v>298</v>
      </c>
      <c r="Y486" s="86" t="s">
        <v>298</v>
      </c>
      <c r="Z486" s="86" t="s">
        <v>298</v>
      </c>
      <c r="AA486" s="87" t="s">
        <v>298</v>
      </c>
      <c r="AB486" s="11"/>
    </row>
    <row r="487" spans="18:28" ht="30" customHeight="1" x14ac:dyDescent="0.25">
      <c r="R487" s="7"/>
      <c r="S487" s="88">
        <v>2016</v>
      </c>
      <c r="T487" s="84" t="s">
        <v>306</v>
      </c>
      <c r="U487" s="85" t="s">
        <v>230</v>
      </c>
      <c r="V487" s="85"/>
      <c r="W487" s="85" t="s">
        <v>241</v>
      </c>
      <c r="X487" s="86" t="s">
        <v>298</v>
      </c>
      <c r="Y487" s="86" t="s">
        <v>298</v>
      </c>
      <c r="Z487" s="86" t="s">
        <v>298</v>
      </c>
      <c r="AA487" s="87" t="s">
        <v>298</v>
      </c>
      <c r="AB487" s="11"/>
    </row>
    <row r="488" spans="18:28" ht="30" customHeight="1" x14ac:dyDescent="0.25">
      <c r="R488" s="7"/>
      <c r="S488" s="88">
        <v>2016</v>
      </c>
      <c r="T488" s="84" t="s">
        <v>306</v>
      </c>
      <c r="U488" s="85" t="s">
        <v>305</v>
      </c>
      <c r="V488" s="85"/>
      <c r="W488" s="85" t="s">
        <v>241</v>
      </c>
      <c r="X488" s="86" t="s">
        <v>298</v>
      </c>
      <c r="Y488" s="86" t="s">
        <v>298</v>
      </c>
      <c r="Z488" s="86" t="s">
        <v>298</v>
      </c>
      <c r="AA488" s="87" t="s">
        <v>298</v>
      </c>
      <c r="AB488" s="11"/>
    </row>
    <row r="489" spans="18:28" ht="30" customHeight="1" x14ac:dyDescent="0.25">
      <c r="R489" s="7"/>
      <c r="S489" s="88">
        <v>2016</v>
      </c>
      <c r="T489" s="84" t="s">
        <v>306</v>
      </c>
      <c r="U489" s="85" t="s">
        <v>16</v>
      </c>
      <c r="V489" s="85"/>
      <c r="W489" s="85" t="s">
        <v>241</v>
      </c>
      <c r="X489" s="86" t="s">
        <v>298</v>
      </c>
      <c r="Y489" s="86" t="s">
        <v>298</v>
      </c>
      <c r="Z489" s="86" t="s">
        <v>298</v>
      </c>
      <c r="AA489" s="87" t="s">
        <v>298</v>
      </c>
      <c r="AB489" s="11"/>
    </row>
    <row r="490" spans="18:28" ht="30" customHeight="1" x14ac:dyDescent="0.25">
      <c r="R490" s="7"/>
      <c r="S490" s="88">
        <v>2016</v>
      </c>
      <c r="T490" s="84" t="s">
        <v>306</v>
      </c>
      <c r="U490" s="85" t="s">
        <v>13</v>
      </c>
      <c r="V490" s="85"/>
      <c r="W490" s="85" t="s">
        <v>241</v>
      </c>
      <c r="X490" s="86" t="s">
        <v>298</v>
      </c>
      <c r="Y490" s="86" t="s">
        <v>298</v>
      </c>
      <c r="Z490" s="86" t="s">
        <v>298</v>
      </c>
      <c r="AA490" s="87" t="s">
        <v>298</v>
      </c>
      <c r="AB490" s="11"/>
    </row>
    <row r="491" spans="18:28" ht="30" customHeight="1" x14ac:dyDescent="0.25">
      <c r="R491" s="7"/>
      <c r="S491" s="88">
        <v>2016</v>
      </c>
      <c r="T491" s="84" t="s">
        <v>306</v>
      </c>
      <c r="U491" s="85" t="s">
        <v>191</v>
      </c>
      <c r="V491" s="85"/>
      <c r="W491" s="85" t="s">
        <v>241</v>
      </c>
      <c r="X491" s="86" t="s">
        <v>298</v>
      </c>
      <c r="Y491" s="86" t="s">
        <v>298</v>
      </c>
      <c r="Z491" s="86" t="s">
        <v>298</v>
      </c>
      <c r="AA491" s="87" t="s">
        <v>298</v>
      </c>
      <c r="AB491" s="11"/>
    </row>
    <row r="492" spans="18:28" ht="30" customHeight="1" x14ac:dyDescent="0.25">
      <c r="R492" s="7"/>
      <c r="S492" s="88">
        <v>2016</v>
      </c>
      <c r="T492" s="84" t="s">
        <v>306</v>
      </c>
      <c r="U492" s="85" t="s">
        <v>279</v>
      </c>
      <c r="V492" s="85"/>
      <c r="W492" s="85" t="s">
        <v>241</v>
      </c>
      <c r="X492" s="86" t="s">
        <v>298</v>
      </c>
      <c r="Y492" s="86" t="s">
        <v>298</v>
      </c>
      <c r="Z492" s="86" t="s">
        <v>298</v>
      </c>
      <c r="AA492" s="87" t="s">
        <v>298</v>
      </c>
      <c r="AB492" s="11"/>
    </row>
    <row r="493" spans="18:28" ht="30" customHeight="1" x14ac:dyDescent="0.25">
      <c r="R493" s="7"/>
      <c r="S493" s="88">
        <v>2016</v>
      </c>
      <c r="T493" s="84" t="s">
        <v>306</v>
      </c>
      <c r="U493" s="85" t="s">
        <v>258</v>
      </c>
      <c r="V493" s="85"/>
      <c r="W493" s="85" t="s">
        <v>241</v>
      </c>
      <c r="X493" s="86" t="s">
        <v>298</v>
      </c>
      <c r="Y493" s="86" t="s">
        <v>298</v>
      </c>
      <c r="Z493" s="86" t="s">
        <v>298</v>
      </c>
      <c r="AA493" s="87" t="s">
        <v>298</v>
      </c>
      <c r="AB493" s="11"/>
    </row>
    <row r="494" spans="18:28" ht="30" customHeight="1" x14ac:dyDescent="0.25">
      <c r="R494" s="7"/>
      <c r="S494" s="88">
        <v>2016</v>
      </c>
      <c r="T494" s="84" t="s">
        <v>306</v>
      </c>
      <c r="U494" s="85" t="s">
        <v>221</v>
      </c>
      <c r="V494" s="85"/>
      <c r="W494" s="85" t="s">
        <v>241</v>
      </c>
      <c r="X494" s="86" t="s">
        <v>298</v>
      </c>
      <c r="Y494" s="86" t="s">
        <v>298</v>
      </c>
      <c r="Z494" s="86" t="s">
        <v>298</v>
      </c>
      <c r="AA494" s="87" t="s">
        <v>298</v>
      </c>
      <c r="AB494" s="11"/>
    </row>
    <row r="495" spans="18:28" ht="30" customHeight="1" x14ac:dyDescent="0.25">
      <c r="R495" s="7"/>
      <c r="S495" s="88">
        <v>2016</v>
      </c>
      <c r="T495" s="84" t="s">
        <v>306</v>
      </c>
      <c r="U495" s="85" t="s">
        <v>266</v>
      </c>
      <c r="V495" s="85"/>
      <c r="W495" s="85" t="s">
        <v>241</v>
      </c>
      <c r="X495" s="86" t="s">
        <v>298</v>
      </c>
      <c r="Y495" s="86" t="s">
        <v>298</v>
      </c>
      <c r="Z495" s="86" t="s">
        <v>298</v>
      </c>
      <c r="AA495" s="87" t="s">
        <v>298</v>
      </c>
      <c r="AB495" s="11"/>
    </row>
    <row r="496" spans="18:28" ht="30" customHeight="1" x14ac:dyDescent="0.25">
      <c r="R496" s="7"/>
      <c r="S496" s="88">
        <v>2016</v>
      </c>
      <c r="T496" s="84" t="s">
        <v>306</v>
      </c>
      <c r="U496" s="85" t="s">
        <v>304</v>
      </c>
      <c r="V496" s="85"/>
      <c r="W496" s="85" t="s">
        <v>241</v>
      </c>
      <c r="X496" s="86" t="s">
        <v>298</v>
      </c>
      <c r="Y496" s="86" t="s">
        <v>298</v>
      </c>
      <c r="Z496" s="86" t="s">
        <v>298</v>
      </c>
      <c r="AA496" s="87" t="s">
        <v>298</v>
      </c>
      <c r="AB496" s="11"/>
    </row>
    <row r="497" spans="18:28" ht="30" customHeight="1" x14ac:dyDescent="0.25">
      <c r="R497" s="7"/>
      <c r="S497" s="88">
        <v>2016</v>
      </c>
      <c r="T497" s="84" t="s">
        <v>306</v>
      </c>
      <c r="U497" s="85" t="s">
        <v>302</v>
      </c>
      <c r="V497" s="85"/>
      <c r="W497" s="85" t="s">
        <v>243</v>
      </c>
      <c r="X497" s="86">
        <v>1</v>
      </c>
      <c r="Y497" s="86">
        <v>1</v>
      </c>
      <c r="Z497" s="86">
        <v>1.8855720671641445</v>
      </c>
      <c r="AA497" s="87">
        <v>3.5959854192316523</v>
      </c>
      <c r="AB497" s="11"/>
    </row>
    <row r="498" spans="18:28" ht="30" customHeight="1" x14ac:dyDescent="0.25">
      <c r="R498" s="7"/>
      <c r="S498" s="88">
        <v>2016</v>
      </c>
      <c r="T498" s="84" t="s">
        <v>306</v>
      </c>
      <c r="U498" s="85" t="s">
        <v>258</v>
      </c>
      <c r="V498" s="85"/>
      <c r="W498" s="85" t="s">
        <v>243</v>
      </c>
      <c r="X498" s="86">
        <v>1</v>
      </c>
      <c r="Y498" s="86">
        <v>1</v>
      </c>
      <c r="Z498" s="86">
        <v>1.8854394712391718</v>
      </c>
      <c r="AA498" s="87">
        <v>3.5957325447744157</v>
      </c>
      <c r="AB498" s="11"/>
    </row>
    <row r="499" spans="18:28" ht="30" customHeight="1" x14ac:dyDescent="0.25">
      <c r="R499" s="7"/>
      <c r="S499" s="88">
        <v>2016</v>
      </c>
      <c r="T499" s="84" t="s">
        <v>306</v>
      </c>
      <c r="U499" s="85" t="s">
        <v>230</v>
      </c>
      <c r="V499" s="85"/>
      <c r="W499" s="85" t="s">
        <v>243</v>
      </c>
      <c r="X499" s="86">
        <v>1</v>
      </c>
      <c r="Y499" s="86">
        <v>1</v>
      </c>
      <c r="Z499" s="86">
        <v>1.8854262925752334</v>
      </c>
      <c r="AA499" s="87">
        <v>3.5957074116681609</v>
      </c>
      <c r="AB499" s="11"/>
    </row>
    <row r="500" spans="18:28" ht="30" customHeight="1" x14ac:dyDescent="0.25">
      <c r="R500" s="7"/>
      <c r="S500" s="88">
        <v>2016</v>
      </c>
      <c r="T500" s="84" t="s">
        <v>306</v>
      </c>
      <c r="U500" s="85" t="s">
        <v>305</v>
      </c>
      <c r="V500" s="85"/>
      <c r="W500" s="85" t="s">
        <v>243</v>
      </c>
      <c r="X500" s="86">
        <v>1</v>
      </c>
      <c r="Y500" s="86">
        <v>1</v>
      </c>
      <c r="Z500" s="86">
        <v>1.8859412117690328</v>
      </c>
      <c r="AA500" s="87">
        <v>3.5966894170466248</v>
      </c>
      <c r="AB500" s="11"/>
    </row>
    <row r="501" spans="18:28" ht="30" customHeight="1" x14ac:dyDescent="0.25">
      <c r="R501" s="7"/>
      <c r="S501" s="88">
        <v>2016</v>
      </c>
      <c r="T501" s="84" t="s">
        <v>306</v>
      </c>
      <c r="U501" s="85" t="s">
        <v>279</v>
      </c>
      <c r="V501" s="85"/>
      <c r="W501" s="85" t="s">
        <v>243</v>
      </c>
      <c r="X501" s="86">
        <v>1</v>
      </c>
      <c r="Y501" s="86">
        <v>1</v>
      </c>
      <c r="Z501" s="86">
        <v>1.8861209964409777</v>
      </c>
      <c r="AA501" s="87">
        <v>3.5970322854373866</v>
      </c>
      <c r="AB501" s="11"/>
    </row>
    <row r="502" spans="18:28" ht="30" customHeight="1" x14ac:dyDescent="0.25">
      <c r="R502" s="7"/>
      <c r="S502" s="88">
        <v>2016</v>
      </c>
      <c r="T502" s="84" t="s">
        <v>306</v>
      </c>
      <c r="U502" s="85" t="s">
        <v>191</v>
      </c>
      <c r="V502" s="85"/>
      <c r="W502" s="85" t="s">
        <v>243</v>
      </c>
      <c r="X502" s="86">
        <v>1</v>
      </c>
      <c r="Y502" s="86">
        <v>1</v>
      </c>
      <c r="Z502" s="86">
        <v>1.8861209964413348</v>
      </c>
      <c r="AA502" s="87">
        <v>3.5970322854381225</v>
      </c>
      <c r="AB502" s="11"/>
    </row>
    <row r="503" spans="18:28" ht="30" customHeight="1" x14ac:dyDescent="0.25">
      <c r="R503" s="7"/>
      <c r="S503" s="88">
        <v>2016</v>
      </c>
      <c r="T503" s="84" t="s">
        <v>306</v>
      </c>
      <c r="U503" s="85" t="s">
        <v>13</v>
      </c>
      <c r="V503" s="85"/>
      <c r="W503" s="85" t="s">
        <v>243</v>
      </c>
      <c r="X503" s="86">
        <v>1</v>
      </c>
      <c r="Y503" s="86">
        <v>1</v>
      </c>
      <c r="Z503" s="86">
        <v>1.8856360077558394</v>
      </c>
      <c r="AA503" s="87">
        <v>3.5961073607046701</v>
      </c>
      <c r="AB503" s="11"/>
    </row>
    <row r="504" spans="18:28" ht="30" customHeight="1" x14ac:dyDescent="0.25">
      <c r="R504" s="7"/>
      <c r="S504" s="88">
        <v>2016</v>
      </c>
      <c r="T504" s="84" t="s">
        <v>306</v>
      </c>
      <c r="U504" s="85" t="s">
        <v>16</v>
      </c>
      <c r="V504" s="85"/>
      <c r="W504" s="85" t="s">
        <v>243</v>
      </c>
      <c r="X504" s="86">
        <v>1</v>
      </c>
      <c r="Y504" s="86">
        <v>1</v>
      </c>
      <c r="Z504" s="86">
        <v>1.885184646451127</v>
      </c>
      <c r="AA504" s="87">
        <v>3.5952465669440348</v>
      </c>
      <c r="AB504" s="11"/>
    </row>
    <row r="505" spans="18:28" ht="30" customHeight="1" x14ac:dyDescent="0.25">
      <c r="R505" s="7"/>
      <c r="S505" s="88">
        <v>2016</v>
      </c>
      <c r="T505" s="84" t="s">
        <v>306</v>
      </c>
      <c r="U505" s="85" t="s">
        <v>221</v>
      </c>
      <c r="V505" s="85"/>
      <c r="W505" s="85" t="s">
        <v>243</v>
      </c>
      <c r="X505" s="86">
        <v>1</v>
      </c>
      <c r="Y505" s="86">
        <v>1</v>
      </c>
      <c r="Z505" s="86">
        <v>1.8855614826482676</v>
      </c>
      <c r="AA505" s="87">
        <v>3.5959652334400709</v>
      </c>
      <c r="AB505" s="11"/>
    </row>
    <row r="506" spans="18:28" ht="30" customHeight="1" x14ac:dyDescent="0.25">
      <c r="R506" s="7"/>
      <c r="S506" s="88">
        <v>2016</v>
      </c>
      <c r="T506" s="84" t="s">
        <v>306</v>
      </c>
      <c r="U506" s="85" t="s">
        <v>266</v>
      </c>
      <c r="V506" s="85"/>
      <c r="W506" s="85" t="s">
        <v>243</v>
      </c>
      <c r="X506" s="86">
        <v>1</v>
      </c>
      <c r="Y506" s="86">
        <v>1</v>
      </c>
      <c r="Z506" s="86">
        <v>1.8861209964412695</v>
      </c>
      <c r="AA506" s="87">
        <v>3.5970322854381003</v>
      </c>
      <c r="AB506" s="11"/>
    </row>
    <row r="507" spans="18:28" ht="30" customHeight="1" x14ac:dyDescent="0.25">
      <c r="R507" s="7"/>
      <c r="S507" s="88">
        <v>2016</v>
      </c>
      <c r="T507" s="84" t="s">
        <v>306</v>
      </c>
      <c r="U507" s="85" t="s">
        <v>304</v>
      </c>
      <c r="V507" s="85"/>
      <c r="W507" s="85" t="s">
        <v>243</v>
      </c>
      <c r="X507" s="86">
        <v>1</v>
      </c>
      <c r="Y507" s="86">
        <v>1</v>
      </c>
      <c r="Z507" s="86">
        <v>1.8861209964412509</v>
      </c>
      <c r="AA507" s="87">
        <v>3.5970322854381105</v>
      </c>
      <c r="AB507" s="11"/>
    </row>
    <row r="508" spans="18:28" ht="30" customHeight="1" x14ac:dyDescent="0.25">
      <c r="R508" s="7"/>
      <c r="S508" s="88">
        <v>2016</v>
      </c>
      <c r="T508" s="84" t="s">
        <v>306</v>
      </c>
      <c r="U508" s="85" t="s">
        <v>191</v>
      </c>
      <c r="V508" s="85"/>
      <c r="W508" s="85" t="s">
        <v>240</v>
      </c>
      <c r="X508" s="86">
        <v>0.7</v>
      </c>
      <c r="Y508" s="86">
        <v>0.70009999999999994</v>
      </c>
      <c r="Z508" s="86">
        <v>1.1130293159608236</v>
      </c>
      <c r="AA508" s="87">
        <v>1.0317025704103038</v>
      </c>
      <c r="AB508" s="11"/>
    </row>
    <row r="509" spans="18:28" ht="30" customHeight="1" x14ac:dyDescent="0.25">
      <c r="R509" s="7"/>
      <c r="S509" s="88">
        <v>2016</v>
      </c>
      <c r="T509" s="84" t="s">
        <v>306</v>
      </c>
      <c r="U509" s="85" t="s">
        <v>305</v>
      </c>
      <c r="V509" s="85"/>
      <c r="W509" s="85" t="s">
        <v>240</v>
      </c>
      <c r="X509" s="86">
        <v>0.7</v>
      </c>
      <c r="Y509" s="86">
        <v>0.70009999999999994</v>
      </c>
      <c r="Z509" s="86">
        <v>1.1130293159612357</v>
      </c>
      <c r="AA509" s="87">
        <v>1.0317025704103246</v>
      </c>
      <c r="AB509" s="11"/>
    </row>
    <row r="510" spans="18:28" ht="30" customHeight="1" x14ac:dyDescent="0.25">
      <c r="R510" s="7"/>
      <c r="S510" s="88">
        <v>2016</v>
      </c>
      <c r="T510" s="84" t="s">
        <v>306</v>
      </c>
      <c r="U510" s="85" t="s">
        <v>221</v>
      </c>
      <c r="V510" s="85"/>
      <c r="W510" s="85" t="s">
        <v>240</v>
      </c>
      <c r="X510" s="86">
        <v>0.7</v>
      </c>
      <c r="Y510" s="86">
        <v>0.70009999999999994</v>
      </c>
      <c r="Z510" s="86">
        <v>1.1130293159608313</v>
      </c>
      <c r="AA510" s="87">
        <v>1.0317025704103098</v>
      </c>
      <c r="AB510" s="11"/>
    </row>
    <row r="511" spans="18:28" ht="30" customHeight="1" x14ac:dyDescent="0.25">
      <c r="R511" s="7"/>
      <c r="S511" s="88">
        <v>2016</v>
      </c>
      <c r="T511" s="84" t="s">
        <v>306</v>
      </c>
      <c r="U511" s="85" t="s">
        <v>279</v>
      </c>
      <c r="V511" s="85"/>
      <c r="W511" s="85" t="s">
        <v>240</v>
      </c>
      <c r="X511" s="86">
        <v>0.7</v>
      </c>
      <c r="Y511" s="86">
        <v>0.70009999999999994</v>
      </c>
      <c r="Z511" s="86">
        <v>1.1130293159609623</v>
      </c>
      <c r="AA511" s="87">
        <v>1.0317025704104665</v>
      </c>
      <c r="AB511" s="11"/>
    </row>
    <row r="512" spans="18:28" ht="30" customHeight="1" x14ac:dyDescent="0.25">
      <c r="R512" s="7"/>
      <c r="S512" s="88">
        <v>2016</v>
      </c>
      <c r="T512" s="84" t="s">
        <v>306</v>
      </c>
      <c r="U512" s="85" t="s">
        <v>266</v>
      </c>
      <c r="V512" s="85"/>
      <c r="W512" s="85" t="s">
        <v>240</v>
      </c>
      <c r="X512" s="86">
        <v>0.7</v>
      </c>
      <c r="Y512" s="86">
        <v>0.70009999999999994</v>
      </c>
      <c r="Z512" s="86">
        <v>1.1130293159608944</v>
      </c>
      <c r="AA512" s="87">
        <v>1.0317025704103582</v>
      </c>
      <c r="AB512" s="11"/>
    </row>
    <row r="513" spans="18:28" ht="30" customHeight="1" x14ac:dyDescent="0.25">
      <c r="R513" s="7"/>
      <c r="S513" s="88">
        <v>2016</v>
      </c>
      <c r="T513" s="84" t="s">
        <v>306</v>
      </c>
      <c r="U513" s="85" t="s">
        <v>16</v>
      </c>
      <c r="V513" s="85"/>
      <c r="W513" s="85" t="s">
        <v>240</v>
      </c>
      <c r="X513" s="86">
        <v>0.7</v>
      </c>
      <c r="Y513" s="86">
        <v>0.70009999999999994</v>
      </c>
      <c r="Z513" s="86">
        <v>1.1130293159610583</v>
      </c>
      <c r="AA513" s="87">
        <v>1.0317025704105409</v>
      </c>
      <c r="AB513" s="11"/>
    </row>
    <row r="514" spans="18:28" ht="30" customHeight="1" x14ac:dyDescent="0.25">
      <c r="R514" s="7"/>
      <c r="S514" s="88">
        <v>2016</v>
      </c>
      <c r="T514" s="84" t="s">
        <v>306</v>
      </c>
      <c r="U514" s="85" t="s">
        <v>13</v>
      </c>
      <c r="V514" s="85"/>
      <c r="W514" s="85" t="s">
        <v>240</v>
      </c>
      <c r="X514" s="86">
        <v>0.7</v>
      </c>
      <c r="Y514" s="86">
        <v>0.70009999999999994</v>
      </c>
      <c r="Z514" s="86">
        <v>1.1130293159612386</v>
      </c>
      <c r="AA514" s="87">
        <v>1.0317025704103175</v>
      </c>
      <c r="AB514" s="11"/>
    </row>
    <row r="515" spans="18:28" ht="30" customHeight="1" x14ac:dyDescent="0.25">
      <c r="R515" s="7"/>
      <c r="S515" s="88">
        <v>2016</v>
      </c>
      <c r="T515" s="84" t="s">
        <v>306</v>
      </c>
      <c r="U515" s="85" t="s">
        <v>230</v>
      </c>
      <c r="V515" s="85"/>
      <c r="W515" s="85" t="s">
        <v>240</v>
      </c>
      <c r="X515" s="86">
        <v>0.7</v>
      </c>
      <c r="Y515" s="86">
        <v>0.70009999999999994</v>
      </c>
      <c r="Z515" s="86">
        <v>1.1130293159608149</v>
      </c>
      <c r="AA515" s="87">
        <v>1.0317025704102969</v>
      </c>
      <c r="AB515" s="11"/>
    </row>
    <row r="516" spans="18:28" ht="30" customHeight="1" x14ac:dyDescent="0.25">
      <c r="R516" s="7"/>
      <c r="S516" s="88">
        <v>2016</v>
      </c>
      <c r="T516" s="84" t="s">
        <v>306</v>
      </c>
      <c r="U516" s="85" t="s">
        <v>302</v>
      </c>
      <c r="V516" s="85"/>
      <c r="W516" s="85" t="s">
        <v>240</v>
      </c>
      <c r="X516" s="86">
        <v>0.7</v>
      </c>
      <c r="Y516" s="86">
        <v>0.70009999999999994</v>
      </c>
      <c r="Z516" s="86">
        <v>1.113029315960812</v>
      </c>
      <c r="AA516" s="87">
        <v>1.0317025704102949</v>
      </c>
      <c r="AB516" s="11"/>
    </row>
    <row r="517" spans="18:28" ht="30" customHeight="1" x14ac:dyDescent="0.25">
      <c r="R517" s="7"/>
      <c r="S517" s="88">
        <v>2016</v>
      </c>
      <c r="T517" s="84" t="s">
        <v>306</v>
      </c>
      <c r="U517" s="85" t="s">
        <v>258</v>
      </c>
      <c r="V517" s="85"/>
      <c r="W517" s="85" t="s">
        <v>240</v>
      </c>
      <c r="X517" s="86">
        <v>0.7</v>
      </c>
      <c r="Y517" s="86">
        <v>0.70009999999999994</v>
      </c>
      <c r="Z517" s="86">
        <v>1.113029315960876</v>
      </c>
      <c r="AA517" s="87">
        <v>1.0317025704103997</v>
      </c>
      <c r="AB517" s="11"/>
    </row>
    <row r="518" spans="18:28" ht="30" customHeight="1" x14ac:dyDescent="0.25">
      <c r="R518" s="7"/>
      <c r="S518" s="88">
        <v>2016</v>
      </c>
      <c r="T518" s="84" t="s">
        <v>306</v>
      </c>
      <c r="U518" s="85" t="s">
        <v>304</v>
      </c>
      <c r="V518" s="85"/>
      <c r="W518" s="85" t="s">
        <v>240</v>
      </c>
      <c r="X518" s="86">
        <v>0.7</v>
      </c>
      <c r="Y518" s="86">
        <v>0.70009999999999994</v>
      </c>
      <c r="Z518" s="86">
        <v>1.1130293159608915</v>
      </c>
      <c r="AA518" s="87">
        <v>1.031702570410356</v>
      </c>
      <c r="AB518" s="11"/>
    </row>
    <row r="519" spans="18:28" ht="30" customHeight="1" x14ac:dyDescent="0.25">
      <c r="R519" s="7"/>
      <c r="S519" s="88">
        <v>2016</v>
      </c>
      <c r="T519" s="84" t="s">
        <v>186</v>
      </c>
      <c r="U519" s="85"/>
      <c r="V519" s="85" t="s">
        <v>307</v>
      </c>
      <c r="W519" s="85" t="s">
        <v>308</v>
      </c>
      <c r="X519" s="86">
        <v>1</v>
      </c>
      <c r="Y519" s="86">
        <v>1</v>
      </c>
      <c r="Z519" s="86">
        <v>0.9</v>
      </c>
      <c r="AA519" s="87">
        <v>0.09</v>
      </c>
      <c r="AB519" s="11"/>
    </row>
    <row r="520" spans="18:28" ht="30" customHeight="1" x14ac:dyDescent="0.25">
      <c r="R520" s="7"/>
      <c r="S520" s="88">
        <v>2016</v>
      </c>
      <c r="T520" s="84" t="s">
        <v>186</v>
      </c>
      <c r="U520" s="85"/>
      <c r="V520" s="85" t="s">
        <v>307</v>
      </c>
      <c r="W520" s="85" t="s">
        <v>309</v>
      </c>
      <c r="X520" s="86">
        <v>1</v>
      </c>
      <c r="Y520" s="86">
        <v>1</v>
      </c>
      <c r="Z520" s="86">
        <v>0.53</v>
      </c>
      <c r="AA520" s="87">
        <v>0.44</v>
      </c>
      <c r="AB520" s="11"/>
    </row>
    <row r="521" spans="18:28" ht="30" customHeight="1" x14ac:dyDescent="0.25">
      <c r="R521" s="7"/>
      <c r="S521" s="88">
        <v>2016</v>
      </c>
      <c r="T521" s="84" t="s">
        <v>186</v>
      </c>
      <c r="U521" s="85"/>
      <c r="V521" s="85" t="s">
        <v>307</v>
      </c>
      <c r="W521" s="85" t="s">
        <v>310</v>
      </c>
      <c r="X521" s="86">
        <v>1</v>
      </c>
      <c r="Y521" s="86">
        <v>1</v>
      </c>
      <c r="Z521" s="86">
        <v>0.89</v>
      </c>
      <c r="AA521" s="87">
        <v>0.09</v>
      </c>
      <c r="AB521" s="11"/>
    </row>
    <row r="522" spans="18:28" ht="30" customHeight="1" x14ac:dyDescent="0.25">
      <c r="R522" s="7"/>
      <c r="S522" s="88">
        <v>2016</v>
      </c>
      <c r="T522" s="84" t="s">
        <v>186</v>
      </c>
      <c r="U522" s="85"/>
      <c r="V522" s="85" t="s">
        <v>307</v>
      </c>
      <c r="W522" s="85" t="s">
        <v>311</v>
      </c>
      <c r="X522" s="86">
        <v>1</v>
      </c>
      <c r="Y522" s="86">
        <v>1</v>
      </c>
      <c r="Z522" s="86">
        <v>0.89</v>
      </c>
      <c r="AA522" s="87">
        <v>0.09</v>
      </c>
      <c r="AB522" s="11"/>
    </row>
    <row r="523" spans="18:28" ht="30" customHeight="1" x14ac:dyDescent="0.25">
      <c r="R523" s="7"/>
      <c r="S523" s="88">
        <v>2016</v>
      </c>
      <c r="T523" s="84" t="s">
        <v>186</v>
      </c>
      <c r="U523" s="85"/>
      <c r="V523" s="85" t="s">
        <v>307</v>
      </c>
      <c r="W523" s="85" t="s">
        <v>312</v>
      </c>
      <c r="X523" s="86">
        <v>1</v>
      </c>
      <c r="Y523" s="86">
        <v>1</v>
      </c>
      <c r="Z523" s="86">
        <v>0.89</v>
      </c>
      <c r="AA523" s="87">
        <v>0.16</v>
      </c>
      <c r="AB523" s="11"/>
    </row>
    <row r="524" spans="18:28" ht="30" customHeight="1" x14ac:dyDescent="0.25">
      <c r="R524" s="7"/>
      <c r="S524" s="88">
        <v>2016</v>
      </c>
      <c r="T524" s="84" t="s">
        <v>186</v>
      </c>
      <c r="U524" s="85"/>
      <c r="V524" s="85" t="s">
        <v>307</v>
      </c>
      <c r="W524" s="85" t="s">
        <v>313</v>
      </c>
      <c r="X524" s="86">
        <v>1</v>
      </c>
      <c r="Y524" s="86">
        <v>1</v>
      </c>
      <c r="Z524" s="86">
        <v>0.67</v>
      </c>
      <c r="AA524" s="87">
        <v>0</v>
      </c>
      <c r="AB524" s="11"/>
    </row>
    <row r="525" spans="18:28" ht="30" customHeight="1" x14ac:dyDescent="0.25">
      <c r="R525" s="7"/>
      <c r="S525" s="88">
        <v>2016</v>
      </c>
      <c r="T525" s="84" t="s">
        <v>186</v>
      </c>
      <c r="U525" s="85"/>
      <c r="V525" s="85" t="s">
        <v>307</v>
      </c>
      <c r="W525" s="85" t="s">
        <v>314</v>
      </c>
      <c r="X525" s="86">
        <v>1</v>
      </c>
      <c r="Y525" s="86">
        <v>1</v>
      </c>
      <c r="Z525" s="86">
        <v>0.41</v>
      </c>
      <c r="AA525" s="87">
        <v>0.41</v>
      </c>
      <c r="AB525" s="11"/>
    </row>
    <row r="526" spans="18:28" ht="30" customHeight="1" x14ac:dyDescent="0.25">
      <c r="R526" s="7"/>
      <c r="S526" s="88">
        <v>2016</v>
      </c>
      <c r="T526" s="84" t="s">
        <v>186</v>
      </c>
      <c r="U526" s="85"/>
      <c r="V526" s="85" t="s">
        <v>307</v>
      </c>
      <c r="W526" s="85" t="s">
        <v>315</v>
      </c>
      <c r="X526" s="86">
        <v>1</v>
      </c>
      <c r="Y526" s="86">
        <v>1</v>
      </c>
      <c r="Z526" s="86">
        <v>0</v>
      </c>
      <c r="AA526" s="87">
        <v>0</v>
      </c>
      <c r="AB526" s="11"/>
    </row>
    <row r="527" spans="18:28" ht="30" customHeight="1" x14ac:dyDescent="0.25">
      <c r="R527" s="7"/>
      <c r="S527" s="88">
        <v>2016</v>
      </c>
      <c r="T527" s="84" t="s">
        <v>186</v>
      </c>
      <c r="U527" s="85"/>
      <c r="V527" s="85" t="s">
        <v>307</v>
      </c>
      <c r="W527" s="85" t="s">
        <v>316</v>
      </c>
      <c r="X527" s="86">
        <v>1</v>
      </c>
      <c r="Y527" s="86">
        <v>1</v>
      </c>
      <c r="Z527" s="86">
        <v>0</v>
      </c>
      <c r="AA527" s="87">
        <v>0</v>
      </c>
      <c r="AB527" s="11"/>
    </row>
    <row r="528" spans="18:28" ht="30" customHeight="1" x14ac:dyDescent="0.25">
      <c r="R528" s="7"/>
      <c r="S528" s="88">
        <v>2016</v>
      </c>
      <c r="T528" s="84" t="s">
        <v>186</v>
      </c>
      <c r="U528" s="85"/>
      <c r="V528" s="85" t="s">
        <v>307</v>
      </c>
      <c r="W528" s="85" t="s">
        <v>317</v>
      </c>
      <c r="X528" s="86">
        <v>1</v>
      </c>
      <c r="Y528" s="86">
        <v>1</v>
      </c>
      <c r="Z528" s="86">
        <v>0.92</v>
      </c>
      <c r="AA528" s="87">
        <v>0.75</v>
      </c>
      <c r="AB528" s="11"/>
    </row>
    <row r="529" spans="18:28" ht="30" customHeight="1" x14ac:dyDescent="0.25">
      <c r="R529" s="7"/>
      <c r="S529" s="88">
        <v>2016</v>
      </c>
      <c r="T529" s="84" t="s">
        <v>186</v>
      </c>
      <c r="U529" s="85"/>
      <c r="V529" s="85" t="s">
        <v>307</v>
      </c>
      <c r="W529" s="85" t="s">
        <v>318</v>
      </c>
      <c r="X529" s="86">
        <v>1</v>
      </c>
      <c r="Y529" s="86">
        <v>1</v>
      </c>
      <c r="Z529" s="86">
        <v>0.92</v>
      </c>
      <c r="AA529" s="87">
        <v>0.75</v>
      </c>
      <c r="AB529" s="11"/>
    </row>
    <row r="530" spans="18:28" ht="30" customHeight="1" x14ac:dyDescent="0.25">
      <c r="R530" s="7"/>
      <c r="S530" s="88">
        <v>2016</v>
      </c>
      <c r="T530" s="84" t="s">
        <v>186</v>
      </c>
      <c r="U530" s="85"/>
      <c r="V530" s="85" t="s">
        <v>307</v>
      </c>
      <c r="W530" s="85" t="s">
        <v>319</v>
      </c>
      <c r="X530" s="86">
        <v>1</v>
      </c>
      <c r="Y530" s="86">
        <v>1</v>
      </c>
      <c r="Z530" s="86">
        <v>0.61</v>
      </c>
      <c r="AA530" s="87">
        <v>0.65</v>
      </c>
      <c r="AB530" s="11"/>
    </row>
    <row r="531" spans="18:28" ht="30" customHeight="1" x14ac:dyDescent="0.25">
      <c r="R531" s="7"/>
      <c r="S531" s="88">
        <v>2016</v>
      </c>
      <c r="T531" s="84" t="s">
        <v>186</v>
      </c>
      <c r="U531" s="85"/>
      <c r="V531" s="85" t="s">
        <v>307</v>
      </c>
      <c r="W531" s="85" t="s">
        <v>320</v>
      </c>
      <c r="X531" s="86">
        <v>1</v>
      </c>
      <c r="Y531" s="86">
        <v>1</v>
      </c>
      <c r="Z531" s="86">
        <v>0.89</v>
      </c>
      <c r="AA531" s="87">
        <v>0.08</v>
      </c>
      <c r="AB531" s="11"/>
    </row>
    <row r="532" spans="18:28" ht="30" customHeight="1" x14ac:dyDescent="0.25">
      <c r="R532" s="7"/>
      <c r="S532" s="88">
        <v>2016</v>
      </c>
      <c r="T532" s="84" t="s">
        <v>186</v>
      </c>
      <c r="U532" s="85"/>
      <c r="V532" s="85" t="s">
        <v>307</v>
      </c>
      <c r="W532" s="85" t="s">
        <v>321</v>
      </c>
      <c r="X532" s="86">
        <v>1</v>
      </c>
      <c r="Y532" s="86">
        <v>1</v>
      </c>
      <c r="Z532" s="86">
        <v>0.88</v>
      </c>
      <c r="AA532" s="87">
        <v>0.09</v>
      </c>
      <c r="AB532" s="11"/>
    </row>
    <row r="533" spans="18:28" ht="30" customHeight="1" x14ac:dyDescent="0.25">
      <c r="R533" s="7"/>
      <c r="S533" s="88">
        <v>2016</v>
      </c>
      <c r="T533" s="84" t="s">
        <v>186</v>
      </c>
      <c r="U533" s="85"/>
      <c r="V533" s="85" t="s">
        <v>307</v>
      </c>
      <c r="W533" s="85" t="s">
        <v>322</v>
      </c>
      <c r="X533" s="86">
        <v>1</v>
      </c>
      <c r="Y533" s="86">
        <v>1</v>
      </c>
      <c r="Z533" s="86">
        <v>0.89</v>
      </c>
      <c r="AA533" s="87">
        <v>0.09</v>
      </c>
      <c r="AB533" s="11"/>
    </row>
    <row r="534" spans="18:28" ht="30" customHeight="1" x14ac:dyDescent="0.25">
      <c r="R534" s="7"/>
      <c r="S534" s="88">
        <v>2016</v>
      </c>
      <c r="T534" s="84" t="s">
        <v>186</v>
      </c>
      <c r="U534" s="85"/>
      <c r="V534" s="85" t="s">
        <v>307</v>
      </c>
      <c r="W534" s="85" t="s">
        <v>323</v>
      </c>
      <c r="X534" s="86">
        <v>1</v>
      </c>
      <c r="Y534" s="86">
        <v>1</v>
      </c>
      <c r="Z534" s="86">
        <v>0.89</v>
      </c>
      <c r="AA534" s="87">
        <v>0.09</v>
      </c>
      <c r="AB534" s="11"/>
    </row>
    <row r="535" spans="18:28" ht="30" customHeight="1" x14ac:dyDescent="0.25">
      <c r="R535" s="7"/>
      <c r="S535" s="88">
        <v>2016</v>
      </c>
      <c r="T535" s="84" t="s">
        <v>186</v>
      </c>
      <c r="U535" s="85"/>
      <c r="V535" s="85" t="s">
        <v>307</v>
      </c>
      <c r="W535" s="85" t="s">
        <v>324</v>
      </c>
      <c r="X535" s="86">
        <v>1</v>
      </c>
      <c r="Y535" s="86">
        <v>1</v>
      </c>
      <c r="Z535" s="86">
        <v>0.89</v>
      </c>
      <c r="AA535" s="87">
        <v>0.09</v>
      </c>
      <c r="AB535" s="11"/>
    </row>
    <row r="536" spans="18:28" ht="30" customHeight="1" x14ac:dyDescent="0.25">
      <c r="R536" s="7"/>
      <c r="S536" s="88">
        <v>2016</v>
      </c>
      <c r="T536" s="84" t="s">
        <v>186</v>
      </c>
      <c r="U536" s="85"/>
      <c r="V536" s="85" t="s">
        <v>307</v>
      </c>
      <c r="W536" s="85" t="s">
        <v>325</v>
      </c>
      <c r="X536" s="86">
        <v>1</v>
      </c>
      <c r="Y536" s="86">
        <v>1</v>
      </c>
      <c r="Z536" s="86">
        <v>0.66</v>
      </c>
      <c r="AA536" s="87">
        <v>0.48</v>
      </c>
      <c r="AB536" s="11"/>
    </row>
    <row r="537" spans="18:28" ht="30" customHeight="1" x14ac:dyDescent="0.25">
      <c r="R537" s="7"/>
      <c r="S537" s="88">
        <v>2016</v>
      </c>
      <c r="T537" s="84" t="s">
        <v>186</v>
      </c>
      <c r="U537" s="85"/>
      <c r="V537" s="85" t="s">
        <v>307</v>
      </c>
      <c r="W537" s="85" t="s">
        <v>326</v>
      </c>
      <c r="X537" s="86">
        <v>1</v>
      </c>
      <c r="Y537" s="86">
        <v>1</v>
      </c>
      <c r="Z537" s="86">
        <v>0.66</v>
      </c>
      <c r="AA537" s="87">
        <v>0.49</v>
      </c>
      <c r="AB537" s="11"/>
    </row>
    <row r="538" spans="18:28" ht="30" customHeight="1" x14ac:dyDescent="0.25">
      <c r="R538" s="7"/>
      <c r="S538" s="88">
        <v>2016</v>
      </c>
      <c r="T538" s="84" t="s">
        <v>186</v>
      </c>
      <c r="U538" s="85"/>
      <c r="V538" s="85" t="s">
        <v>307</v>
      </c>
      <c r="W538" s="85" t="s">
        <v>327</v>
      </c>
      <c r="X538" s="86">
        <v>1</v>
      </c>
      <c r="Y538" s="86">
        <v>1</v>
      </c>
      <c r="Z538" s="86">
        <v>1</v>
      </c>
      <c r="AA538" s="87">
        <v>0</v>
      </c>
      <c r="AB538" s="11"/>
    </row>
    <row r="539" spans="18:28" ht="30" customHeight="1" x14ac:dyDescent="0.25">
      <c r="R539" s="7"/>
      <c r="S539" s="88">
        <v>2016</v>
      </c>
      <c r="T539" s="84" t="s">
        <v>186</v>
      </c>
      <c r="U539" s="85"/>
      <c r="V539" s="85" t="s">
        <v>307</v>
      </c>
      <c r="W539" s="85" t="s">
        <v>328</v>
      </c>
      <c r="X539" s="86">
        <v>1</v>
      </c>
      <c r="Y539" s="86">
        <v>1</v>
      </c>
      <c r="Z539" s="86">
        <v>0.57999999999999996</v>
      </c>
      <c r="AA539" s="87">
        <v>0.48</v>
      </c>
      <c r="AB539" s="11"/>
    </row>
    <row r="540" spans="18:28" ht="30" customHeight="1" x14ac:dyDescent="0.25">
      <c r="R540" s="7"/>
      <c r="S540" s="88">
        <v>2016</v>
      </c>
      <c r="T540" s="84" t="s">
        <v>186</v>
      </c>
      <c r="U540" s="85"/>
      <c r="V540" s="85" t="s">
        <v>307</v>
      </c>
      <c r="W540" s="85" t="s">
        <v>329</v>
      </c>
      <c r="X540" s="86">
        <v>1</v>
      </c>
      <c r="Y540" s="86">
        <v>1</v>
      </c>
      <c r="Z540" s="86">
        <v>0.94</v>
      </c>
      <c r="AA540" s="87">
        <v>0</v>
      </c>
      <c r="AB540" s="11"/>
    </row>
    <row r="541" spans="18:28" ht="30" customHeight="1" x14ac:dyDescent="0.25">
      <c r="R541" s="7"/>
      <c r="S541" s="88">
        <v>2016</v>
      </c>
      <c r="T541" s="84" t="s">
        <v>186</v>
      </c>
      <c r="U541" s="85"/>
      <c r="V541" s="85" t="s">
        <v>307</v>
      </c>
      <c r="W541" s="85" t="s">
        <v>330</v>
      </c>
      <c r="X541" s="86">
        <v>1</v>
      </c>
      <c r="Y541" s="86">
        <v>1</v>
      </c>
      <c r="Z541" s="86">
        <v>0.89</v>
      </c>
      <c r="AA541" s="87">
        <v>7.0000000000000007E-2</v>
      </c>
      <c r="AB541" s="11"/>
    </row>
    <row r="542" spans="18:28" ht="30" customHeight="1" x14ac:dyDescent="0.25">
      <c r="R542" s="7"/>
      <c r="S542" s="88">
        <v>2016</v>
      </c>
      <c r="T542" s="84" t="s">
        <v>186</v>
      </c>
      <c r="U542" s="85"/>
      <c r="V542" s="85" t="s">
        <v>307</v>
      </c>
      <c r="W542" s="85" t="s">
        <v>331</v>
      </c>
      <c r="X542" s="86">
        <v>1</v>
      </c>
      <c r="Y542" s="86">
        <v>1</v>
      </c>
      <c r="Z542" s="86">
        <v>0.89</v>
      </c>
      <c r="AA542" s="87">
        <v>7.0000000000000007E-2</v>
      </c>
      <c r="AB542" s="11"/>
    </row>
    <row r="543" spans="18:28" ht="30" customHeight="1" x14ac:dyDescent="0.25">
      <c r="R543" s="7"/>
      <c r="S543" s="88">
        <v>2016</v>
      </c>
      <c r="T543" s="84" t="s">
        <v>186</v>
      </c>
      <c r="U543" s="85"/>
      <c r="V543" s="85" t="s">
        <v>307</v>
      </c>
      <c r="W543" s="85" t="s">
        <v>332</v>
      </c>
      <c r="X543" s="86">
        <v>1</v>
      </c>
      <c r="Y543" s="86">
        <v>1</v>
      </c>
      <c r="Z543" s="86">
        <v>0.8</v>
      </c>
      <c r="AA543" s="87">
        <v>0.6</v>
      </c>
      <c r="AB543" s="11"/>
    </row>
    <row r="544" spans="18:28" ht="30" customHeight="1" x14ac:dyDescent="0.25">
      <c r="R544" s="7"/>
      <c r="S544" s="88">
        <v>2016</v>
      </c>
      <c r="T544" s="84" t="s">
        <v>186</v>
      </c>
      <c r="U544" s="85"/>
      <c r="V544" s="85" t="s">
        <v>307</v>
      </c>
      <c r="W544" s="85" t="s">
        <v>333</v>
      </c>
      <c r="X544" s="86">
        <v>1</v>
      </c>
      <c r="Y544" s="86">
        <v>1</v>
      </c>
      <c r="Z544" s="86">
        <v>0.88</v>
      </c>
      <c r="AA544" s="87">
        <v>0.75</v>
      </c>
      <c r="AB544" s="11"/>
    </row>
    <row r="545" spans="18:28" ht="30" customHeight="1" x14ac:dyDescent="0.25">
      <c r="R545" s="7"/>
      <c r="S545" s="88">
        <v>2016</v>
      </c>
      <c r="T545" s="84" t="s">
        <v>186</v>
      </c>
      <c r="U545" s="85"/>
      <c r="V545" s="85" t="s">
        <v>307</v>
      </c>
      <c r="W545" s="85" t="s">
        <v>334</v>
      </c>
      <c r="X545" s="86">
        <v>1</v>
      </c>
      <c r="Y545" s="86">
        <v>1</v>
      </c>
      <c r="Z545" s="86">
        <v>0.28000000000000003</v>
      </c>
      <c r="AA545" s="87">
        <v>0.37</v>
      </c>
      <c r="AB545" s="11"/>
    </row>
    <row r="546" spans="18:28" ht="30" customHeight="1" x14ac:dyDescent="0.25">
      <c r="R546" s="7"/>
      <c r="S546" s="88">
        <v>2016</v>
      </c>
      <c r="T546" s="84" t="s">
        <v>186</v>
      </c>
      <c r="U546" s="85"/>
      <c r="V546" s="85" t="s">
        <v>335</v>
      </c>
      <c r="W546" s="85" t="s">
        <v>336</v>
      </c>
      <c r="X546" s="86">
        <v>1</v>
      </c>
      <c r="Y546" s="86">
        <v>1</v>
      </c>
      <c r="Z546" s="86">
        <v>0.38</v>
      </c>
      <c r="AA546" s="87">
        <v>0.4</v>
      </c>
      <c r="AB546" s="11"/>
    </row>
    <row r="547" spans="18:28" ht="30" customHeight="1" x14ac:dyDescent="0.25">
      <c r="R547" s="7"/>
      <c r="S547" s="88">
        <v>2016</v>
      </c>
      <c r="T547" s="84" t="s">
        <v>186</v>
      </c>
      <c r="U547" s="85"/>
      <c r="V547" s="85" t="s">
        <v>335</v>
      </c>
      <c r="W547" s="85" t="s">
        <v>337</v>
      </c>
      <c r="X547" s="86">
        <v>1</v>
      </c>
      <c r="Y547" s="86">
        <v>1</v>
      </c>
      <c r="Z547" s="86">
        <v>0.23</v>
      </c>
      <c r="AA547" s="87">
        <v>0.25</v>
      </c>
      <c r="AB547" s="11"/>
    </row>
    <row r="548" spans="18:28" ht="30" customHeight="1" x14ac:dyDescent="0.25">
      <c r="R548" s="7"/>
      <c r="S548" s="88">
        <v>2016</v>
      </c>
      <c r="T548" s="84" t="s">
        <v>186</v>
      </c>
      <c r="U548" s="85"/>
      <c r="V548" s="85" t="s">
        <v>335</v>
      </c>
      <c r="W548" s="85" t="s">
        <v>338</v>
      </c>
      <c r="X548" s="86">
        <v>1</v>
      </c>
      <c r="Y548" s="86">
        <v>1</v>
      </c>
      <c r="Z548" s="86">
        <v>0.23</v>
      </c>
      <c r="AA548" s="87">
        <v>0.25</v>
      </c>
      <c r="AB548" s="11"/>
    </row>
    <row r="549" spans="18:28" ht="30" customHeight="1" x14ac:dyDescent="0.25">
      <c r="R549" s="7"/>
      <c r="S549" s="88">
        <v>2016</v>
      </c>
      <c r="T549" s="84" t="s">
        <v>186</v>
      </c>
      <c r="U549" s="85"/>
      <c r="V549" s="85" t="s">
        <v>335</v>
      </c>
      <c r="W549" s="85" t="s">
        <v>339</v>
      </c>
      <c r="X549" s="86">
        <v>1</v>
      </c>
      <c r="Y549" s="86">
        <v>1</v>
      </c>
      <c r="Z549" s="86">
        <v>0.08</v>
      </c>
      <c r="AA549" s="87">
        <v>0.02</v>
      </c>
      <c r="AB549" s="11"/>
    </row>
    <row r="550" spans="18:28" ht="30" customHeight="1" x14ac:dyDescent="0.25">
      <c r="R550" s="7"/>
      <c r="S550" s="88">
        <v>2016</v>
      </c>
      <c r="T550" s="84" t="s">
        <v>186</v>
      </c>
      <c r="U550" s="85"/>
      <c r="V550" s="85" t="s">
        <v>335</v>
      </c>
      <c r="W550" s="85" t="s">
        <v>340</v>
      </c>
      <c r="X550" s="86">
        <v>1</v>
      </c>
      <c r="Y550" s="86">
        <v>1</v>
      </c>
      <c r="Z550" s="86">
        <v>0.08</v>
      </c>
      <c r="AA550" s="87">
        <v>0.08</v>
      </c>
      <c r="AB550" s="11"/>
    </row>
    <row r="551" spans="18:28" ht="30" customHeight="1" x14ac:dyDescent="0.25">
      <c r="R551" s="7"/>
      <c r="S551" s="88">
        <v>2016</v>
      </c>
      <c r="T551" s="84" t="s">
        <v>186</v>
      </c>
      <c r="U551" s="85"/>
      <c r="V551" s="85" t="s">
        <v>335</v>
      </c>
      <c r="W551" s="85" t="s">
        <v>341</v>
      </c>
      <c r="X551" s="86">
        <v>1</v>
      </c>
      <c r="Y551" s="86">
        <v>1</v>
      </c>
      <c r="Z551" s="86">
        <v>1</v>
      </c>
      <c r="AA551" s="87">
        <v>0</v>
      </c>
      <c r="AB551" s="11"/>
    </row>
    <row r="552" spans="18:28" ht="30" customHeight="1" x14ac:dyDescent="0.25">
      <c r="R552" s="7"/>
      <c r="S552" s="88">
        <v>2016</v>
      </c>
      <c r="T552" s="84" t="s">
        <v>186</v>
      </c>
      <c r="U552" s="85"/>
      <c r="V552" s="85" t="s">
        <v>335</v>
      </c>
      <c r="W552" s="85" t="s">
        <v>342</v>
      </c>
      <c r="X552" s="86">
        <v>1</v>
      </c>
      <c r="Y552" s="86">
        <v>1</v>
      </c>
      <c r="Z552" s="86">
        <v>1</v>
      </c>
      <c r="AA552" s="87">
        <v>0</v>
      </c>
      <c r="AB552" s="11"/>
    </row>
    <row r="553" spans="18:28" ht="30" customHeight="1" x14ac:dyDescent="0.25">
      <c r="R553" s="7"/>
      <c r="S553" s="88">
        <v>2016</v>
      </c>
      <c r="T553" s="84" t="s">
        <v>186</v>
      </c>
      <c r="U553" s="85"/>
      <c r="V553" s="85" t="s">
        <v>335</v>
      </c>
      <c r="W553" s="85" t="s">
        <v>343</v>
      </c>
      <c r="X553" s="86">
        <v>1</v>
      </c>
      <c r="Y553" s="86">
        <v>1</v>
      </c>
      <c r="Z553" s="86">
        <v>1</v>
      </c>
      <c r="AA553" s="87">
        <v>1.02</v>
      </c>
      <c r="AB553" s="11"/>
    </row>
    <row r="554" spans="18:28" ht="30" customHeight="1" x14ac:dyDescent="0.25">
      <c r="R554" s="7"/>
      <c r="S554" s="88">
        <v>2016</v>
      </c>
      <c r="T554" s="84" t="s">
        <v>186</v>
      </c>
      <c r="U554" s="85"/>
      <c r="V554" s="85" t="s">
        <v>335</v>
      </c>
      <c r="W554" s="85" t="s">
        <v>344</v>
      </c>
      <c r="X554" s="86">
        <v>1</v>
      </c>
      <c r="Y554" s="86">
        <v>1</v>
      </c>
      <c r="Z554" s="86">
        <v>0.98</v>
      </c>
      <c r="AA554" s="87">
        <v>0.97</v>
      </c>
      <c r="AB554" s="11"/>
    </row>
    <row r="555" spans="18:28" ht="30" customHeight="1" x14ac:dyDescent="0.25">
      <c r="R555" s="7"/>
      <c r="S555" s="88">
        <v>2016</v>
      </c>
      <c r="T555" s="84" t="s">
        <v>186</v>
      </c>
      <c r="U555" s="85"/>
      <c r="V555" s="85" t="s">
        <v>335</v>
      </c>
      <c r="W555" s="85" t="s">
        <v>345</v>
      </c>
      <c r="X555" s="86">
        <v>1</v>
      </c>
      <c r="Y555" s="86">
        <v>1</v>
      </c>
      <c r="Z555" s="86">
        <v>0.98</v>
      </c>
      <c r="AA555" s="87">
        <v>0.98</v>
      </c>
      <c r="AB555" s="11"/>
    </row>
    <row r="556" spans="18:28" ht="30" customHeight="1" x14ac:dyDescent="0.25">
      <c r="R556" s="7"/>
      <c r="S556" s="88">
        <v>2016</v>
      </c>
      <c r="T556" s="84" t="s">
        <v>186</v>
      </c>
      <c r="U556" s="85"/>
      <c r="V556" s="85" t="s">
        <v>335</v>
      </c>
      <c r="W556" s="85" t="s">
        <v>346</v>
      </c>
      <c r="X556" s="86">
        <v>1</v>
      </c>
      <c r="Y556" s="86">
        <v>1</v>
      </c>
      <c r="Z556" s="86">
        <v>0.95</v>
      </c>
      <c r="AA556" s="87">
        <v>0.5</v>
      </c>
      <c r="AB556" s="11"/>
    </row>
    <row r="557" spans="18:28" ht="30" customHeight="1" x14ac:dyDescent="0.25">
      <c r="R557" s="7"/>
      <c r="S557" s="88">
        <v>2016</v>
      </c>
      <c r="T557" s="84" t="s">
        <v>186</v>
      </c>
      <c r="U557" s="85"/>
      <c r="V557" s="85" t="s">
        <v>335</v>
      </c>
      <c r="W557" s="85" t="s">
        <v>347</v>
      </c>
      <c r="X557" s="86">
        <v>1</v>
      </c>
      <c r="Y557" s="86">
        <v>1</v>
      </c>
      <c r="Z557" s="86">
        <v>0.95</v>
      </c>
      <c r="AA557" s="87">
        <v>0.5</v>
      </c>
      <c r="AB557" s="11"/>
    </row>
    <row r="558" spans="18:28" ht="30" customHeight="1" x14ac:dyDescent="0.25">
      <c r="R558" s="7"/>
      <c r="S558" s="88">
        <v>2016</v>
      </c>
      <c r="T558" s="84" t="s">
        <v>186</v>
      </c>
      <c r="U558" s="85"/>
      <c r="V558" s="85" t="s">
        <v>335</v>
      </c>
      <c r="W558" s="85" t="s">
        <v>348</v>
      </c>
      <c r="X558" s="86">
        <v>1</v>
      </c>
      <c r="Y558" s="86">
        <v>1</v>
      </c>
      <c r="Z558" s="86">
        <v>0.95</v>
      </c>
      <c r="AA558" s="87">
        <v>0.5</v>
      </c>
      <c r="AB558" s="11"/>
    </row>
    <row r="559" spans="18:28" ht="30" customHeight="1" x14ac:dyDescent="0.25">
      <c r="R559" s="7"/>
      <c r="S559" s="88">
        <v>2016</v>
      </c>
      <c r="T559" s="84" t="s">
        <v>186</v>
      </c>
      <c r="U559" s="85"/>
      <c r="V559" s="85" t="s">
        <v>349</v>
      </c>
      <c r="W559" s="85" t="s">
        <v>350</v>
      </c>
      <c r="X559" s="86">
        <v>1</v>
      </c>
      <c r="Y559" s="86">
        <v>1</v>
      </c>
      <c r="Z559" s="86">
        <v>0.3</v>
      </c>
      <c r="AA559" s="87">
        <v>0.36</v>
      </c>
      <c r="AB559" s="11"/>
    </row>
    <row r="560" spans="18:28" ht="30" customHeight="1" x14ac:dyDescent="0.25">
      <c r="R560" s="7"/>
      <c r="S560" s="88">
        <v>2016</v>
      </c>
      <c r="T560" s="84" t="s">
        <v>186</v>
      </c>
      <c r="U560" s="85"/>
      <c r="V560" s="85" t="s">
        <v>349</v>
      </c>
      <c r="W560" s="85" t="s">
        <v>351</v>
      </c>
      <c r="X560" s="86">
        <v>1</v>
      </c>
      <c r="Y560" s="86">
        <v>1</v>
      </c>
      <c r="Z560" s="86">
        <v>0.13</v>
      </c>
      <c r="AA560" s="87">
        <v>0.13</v>
      </c>
      <c r="AB560" s="11"/>
    </row>
    <row r="561" spans="18:28" ht="30" customHeight="1" x14ac:dyDescent="0.25">
      <c r="R561" s="7"/>
      <c r="S561" s="88">
        <v>2016</v>
      </c>
      <c r="T561" s="84" t="s">
        <v>186</v>
      </c>
      <c r="U561" s="85"/>
      <c r="V561" s="85" t="s">
        <v>349</v>
      </c>
      <c r="W561" s="85" t="s">
        <v>352</v>
      </c>
      <c r="X561" s="86">
        <v>1</v>
      </c>
      <c r="Y561" s="86">
        <v>1</v>
      </c>
      <c r="Z561" s="86">
        <v>0.11</v>
      </c>
      <c r="AA561" s="87">
        <v>0.11</v>
      </c>
      <c r="AB561" s="11"/>
    </row>
    <row r="562" spans="18:28" ht="30" customHeight="1" x14ac:dyDescent="0.25">
      <c r="R562" s="7"/>
      <c r="S562" s="88">
        <v>2016</v>
      </c>
      <c r="T562" s="84" t="s">
        <v>186</v>
      </c>
      <c r="U562" s="85"/>
      <c r="V562" s="85" t="s">
        <v>349</v>
      </c>
      <c r="W562" s="85" t="s">
        <v>353</v>
      </c>
      <c r="X562" s="86">
        <v>1</v>
      </c>
      <c r="Y562" s="86">
        <v>1</v>
      </c>
      <c r="Z562" s="86">
        <v>0.09</v>
      </c>
      <c r="AA562" s="87">
        <v>0.12</v>
      </c>
      <c r="AB562" s="11"/>
    </row>
    <row r="563" spans="18:28" ht="30" customHeight="1" x14ac:dyDescent="0.25">
      <c r="R563" s="7"/>
      <c r="S563" s="88">
        <v>2016</v>
      </c>
      <c r="T563" s="84" t="s">
        <v>186</v>
      </c>
      <c r="U563" s="85"/>
      <c r="V563" s="85" t="s">
        <v>354</v>
      </c>
      <c r="W563" s="85" t="s">
        <v>355</v>
      </c>
      <c r="X563" s="86">
        <v>1</v>
      </c>
      <c r="Y563" s="86">
        <v>1</v>
      </c>
      <c r="Z563" s="86">
        <v>1</v>
      </c>
      <c r="AA563" s="87">
        <v>1</v>
      </c>
      <c r="AB563" s="11"/>
    </row>
    <row r="564" spans="18:28" ht="30" customHeight="1" x14ac:dyDescent="0.25">
      <c r="R564" s="7"/>
      <c r="S564" s="88">
        <v>2016</v>
      </c>
      <c r="T564" s="84" t="s">
        <v>188</v>
      </c>
      <c r="U564" s="85" t="s">
        <v>279</v>
      </c>
      <c r="V564" s="85" t="s">
        <v>11</v>
      </c>
      <c r="W564" s="85" t="s">
        <v>11</v>
      </c>
      <c r="X564" s="86" t="s">
        <v>298</v>
      </c>
      <c r="Y564" s="86" t="s">
        <v>298</v>
      </c>
      <c r="Z564" s="86" t="s">
        <v>298</v>
      </c>
      <c r="AA564" s="87" t="s">
        <v>298</v>
      </c>
      <c r="AB564" s="11"/>
    </row>
    <row r="565" spans="18:28" ht="30" customHeight="1" x14ac:dyDescent="0.25">
      <c r="R565" s="7"/>
      <c r="S565" s="88">
        <v>2016</v>
      </c>
      <c r="T565" s="84" t="s">
        <v>188</v>
      </c>
      <c r="U565" s="85" t="s">
        <v>279</v>
      </c>
      <c r="V565" s="85" t="s">
        <v>9</v>
      </c>
      <c r="W565" s="85" t="s">
        <v>356</v>
      </c>
      <c r="X565" s="86">
        <v>0.86999999999999966</v>
      </c>
      <c r="Y565" s="86">
        <v>0.87</v>
      </c>
      <c r="Z565" s="86">
        <v>0.41708333333333336</v>
      </c>
      <c r="AA565" s="87">
        <v>0.62999999999999989</v>
      </c>
      <c r="AB565" s="11"/>
    </row>
    <row r="566" spans="18:28" ht="30" customHeight="1" x14ac:dyDescent="0.25">
      <c r="R566" s="7"/>
      <c r="S566" s="88">
        <v>2016</v>
      </c>
      <c r="T566" s="84" t="s">
        <v>188</v>
      </c>
      <c r="U566" s="85" t="s">
        <v>279</v>
      </c>
      <c r="V566" s="85" t="s">
        <v>254</v>
      </c>
      <c r="W566" s="85" t="s">
        <v>357</v>
      </c>
      <c r="X566" s="86" t="s">
        <v>298</v>
      </c>
      <c r="Y566" s="86" t="s">
        <v>298</v>
      </c>
      <c r="Z566" s="86" t="s">
        <v>298</v>
      </c>
      <c r="AA566" s="87" t="s">
        <v>298</v>
      </c>
      <c r="AB566" s="11"/>
    </row>
    <row r="567" spans="18:28" ht="30" customHeight="1" x14ac:dyDescent="0.25">
      <c r="R567" s="7"/>
      <c r="S567" s="88">
        <v>2016</v>
      </c>
      <c r="T567" s="84" t="s">
        <v>188</v>
      </c>
      <c r="U567" s="85" t="s">
        <v>279</v>
      </c>
      <c r="V567" s="85" t="s">
        <v>254</v>
      </c>
      <c r="W567" s="85" t="s">
        <v>358</v>
      </c>
      <c r="X567" s="86" t="s">
        <v>298</v>
      </c>
      <c r="Y567" s="86" t="s">
        <v>298</v>
      </c>
      <c r="Z567" s="86" t="s">
        <v>298</v>
      </c>
      <c r="AA567" s="87" t="s">
        <v>298</v>
      </c>
      <c r="AB567" s="11"/>
    </row>
    <row r="568" spans="18:28" ht="30" customHeight="1" x14ac:dyDescent="0.25">
      <c r="R568" s="7"/>
      <c r="S568" s="88">
        <v>2016</v>
      </c>
      <c r="T568" s="84" t="s">
        <v>188</v>
      </c>
      <c r="U568" s="85" t="s">
        <v>279</v>
      </c>
      <c r="V568" s="85" t="s">
        <v>9</v>
      </c>
      <c r="W568" s="85" t="s">
        <v>359</v>
      </c>
      <c r="X568" s="86">
        <v>0.87000000000000033</v>
      </c>
      <c r="Y568" s="86">
        <v>0.87</v>
      </c>
      <c r="Z568" s="86">
        <v>0.67281249999999981</v>
      </c>
      <c r="AA568" s="87">
        <v>1.3500000000000008</v>
      </c>
      <c r="AB568" s="11"/>
    </row>
    <row r="569" spans="18:28" ht="30" customHeight="1" x14ac:dyDescent="0.25">
      <c r="R569" s="7"/>
      <c r="S569" s="88">
        <v>2016</v>
      </c>
      <c r="T569" s="84" t="s">
        <v>188</v>
      </c>
      <c r="U569" s="85" t="s">
        <v>279</v>
      </c>
      <c r="V569" s="85" t="s">
        <v>9</v>
      </c>
      <c r="W569" s="85" t="s">
        <v>360</v>
      </c>
      <c r="X569" s="86">
        <v>0.86999999999999966</v>
      </c>
      <c r="Y569" s="86">
        <v>0.87000000000000011</v>
      </c>
      <c r="Z569" s="86">
        <v>0.11848000000000003</v>
      </c>
      <c r="AA569" s="87">
        <v>0.23250000000000001</v>
      </c>
      <c r="AB569" s="11"/>
    </row>
    <row r="570" spans="18:28" ht="30" customHeight="1" x14ac:dyDescent="0.25">
      <c r="R570" s="7"/>
      <c r="S570" s="88">
        <v>2016</v>
      </c>
      <c r="T570" s="84" t="s">
        <v>188</v>
      </c>
      <c r="U570" s="85" t="s">
        <v>279</v>
      </c>
      <c r="V570" s="85" t="s">
        <v>9</v>
      </c>
      <c r="W570" s="85" t="s">
        <v>360</v>
      </c>
      <c r="X570" s="86">
        <v>0.86999999999999966</v>
      </c>
      <c r="Y570" s="86">
        <v>0.87000000000000011</v>
      </c>
      <c r="Z570" s="86">
        <v>0.11848000000000003</v>
      </c>
      <c r="AA570" s="87">
        <v>0.23250000000000001</v>
      </c>
      <c r="AB570" s="11"/>
    </row>
    <row r="571" spans="18:28" ht="30" customHeight="1" x14ac:dyDescent="0.25">
      <c r="R571" s="7"/>
      <c r="S571" s="88">
        <v>2016</v>
      </c>
      <c r="T571" s="84" t="s">
        <v>188</v>
      </c>
      <c r="U571" s="85" t="s">
        <v>279</v>
      </c>
      <c r="V571" s="85" t="s">
        <v>9</v>
      </c>
      <c r="W571" s="85" t="s">
        <v>361</v>
      </c>
      <c r="X571" s="86">
        <v>0.86999999999999966</v>
      </c>
      <c r="Y571" s="86">
        <v>0.86999999999999966</v>
      </c>
      <c r="Z571" s="86">
        <v>5.9003984063745046E-2</v>
      </c>
      <c r="AA571" s="87">
        <v>0.11625000000000003</v>
      </c>
      <c r="AB571" s="11"/>
    </row>
    <row r="572" spans="18:28" ht="30" customHeight="1" x14ac:dyDescent="0.25">
      <c r="R572" s="7"/>
      <c r="S572" s="88">
        <v>2016</v>
      </c>
      <c r="T572" s="84" t="s">
        <v>188</v>
      </c>
      <c r="U572" s="85" t="s">
        <v>279</v>
      </c>
      <c r="V572" s="85" t="s">
        <v>9</v>
      </c>
      <c r="W572" s="85" t="s">
        <v>362</v>
      </c>
      <c r="X572" s="86">
        <v>0.86999999999999988</v>
      </c>
      <c r="Y572" s="86">
        <v>0.87000000000000011</v>
      </c>
      <c r="Z572" s="86">
        <v>1.340625</v>
      </c>
      <c r="AA572" s="87">
        <v>1.0999999999999999</v>
      </c>
      <c r="AB572" s="11"/>
    </row>
    <row r="573" spans="18:28" ht="30" customHeight="1" x14ac:dyDescent="0.25">
      <c r="R573" s="7"/>
      <c r="S573" s="88">
        <v>2016</v>
      </c>
      <c r="T573" s="84" t="s">
        <v>188</v>
      </c>
      <c r="U573" s="85" t="s">
        <v>279</v>
      </c>
      <c r="V573" s="85" t="s">
        <v>9</v>
      </c>
      <c r="W573" s="85" t="s">
        <v>363</v>
      </c>
      <c r="X573" s="86">
        <v>0.87000000000000011</v>
      </c>
      <c r="Y573" s="86">
        <v>0.87000000000000011</v>
      </c>
      <c r="Z573" s="86">
        <v>1.3406250000000002</v>
      </c>
      <c r="AA573" s="87">
        <v>1.0999999999999996</v>
      </c>
      <c r="AB573" s="11"/>
    </row>
    <row r="574" spans="18:28" ht="30" customHeight="1" x14ac:dyDescent="0.25">
      <c r="R574" s="7"/>
      <c r="S574" s="88">
        <v>2016</v>
      </c>
      <c r="T574" s="84" t="s">
        <v>188</v>
      </c>
      <c r="U574" s="85" t="s">
        <v>279</v>
      </c>
      <c r="V574" s="85" t="s">
        <v>254</v>
      </c>
      <c r="W574" s="85" t="s">
        <v>364</v>
      </c>
      <c r="X574" s="86">
        <v>0.81000000000000016</v>
      </c>
      <c r="Y574" s="86">
        <v>0.81</v>
      </c>
      <c r="Z574" s="86">
        <v>0.21485411140583555</v>
      </c>
      <c r="AA574" s="87">
        <v>1.4606741573033708</v>
      </c>
      <c r="AB574" s="11"/>
    </row>
    <row r="575" spans="18:28" ht="30" customHeight="1" x14ac:dyDescent="0.25">
      <c r="R575" s="7"/>
      <c r="S575" s="88">
        <v>2016</v>
      </c>
      <c r="T575" s="84" t="s">
        <v>188</v>
      </c>
      <c r="U575" s="85" t="s">
        <v>279</v>
      </c>
      <c r="V575" s="85" t="s">
        <v>9</v>
      </c>
      <c r="W575" s="85" t="s">
        <v>365</v>
      </c>
      <c r="X575" s="86">
        <v>0.86999999999999966</v>
      </c>
      <c r="Y575" s="86">
        <v>0.86999999999999966</v>
      </c>
      <c r="Z575" s="86">
        <v>0.15640625000000002</v>
      </c>
      <c r="AA575" s="87">
        <v>0.31499999999999995</v>
      </c>
      <c r="AB575" s="11"/>
    </row>
    <row r="576" spans="18:28" ht="30" customHeight="1" x14ac:dyDescent="0.25">
      <c r="R576" s="7"/>
      <c r="S576" s="88">
        <v>2016</v>
      </c>
      <c r="T576" s="84" t="s">
        <v>188</v>
      </c>
      <c r="U576" s="85" t="s">
        <v>279</v>
      </c>
      <c r="V576" s="85" t="s">
        <v>9</v>
      </c>
      <c r="W576" s="85" t="s">
        <v>366</v>
      </c>
      <c r="X576" s="86">
        <v>0.87000000000000011</v>
      </c>
      <c r="Y576" s="86">
        <v>0.86999999999999988</v>
      </c>
      <c r="Z576" s="86">
        <v>0.23909774436090225</v>
      </c>
      <c r="AA576" s="87">
        <v>0.24383561643835625</v>
      </c>
      <c r="AB576" s="11"/>
    </row>
    <row r="577" spans="18:28" ht="30" customHeight="1" x14ac:dyDescent="0.25">
      <c r="R577" s="7"/>
      <c r="S577" s="88">
        <v>2016</v>
      </c>
      <c r="T577" s="84" t="s">
        <v>188</v>
      </c>
      <c r="U577" s="85" t="s">
        <v>302</v>
      </c>
      <c r="V577" s="85" t="s">
        <v>11</v>
      </c>
      <c r="W577" s="85" t="s">
        <v>11</v>
      </c>
      <c r="X577" s="86" t="s">
        <v>298</v>
      </c>
      <c r="Y577" s="86" t="s">
        <v>298</v>
      </c>
      <c r="Z577" s="86" t="s">
        <v>298</v>
      </c>
      <c r="AA577" s="87" t="s">
        <v>298</v>
      </c>
      <c r="AB577" s="11"/>
    </row>
    <row r="578" spans="18:28" ht="30" customHeight="1" x14ac:dyDescent="0.25">
      <c r="R578" s="7"/>
      <c r="S578" s="88">
        <v>2016</v>
      </c>
      <c r="T578" s="84" t="s">
        <v>188</v>
      </c>
      <c r="U578" s="85" t="s">
        <v>302</v>
      </c>
      <c r="V578" s="85" t="s">
        <v>9</v>
      </c>
      <c r="W578" s="85" t="s">
        <v>356</v>
      </c>
      <c r="X578" s="86" t="s">
        <v>298</v>
      </c>
      <c r="Y578" s="86" t="s">
        <v>298</v>
      </c>
      <c r="Z578" s="86" t="s">
        <v>298</v>
      </c>
      <c r="AA578" s="87" t="s">
        <v>298</v>
      </c>
      <c r="AB578" s="11"/>
    </row>
    <row r="579" spans="18:28" ht="30" customHeight="1" x14ac:dyDescent="0.25">
      <c r="R579" s="7"/>
      <c r="S579" s="88">
        <v>2016</v>
      </c>
      <c r="T579" s="84" t="s">
        <v>188</v>
      </c>
      <c r="U579" s="85" t="s">
        <v>302</v>
      </c>
      <c r="V579" s="85" t="s">
        <v>254</v>
      </c>
      <c r="W579" s="85" t="s">
        <v>357</v>
      </c>
      <c r="X579" s="86">
        <v>0.4</v>
      </c>
      <c r="Y579" s="86">
        <v>0.39999999999999991</v>
      </c>
      <c r="Z579" s="86">
        <v>0.42758620689655175</v>
      </c>
      <c r="AA579" s="87">
        <v>0.28988764044943816</v>
      </c>
      <c r="AB579" s="11"/>
    </row>
    <row r="580" spans="18:28" ht="30" customHeight="1" x14ac:dyDescent="0.25">
      <c r="R580" s="7"/>
      <c r="S580" s="88">
        <v>2016</v>
      </c>
      <c r="T580" s="84" t="s">
        <v>188</v>
      </c>
      <c r="U580" s="85" t="s">
        <v>302</v>
      </c>
      <c r="V580" s="85" t="s">
        <v>254</v>
      </c>
      <c r="W580" s="85" t="s">
        <v>358</v>
      </c>
      <c r="X580" s="86" t="s">
        <v>298</v>
      </c>
      <c r="Y580" s="86" t="s">
        <v>298</v>
      </c>
      <c r="Z580" s="86" t="s">
        <v>298</v>
      </c>
      <c r="AA580" s="87" t="s">
        <v>298</v>
      </c>
      <c r="AB580" s="11"/>
    </row>
    <row r="581" spans="18:28" ht="30" customHeight="1" x14ac:dyDescent="0.25">
      <c r="R581" s="7"/>
      <c r="S581" s="88">
        <v>2016</v>
      </c>
      <c r="T581" s="84" t="s">
        <v>188</v>
      </c>
      <c r="U581" s="85" t="s">
        <v>302</v>
      </c>
      <c r="V581" s="85" t="s">
        <v>9</v>
      </c>
      <c r="W581" s="85" t="s">
        <v>359</v>
      </c>
      <c r="X581" s="86" t="s">
        <v>298</v>
      </c>
      <c r="Y581" s="86" t="s">
        <v>298</v>
      </c>
      <c r="Z581" s="86" t="s">
        <v>298</v>
      </c>
      <c r="AA581" s="87" t="s">
        <v>298</v>
      </c>
      <c r="AB581" s="11"/>
    </row>
    <row r="582" spans="18:28" ht="30" customHeight="1" x14ac:dyDescent="0.25">
      <c r="R582" s="7"/>
      <c r="S582" s="88">
        <v>2016</v>
      </c>
      <c r="T582" s="84" t="s">
        <v>188</v>
      </c>
      <c r="U582" s="85" t="s">
        <v>302</v>
      </c>
      <c r="V582" s="85" t="s">
        <v>9</v>
      </c>
      <c r="W582" s="85" t="s">
        <v>360</v>
      </c>
      <c r="X582" s="86" t="s">
        <v>298</v>
      </c>
      <c r="Y582" s="86" t="s">
        <v>298</v>
      </c>
      <c r="Z582" s="86" t="s">
        <v>298</v>
      </c>
      <c r="AA582" s="87" t="s">
        <v>298</v>
      </c>
      <c r="AB582" s="11"/>
    </row>
    <row r="583" spans="18:28" ht="30" customHeight="1" x14ac:dyDescent="0.25">
      <c r="R583" s="7"/>
      <c r="S583" s="88">
        <v>2016</v>
      </c>
      <c r="T583" s="84" t="s">
        <v>188</v>
      </c>
      <c r="U583" s="85" t="s">
        <v>302</v>
      </c>
      <c r="V583" s="85" t="s">
        <v>9</v>
      </c>
      <c r="W583" s="85" t="s">
        <v>360</v>
      </c>
      <c r="X583" s="86" t="s">
        <v>298</v>
      </c>
      <c r="Y583" s="86" t="s">
        <v>298</v>
      </c>
      <c r="Z583" s="86" t="s">
        <v>298</v>
      </c>
      <c r="AA583" s="87" t="s">
        <v>298</v>
      </c>
      <c r="AB583" s="11"/>
    </row>
    <row r="584" spans="18:28" ht="30" customHeight="1" x14ac:dyDescent="0.25">
      <c r="R584" s="7"/>
      <c r="S584" s="88">
        <v>2016</v>
      </c>
      <c r="T584" s="84" t="s">
        <v>188</v>
      </c>
      <c r="U584" s="85" t="s">
        <v>302</v>
      </c>
      <c r="V584" s="85" t="s">
        <v>9</v>
      </c>
      <c r="W584" s="85" t="s">
        <v>361</v>
      </c>
      <c r="X584" s="86" t="s">
        <v>298</v>
      </c>
      <c r="Y584" s="86" t="s">
        <v>298</v>
      </c>
      <c r="Z584" s="86" t="s">
        <v>298</v>
      </c>
      <c r="AA584" s="87" t="s">
        <v>298</v>
      </c>
      <c r="AB584" s="11"/>
    </row>
    <row r="585" spans="18:28" ht="30" customHeight="1" x14ac:dyDescent="0.25">
      <c r="R585" s="7"/>
      <c r="S585" s="88">
        <v>2016</v>
      </c>
      <c r="T585" s="84" t="s">
        <v>188</v>
      </c>
      <c r="U585" s="85" t="s">
        <v>302</v>
      </c>
      <c r="V585" s="85" t="s">
        <v>9</v>
      </c>
      <c r="W585" s="85" t="s">
        <v>362</v>
      </c>
      <c r="X585" s="86" t="s">
        <v>298</v>
      </c>
      <c r="Y585" s="86" t="s">
        <v>298</v>
      </c>
      <c r="Z585" s="86" t="s">
        <v>298</v>
      </c>
      <c r="AA585" s="87" t="s">
        <v>298</v>
      </c>
      <c r="AB585" s="11"/>
    </row>
    <row r="586" spans="18:28" ht="30" customHeight="1" x14ac:dyDescent="0.25">
      <c r="R586" s="7"/>
      <c r="S586" s="88">
        <v>2016</v>
      </c>
      <c r="T586" s="84" t="s">
        <v>188</v>
      </c>
      <c r="U586" s="85" t="s">
        <v>302</v>
      </c>
      <c r="V586" s="85" t="s">
        <v>9</v>
      </c>
      <c r="W586" s="85" t="s">
        <v>363</v>
      </c>
      <c r="X586" s="86" t="s">
        <v>298</v>
      </c>
      <c r="Y586" s="86" t="s">
        <v>298</v>
      </c>
      <c r="Z586" s="86" t="s">
        <v>298</v>
      </c>
      <c r="AA586" s="87" t="s">
        <v>298</v>
      </c>
      <c r="AB586" s="11"/>
    </row>
    <row r="587" spans="18:28" ht="30" customHeight="1" x14ac:dyDescent="0.25">
      <c r="R587" s="7"/>
      <c r="S587" s="88">
        <v>2016</v>
      </c>
      <c r="T587" s="84" t="s">
        <v>188</v>
      </c>
      <c r="U587" s="85" t="s">
        <v>302</v>
      </c>
      <c r="V587" s="85" t="s">
        <v>254</v>
      </c>
      <c r="W587" s="85" t="s">
        <v>364</v>
      </c>
      <c r="X587" s="86" t="s">
        <v>298</v>
      </c>
      <c r="Y587" s="86" t="s">
        <v>298</v>
      </c>
      <c r="Z587" s="86" t="s">
        <v>298</v>
      </c>
      <c r="AA587" s="87" t="s">
        <v>298</v>
      </c>
      <c r="AB587" s="11"/>
    </row>
    <row r="588" spans="18:28" ht="30" customHeight="1" x14ac:dyDescent="0.25">
      <c r="R588" s="7"/>
      <c r="S588" s="88">
        <v>2016</v>
      </c>
      <c r="T588" s="84" t="s">
        <v>188</v>
      </c>
      <c r="U588" s="85" t="s">
        <v>302</v>
      </c>
      <c r="V588" s="85" t="s">
        <v>9</v>
      </c>
      <c r="W588" s="85" t="s">
        <v>365</v>
      </c>
      <c r="X588" s="86" t="s">
        <v>298</v>
      </c>
      <c r="Y588" s="86" t="s">
        <v>298</v>
      </c>
      <c r="Z588" s="86" t="s">
        <v>298</v>
      </c>
      <c r="AA588" s="87" t="s">
        <v>298</v>
      </c>
      <c r="AB588" s="11"/>
    </row>
    <row r="589" spans="18:28" ht="30" customHeight="1" x14ac:dyDescent="0.25">
      <c r="R589" s="7"/>
      <c r="S589" s="88">
        <v>2016</v>
      </c>
      <c r="T589" s="84" t="s">
        <v>188</v>
      </c>
      <c r="U589" s="85" t="s">
        <v>302</v>
      </c>
      <c r="V589" s="85" t="s">
        <v>9</v>
      </c>
      <c r="W589" s="85" t="s">
        <v>366</v>
      </c>
      <c r="X589" s="86" t="s">
        <v>298</v>
      </c>
      <c r="Y589" s="86" t="s">
        <v>298</v>
      </c>
      <c r="Z589" s="86" t="s">
        <v>298</v>
      </c>
      <c r="AA589" s="87" t="s">
        <v>298</v>
      </c>
      <c r="AB589" s="11"/>
    </row>
    <row r="590" spans="18:28" ht="30" customHeight="1" x14ac:dyDescent="0.25">
      <c r="R590" s="7"/>
      <c r="S590" s="88">
        <v>2016</v>
      </c>
      <c r="T590" s="84" t="s">
        <v>188</v>
      </c>
      <c r="U590" s="85" t="s">
        <v>221</v>
      </c>
      <c r="V590" s="85" t="s">
        <v>11</v>
      </c>
      <c r="W590" s="85" t="s">
        <v>11</v>
      </c>
      <c r="X590" s="86" t="s">
        <v>298</v>
      </c>
      <c r="Y590" s="86" t="s">
        <v>298</v>
      </c>
      <c r="Z590" s="86" t="s">
        <v>298</v>
      </c>
      <c r="AA590" s="87" t="s">
        <v>298</v>
      </c>
      <c r="AB590" s="11"/>
    </row>
    <row r="591" spans="18:28" ht="30" customHeight="1" x14ac:dyDescent="0.25">
      <c r="R591" s="7"/>
      <c r="S591" s="88">
        <v>2016</v>
      </c>
      <c r="T591" s="84" t="s">
        <v>188</v>
      </c>
      <c r="U591" s="85" t="s">
        <v>221</v>
      </c>
      <c r="V591" s="85" t="s">
        <v>9</v>
      </c>
      <c r="W591" s="85" t="s">
        <v>356</v>
      </c>
      <c r="X591" s="86">
        <v>0.86999999999999988</v>
      </c>
      <c r="Y591" s="86">
        <v>0.87</v>
      </c>
      <c r="Z591" s="86">
        <v>0.41708333333333331</v>
      </c>
      <c r="AA591" s="87">
        <v>0.63</v>
      </c>
      <c r="AB591" s="11"/>
    </row>
    <row r="592" spans="18:28" ht="30" customHeight="1" x14ac:dyDescent="0.25">
      <c r="R592" s="7"/>
      <c r="S592" s="88">
        <v>2016</v>
      </c>
      <c r="T592" s="84" t="s">
        <v>188</v>
      </c>
      <c r="U592" s="85" t="s">
        <v>221</v>
      </c>
      <c r="V592" s="85" t="s">
        <v>254</v>
      </c>
      <c r="W592" s="85" t="s">
        <v>357</v>
      </c>
      <c r="X592" s="86" t="s">
        <v>298</v>
      </c>
      <c r="Y592" s="86" t="s">
        <v>298</v>
      </c>
      <c r="Z592" s="86" t="s">
        <v>298</v>
      </c>
      <c r="AA592" s="87" t="s">
        <v>298</v>
      </c>
      <c r="AB592" s="11"/>
    </row>
    <row r="593" spans="18:28" ht="30" customHeight="1" x14ac:dyDescent="0.25">
      <c r="R593" s="7"/>
      <c r="S593" s="88">
        <v>2016</v>
      </c>
      <c r="T593" s="84" t="s">
        <v>188</v>
      </c>
      <c r="U593" s="85" t="s">
        <v>221</v>
      </c>
      <c r="V593" s="85" t="s">
        <v>254</v>
      </c>
      <c r="W593" s="85" t="s">
        <v>358</v>
      </c>
      <c r="X593" s="86" t="s">
        <v>298</v>
      </c>
      <c r="Y593" s="86" t="s">
        <v>298</v>
      </c>
      <c r="Z593" s="86" t="s">
        <v>298</v>
      </c>
      <c r="AA593" s="87" t="s">
        <v>298</v>
      </c>
      <c r="AB593" s="11"/>
    </row>
    <row r="594" spans="18:28" ht="30" customHeight="1" x14ac:dyDescent="0.25">
      <c r="R594" s="7"/>
      <c r="S594" s="88">
        <v>2016</v>
      </c>
      <c r="T594" s="84" t="s">
        <v>188</v>
      </c>
      <c r="U594" s="85" t="s">
        <v>221</v>
      </c>
      <c r="V594" s="85" t="s">
        <v>9</v>
      </c>
      <c r="W594" s="85" t="s">
        <v>359</v>
      </c>
      <c r="X594" s="86" t="s">
        <v>298</v>
      </c>
      <c r="Y594" s="86" t="s">
        <v>298</v>
      </c>
      <c r="Z594" s="86" t="s">
        <v>298</v>
      </c>
      <c r="AA594" s="87" t="s">
        <v>298</v>
      </c>
      <c r="AB594" s="11"/>
    </row>
    <row r="595" spans="18:28" ht="30" customHeight="1" x14ac:dyDescent="0.25">
      <c r="R595" s="7"/>
      <c r="S595" s="88">
        <v>2016</v>
      </c>
      <c r="T595" s="84" t="s">
        <v>188</v>
      </c>
      <c r="U595" s="85" t="s">
        <v>221</v>
      </c>
      <c r="V595" s="85" t="s">
        <v>9</v>
      </c>
      <c r="W595" s="85" t="s">
        <v>360</v>
      </c>
      <c r="X595" s="86">
        <v>0.87</v>
      </c>
      <c r="Y595" s="86">
        <v>0.86999999999999988</v>
      </c>
      <c r="Z595" s="86">
        <v>0.11848</v>
      </c>
      <c r="AA595" s="87">
        <v>0.23250000000000001</v>
      </c>
      <c r="AB595" s="11"/>
    </row>
    <row r="596" spans="18:28" ht="30" customHeight="1" x14ac:dyDescent="0.25">
      <c r="R596" s="7"/>
      <c r="S596" s="88">
        <v>2016</v>
      </c>
      <c r="T596" s="84" t="s">
        <v>188</v>
      </c>
      <c r="U596" s="85" t="s">
        <v>221</v>
      </c>
      <c r="V596" s="85" t="s">
        <v>9</v>
      </c>
      <c r="W596" s="85" t="s">
        <v>360</v>
      </c>
      <c r="X596" s="86">
        <v>0.87</v>
      </c>
      <c r="Y596" s="86">
        <v>0.86999999999999988</v>
      </c>
      <c r="Z596" s="86">
        <v>0.11848</v>
      </c>
      <c r="AA596" s="87">
        <v>0.23250000000000001</v>
      </c>
      <c r="AB596" s="11"/>
    </row>
    <row r="597" spans="18:28" ht="30" customHeight="1" x14ac:dyDescent="0.25">
      <c r="R597" s="7"/>
      <c r="S597" s="88">
        <v>2016</v>
      </c>
      <c r="T597" s="84" t="s">
        <v>188</v>
      </c>
      <c r="U597" s="85" t="s">
        <v>221</v>
      </c>
      <c r="V597" s="85" t="s">
        <v>9</v>
      </c>
      <c r="W597" s="85" t="s">
        <v>361</v>
      </c>
      <c r="X597" s="86">
        <v>0.87000000000000011</v>
      </c>
      <c r="Y597" s="86">
        <v>0.87</v>
      </c>
      <c r="Z597" s="86">
        <v>5.9003984063745032E-2</v>
      </c>
      <c r="AA597" s="87">
        <v>0.11625000000000001</v>
      </c>
      <c r="AB597" s="11"/>
    </row>
    <row r="598" spans="18:28" ht="30" customHeight="1" x14ac:dyDescent="0.25">
      <c r="R598" s="7"/>
      <c r="S598" s="88">
        <v>2016</v>
      </c>
      <c r="T598" s="84" t="s">
        <v>188</v>
      </c>
      <c r="U598" s="85" t="s">
        <v>221</v>
      </c>
      <c r="V598" s="85" t="s">
        <v>9</v>
      </c>
      <c r="W598" s="85" t="s">
        <v>362</v>
      </c>
      <c r="X598" s="86" t="s">
        <v>298</v>
      </c>
      <c r="Y598" s="86" t="s">
        <v>298</v>
      </c>
      <c r="Z598" s="86" t="s">
        <v>298</v>
      </c>
      <c r="AA598" s="87" t="s">
        <v>298</v>
      </c>
      <c r="AB598" s="11"/>
    </row>
    <row r="599" spans="18:28" ht="30" customHeight="1" x14ac:dyDescent="0.25">
      <c r="R599" s="7"/>
      <c r="S599" s="88">
        <v>2016</v>
      </c>
      <c r="T599" s="84" t="s">
        <v>188</v>
      </c>
      <c r="U599" s="85" t="s">
        <v>221</v>
      </c>
      <c r="V599" s="85" t="s">
        <v>9</v>
      </c>
      <c r="W599" s="85" t="s">
        <v>363</v>
      </c>
      <c r="X599" s="86" t="s">
        <v>298</v>
      </c>
      <c r="Y599" s="86" t="s">
        <v>298</v>
      </c>
      <c r="Z599" s="86" t="s">
        <v>298</v>
      </c>
      <c r="AA599" s="87" t="s">
        <v>298</v>
      </c>
      <c r="AB599" s="11"/>
    </row>
    <row r="600" spans="18:28" ht="30" customHeight="1" x14ac:dyDescent="0.25">
      <c r="R600" s="7"/>
      <c r="S600" s="88">
        <v>2016</v>
      </c>
      <c r="T600" s="84" t="s">
        <v>188</v>
      </c>
      <c r="U600" s="85" t="s">
        <v>221</v>
      </c>
      <c r="V600" s="85" t="s">
        <v>254</v>
      </c>
      <c r="W600" s="85" t="s">
        <v>364</v>
      </c>
      <c r="X600" s="86">
        <v>0.81</v>
      </c>
      <c r="Y600" s="86">
        <v>0.81</v>
      </c>
      <c r="Z600" s="86">
        <v>0.21485411140583555</v>
      </c>
      <c r="AA600" s="87">
        <v>1.460674157303371</v>
      </c>
      <c r="AB600" s="11"/>
    </row>
    <row r="601" spans="18:28" ht="30" customHeight="1" x14ac:dyDescent="0.25">
      <c r="R601" s="7"/>
      <c r="S601" s="88">
        <v>2016</v>
      </c>
      <c r="T601" s="84" t="s">
        <v>188</v>
      </c>
      <c r="U601" s="85" t="s">
        <v>221</v>
      </c>
      <c r="V601" s="85" t="s">
        <v>9</v>
      </c>
      <c r="W601" s="85" t="s">
        <v>365</v>
      </c>
      <c r="X601" s="86" t="s">
        <v>298</v>
      </c>
      <c r="Y601" s="86" t="s">
        <v>298</v>
      </c>
      <c r="Z601" s="86" t="s">
        <v>298</v>
      </c>
      <c r="AA601" s="87" t="s">
        <v>298</v>
      </c>
      <c r="AB601" s="11"/>
    </row>
    <row r="602" spans="18:28" ht="30" customHeight="1" x14ac:dyDescent="0.25">
      <c r="R602" s="7"/>
      <c r="S602" s="88">
        <v>2016</v>
      </c>
      <c r="T602" s="84" t="s">
        <v>188</v>
      </c>
      <c r="U602" s="85" t="s">
        <v>221</v>
      </c>
      <c r="V602" s="85" t="s">
        <v>9</v>
      </c>
      <c r="W602" s="85" t="s">
        <v>366</v>
      </c>
      <c r="X602" s="86" t="s">
        <v>298</v>
      </c>
      <c r="Y602" s="86" t="s">
        <v>298</v>
      </c>
      <c r="Z602" s="86" t="s">
        <v>298</v>
      </c>
      <c r="AA602" s="87" t="s">
        <v>298</v>
      </c>
      <c r="AB602" s="11"/>
    </row>
    <row r="603" spans="18:28" ht="30" customHeight="1" x14ac:dyDescent="0.25">
      <c r="R603" s="7"/>
      <c r="S603" s="88">
        <v>2016</v>
      </c>
      <c r="T603" s="84" t="s">
        <v>188</v>
      </c>
      <c r="U603" s="85" t="s">
        <v>13</v>
      </c>
      <c r="V603" s="85" t="s">
        <v>11</v>
      </c>
      <c r="W603" s="85" t="s">
        <v>11</v>
      </c>
      <c r="X603" s="86" t="s">
        <v>298</v>
      </c>
      <c r="Y603" s="86" t="s">
        <v>298</v>
      </c>
      <c r="Z603" s="86" t="s">
        <v>298</v>
      </c>
      <c r="AA603" s="87" t="s">
        <v>298</v>
      </c>
      <c r="AB603" s="11"/>
    </row>
    <row r="604" spans="18:28" ht="30" customHeight="1" x14ac:dyDescent="0.25">
      <c r="R604" s="7"/>
      <c r="S604" s="88">
        <v>2016</v>
      </c>
      <c r="T604" s="84" t="s">
        <v>188</v>
      </c>
      <c r="U604" s="85" t="s">
        <v>13</v>
      </c>
      <c r="V604" s="85" t="s">
        <v>9</v>
      </c>
      <c r="W604" s="85" t="s">
        <v>356</v>
      </c>
      <c r="X604" s="86" t="s">
        <v>298</v>
      </c>
      <c r="Y604" s="86" t="s">
        <v>298</v>
      </c>
      <c r="Z604" s="86" t="s">
        <v>298</v>
      </c>
      <c r="AA604" s="87" t="s">
        <v>298</v>
      </c>
      <c r="AB604" s="11"/>
    </row>
    <row r="605" spans="18:28" ht="30" customHeight="1" x14ac:dyDescent="0.25">
      <c r="R605" s="7"/>
      <c r="S605" s="88">
        <v>2016</v>
      </c>
      <c r="T605" s="84" t="s">
        <v>188</v>
      </c>
      <c r="U605" s="85" t="s">
        <v>13</v>
      </c>
      <c r="V605" s="85" t="s">
        <v>254</v>
      </c>
      <c r="W605" s="85" t="s">
        <v>357</v>
      </c>
      <c r="X605" s="86">
        <v>0.4</v>
      </c>
      <c r="Y605" s="86">
        <v>0.4</v>
      </c>
      <c r="Z605" s="86">
        <v>0.42758620689655175</v>
      </c>
      <c r="AA605" s="87">
        <v>2.8988764044943824</v>
      </c>
      <c r="AB605" s="11"/>
    </row>
    <row r="606" spans="18:28" ht="30" customHeight="1" x14ac:dyDescent="0.25">
      <c r="R606" s="7"/>
      <c r="S606" s="88">
        <v>2016</v>
      </c>
      <c r="T606" s="84" t="s">
        <v>188</v>
      </c>
      <c r="U606" s="85" t="s">
        <v>13</v>
      </c>
      <c r="V606" s="85" t="s">
        <v>254</v>
      </c>
      <c r="W606" s="85" t="s">
        <v>358</v>
      </c>
      <c r="X606" s="86">
        <v>0.40000000000000008</v>
      </c>
      <c r="Y606" s="86">
        <v>0.40000000000000013</v>
      </c>
      <c r="Z606" s="86">
        <v>0.40870967741935482</v>
      </c>
      <c r="AA606" s="87">
        <v>2.7619047619047619</v>
      </c>
      <c r="AB606" s="11"/>
    </row>
    <row r="607" spans="18:28" ht="30" customHeight="1" x14ac:dyDescent="0.25">
      <c r="R607" s="7"/>
      <c r="S607" s="88">
        <v>2016</v>
      </c>
      <c r="T607" s="84" t="s">
        <v>188</v>
      </c>
      <c r="U607" s="85" t="s">
        <v>13</v>
      </c>
      <c r="V607" s="85" t="s">
        <v>9</v>
      </c>
      <c r="W607" s="85" t="s">
        <v>359</v>
      </c>
      <c r="X607" s="86">
        <v>0.86999999999999966</v>
      </c>
      <c r="Y607" s="86">
        <v>0.87000000000000033</v>
      </c>
      <c r="Z607" s="86">
        <v>0.67281250000000015</v>
      </c>
      <c r="AA607" s="87">
        <v>1.35</v>
      </c>
      <c r="AB607" s="11"/>
    </row>
    <row r="608" spans="18:28" ht="30" customHeight="1" x14ac:dyDescent="0.25">
      <c r="R608" s="7"/>
      <c r="S608" s="88">
        <v>2016</v>
      </c>
      <c r="T608" s="84" t="s">
        <v>188</v>
      </c>
      <c r="U608" s="85" t="s">
        <v>13</v>
      </c>
      <c r="V608" s="85" t="s">
        <v>9</v>
      </c>
      <c r="W608" s="85" t="s">
        <v>360</v>
      </c>
      <c r="X608" s="86">
        <v>0.86999999999999988</v>
      </c>
      <c r="Y608" s="86">
        <v>0.87000000000000011</v>
      </c>
      <c r="Z608" s="86">
        <v>0.11848</v>
      </c>
      <c r="AA608" s="87">
        <v>0.23250000000000001</v>
      </c>
      <c r="AB608" s="11"/>
    </row>
    <row r="609" spans="18:28" ht="30" customHeight="1" x14ac:dyDescent="0.25">
      <c r="R609" s="7"/>
      <c r="S609" s="88">
        <v>2016</v>
      </c>
      <c r="T609" s="84" t="s">
        <v>188</v>
      </c>
      <c r="U609" s="85" t="s">
        <v>13</v>
      </c>
      <c r="V609" s="85" t="s">
        <v>9</v>
      </c>
      <c r="W609" s="85" t="s">
        <v>360</v>
      </c>
      <c r="X609" s="86">
        <v>0.86999999999999988</v>
      </c>
      <c r="Y609" s="86">
        <v>0.87000000000000011</v>
      </c>
      <c r="Z609" s="86">
        <v>0.11848</v>
      </c>
      <c r="AA609" s="87">
        <v>0.23250000000000001</v>
      </c>
      <c r="AB609" s="11"/>
    </row>
    <row r="610" spans="18:28" ht="30" customHeight="1" x14ac:dyDescent="0.25">
      <c r="R610" s="7"/>
      <c r="S610" s="88">
        <v>2016</v>
      </c>
      <c r="T610" s="84" t="s">
        <v>188</v>
      </c>
      <c r="U610" s="85" t="s">
        <v>13</v>
      </c>
      <c r="V610" s="85" t="s">
        <v>9</v>
      </c>
      <c r="W610" s="85" t="s">
        <v>361</v>
      </c>
      <c r="X610" s="86">
        <v>0.87</v>
      </c>
      <c r="Y610" s="86">
        <v>0.86999999999999988</v>
      </c>
      <c r="Z610" s="86">
        <v>5.9003984063745019E-2</v>
      </c>
      <c r="AA610" s="87">
        <v>0.11625000000000001</v>
      </c>
      <c r="AB610" s="11"/>
    </row>
    <row r="611" spans="18:28" ht="30" customHeight="1" x14ac:dyDescent="0.25">
      <c r="R611" s="7"/>
      <c r="S611" s="88">
        <v>2016</v>
      </c>
      <c r="T611" s="84" t="s">
        <v>188</v>
      </c>
      <c r="U611" s="85" t="s">
        <v>13</v>
      </c>
      <c r="V611" s="85" t="s">
        <v>9</v>
      </c>
      <c r="W611" s="85" t="s">
        <v>362</v>
      </c>
      <c r="X611" s="86">
        <v>0.86999999999999966</v>
      </c>
      <c r="Y611" s="86">
        <v>0.86999999999999988</v>
      </c>
      <c r="Z611" s="86">
        <v>1.3406250000000002</v>
      </c>
      <c r="AA611" s="87">
        <v>1.1000000000000003</v>
      </c>
      <c r="AB611" s="11"/>
    </row>
    <row r="612" spans="18:28" ht="30" customHeight="1" x14ac:dyDescent="0.25">
      <c r="R612" s="7"/>
      <c r="S612" s="88">
        <v>2016</v>
      </c>
      <c r="T612" s="84" t="s">
        <v>188</v>
      </c>
      <c r="U612" s="85" t="s">
        <v>13</v>
      </c>
      <c r="V612" s="85" t="s">
        <v>9</v>
      </c>
      <c r="W612" s="85" t="s">
        <v>363</v>
      </c>
      <c r="X612" s="86" t="s">
        <v>298</v>
      </c>
      <c r="Y612" s="86" t="s">
        <v>298</v>
      </c>
      <c r="Z612" s="86" t="s">
        <v>298</v>
      </c>
      <c r="AA612" s="87" t="s">
        <v>298</v>
      </c>
      <c r="AB612" s="11"/>
    </row>
    <row r="613" spans="18:28" ht="30" customHeight="1" x14ac:dyDescent="0.25">
      <c r="R613" s="7"/>
      <c r="S613" s="88">
        <v>2016</v>
      </c>
      <c r="T613" s="84" t="s">
        <v>188</v>
      </c>
      <c r="U613" s="85" t="s">
        <v>13</v>
      </c>
      <c r="V613" s="85" t="s">
        <v>254</v>
      </c>
      <c r="W613" s="85" t="s">
        <v>364</v>
      </c>
      <c r="X613" s="86">
        <v>0.81000000000000028</v>
      </c>
      <c r="Y613" s="86">
        <v>0.80999999999999939</v>
      </c>
      <c r="Z613" s="86">
        <v>0.21485411140583555</v>
      </c>
      <c r="AA613" s="87">
        <v>1.4606741573033724</v>
      </c>
      <c r="AB613" s="11"/>
    </row>
    <row r="614" spans="18:28" ht="30" customHeight="1" x14ac:dyDescent="0.25">
      <c r="R614" s="7"/>
      <c r="S614" s="88">
        <v>2016</v>
      </c>
      <c r="T614" s="84" t="s">
        <v>188</v>
      </c>
      <c r="U614" s="85" t="s">
        <v>13</v>
      </c>
      <c r="V614" s="85" t="s">
        <v>9</v>
      </c>
      <c r="W614" s="85" t="s">
        <v>365</v>
      </c>
      <c r="X614" s="86" t="s">
        <v>298</v>
      </c>
      <c r="Y614" s="86" t="s">
        <v>298</v>
      </c>
      <c r="Z614" s="86" t="s">
        <v>298</v>
      </c>
      <c r="AA614" s="87" t="s">
        <v>298</v>
      </c>
      <c r="AB614" s="11"/>
    </row>
    <row r="615" spans="18:28" ht="30" customHeight="1" x14ac:dyDescent="0.25">
      <c r="R615" s="7"/>
      <c r="S615" s="88">
        <v>2016</v>
      </c>
      <c r="T615" s="84" t="s">
        <v>188</v>
      </c>
      <c r="U615" s="85" t="s">
        <v>13</v>
      </c>
      <c r="V615" s="85" t="s">
        <v>9</v>
      </c>
      <c r="W615" s="85" t="s">
        <v>366</v>
      </c>
      <c r="X615" s="86" t="s">
        <v>298</v>
      </c>
      <c r="Y615" s="86" t="s">
        <v>298</v>
      </c>
      <c r="Z615" s="86" t="s">
        <v>298</v>
      </c>
      <c r="AA615" s="87" t="s">
        <v>298</v>
      </c>
      <c r="AB615" s="11"/>
    </row>
    <row r="616" spans="18:28" ht="30" customHeight="1" x14ac:dyDescent="0.25">
      <c r="R616" s="7"/>
      <c r="S616" s="88">
        <v>2016</v>
      </c>
      <c r="T616" s="84" t="s">
        <v>188</v>
      </c>
      <c r="U616" s="85" t="s">
        <v>258</v>
      </c>
      <c r="V616" s="85" t="s">
        <v>11</v>
      </c>
      <c r="W616" s="85" t="s">
        <v>11</v>
      </c>
      <c r="X616" s="86">
        <v>0.78</v>
      </c>
      <c r="Y616" s="86">
        <v>0.78</v>
      </c>
      <c r="Z616" s="86">
        <v>1</v>
      </c>
      <c r="AA616" s="87">
        <v>1</v>
      </c>
      <c r="AB616" s="11"/>
    </row>
    <row r="617" spans="18:28" ht="30" customHeight="1" x14ac:dyDescent="0.25">
      <c r="R617" s="7"/>
      <c r="S617" s="88">
        <v>2016</v>
      </c>
      <c r="T617" s="84" t="s">
        <v>188</v>
      </c>
      <c r="U617" s="85" t="s">
        <v>258</v>
      </c>
      <c r="V617" s="85" t="s">
        <v>9</v>
      </c>
      <c r="W617" s="85" t="s">
        <v>356</v>
      </c>
      <c r="X617" s="86" t="s">
        <v>298</v>
      </c>
      <c r="Y617" s="86" t="s">
        <v>298</v>
      </c>
      <c r="Z617" s="86" t="s">
        <v>298</v>
      </c>
      <c r="AA617" s="87" t="s">
        <v>298</v>
      </c>
      <c r="AB617" s="11"/>
    </row>
    <row r="618" spans="18:28" ht="30" customHeight="1" x14ac:dyDescent="0.25">
      <c r="R618" s="7"/>
      <c r="S618" s="88">
        <v>2016</v>
      </c>
      <c r="T618" s="84" t="s">
        <v>188</v>
      </c>
      <c r="U618" s="85" t="s">
        <v>258</v>
      </c>
      <c r="V618" s="85" t="s">
        <v>254</v>
      </c>
      <c r="W618" s="85" t="s">
        <v>357</v>
      </c>
      <c r="X618" s="86" t="s">
        <v>298</v>
      </c>
      <c r="Y618" s="86" t="s">
        <v>298</v>
      </c>
      <c r="Z618" s="86" t="s">
        <v>298</v>
      </c>
      <c r="AA618" s="87" t="s">
        <v>298</v>
      </c>
      <c r="AB618" s="11"/>
    </row>
    <row r="619" spans="18:28" ht="30" customHeight="1" x14ac:dyDescent="0.25">
      <c r="R619" s="7"/>
      <c r="S619" s="88">
        <v>2016</v>
      </c>
      <c r="T619" s="84" t="s">
        <v>188</v>
      </c>
      <c r="U619" s="85" t="s">
        <v>258</v>
      </c>
      <c r="V619" s="85" t="s">
        <v>254</v>
      </c>
      <c r="W619" s="85" t="s">
        <v>358</v>
      </c>
      <c r="X619" s="86" t="s">
        <v>298</v>
      </c>
      <c r="Y619" s="86" t="s">
        <v>298</v>
      </c>
      <c r="Z619" s="86" t="s">
        <v>298</v>
      </c>
      <c r="AA619" s="87" t="s">
        <v>298</v>
      </c>
      <c r="AB619" s="11"/>
    </row>
    <row r="620" spans="18:28" ht="30" customHeight="1" x14ac:dyDescent="0.25">
      <c r="R620" s="7"/>
      <c r="S620" s="88">
        <v>2016</v>
      </c>
      <c r="T620" s="84" t="s">
        <v>188</v>
      </c>
      <c r="U620" s="85" t="s">
        <v>258</v>
      </c>
      <c r="V620" s="85" t="s">
        <v>9</v>
      </c>
      <c r="W620" s="85" t="s">
        <v>359</v>
      </c>
      <c r="X620" s="86" t="s">
        <v>298</v>
      </c>
      <c r="Y620" s="86" t="s">
        <v>298</v>
      </c>
      <c r="Z620" s="86" t="s">
        <v>298</v>
      </c>
      <c r="AA620" s="87" t="s">
        <v>298</v>
      </c>
      <c r="AB620" s="11"/>
    </row>
    <row r="621" spans="18:28" ht="30" customHeight="1" x14ac:dyDescent="0.25">
      <c r="R621" s="7"/>
      <c r="S621" s="88">
        <v>2016</v>
      </c>
      <c r="T621" s="84" t="s">
        <v>188</v>
      </c>
      <c r="U621" s="85" t="s">
        <v>258</v>
      </c>
      <c r="V621" s="85" t="s">
        <v>9</v>
      </c>
      <c r="W621" s="85" t="s">
        <v>360</v>
      </c>
      <c r="X621" s="86">
        <v>0.87</v>
      </c>
      <c r="Y621" s="86">
        <v>0.87</v>
      </c>
      <c r="Z621" s="86">
        <v>0.11847999999999999</v>
      </c>
      <c r="AA621" s="87">
        <v>0.23250000000000001</v>
      </c>
      <c r="AB621" s="11"/>
    </row>
    <row r="622" spans="18:28" ht="30" customHeight="1" x14ac:dyDescent="0.25">
      <c r="R622" s="7"/>
      <c r="S622" s="88">
        <v>2016</v>
      </c>
      <c r="T622" s="84" t="s">
        <v>188</v>
      </c>
      <c r="U622" s="85" t="s">
        <v>258</v>
      </c>
      <c r="V622" s="85" t="s">
        <v>9</v>
      </c>
      <c r="W622" s="85" t="s">
        <v>360</v>
      </c>
      <c r="X622" s="86">
        <v>0.87</v>
      </c>
      <c r="Y622" s="86">
        <v>0.87</v>
      </c>
      <c r="Z622" s="86">
        <v>0.11847999999999999</v>
      </c>
      <c r="AA622" s="87">
        <v>0.23250000000000001</v>
      </c>
      <c r="AB622" s="11"/>
    </row>
    <row r="623" spans="18:28" ht="30" customHeight="1" x14ac:dyDescent="0.25">
      <c r="R623" s="7"/>
      <c r="S623" s="88">
        <v>2016</v>
      </c>
      <c r="T623" s="84" t="s">
        <v>188</v>
      </c>
      <c r="U623" s="85" t="s">
        <v>258</v>
      </c>
      <c r="V623" s="85" t="s">
        <v>9</v>
      </c>
      <c r="W623" s="85" t="s">
        <v>361</v>
      </c>
      <c r="X623" s="86">
        <v>0.87</v>
      </c>
      <c r="Y623" s="86">
        <v>0.87</v>
      </c>
      <c r="Z623" s="86">
        <v>5.9003984063745019E-2</v>
      </c>
      <c r="AA623" s="87">
        <v>0.11625000000000001</v>
      </c>
      <c r="AB623" s="11"/>
    </row>
    <row r="624" spans="18:28" ht="30" customHeight="1" x14ac:dyDescent="0.25">
      <c r="R624" s="7"/>
      <c r="S624" s="88">
        <v>2016</v>
      </c>
      <c r="T624" s="84" t="s">
        <v>188</v>
      </c>
      <c r="U624" s="85" t="s">
        <v>258</v>
      </c>
      <c r="V624" s="85" t="s">
        <v>9</v>
      </c>
      <c r="W624" s="85" t="s">
        <v>362</v>
      </c>
      <c r="X624" s="86" t="s">
        <v>298</v>
      </c>
      <c r="Y624" s="86" t="s">
        <v>298</v>
      </c>
      <c r="Z624" s="86" t="s">
        <v>298</v>
      </c>
      <c r="AA624" s="87" t="s">
        <v>298</v>
      </c>
      <c r="AB624" s="11"/>
    </row>
    <row r="625" spans="18:28" ht="30" customHeight="1" x14ac:dyDescent="0.25">
      <c r="R625" s="7"/>
      <c r="S625" s="88">
        <v>2016</v>
      </c>
      <c r="T625" s="84" t="s">
        <v>188</v>
      </c>
      <c r="U625" s="85" t="s">
        <v>258</v>
      </c>
      <c r="V625" s="85" t="s">
        <v>9</v>
      </c>
      <c r="W625" s="85" t="s">
        <v>363</v>
      </c>
      <c r="X625" s="86" t="s">
        <v>298</v>
      </c>
      <c r="Y625" s="86" t="s">
        <v>298</v>
      </c>
      <c r="Z625" s="86" t="s">
        <v>298</v>
      </c>
      <c r="AA625" s="87" t="s">
        <v>298</v>
      </c>
      <c r="AB625" s="11"/>
    </row>
    <row r="626" spans="18:28" ht="30" customHeight="1" x14ac:dyDescent="0.25">
      <c r="R626" s="7"/>
      <c r="S626" s="88">
        <v>2016</v>
      </c>
      <c r="T626" s="84" t="s">
        <v>188</v>
      </c>
      <c r="U626" s="85" t="s">
        <v>258</v>
      </c>
      <c r="V626" s="85" t="s">
        <v>254</v>
      </c>
      <c r="W626" s="85" t="s">
        <v>364</v>
      </c>
      <c r="X626" s="86">
        <v>0.81</v>
      </c>
      <c r="Y626" s="86">
        <v>0.81</v>
      </c>
      <c r="Z626" s="86">
        <v>0.21485411140583555</v>
      </c>
      <c r="AA626" s="87">
        <v>1.460674157303371</v>
      </c>
      <c r="AB626" s="11"/>
    </row>
    <row r="627" spans="18:28" ht="30" customHeight="1" x14ac:dyDescent="0.25">
      <c r="R627" s="7"/>
      <c r="S627" s="88">
        <v>2016</v>
      </c>
      <c r="T627" s="84" t="s">
        <v>188</v>
      </c>
      <c r="U627" s="85" t="s">
        <v>258</v>
      </c>
      <c r="V627" s="85" t="s">
        <v>9</v>
      </c>
      <c r="W627" s="85" t="s">
        <v>365</v>
      </c>
      <c r="X627" s="86" t="s">
        <v>298</v>
      </c>
      <c r="Y627" s="86" t="s">
        <v>298</v>
      </c>
      <c r="Z627" s="86" t="s">
        <v>298</v>
      </c>
      <c r="AA627" s="87" t="s">
        <v>298</v>
      </c>
      <c r="AB627" s="11"/>
    </row>
    <row r="628" spans="18:28" ht="30" customHeight="1" x14ac:dyDescent="0.25">
      <c r="R628" s="7"/>
      <c r="S628" s="88">
        <v>2016</v>
      </c>
      <c r="T628" s="84" t="s">
        <v>188</v>
      </c>
      <c r="U628" s="85" t="s">
        <v>258</v>
      </c>
      <c r="V628" s="85" t="s">
        <v>9</v>
      </c>
      <c r="W628" s="85" t="s">
        <v>366</v>
      </c>
      <c r="X628" s="86" t="s">
        <v>298</v>
      </c>
      <c r="Y628" s="86" t="s">
        <v>298</v>
      </c>
      <c r="Z628" s="86" t="s">
        <v>298</v>
      </c>
      <c r="AA628" s="87" t="s">
        <v>298</v>
      </c>
      <c r="AB628" s="11"/>
    </row>
    <row r="629" spans="18:28" ht="30" customHeight="1" x14ac:dyDescent="0.25">
      <c r="R629" s="7"/>
      <c r="S629" s="88">
        <v>2016</v>
      </c>
      <c r="T629" s="84" t="s">
        <v>188</v>
      </c>
      <c r="U629" s="85" t="s">
        <v>305</v>
      </c>
      <c r="V629" s="85" t="s">
        <v>11</v>
      </c>
      <c r="W629" s="85" t="s">
        <v>11</v>
      </c>
      <c r="X629" s="86" t="s">
        <v>298</v>
      </c>
      <c r="Y629" s="86" t="s">
        <v>298</v>
      </c>
      <c r="Z629" s="86" t="s">
        <v>298</v>
      </c>
      <c r="AA629" s="87" t="s">
        <v>298</v>
      </c>
      <c r="AB629" s="11"/>
    </row>
    <row r="630" spans="18:28" ht="30" customHeight="1" x14ac:dyDescent="0.25">
      <c r="R630" s="7"/>
      <c r="S630" s="88">
        <v>2016</v>
      </c>
      <c r="T630" s="84" t="s">
        <v>188</v>
      </c>
      <c r="U630" s="85" t="s">
        <v>305</v>
      </c>
      <c r="V630" s="85" t="s">
        <v>9</v>
      </c>
      <c r="W630" s="85" t="s">
        <v>356</v>
      </c>
      <c r="X630" s="86">
        <v>0.87</v>
      </c>
      <c r="Y630" s="86">
        <v>0.87</v>
      </c>
      <c r="Z630" s="86">
        <v>0.41708333333333336</v>
      </c>
      <c r="AA630" s="87">
        <v>0.63</v>
      </c>
      <c r="AB630" s="11"/>
    </row>
    <row r="631" spans="18:28" ht="30" customHeight="1" x14ac:dyDescent="0.25">
      <c r="R631" s="7"/>
      <c r="S631" s="88">
        <v>2016</v>
      </c>
      <c r="T631" s="84" t="s">
        <v>188</v>
      </c>
      <c r="U631" s="85" t="s">
        <v>305</v>
      </c>
      <c r="V631" s="85" t="s">
        <v>254</v>
      </c>
      <c r="W631" s="85" t="s">
        <v>357</v>
      </c>
      <c r="X631" s="86">
        <v>0.4</v>
      </c>
      <c r="Y631" s="86">
        <v>0.39999999999999986</v>
      </c>
      <c r="Z631" s="86">
        <v>0.32577996715927748</v>
      </c>
      <c r="AA631" s="87">
        <v>2.2086677367576248</v>
      </c>
      <c r="AB631" s="11"/>
    </row>
    <row r="632" spans="18:28" ht="30" customHeight="1" x14ac:dyDescent="0.25">
      <c r="R632" s="7"/>
      <c r="S632" s="88">
        <v>2016</v>
      </c>
      <c r="T632" s="84" t="s">
        <v>188</v>
      </c>
      <c r="U632" s="85" t="s">
        <v>305</v>
      </c>
      <c r="V632" s="85" t="s">
        <v>254</v>
      </c>
      <c r="W632" s="85" t="s">
        <v>358</v>
      </c>
      <c r="X632" s="86">
        <v>0.40000000000000008</v>
      </c>
      <c r="Y632" s="86">
        <v>0.4</v>
      </c>
      <c r="Z632" s="86">
        <v>0.40870967741935482</v>
      </c>
      <c r="AA632" s="87">
        <v>2.7619047619047628</v>
      </c>
      <c r="AB632" s="11"/>
    </row>
    <row r="633" spans="18:28" ht="30" customHeight="1" x14ac:dyDescent="0.25">
      <c r="R633" s="7"/>
      <c r="S633" s="88">
        <v>2016</v>
      </c>
      <c r="T633" s="84" t="s">
        <v>188</v>
      </c>
      <c r="U633" s="85" t="s">
        <v>305</v>
      </c>
      <c r="V633" s="85" t="s">
        <v>9</v>
      </c>
      <c r="W633" s="85" t="s">
        <v>359</v>
      </c>
      <c r="X633" s="86">
        <v>0.87000000000000011</v>
      </c>
      <c r="Y633" s="86">
        <v>0.87000000000000011</v>
      </c>
      <c r="Z633" s="86">
        <v>0.67281249999999981</v>
      </c>
      <c r="AA633" s="87">
        <v>1.35</v>
      </c>
      <c r="AB633" s="11"/>
    </row>
    <row r="634" spans="18:28" ht="30" customHeight="1" x14ac:dyDescent="0.25">
      <c r="R634" s="7"/>
      <c r="S634" s="88">
        <v>2016</v>
      </c>
      <c r="T634" s="84" t="s">
        <v>188</v>
      </c>
      <c r="U634" s="85" t="s">
        <v>305</v>
      </c>
      <c r="V634" s="85" t="s">
        <v>9</v>
      </c>
      <c r="W634" s="85" t="s">
        <v>360</v>
      </c>
      <c r="X634" s="86">
        <v>0.87000000000000011</v>
      </c>
      <c r="Y634" s="86">
        <v>0.87000000000000011</v>
      </c>
      <c r="Z634" s="86">
        <v>0.11848</v>
      </c>
      <c r="AA634" s="87">
        <v>0.23250000000000001</v>
      </c>
      <c r="AB634" s="11"/>
    </row>
    <row r="635" spans="18:28" ht="30" customHeight="1" x14ac:dyDescent="0.25">
      <c r="R635" s="7"/>
      <c r="S635" s="88">
        <v>2016</v>
      </c>
      <c r="T635" s="84" t="s">
        <v>188</v>
      </c>
      <c r="U635" s="85" t="s">
        <v>305</v>
      </c>
      <c r="V635" s="85" t="s">
        <v>9</v>
      </c>
      <c r="W635" s="85" t="s">
        <v>360</v>
      </c>
      <c r="X635" s="86">
        <v>0.87000000000000011</v>
      </c>
      <c r="Y635" s="86">
        <v>0.87000000000000011</v>
      </c>
      <c r="Z635" s="86">
        <v>0.11848</v>
      </c>
      <c r="AA635" s="87">
        <v>0.23250000000000001</v>
      </c>
      <c r="AB635" s="11"/>
    </row>
    <row r="636" spans="18:28" ht="30" customHeight="1" x14ac:dyDescent="0.25">
      <c r="R636" s="7"/>
      <c r="S636" s="88">
        <v>2016</v>
      </c>
      <c r="T636" s="84" t="s">
        <v>188</v>
      </c>
      <c r="U636" s="85" t="s">
        <v>305</v>
      </c>
      <c r="V636" s="85" t="s">
        <v>9</v>
      </c>
      <c r="W636" s="85" t="s">
        <v>361</v>
      </c>
      <c r="X636" s="86">
        <v>0.86999999999999988</v>
      </c>
      <c r="Y636" s="86">
        <v>0.86999999999999988</v>
      </c>
      <c r="Z636" s="86">
        <v>5.9003984063745032E-2</v>
      </c>
      <c r="AA636" s="87">
        <v>0.11625000000000002</v>
      </c>
      <c r="AB636" s="11"/>
    </row>
    <row r="637" spans="18:28" ht="30" customHeight="1" x14ac:dyDescent="0.25">
      <c r="R637" s="7"/>
      <c r="S637" s="88">
        <v>2016</v>
      </c>
      <c r="T637" s="84" t="s">
        <v>188</v>
      </c>
      <c r="U637" s="85" t="s">
        <v>305</v>
      </c>
      <c r="V637" s="85" t="s">
        <v>9</v>
      </c>
      <c r="W637" s="85" t="s">
        <v>362</v>
      </c>
      <c r="X637" s="86">
        <v>0.87</v>
      </c>
      <c r="Y637" s="86">
        <v>0.86999999999999988</v>
      </c>
      <c r="Z637" s="86">
        <v>1.340625</v>
      </c>
      <c r="AA637" s="87">
        <v>1.1000000000000001</v>
      </c>
      <c r="AB637" s="11"/>
    </row>
    <row r="638" spans="18:28" ht="30" customHeight="1" x14ac:dyDescent="0.25">
      <c r="R638" s="7"/>
      <c r="S638" s="88">
        <v>2016</v>
      </c>
      <c r="T638" s="84" t="s">
        <v>188</v>
      </c>
      <c r="U638" s="85" t="s">
        <v>305</v>
      </c>
      <c r="V638" s="85" t="s">
        <v>9</v>
      </c>
      <c r="W638" s="85" t="s">
        <v>363</v>
      </c>
      <c r="X638" s="86" t="s">
        <v>298</v>
      </c>
      <c r="Y638" s="86" t="s">
        <v>298</v>
      </c>
      <c r="Z638" s="86" t="s">
        <v>298</v>
      </c>
      <c r="AA638" s="87" t="s">
        <v>298</v>
      </c>
      <c r="AB638" s="11"/>
    </row>
    <row r="639" spans="18:28" ht="30" customHeight="1" x14ac:dyDescent="0.25">
      <c r="R639" s="7"/>
      <c r="S639" s="88">
        <v>2016</v>
      </c>
      <c r="T639" s="84" t="s">
        <v>188</v>
      </c>
      <c r="U639" s="85" t="s">
        <v>305</v>
      </c>
      <c r="V639" s="85" t="s">
        <v>254</v>
      </c>
      <c r="W639" s="85" t="s">
        <v>364</v>
      </c>
      <c r="X639" s="86">
        <v>0.81</v>
      </c>
      <c r="Y639" s="86">
        <v>0.81</v>
      </c>
      <c r="Z639" s="86">
        <v>0.21485411140583555</v>
      </c>
      <c r="AA639" s="87">
        <v>1.4606741573033708</v>
      </c>
      <c r="AB639" s="11"/>
    </row>
    <row r="640" spans="18:28" ht="30" customHeight="1" x14ac:dyDescent="0.25">
      <c r="R640" s="7"/>
      <c r="S640" s="88">
        <v>2016</v>
      </c>
      <c r="T640" s="84" t="s">
        <v>188</v>
      </c>
      <c r="U640" s="85" t="s">
        <v>305</v>
      </c>
      <c r="V640" s="85" t="s">
        <v>9</v>
      </c>
      <c r="W640" s="85" t="s">
        <v>365</v>
      </c>
      <c r="X640" s="86" t="s">
        <v>298</v>
      </c>
      <c r="Y640" s="86" t="s">
        <v>298</v>
      </c>
      <c r="Z640" s="86" t="s">
        <v>298</v>
      </c>
      <c r="AA640" s="87" t="s">
        <v>298</v>
      </c>
      <c r="AB640" s="11"/>
    </row>
    <row r="641" spans="18:28" ht="30" customHeight="1" x14ac:dyDescent="0.25">
      <c r="R641" s="7"/>
      <c r="S641" s="88">
        <v>2016</v>
      </c>
      <c r="T641" s="84" t="s">
        <v>188</v>
      </c>
      <c r="U641" s="85" t="s">
        <v>305</v>
      </c>
      <c r="V641" s="85" t="s">
        <v>9</v>
      </c>
      <c r="W641" s="85" t="s">
        <v>366</v>
      </c>
      <c r="X641" s="86" t="s">
        <v>298</v>
      </c>
      <c r="Y641" s="86" t="s">
        <v>298</v>
      </c>
      <c r="Z641" s="86" t="s">
        <v>298</v>
      </c>
      <c r="AA641" s="87" t="s">
        <v>298</v>
      </c>
      <c r="AB641" s="11"/>
    </row>
    <row r="642" spans="18:28" ht="30" customHeight="1" x14ac:dyDescent="0.25">
      <c r="R642" s="7"/>
      <c r="S642" s="88">
        <v>2016</v>
      </c>
      <c r="T642" s="84" t="s">
        <v>188</v>
      </c>
      <c r="U642" s="85" t="s">
        <v>16</v>
      </c>
      <c r="V642" s="85" t="s">
        <v>11</v>
      </c>
      <c r="W642" s="85" t="s">
        <v>11</v>
      </c>
      <c r="X642" s="86" t="s">
        <v>298</v>
      </c>
      <c r="Y642" s="86" t="s">
        <v>298</v>
      </c>
      <c r="Z642" s="86" t="s">
        <v>298</v>
      </c>
      <c r="AA642" s="87" t="s">
        <v>298</v>
      </c>
      <c r="AB642" s="11"/>
    </row>
    <row r="643" spans="18:28" ht="30" customHeight="1" x14ac:dyDescent="0.25">
      <c r="R643" s="7"/>
      <c r="S643" s="88">
        <v>2016</v>
      </c>
      <c r="T643" s="84" t="s">
        <v>188</v>
      </c>
      <c r="U643" s="85" t="s">
        <v>16</v>
      </c>
      <c r="V643" s="85" t="s">
        <v>9</v>
      </c>
      <c r="W643" s="85" t="s">
        <v>356</v>
      </c>
      <c r="X643" s="86">
        <v>0.87</v>
      </c>
      <c r="Y643" s="86">
        <v>0.87</v>
      </c>
      <c r="Z643" s="86">
        <v>0.41708333333333336</v>
      </c>
      <c r="AA643" s="87">
        <v>0.63</v>
      </c>
      <c r="AB643" s="11"/>
    </row>
    <row r="644" spans="18:28" ht="30" customHeight="1" x14ac:dyDescent="0.25">
      <c r="R644" s="7"/>
      <c r="S644" s="88">
        <v>2016</v>
      </c>
      <c r="T644" s="84" t="s">
        <v>188</v>
      </c>
      <c r="U644" s="85" t="s">
        <v>16</v>
      </c>
      <c r="V644" s="85" t="s">
        <v>254</v>
      </c>
      <c r="W644" s="85" t="s">
        <v>357</v>
      </c>
      <c r="X644" s="86" t="s">
        <v>298</v>
      </c>
      <c r="Y644" s="86" t="s">
        <v>298</v>
      </c>
      <c r="Z644" s="86" t="s">
        <v>298</v>
      </c>
      <c r="AA644" s="87" t="s">
        <v>298</v>
      </c>
      <c r="AB644" s="11"/>
    </row>
    <row r="645" spans="18:28" ht="30" customHeight="1" x14ac:dyDescent="0.25">
      <c r="R645" s="7"/>
      <c r="S645" s="88">
        <v>2016</v>
      </c>
      <c r="T645" s="84" t="s">
        <v>188</v>
      </c>
      <c r="U645" s="85" t="s">
        <v>16</v>
      </c>
      <c r="V645" s="85" t="s">
        <v>254</v>
      </c>
      <c r="W645" s="85" t="s">
        <v>358</v>
      </c>
      <c r="X645" s="86" t="s">
        <v>298</v>
      </c>
      <c r="Y645" s="86" t="s">
        <v>298</v>
      </c>
      <c r="Z645" s="86" t="s">
        <v>298</v>
      </c>
      <c r="AA645" s="87" t="s">
        <v>298</v>
      </c>
      <c r="AB645" s="11"/>
    </row>
    <row r="646" spans="18:28" ht="30" customHeight="1" x14ac:dyDescent="0.25">
      <c r="R646" s="7"/>
      <c r="S646" s="88">
        <v>2016</v>
      </c>
      <c r="T646" s="84" t="s">
        <v>188</v>
      </c>
      <c r="U646" s="85" t="s">
        <v>16</v>
      </c>
      <c r="V646" s="85" t="s">
        <v>9</v>
      </c>
      <c r="W646" s="85" t="s">
        <v>359</v>
      </c>
      <c r="X646" s="86">
        <v>0.86999999999999988</v>
      </c>
      <c r="Y646" s="86">
        <v>0.87000000000000011</v>
      </c>
      <c r="Z646" s="86">
        <v>0.67281250000000004</v>
      </c>
      <c r="AA646" s="87">
        <v>1.35</v>
      </c>
      <c r="AB646" s="11"/>
    </row>
    <row r="647" spans="18:28" ht="30" customHeight="1" x14ac:dyDescent="0.25">
      <c r="R647" s="7"/>
      <c r="S647" s="88">
        <v>2016</v>
      </c>
      <c r="T647" s="84" t="s">
        <v>188</v>
      </c>
      <c r="U647" s="85" t="s">
        <v>16</v>
      </c>
      <c r="V647" s="85" t="s">
        <v>9</v>
      </c>
      <c r="W647" s="85" t="s">
        <v>360</v>
      </c>
      <c r="X647" s="86">
        <v>0.86999999999999988</v>
      </c>
      <c r="Y647" s="86">
        <v>0.86999999999999988</v>
      </c>
      <c r="Z647" s="86">
        <v>0.11848</v>
      </c>
      <c r="AA647" s="87">
        <v>0.23250000000000004</v>
      </c>
      <c r="AB647" s="11"/>
    </row>
    <row r="648" spans="18:28" ht="30" customHeight="1" x14ac:dyDescent="0.25">
      <c r="R648" s="7"/>
      <c r="S648" s="88">
        <v>2016</v>
      </c>
      <c r="T648" s="84" t="s">
        <v>188</v>
      </c>
      <c r="U648" s="85" t="s">
        <v>16</v>
      </c>
      <c r="V648" s="85" t="s">
        <v>9</v>
      </c>
      <c r="W648" s="85" t="s">
        <v>360</v>
      </c>
      <c r="X648" s="86">
        <v>0.86999999999999988</v>
      </c>
      <c r="Y648" s="86">
        <v>0.86999999999999988</v>
      </c>
      <c r="Z648" s="86">
        <v>0.11848</v>
      </c>
      <c r="AA648" s="87">
        <v>0.23250000000000004</v>
      </c>
      <c r="AB648" s="11"/>
    </row>
    <row r="649" spans="18:28" ht="30" customHeight="1" x14ac:dyDescent="0.25">
      <c r="R649" s="7"/>
      <c r="S649" s="88">
        <v>2016</v>
      </c>
      <c r="T649" s="84" t="s">
        <v>188</v>
      </c>
      <c r="U649" s="85" t="s">
        <v>16</v>
      </c>
      <c r="V649" s="85" t="s">
        <v>9</v>
      </c>
      <c r="W649" s="85" t="s">
        <v>361</v>
      </c>
      <c r="X649" s="86">
        <v>0.87</v>
      </c>
      <c r="Y649" s="86">
        <v>0.87</v>
      </c>
      <c r="Z649" s="86">
        <v>5.9003984063745032E-2</v>
      </c>
      <c r="AA649" s="87">
        <v>0.11625000000000003</v>
      </c>
      <c r="AB649" s="11"/>
    </row>
    <row r="650" spans="18:28" ht="30" customHeight="1" x14ac:dyDescent="0.25">
      <c r="R650" s="7"/>
      <c r="S650" s="88">
        <v>2016</v>
      </c>
      <c r="T650" s="84" t="s">
        <v>188</v>
      </c>
      <c r="U650" s="85" t="s">
        <v>16</v>
      </c>
      <c r="V650" s="85" t="s">
        <v>9</v>
      </c>
      <c r="W650" s="85" t="s">
        <v>362</v>
      </c>
      <c r="X650" s="86">
        <v>0.87000000000000011</v>
      </c>
      <c r="Y650" s="86">
        <v>0.87</v>
      </c>
      <c r="Z650" s="86">
        <v>1.340625</v>
      </c>
      <c r="AA650" s="87">
        <v>1.0999999999999999</v>
      </c>
      <c r="AB650" s="11"/>
    </row>
    <row r="651" spans="18:28" ht="30" customHeight="1" x14ac:dyDescent="0.25">
      <c r="R651" s="7"/>
      <c r="S651" s="88">
        <v>2016</v>
      </c>
      <c r="T651" s="84" t="s">
        <v>188</v>
      </c>
      <c r="U651" s="85" t="s">
        <v>16</v>
      </c>
      <c r="V651" s="85" t="s">
        <v>9</v>
      </c>
      <c r="W651" s="85" t="s">
        <v>363</v>
      </c>
      <c r="X651" s="86">
        <v>0.87</v>
      </c>
      <c r="Y651" s="86">
        <v>0.86999999999999988</v>
      </c>
      <c r="Z651" s="86">
        <v>1.3406250000000002</v>
      </c>
      <c r="AA651" s="87">
        <v>1.1000000000000001</v>
      </c>
      <c r="AB651" s="11"/>
    </row>
    <row r="652" spans="18:28" ht="30" customHeight="1" x14ac:dyDescent="0.25">
      <c r="R652" s="7"/>
      <c r="S652" s="88">
        <v>2016</v>
      </c>
      <c r="T652" s="84" t="s">
        <v>188</v>
      </c>
      <c r="U652" s="85" t="s">
        <v>16</v>
      </c>
      <c r="V652" s="85" t="s">
        <v>254</v>
      </c>
      <c r="W652" s="85" t="s">
        <v>364</v>
      </c>
      <c r="X652" s="86">
        <v>0.81000000000000016</v>
      </c>
      <c r="Y652" s="86">
        <v>0.81</v>
      </c>
      <c r="Z652" s="86">
        <v>0.21485411140583555</v>
      </c>
      <c r="AA652" s="87">
        <v>1.4606741573033708</v>
      </c>
      <c r="AB652" s="11"/>
    </row>
    <row r="653" spans="18:28" ht="30" customHeight="1" x14ac:dyDescent="0.25">
      <c r="R653" s="7"/>
      <c r="S653" s="88">
        <v>2016</v>
      </c>
      <c r="T653" s="84" t="s">
        <v>188</v>
      </c>
      <c r="U653" s="85" t="s">
        <v>16</v>
      </c>
      <c r="V653" s="85" t="s">
        <v>9</v>
      </c>
      <c r="W653" s="85" t="s">
        <v>365</v>
      </c>
      <c r="X653" s="86">
        <v>0.87</v>
      </c>
      <c r="Y653" s="86">
        <v>0.87</v>
      </c>
      <c r="Z653" s="86">
        <v>0.15640625</v>
      </c>
      <c r="AA653" s="87">
        <v>0.315</v>
      </c>
      <c r="AB653" s="11"/>
    </row>
    <row r="654" spans="18:28" ht="30" customHeight="1" x14ac:dyDescent="0.25">
      <c r="R654" s="7"/>
      <c r="S654" s="88">
        <v>2016</v>
      </c>
      <c r="T654" s="84" t="s">
        <v>188</v>
      </c>
      <c r="U654" s="85" t="s">
        <v>16</v>
      </c>
      <c r="V654" s="85" t="s">
        <v>9</v>
      </c>
      <c r="W654" s="85" t="s">
        <v>366</v>
      </c>
      <c r="X654" s="86" t="s">
        <v>298</v>
      </c>
      <c r="Y654" s="86" t="s">
        <v>298</v>
      </c>
      <c r="Z654" s="86" t="s">
        <v>298</v>
      </c>
      <c r="AA654" s="87" t="s">
        <v>298</v>
      </c>
      <c r="AB654" s="11"/>
    </row>
    <row r="655" spans="18:28" ht="30" customHeight="1" x14ac:dyDescent="0.25">
      <c r="R655" s="7"/>
      <c r="S655" s="88">
        <v>2016</v>
      </c>
      <c r="T655" s="84" t="s">
        <v>12</v>
      </c>
      <c r="U655" s="85" t="s">
        <v>367</v>
      </c>
      <c r="V655" s="85" t="s">
        <v>276</v>
      </c>
      <c r="W655" s="85"/>
      <c r="X655" s="86">
        <v>0.68619226838782044</v>
      </c>
      <c r="Y655" s="86">
        <v>0.68599061032863851</v>
      </c>
      <c r="Z655" s="86" t="s">
        <v>298</v>
      </c>
      <c r="AA655" s="87" t="s">
        <v>298</v>
      </c>
      <c r="AB655" s="11"/>
    </row>
    <row r="656" spans="18:28" ht="30" customHeight="1" x14ac:dyDescent="0.25">
      <c r="R656" s="7"/>
      <c r="S656" s="88">
        <v>2016</v>
      </c>
      <c r="T656" s="84" t="s">
        <v>14</v>
      </c>
      <c r="U656" s="85" t="s">
        <v>194</v>
      </c>
      <c r="V656" s="85" t="s">
        <v>368</v>
      </c>
      <c r="W656" s="85"/>
      <c r="X656" s="86">
        <v>0.93174241556505177</v>
      </c>
      <c r="Y656" s="86">
        <v>0.93128978261108486</v>
      </c>
      <c r="Z656" s="86">
        <v>0.68300000000000005</v>
      </c>
      <c r="AA656" s="87">
        <v>0.47899999999999998</v>
      </c>
      <c r="AB656" s="11"/>
    </row>
    <row r="657" spans="18:28" ht="30" customHeight="1" x14ac:dyDescent="0.25">
      <c r="R657" s="7"/>
      <c r="S657" s="88">
        <v>2016</v>
      </c>
      <c r="T657" s="84" t="s">
        <v>14</v>
      </c>
      <c r="U657" s="85" t="s">
        <v>167</v>
      </c>
      <c r="V657" s="85" t="s">
        <v>368</v>
      </c>
      <c r="W657" s="85"/>
      <c r="X657" s="86">
        <v>1.0316714207600401</v>
      </c>
      <c r="Y657" s="86">
        <v>1.010950080515298</v>
      </c>
      <c r="Z657" s="86">
        <v>0.68300000000000005</v>
      </c>
      <c r="AA657" s="87">
        <v>0.47899999999999998</v>
      </c>
      <c r="AB657" s="11"/>
    </row>
    <row r="658" spans="18:28" ht="30" customHeight="1" x14ac:dyDescent="0.25">
      <c r="R658" s="7"/>
      <c r="S658" s="88">
        <v>2016</v>
      </c>
      <c r="T658" s="84" t="s">
        <v>14</v>
      </c>
      <c r="U658" s="85" t="s">
        <v>179</v>
      </c>
      <c r="V658" s="85" t="s">
        <v>368</v>
      </c>
      <c r="W658" s="85"/>
      <c r="X658" s="86">
        <v>0.95098104275886475</v>
      </c>
      <c r="Y658" s="86">
        <v>0.95098104275886475</v>
      </c>
      <c r="Z658" s="86">
        <v>0.68300000000000005</v>
      </c>
      <c r="AA658" s="87">
        <v>0.47899999999999998</v>
      </c>
      <c r="AB658" s="11"/>
    </row>
    <row r="659" spans="18:28" ht="30" customHeight="1" x14ac:dyDescent="0.25">
      <c r="R659" s="7"/>
      <c r="S659" s="88">
        <v>2016</v>
      </c>
      <c r="T659" s="84" t="s">
        <v>14</v>
      </c>
      <c r="U659" s="85" t="s">
        <v>155</v>
      </c>
      <c r="V659" s="85" t="s">
        <v>368</v>
      </c>
      <c r="W659" s="85"/>
      <c r="X659" s="86">
        <v>0.90566224296781683</v>
      </c>
      <c r="Y659" s="86">
        <v>0.90566224296781683</v>
      </c>
      <c r="Z659" s="86">
        <v>0.68300000000000005</v>
      </c>
      <c r="AA659" s="87">
        <v>0.47899999999999998</v>
      </c>
      <c r="AB659" s="11"/>
    </row>
    <row r="660" spans="18:28" ht="30" customHeight="1" x14ac:dyDescent="0.25">
      <c r="R660" s="7"/>
      <c r="S660" s="88">
        <v>2016</v>
      </c>
      <c r="T660" s="84" t="s">
        <v>14</v>
      </c>
      <c r="U660" s="85" t="s">
        <v>167</v>
      </c>
      <c r="V660" s="85" t="s">
        <v>368</v>
      </c>
      <c r="W660" s="85"/>
      <c r="X660" s="86">
        <v>0.94739902019942801</v>
      </c>
      <c r="Y660" s="86">
        <v>0.94739902019942801</v>
      </c>
      <c r="Z660" s="86">
        <v>0.68300000000000005</v>
      </c>
      <c r="AA660" s="87">
        <v>0.47899999999999998</v>
      </c>
      <c r="AB660" s="11"/>
    </row>
    <row r="661" spans="18:28" ht="30" customHeight="1" x14ac:dyDescent="0.25">
      <c r="R661" s="7"/>
      <c r="S661" s="88">
        <v>2016</v>
      </c>
      <c r="T661" s="84" t="s">
        <v>14</v>
      </c>
      <c r="U661" s="85" t="s">
        <v>167</v>
      </c>
      <c r="V661" s="85" t="s">
        <v>369</v>
      </c>
      <c r="W661" s="85"/>
      <c r="X661" s="86">
        <v>1.0265398575028053</v>
      </c>
      <c r="Y661" s="86">
        <v>0.94917907725562567</v>
      </c>
      <c r="Z661" s="86">
        <v>0.68300000000000005</v>
      </c>
      <c r="AA661" s="87">
        <v>0.47899999999999998</v>
      </c>
      <c r="AB661" s="11"/>
    </row>
    <row r="662" spans="18:28" ht="30" customHeight="1" x14ac:dyDescent="0.25">
      <c r="R662" s="7"/>
      <c r="S662" s="88">
        <v>2016</v>
      </c>
      <c r="T662" s="84" t="s">
        <v>14</v>
      </c>
      <c r="U662" s="85" t="s">
        <v>167</v>
      </c>
      <c r="V662" s="85" t="s">
        <v>369</v>
      </c>
      <c r="W662" s="85"/>
      <c r="X662" s="86">
        <v>1.0265398575028053</v>
      </c>
      <c r="Y662" s="86">
        <v>0.94917907725562567</v>
      </c>
      <c r="Z662" s="86">
        <v>0.68300000000000005</v>
      </c>
      <c r="AA662" s="87">
        <v>0.47899999999999998</v>
      </c>
      <c r="AB662" s="11"/>
    </row>
    <row r="663" spans="18:28" ht="30" customHeight="1" x14ac:dyDescent="0.25">
      <c r="R663" s="7"/>
      <c r="S663" s="88">
        <v>2016</v>
      </c>
      <c r="T663" s="84" t="s">
        <v>14</v>
      </c>
      <c r="U663" s="85" t="s">
        <v>167</v>
      </c>
      <c r="V663" s="85" t="s">
        <v>369</v>
      </c>
      <c r="W663" s="85"/>
      <c r="X663" s="86">
        <v>1.0265398575028053</v>
      </c>
      <c r="Y663" s="86">
        <v>0.94917907725562567</v>
      </c>
      <c r="Z663" s="86">
        <v>0.68300000000000005</v>
      </c>
      <c r="AA663" s="87">
        <v>0.47899999999999998</v>
      </c>
      <c r="AB663" s="11"/>
    </row>
    <row r="664" spans="18:28" ht="30" customHeight="1" x14ac:dyDescent="0.25">
      <c r="R664" s="7"/>
      <c r="S664" s="88">
        <v>2016</v>
      </c>
      <c r="T664" s="84" t="s">
        <v>14</v>
      </c>
      <c r="U664" s="85" t="s">
        <v>167</v>
      </c>
      <c r="V664" s="85" t="s">
        <v>369</v>
      </c>
      <c r="W664" s="85"/>
      <c r="X664" s="86">
        <v>1.0265398575028053</v>
      </c>
      <c r="Y664" s="86">
        <v>0.94917907725562567</v>
      </c>
      <c r="Z664" s="86">
        <v>0.68300000000000005</v>
      </c>
      <c r="AA664" s="87">
        <v>0.47899999999999998</v>
      </c>
      <c r="AB664" s="11"/>
    </row>
    <row r="665" spans="18:28" ht="30" customHeight="1" x14ac:dyDescent="0.25">
      <c r="R665" s="7"/>
      <c r="S665" s="88">
        <v>2016</v>
      </c>
      <c r="T665" s="84" t="s">
        <v>14</v>
      </c>
      <c r="U665" s="85" t="s">
        <v>167</v>
      </c>
      <c r="V665" s="85" t="s">
        <v>369</v>
      </c>
      <c r="W665" s="85"/>
      <c r="X665" s="86">
        <v>1.0265398575028053</v>
      </c>
      <c r="Y665" s="86">
        <v>0.94917907725562567</v>
      </c>
      <c r="Z665" s="86">
        <v>0.68300000000000005</v>
      </c>
      <c r="AA665" s="87">
        <v>0.47899999999999998</v>
      </c>
      <c r="AB665" s="11"/>
    </row>
    <row r="666" spans="18:28" ht="30" customHeight="1" x14ac:dyDescent="0.25">
      <c r="R666" s="7"/>
      <c r="S666" s="88">
        <v>2016</v>
      </c>
      <c r="T666" s="84" t="s">
        <v>14</v>
      </c>
      <c r="U666" s="85" t="s">
        <v>276</v>
      </c>
      <c r="V666" s="85" t="s">
        <v>276</v>
      </c>
      <c r="W666" s="85"/>
      <c r="X666" s="86">
        <v>0.88785311651886767</v>
      </c>
      <c r="Y666" s="86">
        <v>0.85704271877003357</v>
      </c>
      <c r="Z666" s="86">
        <v>0.68300000000000005</v>
      </c>
      <c r="AA666" s="87">
        <v>0.47899999999999998</v>
      </c>
      <c r="AB666" s="11"/>
    </row>
    <row r="667" spans="18:28" ht="30" customHeight="1" x14ac:dyDescent="0.25">
      <c r="R667" s="7"/>
      <c r="S667" s="88">
        <v>2016</v>
      </c>
      <c r="T667" s="84" t="s">
        <v>183</v>
      </c>
      <c r="U667" s="85" t="s">
        <v>367</v>
      </c>
      <c r="V667" s="85" t="s">
        <v>9</v>
      </c>
      <c r="W667" s="85"/>
      <c r="X667" s="86">
        <v>0.64188686430863839</v>
      </c>
      <c r="Y667" s="86">
        <v>0.64175394073243508</v>
      </c>
      <c r="Z667" s="86">
        <v>1.254</v>
      </c>
      <c r="AA667" s="87">
        <v>1.1890000000000001</v>
      </c>
      <c r="AB667" s="11"/>
    </row>
    <row r="668" spans="18:28" ht="30" customHeight="1" x14ac:dyDescent="0.25">
      <c r="R668" s="7"/>
      <c r="S668" s="88">
        <v>2016</v>
      </c>
      <c r="T668" s="84" t="s">
        <v>190</v>
      </c>
      <c r="U668" s="85"/>
      <c r="V668" s="85"/>
      <c r="W668" s="85"/>
      <c r="X668" s="86">
        <v>0.81699999999999995</v>
      </c>
      <c r="Y668" s="86">
        <v>0.81699999999999995</v>
      </c>
      <c r="Z668" s="86">
        <v>1.016</v>
      </c>
      <c r="AA668" s="87">
        <v>1.0246422125366921</v>
      </c>
      <c r="AB668" s="11"/>
    </row>
    <row r="669" spans="18:28" ht="30" customHeight="1" x14ac:dyDescent="0.25">
      <c r="R669" s="7"/>
      <c r="S669" s="88">
        <v>2016</v>
      </c>
      <c r="T669" s="84" t="s">
        <v>175</v>
      </c>
      <c r="U669" s="85"/>
      <c r="V669" s="85"/>
      <c r="W669" s="85"/>
      <c r="X669" s="86">
        <v>0.86</v>
      </c>
      <c r="Y669" s="86">
        <v>0.86</v>
      </c>
      <c r="Z669" s="86">
        <v>0.97899999999999998</v>
      </c>
      <c r="AA669" s="87">
        <v>0.92904005267363476</v>
      </c>
      <c r="AB669" s="11"/>
    </row>
    <row r="670" spans="18:28" ht="30" customHeight="1" x14ac:dyDescent="0.25">
      <c r="R670" s="7"/>
      <c r="S670" s="88">
        <v>2016</v>
      </c>
      <c r="T670" s="84" t="s">
        <v>193</v>
      </c>
      <c r="U670" s="85"/>
      <c r="V670" s="85"/>
      <c r="W670" s="85"/>
      <c r="X670" s="86" t="s">
        <v>298</v>
      </c>
      <c r="Y670" s="86" t="s">
        <v>298</v>
      </c>
      <c r="Z670" s="86" t="s">
        <v>298</v>
      </c>
      <c r="AA670" s="87" t="s">
        <v>298</v>
      </c>
      <c r="AB670" s="11"/>
    </row>
    <row r="671" spans="18:28" ht="30" customHeight="1" x14ac:dyDescent="0.25">
      <c r="R671" s="7"/>
      <c r="S671" s="88">
        <v>2016</v>
      </c>
      <c r="T671" s="84" t="s">
        <v>370</v>
      </c>
      <c r="U671" s="85"/>
      <c r="V671" s="85"/>
      <c r="W671" s="85"/>
      <c r="X671" s="86" t="s">
        <v>298</v>
      </c>
      <c r="Y671" s="86" t="s">
        <v>298</v>
      </c>
      <c r="Z671" s="86" t="s">
        <v>298</v>
      </c>
      <c r="AA671" s="87" t="s">
        <v>298</v>
      </c>
      <c r="AB671" s="11"/>
    </row>
    <row r="672" spans="18:28" ht="30" customHeight="1" x14ac:dyDescent="0.25">
      <c r="R672" s="7"/>
      <c r="S672" s="88">
        <v>2016</v>
      </c>
      <c r="T672" s="84" t="s">
        <v>371</v>
      </c>
      <c r="U672" s="85"/>
      <c r="V672" s="85"/>
      <c r="W672" s="85"/>
      <c r="X672" s="86">
        <v>0.873</v>
      </c>
      <c r="Y672" s="86">
        <v>0.873</v>
      </c>
      <c r="Z672" s="86">
        <v>0.61099999999999999</v>
      </c>
      <c r="AA672" s="87">
        <v>0.61299999999999999</v>
      </c>
      <c r="AB672" s="11"/>
    </row>
    <row r="673" spans="18:28" ht="30" customHeight="1" x14ac:dyDescent="0.25">
      <c r="R673" s="7"/>
      <c r="S673" s="88">
        <v>2016</v>
      </c>
      <c r="T673" s="84" t="s">
        <v>372</v>
      </c>
      <c r="U673" s="85"/>
      <c r="V673" s="85"/>
      <c r="W673" s="85"/>
      <c r="X673" s="86">
        <v>1</v>
      </c>
      <c r="Y673" s="86">
        <v>1</v>
      </c>
      <c r="Z673" s="86">
        <v>1.087</v>
      </c>
      <c r="AA673" s="87">
        <v>0.85299999999999998</v>
      </c>
      <c r="AB673" s="11"/>
    </row>
    <row r="674" spans="18:28" ht="30" customHeight="1" x14ac:dyDescent="0.25">
      <c r="R674" s="7"/>
      <c r="S674" s="88">
        <v>2016</v>
      </c>
      <c r="T674" s="84" t="s">
        <v>373</v>
      </c>
      <c r="U674" s="85"/>
      <c r="V674" s="85"/>
      <c r="W674" s="85"/>
      <c r="X674" s="86">
        <v>1.22</v>
      </c>
      <c r="Y674" s="86">
        <v>2.2610000000000001</v>
      </c>
      <c r="Z674" s="86">
        <v>0.23699999999999999</v>
      </c>
      <c r="AA674" s="87">
        <v>0.49199999999999999</v>
      </c>
      <c r="AB674" s="11"/>
    </row>
    <row r="675" spans="18:28" ht="30" customHeight="1" x14ac:dyDescent="0.25">
      <c r="R675" s="7"/>
      <c r="S675" s="88">
        <v>2016</v>
      </c>
      <c r="T675" s="84" t="s">
        <v>374</v>
      </c>
      <c r="U675" s="85"/>
      <c r="V675" s="85"/>
      <c r="W675" s="85"/>
      <c r="X675" s="86">
        <v>0.70699999999999996</v>
      </c>
      <c r="Y675" s="86">
        <v>0.73699999999999999</v>
      </c>
      <c r="Z675" s="86" t="s">
        <v>298</v>
      </c>
      <c r="AA675" s="87" t="s">
        <v>298</v>
      </c>
      <c r="AB675" s="11"/>
    </row>
    <row r="676" spans="18:28" ht="30" customHeight="1" x14ac:dyDescent="0.25">
      <c r="R676" s="7"/>
      <c r="S676" s="88">
        <v>2016</v>
      </c>
      <c r="T676" s="84" t="s">
        <v>375</v>
      </c>
      <c r="U676" s="85" t="s">
        <v>16</v>
      </c>
      <c r="V676" s="85"/>
      <c r="W676" s="85" t="s">
        <v>376</v>
      </c>
      <c r="X676" s="86">
        <v>1</v>
      </c>
      <c r="Y676" s="86">
        <v>1</v>
      </c>
      <c r="Z676" s="86">
        <v>0.55222251240532771</v>
      </c>
      <c r="AA676" s="87">
        <v>0.13128999999999999</v>
      </c>
      <c r="AB676" s="11"/>
    </row>
    <row r="677" spans="18:28" ht="30" customHeight="1" x14ac:dyDescent="0.25">
      <c r="R677" s="7"/>
      <c r="S677" s="88">
        <v>2016</v>
      </c>
      <c r="T677" s="84" t="s">
        <v>375</v>
      </c>
      <c r="U677" s="85" t="s">
        <v>16</v>
      </c>
      <c r="V677" s="85"/>
      <c r="W677" s="85" t="s">
        <v>377</v>
      </c>
      <c r="X677" s="86">
        <v>1</v>
      </c>
      <c r="Y677" s="86">
        <v>1</v>
      </c>
      <c r="Z677" s="86">
        <v>0.57573344897369172</v>
      </c>
      <c r="AA677" s="87">
        <v>0.1572025</v>
      </c>
      <c r="AB677" s="11"/>
    </row>
    <row r="678" spans="18:28" ht="30" customHeight="1" x14ac:dyDescent="0.25">
      <c r="R678" s="7"/>
      <c r="S678" s="88">
        <v>2016</v>
      </c>
      <c r="T678" s="84" t="s">
        <v>375</v>
      </c>
      <c r="U678" s="85" t="s">
        <v>16</v>
      </c>
      <c r="V678" s="85"/>
      <c r="W678" s="85" t="s">
        <v>378</v>
      </c>
      <c r="X678" s="86">
        <v>1</v>
      </c>
      <c r="Y678" s="86">
        <v>1</v>
      </c>
      <c r="Z678" s="86">
        <v>0.81423151263512072</v>
      </c>
      <c r="AA678" s="87">
        <v>0.14499999999999999</v>
      </c>
      <c r="AB678" s="11"/>
    </row>
    <row r="679" spans="18:28" ht="30" customHeight="1" x14ac:dyDescent="0.25">
      <c r="R679" s="7"/>
      <c r="S679" s="88">
        <v>2016</v>
      </c>
      <c r="T679" s="84" t="s">
        <v>379</v>
      </c>
      <c r="U679" s="85" t="s">
        <v>13</v>
      </c>
      <c r="V679" s="85"/>
      <c r="W679" s="85" t="s">
        <v>380</v>
      </c>
      <c r="X679" s="86">
        <v>1</v>
      </c>
      <c r="Y679" s="86">
        <v>1</v>
      </c>
      <c r="Z679" s="86">
        <v>0.63674249025191676</v>
      </c>
      <c r="AA679" s="87">
        <v>0.74928905064568696</v>
      </c>
      <c r="AB679" s="11"/>
    </row>
    <row r="680" spans="18:28" ht="30" customHeight="1" x14ac:dyDescent="0.25">
      <c r="R680" s="7"/>
      <c r="S680" s="88">
        <v>2016</v>
      </c>
      <c r="T680" s="84" t="s">
        <v>379</v>
      </c>
      <c r="U680" s="85" t="s">
        <v>13</v>
      </c>
      <c r="V680" s="85"/>
      <c r="W680" s="85" t="s">
        <v>381</v>
      </c>
      <c r="X680" s="86">
        <v>1</v>
      </c>
      <c r="Y680" s="86">
        <v>1</v>
      </c>
      <c r="Z680" s="86">
        <v>1.2986624293344734E-2</v>
      </c>
      <c r="AA680" s="87">
        <v>2.4358935564272436E-2</v>
      </c>
      <c r="AB680" s="11"/>
    </row>
    <row r="681" spans="18:28" ht="30" customHeight="1" x14ac:dyDescent="0.25">
      <c r="R681" s="7"/>
      <c r="S681" s="88">
        <v>2016</v>
      </c>
      <c r="T681" s="84" t="s">
        <v>379</v>
      </c>
      <c r="U681" s="85" t="s">
        <v>13</v>
      </c>
      <c r="V681" s="85"/>
      <c r="W681" s="85" t="s">
        <v>382</v>
      </c>
      <c r="X681" s="86">
        <v>1</v>
      </c>
      <c r="Y681" s="86">
        <v>1</v>
      </c>
      <c r="Z681" s="86">
        <v>8.0555090493008005E-2</v>
      </c>
      <c r="AA681" s="87">
        <v>0.15109578936050136</v>
      </c>
      <c r="AB681" s="11"/>
    </row>
    <row r="682" spans="18:28" ht="30" customHeight="1" x14ac:dyDescent="0.25">
      <c r="R682" s="7"/>
      <c r="S682" s="88">
        <v>2016</v>
      </c>
      <c r="T682" s="84" t="s">
        <v>383</v>
      </c>
      <c r="U682" s="85"/>
      <c r="V682" s="85"/>
      <c r="W682" s="85"/>
      <c r="X682" s="86">
        <v>1</v>
      </c>
      <c r="Y682" s="86">
        <v>1</v>
      </c>
      <c r="Z682" s="86">
        <v>1.04</v>
      </c>
      <c r="AA682" s="87" t="s">
        <v>298</v>
      </c>
      <c r="AB682" s="11"/>
    </row>
    <row r="683" spans="18:28" ht="30" customHeight="1" x14ac:dyDescent="0.25">
      <c r="R683" s="7"/>
      <c r="S683" s="88">
        <v>2016</v>
      </c>
      <c r="T683" s="84" t="s">
        <v>384</v>
      </c>
      <c r="U683" s="85" t="s">
        <v>305</v>
      </c>
      <c r="V683" s="85"/>
      <c r="W683" s="85" t="s">
        <v>385</v>
      </c>
      <c r="X683" s="86">
        <v>0.94</v>
      </c>
      <c r="Y683" s="86">
        <v>0.94</v>
      </c>
      <c r="Z683" s="86">
        <v>1.4995249406175772</v>
      </c>
      <c r="AA683" s="87" t="s">
        <v>298</v>
      </c>
      <c r="AB683" s="11"/>
    </row>
    <row r="684" spans="18:28" ht="30" customHeight="1" x14ac:dyDescent="0.25">
      <c r="R684" s="7"/>
      <c r="S684" s="88">
        <v>2016</v>
      </c>
      <c r="T684" s="84" t="s">
        <v>384</v>
      </c>
      <c r="U684" s="85" t="s">
        <v>305</v>
      </c>
      <c r="V684" s="85"/>
      <c r="W684" s="85" t="s">
        <v>386</v>
      </c>
      <c r="X684" s="86">
        <v>0.98</v>
      </c>
      <c r="Y684" s="86">
        <v>0.98</v>
      </c>
      <c r="Z684" s="86">
        <v>0.14467785123575272</v>
      </c>
      <c r="AA684" s="87">
        <v>4.2475714285714276E-2</v>
      </c>
      <c r="AB684" s="11"/>
    </row>
    <row r="685" spans="18:28" ht="30" customHeight="1" x14ac:dyDescent="0.25">
      <c r="R685" s="7"/>
      <c r="S685" s="88">
        <v>2016</v>
      </c>
      <c r="T685" s="84" t="s">
        <v>384</v>
      </c>
      <c r="U685" s="85" t="s">
        <v>305</v>
      </c>
      <c r="V685" s="85"/>
      <c r="W685" s="85" t="s">
        <v>387</v>
      </c>
      <c r="X685" s="86">
        <v>0.96</v>
      </c>
      <c r="Y685" s="86">
        <v>0.96</v>
      </c>
      <c r="Z685" s="86">
        <v>0.57523129404512519</v>
      </c>
      <c r="AA685" s="87" t="s">
        <v>298</v>
      </c>
      <c r="AB685" s="11"/>
    </row>
    <row r="686" spans="18:28" ht="30" customHeight="1" x14ac:dyDescent="0.25">
      <c r="R686" s="7"/>
      <c r="S686" s="88">
        <v>2016</v>
      </c>
      <c r="T686" s="84" t="s">
        <v>384</v>
      </c>
      <c r="U686" s="85" t="s">
        <v>305</v>
      </c>
      <c r="V686" s="85"/>
      <c r="W686" s="85" t="s">
        <v>388</v>
      </c>
      <c r="X686" s="86">
        <v>0.94</v>
      </c>
      <c r="Y686" s="86">
        <v>0.94</v>
      </c>
      <c r="Z686" s="86">
        <v>0.37415256889347054</v>
      </c>
      <c r="AA686" s="87">
        <v>0.11006133333333333</v>
      </c>
      <c r="AB686" s="11"/>
    </row>
    <row r="687" spans="18:28" ht="30" customHeight="1" x14ac:dyDescent="0.25">
      <c r="R687" s="7"/>
      <c r="S687" s="88">
        <v>2016</v>
      </c>
      <c r="T687" s="84" t="s">
        <v>384</v>
      </c>
      <c r="U687" s="85" t="s">
        <v>305</v>
      </c>
      <c r="V687" s="85"/>
      <c r="W687" s="85" t="s">
        <v>389</v>
      </c>
      <c r="X687" s="86">
        <v>0.96</v>
      </c>
      <c r="Y687" s="86">
        <v>0.96</v>
      </c>
      <c r="Z687" s="86">
        <v>6.4602127659574471</v>
      </c>
      <c r="AA687" s="87" t="s">
        <v>298</v>
      </c>
      <c r="AB687" s="11"/>
    </row>
    <row r="688" spans="18:28" ht="30" customHeight="1" x14ac:dyDescent="0.25">
      <c r="R688" s="7"/>
      <c r="S688" s="88">
        <v>2016</v>
      </c>
      <c r="T688" s="84" t="s">
        <v>384</v>
      </c>
      <c r="U688" s="85" t="s">
        <v>305</v>
      </c>
      <c r="V688" s="85"/>
      <c r="W688" s="85" t="s">
        <v>390</v>
      </c>
      <c r="X688" s="86">
        <v>0.94</v>
      </c>
      <c r="Y688" s="86">
        <v>0.94</v>
      </c>
      <c r="Z688" s="86">
        <v>0.37415256889347054</v>
      </c>
      <c r="AA688" s="87">
        <v>0.11006133333333333</v>
      </c>
      <c r="AB688" s="11"/>
    </row>
    <row r="689" spans="18:28" ht="30" customHeight="1" x14ac:dyDescent="0.25">
      <c r="R689" s="7"/>
      <c r="S689" s="88">
        <v>2016</v>
      </c>
      <c r="T689" s="84" t="s">
        <v>384</v>
      </c>
      <c r="U689" s="85" t="s">
        <v>305</v>
      </c>
      <c r="V689" s="85"/>
      <c r="W689" s="85" t="s">
        <v>391</v>
      </c>
      <c r="X689" s="86">
        <v>0.96</v>
      </c>
      <c r="Y689" s="86">
        <v>0.96</v>
      </c>
      <c r="Z689" s="86">
        <v>0.34686666666666666</v>
      </c>
      <c r="AA689" s="87" t="s">
        <v>298</v>
      </c>
      <c r="AB689" s="11"/>
    </row>
    <row r="690" spans="18:28" ht="30" customHeight="1" x14ac:dyDescent="0.25">
      <c r="R690" s="7"/>
      <c r="S690" s="88">
        <v>2016</v>
      </c>
      <c r="T690" s="84" t="s">
        <v>384</v>
      </c>
      <c r="U690" s="85" t="s">
        <v>305</v>
      </c>
      <c r="V690" s="85"/>
      <c r="W690" s="85" t="s">
        <v>392</v>
      </c>
      <c r="X690" s="86">
        <v>0.96</v>
      </c>
      <c r="Y690" s="86">
        <v>0.96</v>
      </c>
      <c r="Z690" s="86">
        <v>0.52321069157072697</v>
      </c>
      <c r="AA690" s="87">
        <v>0.15835550000000001</v>
      </c>
      <c r="AB690" s="11"/>
    </row>
    <row r="691" spans="18:28" ht="30" customHeight="1" x14ac:dyDescent="0.25">
      <c r="R691" s="7"/>
      <c r="S691" s="88">
        <v>2016</v>
      </c>
      <c r="T691" s="84" t="s">
        <v>384</v>
      </c>
      <c r="U691" s="85" t="s">
        <v>305</v>
      </c>
      <c r="V691" s="85"/>
      <c r="W691" s="85" t="s">
        <v>393</v>
      </c>
      <c r="X691" s="86">
        <v>0.98</v>
      </c>
      <c r="Y691" s="86">
        <v>0.98</v>
      </c>
      <c r="Z691" s="86">
        <v>0.48558276486147844</v>
      </c>
      <c r="AA691" s="87">
        <v>0.1359774</v>
      </c>
      <c r="AB691" s="11"/>
    </row>
    <row r="692" spans="18:28" ht="30" customHeight="1" x14ac:dyDescent="0.25">
      <c r="R692" s="7"/>
      <c r="S692" s="88">
        <v>2016</v>
      </c>
      <c r="T692" s="84" t="s">
        <v>384</v>
      </c>
      <c r="U692" s="85" t="s">
        <v>305</v>
      </c>
      <c r="V692" s="85"/>
      <c r="W692" s="85" t="s">
        <v>394</v>
      </c>
      <c r="X692" s="86">
        <v>0.89</v>
      </c>
      <c r="Y692" s="86">
        <v>0.89</v>
      </c>
      <c r="Z692" s="86">
        <v>1.0442555794831638</v>
      </c>
      <c r="AA692" s="87">
        <v>8.3615624999999999E-2</v>
      </c>
      <c r="AB692" s="11"/>
    </row>
    <row r="693" spans="18:28" ht="30" customHeight="1" x14ac:dyDescent="0.25">
      <c r="R693" s="7"/>
      <c r="S693" s="88">
        <v>2016</v>
      </c>
      <c r="T693" s="84" t="s">
        <v>384</v>
      </c>
      <c r="U693" s="85" t="s">
        <v>305</v>
      </c>
      <c r="V693" s="85"/>
      <c r="W693" s="85" t="s">
        <v>395</v>
      </c>
      <c r="X693" s="86">
        <v>0.95</v>
      </c>
      <c r="Y693" s="86">
        <v>0.95</v>
      </c>
      <c r="Z693" s="86">
        <v>6.7634328358208968</v>
      </c>
      <c r="AA693" s="87" t="s">
        <v>298</v>
      </c>
      <c r="AB693" s="11"/>
    </row>
    <row r="694" spans="18:28" ht="30" customHeight="1" x14ac:dyDescent="0.25">
      <c r="R694" s="7"/>
      <c r="S694" s="88">
        <v>2016</v>
      </c>
      <c r="T694" s="84" t="s">
        <v>384</v>
      </c>
      <c r="U694" s="85" t="s">
        <v>305</v>
      </c>
      <c r="V694" s="85"/>
      <c r="W694" s="85" t="s">
        <v>396</v>
      </c>
      <c r="X694" s="86">
        <v>0.97</v>
      </c>
      <c r="Y694" s="86">
        <v>0.97</v>
      </c>
      <c r="Z694" s="86">
        <v>0.56156923966464301</v>
      </c>
      <c r="AA694" s="87">
        <v>3.2281052631578953E-2</v>
      </c>
      <c r="AB694" s="11"/>
    </row>
    <row r="695" spans="18:28" ht="30" customHeight="1" x14ac:dyDescent="0.25">
      <c r="R695" s="7"/>
      <c r="S695" s="88">
        <v>2016</v>
      </c>
      <c r="T695" s="84" t="s">
        <v>384</v>
      </c>
      <c r="U695" s="85" t="s">
        <v>305</v>
      </c>
      <c r="V695" s="85"/>
      <c r="W695" s="85" t="s">
        <v>397</v>
      </c>
      <c r="X695" s="86">
        <v>1</v>
      </c>
      <c r="Y695" s="86">
        <v>1</v>
      </c>
      <c r="Z695" s="86">
        <v>1.1305676855895197</v>
      </c>
      <c r="AA695" s="87">
        <v>0.29224318181818176</v>
      </c>
      <c r="AB695" s="11"/>
    </row>
    <row r="696" spans="18:28" ht="30" customHeight="1" x14ac:dyDescent="0.25">
      <c r="R696" s="7"/>
      <c r="S696" s="88">
        <v>2016</v>
      </c>
      <c r="T696" s="84" t="s">
        <v>384</v>
      </c>
      <c r="U696" s="85" t="s">
        <v>305</v>
      </c>
      <c r="V696" s="85"/>
      <c r="W696" s="85" t="s">
        <v>398</v>
      </c>
      <c r="X696" s="86">
        <v>1.01</v>
      </c>
      <c r="Y696" s="86">
        <v>1.01</v>
      </c>
      <c r="Z696" s="86">
        <v>0.86299999999999999</v>
      </c>
      <c r="AA696" s="87" t="s">
        <v>298</v>
      </c>
      <c r="AB696" s="11"/>
    </row>
    <row r="697" spans="18:28" ht="30" customHeight="1" x14ac:dyDescent="0.25">
      <c r="R697" s="7"/>
      <c r="S697" s="88">
        <v>2016</v>
      </c>
      <c r="T697" s="84" t="s">
        <v>399</v>
      </c>
      <c r="U697" s="85" t="s">
        <v>400</v>
      </c>
      <c r="V697" s="85"/>
      <c r="W697" s="85" t="s">
        <v>401</v>
      </c>
      <c r="X697" s="86">
        <v>0.97499999999999998</v>
      </c>
      <c r="Y697" s="86">
        <v>0.97500000000000031</v>
      </c>
      <c r="Z697" s="86">
        <v>0.48625677603423684</v>
      </c>
      <c r="AA697" s="87">
        <v>0.52697142857142854</v>
      </c>
      <c r="AB697" s="11"/>
    </row>
    <row r="698" spans="18:28" ht="30" customHeight="1" x14ac:dyDescent="0.25">
      <c r="R698" s="7"/>
      <c r="S698" s="88">
        <v>2016</v>
      </c>
      <c r="T698" s="84" t="s">
        <v>399</v>
      </c>
      <c r="U698" s="85" t="s">
        <v>400</v>
      </c>
      <c r="V698" s="85"/>
      <c r="W698" s="85" t="s">
        <v>402</v>
      </c>
      <c r="X698" s="86">
        <v>0.9500000000000004</v>
      </c>
      <c r="Y698" s="86">
        <v>0.95000000000000029</v>
      </c>
      <c r="Z698" s="86">
        <v>0.77755901937045979</v>
      </c>
      <c r="AA698" s="87">
        <v>0.83748494983277577</v>
      </c>
      <c r="AB698" s="11"/>
    </row>
    <row r="699" spans="18:28" ht="30" customHeight="1" x14ac:dyDescent="0.25">
      <c r="R699" s="7"/>
      <c r="S699" s="88">
        <v>2016</v>
      </c>
      <c r="T699" s="84" t="s">
        <v>399</v>
      </c>
      <c r="U699" s="85" t="s">
        <v>400</v>
      </c>
      <c r="V699" s="85"/>
      <c r="W699" s="85" t="s">
        <v>403</v>
      </c>
      <c r="X699" s="86">
        <v>0.95</v>
      </c>
      <c r="Y699" s="86">
        <v>0.95</v>
      </c>
      <c r="Z699" s="86">
        <v>0.77755901937046001</v>
      </c>
      <c r="AA699" s="87">
        <v>0.83748494983277566</v>
      </c>
      <c r="AB699" s="11"/>
    </row>
    <row r="700" spans="18:28" ht="30" customHeight="1" x14ac:dyDescent="0.25">
      <c r="R700" s="7"/>
      <c r="S700" s="88">
        <v>2016</v>
      </c>
      <c r="T700" s="84" t="s">
        <v>399</v>
      </c>
      <c r="U700" s="85" t="s">
        <v>400</v>
      </c>
      <c r="V700" s="85"/>
      <c r="W700" s="85" t="s">
        <v>391</v>
      </c>
      <c r="X700" s="86">
        <v>0.95</v>
      </c>
      <c r="Y700" s="86">
        <v>0.94999999999999962</v>
      </c>
      <c r="Z700" s="86">
        <v>0.2970000000000001</v>
      </c>
      <c r="AA700" s="87">
        <v>0.24923076923076926</v>
      </c>
      <c r="AB700" s="11"/>
    </row>
    <row r="701" spans="18:28" ht="30" customHeight="1" x14ac:dyDescent="0.25">
      <c r="R701" s="7"/>
      <c r="S701" s="88">
        <v>2016</v>
      </c>
      <c r="T701" s="84" t="s">
        <v>399</v>
      </c>
      <c r="U701" s="85" t="s">
        <v>400</v>
      </c>
      <c r="V701" s="85"/>
      <c r="W701" s="85" t="s">
        <v>404</v>
      </c>
      <c r="X701" s="86">
        <v>0.95800000000000007</v>
      </c>
      <c r="Y701" s="86">
        <v>0.95800000000000007</v>
      </c>
      <c r="Z701" s="86">
        <v>0.55017944535073415</v>
      </c>
      <c r="AA701" s="87">
        <v>0.59228648648648652</v>
      </c>
      <c r="AB701" s="11"/>
    </row>
    <row r="702" spans="18:28" ht="30" customHeight="1" x14ac:dyDescent="0.25">
      <c r="R702" s="7"/>
      <c r="S702" s="88">
        <v>2016</v>
      </c>
      <c r="T702" s="84" t="s">
        <v>399</v>
      </c>
      <c r="U702" s="85" t="s">
        <v>400</v>
      </c>
      <c r="V702" s="85"/>
      <c r="W702" s="85" t="s">
        <v>405</v>
      </c>
      <c r="X702" s="86">
        <v>1.3100000000000005</v>
      </c>
      <c r="Y702" s="86">
        <v>1.3099999999999981</v>
      </c>
      <c r="Z702" s="86">
        <v>0.27656657718120792</v>
      </c>
      <c r="AA702" s="87" t="s">
        <v>298</v>
      </c>
      <c r="AB702" s="11"/>
    </row>
    <row r="703" spans="18:28" ht="30" customHeight="1" x14ac:dyDescent="0.25">
      <c r="R703" s="7"/>
      <c r="S703" s="88">
        <v>2016</v>
      </c>
      <c r="T703" s="84" t="s">
        <v>399</v>
      </c>
      <c r="U703" s="85" t="s">
        <v>400</v>
      </c>
      <c r="V703" s="85"/>
      <c r="W703" s="85" t="s">
        <v>406</v>
      </c>
      <c r="X703" s="86">
        <v>1.0299999999999998</v>
      </c>
      <c r="Y703" s="86">
        <v>1.0299999999999998</v>
      </c>
      <c r="Z703" s="86">
        <v>6.1854680851063835</v>
      </c>
      <c r="AA703" s="87">
        <v>7.0804999999999962</v>
      </c>
      <c r="AB703" s="11"/>
    </row>
    <row r="704" spans="18:28" ht="30" customHeight="1" x14ac:dyDescent="0.25">
      <c r="R704" s="7"/>
      <c r="S704" s="88">
        <v>2016</v>
      </c>
      <c r="T704" s="84" t="s">
        <v>399</v>
      </c>
      <c r="U704" s="85" t="s">
        <v>400</v>
      </c>
      <c r="V704" s="85"/>
      <c r="W704" s="85" t="s">
        <v>397</v>
      </c>
      <c r="X704" s="86">
        <v>0.96999999999999975</v>
      </c>
      <c r="Y704" s="86">
        <v>0.96999999999999986</v>
      </c>
      <c r="Z704" s="86">
        <v>0.77947598253275074</v>
      </c>
      <c r="AA704" s="87" t="s">
        <v>298</v>
      </c>
      <c r="AB704" s="11"/>
    </row>
    <row r="705" spans="18:28" ht="30" customHeight="1" x14ac:dyDescent="0.25">
      <c r="R705" s="7"/>
      <c r="S705" s="88">
        <v>2016</v>
      </c>
      <c r="T705" s="84" t="s">
        <v>399</v>
      </c>
      <c r="U705" s="85" t="s">
        <v>400</v>
      </c>
      <c r="V705" s="85"/>
      <c r="W705" s="85" t="s">
        <v>407</v>
      </c>
      <c r="X705" s="86">
        <v>1.0200000000000014</v>
      </c>
      <c r="Y705" s="86">
        <v>1.020000000000002</v>
      </c>
      <c r="Z705" s="86">
        <v>0.62155883203237849</v>
      </c>
      <c r="AA705" s="87" t="s">
        <v>298</v>
      </c>
      <c r="AB705" s="11"/>
    </row>
    <row r="706" spans="18:28" ht="30" customHeight="1" x14ac:dyDescent="0.25">
      <c r="R706" s="7"/>
      <c r="S706" s="88">
        <v>2016</v>
      </c>
      <c r="T706" s="84" t="s">
        <v>399</v>
      </c>
      <c r="U706" s="85" t="s">
        <v>400</v>
      </c>
      <c r="V706" s="85"/>
      <c r="W706" s="85" t="s">
        <v>408</v>
      </c>
      <c r="X706" s="86">
        <v>1.1339999999999999</v>
      </c>
      <c r="Y706" s="86">
        <v>1.1339999999999999</v>
      </c>
      <c r="Z706" s="86">
        <v>0.56799999999999995</v>
      </c>
      <c r="AA706" s="87">
        <v>0.56799999999999984</v>
      </c>
      <c r="AB706" s="11"/>
    </row>
    <row r="707" spans="18:28" ht="30" customHeight="1" x14ac:dyDescent="0.25">
      <c r="R707" s="7"/>
      <c r="S707" s="88">
        <v>2016</v>
      </c>
      <c r="T707" s="84" t="s">
        <v>399</v>
      </c>
      <c r="U707" s="85" t="s">
        <v>400</v>
      </c>
      <c r="V707" s="85"/>
      <c r="W707" s="85" t="s">
        <v>409</v>
      </c>
      <c r="X707" s="86">
        <v>0.9375</v>
      </c>
      <c r="Y707" s="86">
        <v>0.9375</v>
      </c>
      <c r="Z707" s="86">
        <v>0.56799999999999995</v>
      </c>
      <c r="AA707" s="87">
        <v>0.56800000000000006</v>
      </c>
      <c r="AB707" s="11"/>
    </row>
    <row r="708" spans="18:28" ht="30" customHeight="1" x14ac:dyDescent="0.25">
      <c r="R708" s="7"/>
      <c r="S708" s="88">
        <v>2016</v>
      </c>
      <c r="T708" s="84" t="s">
        <v>399</v>
      </c>
      <c r="U708" s="85" t="s">
        <v>400</v>
      </c>
      <c r="V708" s="85"/>
      <c r="W708" s="85" t="s">
        <v>410</v>
      </c>
      <c r="X708" s="86">
        <v>1.5399999999999998</v>
      </c>
      <c r="Y708" s="86" t="s">
        <v>298</v>
      </c>
      <c r="Z708" s="86">
        <v>0.94161777777777755</v>
      </c>
      <c r="AA708" s="87" t="s">
        <v>298</v>
      </c>
      <c r="AB708" s="11"/>
    </row>
    <row r="709" spans="18:28" ht="30" customHeight="1" x14ac:dyDescent="0.25">
      <c r="R709" s="7"/>
      <c r="S709" s="88">
        <v>2016</v>
      </c>
      <c r="T709" s="84" t="s">
        <v>399</v>
      </c>
      <c r="U709" s="85" t="s">
        <v>304</v>
      </c>
      <c r="V709" s="85"/>
      <c r="W709" s="85" t="s">
        <v>401</v>
      </c>
      <c r="X709" s="86">
        <v>0.97499999999999931</v>
      </c>
      <c r="Y709" s="86">
        <v>0.97500000000000009</v>
      </c>
      <c r="Z709" s="86">
        <v>0.48625677603423673</v>
      </c>
      <c r="AA709" s="87">
        <v>0.52697142857142876</v>
      </c>
      <c r="AB709" s="11"/>
    </row>
    <row r="710" spans="18:28" ht="30" customHeight="1" x14ac:dyDescent="0.25">
      <c r="R710" s="7"/>
      <c r="S710" s="88">
        <v>2016</v>
      </c>
      <c r="T710" s="84" t="s">
        <v>399</v>
      </c>
      <c r="U710" s="85" t="s">
        <v>304</v>
      </c>
      <c r="V710" s="85"/>
      <c r="W710" s="85" t="s">
        <v>402</v>
      </c>
      <c r="X710" s="86">
        <v>0.94999999999999896</v>
      </c>
      <c r="Y710" s="86">
        <v>0.94999999999999973</v>
      </c>
      <c r="Z710" s="86">
        <v>0.77755901937046046</v>
      </c>
      <c r="AA710" s="87">
        <v>0.83748494983277477</v>
      </c>
      <c r="AB710" s="11"/>
    </row>
    <row r="711" spans="18:28" ht="30" customHeight="1" x14ac:dyDescent="0.25">
      <c r="R711" s="7"/>
      <c r="S711" s="88">
        <v>2016</v>
      </c>
      <c r="T711" s="84" t="s">
        <v>399</v>
      </c>
      <c r="U711" s="85" t="s">
        <v>304</v>
      </c>
      <c r="V711" s="85"/>
      <c r="W711" s="85" t="s">
        <v>403</v>
      </c>
      <c r="X711" s="86">
        <v>0.94999999999999818</v>
      </c>
      <c r="Y711" s="86">
        <v>0.95</v>
      </c>
      <c r="Z711" s="86">
        <v>0.77755901937046057</v>
      </c>
      <c r="AA711" s="87">
        <v>0.83748494983277477</v>
      </c>
      <c r="AB711" s="11"/>
    </row>
    <row r="712" spans="18:28" ht="30" customHeight="1" x14ac:dyDescent="0.25">
      <c r="R712" s="7"/>
      <c r="S712" s="88">
        <v>2016</v>
      </c>
      <c r="T712" s="84" t="s">
        <v>399</v>
      </c>
      <c r="U712" s="85" t="s">
        <v>304</v>
      </c>
      <c r="V712" s="85"/>
      <c r="W712" s="85" t="s">
        <v>391</v>
      </c>
      <c r="X712" s="86">
        <v>0.95000000000000384</v>
      </c>
      <c r="Y712" s="86">
        <v>0.9500000000000004</v>
      </c>
      <c r="Z712" s="86">
        <v>0.29699999999999938</v>
      </c>
      <c r="AA712" s="87">
        <v>0.24923076923076931</v>
      </c>
      <c r="AB712" s="11"/>
    </row>
    <row r="713" spans="18:28" ht="30" customHeight="1" x14ac:dyDescent="0.25">
      <c r="R713" s="7"/>
      <c r="S713" s="88">
        <v>2016</v>
      </c>
      <c r="T713" s="84" t="s">
        <v>399</v>
      </c>
      <c r="U713" s="85" t="s">
        <v>304</v>
      </c>
      <c r="V713" s="85"/>
      <c r="W713" s="85" t="s">
        <v>404</v>
      </c>
      <c r="X713" s="86">
        <v>0.95799999999999774</v>
      </c>
      <c r="Y713" s="86">
        <v>0.95800000000000152</v>
      </c>
      <c r="Z713" s="86">
        <v>0.55017944535073404</v>
      </c>
      <c r="AA713" s="87">
        <v>0.59228648648648563</v>
      </c>
      <c r="AB713" s="11"/>
    </row>
    <row r="714" spans="18:28" ht="30" customHeight="1" x14ac:dyDescent="0.25">
      <c r="R714" s="7"/>
      <c r="S714" s="88">
        <v>2016</v>
      </c>
      <c r="T714" s="84" t="s">
        <v>399</v>
      </c>
      <c r="U714" s="85" t="s">
        <v>304</v>
      </c>
      <c r="V714" s="85"/>
      <c r="W714" s="85" t="s">
        <v>405</v>
      </c>
      <c r="X714" s="86">
        <v>1.3099999999999989</v>
      </c>
      <c r="Y714" s="86">
        <v>1.3099999999999978</v>
      </c>
      <c r="Z714" s="86">
        <v>0.2765665771812082</v>
      </c>
      <c r="AA714" s="87" t="s">
        <v>298</v>
      </c>
      <c r="AB714" s="11"/>
    </row>
    <row r="715" spans="18:28" ht="30" customHeight="1" x14ac:dyDescent="0.25">
      <c r="R715" s="7"/>
      <c r="S715" s="88">
        <v>2016</v>
      </c>
      <c r="T715" s="84" t="s">
        <v>399</v>
      </c>
      <c r="U715" s="85" t="s">
        <v>304</v>
      </c>
      <c r="V715" s="85"/>
      <c r="W715" s="85" t="s">
        <v>406</v>
      </c>
      <c r="X715" s="86">
        <v>1.0300000000000009</v>
      </c>
      <c r="Y715" s="86">
        <v>1.0299999999999994</v>
      </c>
      <c r="Z715" s="86">
        <v>6.1854680851063861</v>
      </c>
      <c r="AA715" s="87">
        <v>7.0804999999999954</v>
      </c>
      <c r="AB715" s="11"/>
    </row>
    <row r="716" spans="18:28" ht="30" customHeight="1" x14ac:dyDescent="0.25">
      <c r="R716" s="7"/>
      <c r="S716" s="88">
        <v>2016</v>
      </c>
      <c r="T716" s="84" t="s">
        <v>399</v>
      </c>
      <c r="U716" s="85" t="s">
        <v>304</v>
      </c>
      <c r="V716" s="85"/>
      <c r="W716" s="85" t="s">
        <v>397</v>
      </c>
      <c r="X716" s="86">
        <v>0.97</v>
      </c>
      <c r="Y716" s="86">
        <v>0.96999999999999986</v>
      </c>
      <c r="Z716" s="86">
        <v>0.77947598253275174</v>
      </c>
      <c r="AA716" s="87" t="s">
        <v>298</v>
      </c>
      <c r="AB716" s="11"/>
    </row>
    <row r="717" spans="18:28" ht="30" customHeight="1" x14ac:dyDescent="0.25">
      <c r="R717" s="7"/>
      <c r="S717" s="88">
        <v>2016</v>
      </c>
      <c r="T717" s="84" t="s">
        <v>399</v>
      </c>
      <c r="U717" s="85" t="s">
        <v>304</v>
      </c>
      <c r="V717" s="85"/>
      <c r="W717" s="85" t="s">
        <v>407</v>
      </c>
      <c r="X717" s="86">
        <v>1.0199999999999978</v>
      </c>
      <c r="Y717" s="86">
        <v>1.0199999999999967</v>
      </c>
      <c r="Z717" s="86">
        <v>0.62155883203237949</v>
      </c>
      <c r="AA717" s="87" t="s">
        <v>298</v>
      </c>
      <c r="AB717" s="11"/>
    </row>
    <row r="718" spans="18:28" ht="30" customHeight="1" x14ac:dyDescent="0.25">
      <c r="R718" s="7"/>
      <c r="S718" s="88">
        <v>2016</v>
      </c>
      <c r="T718" s="84" t="s">
        <v>399</v>
      </c>
      <c r="U718" s="85" t="s">
        <v>304</v>
      </c>
      <c r="V718" s="85"/>
      <c r="W718" s="85" t="s">
        <v>408</v>
      </c>
      <c r="X718" s="86">
        <v>1.1340000000000001</v>
      </c>
      <c r="Y718" s="86">
        <v>1.1339999999999988</v>
      </c>
      <c r="Z718" s="86">
        <v>0.56800000000000062</v>
      </c>
      <c r="AA718" s="87">
        <v>0.56800000000000073</v>
      </c>
      <c r="AB718" s="11"/>
    </row>
    <row r="719" spans="18:28" ht="30" customHeight="1" x14ac:dyDescent="0.25">
      <c r="R719" s="7"/>
      <c r="S719" s="88">
        <v>2016</v>
      </c>
      <c r="T719" s="84" t="s">
        <v>399</v>
      </c>
      <c r="U719" s="85" t="s">
        <v>304</v>
      </c>
      <c r="V719" s="85"/>
      <c r="W719" s="85" t="s">
        <v>409</v>
      </c>
      <c r="X719" s="86">
        <v>0.93749999999999989</v>
      </c>
      <c r="Y719" s="86">
        <v>0.93750000000000044</v>
      </c>
      <c r="Z719" s="86">
        <v>0.56800000000000006</v>
      </c>
      <c r="AA719" s="87">
        <v>0.56800000000000017</v>
      </c>
      <c r="AB719" s="11"/>
    </row>
    <row r="720" spans="18:28" ht="30" customHeight="1" x14ac:dyDescent="0.25">
      <c r="R720" s="7"/>
      <c r="S720" s="88">
        <v>2016</v>
      </c>
      <c r="T720" s="84" t="s">
        <v>399</v>
      </c>
      <c r="U720" s="85" t="s">
        <v>304</v>
      </c>
      <c r="V720" s="85"/>
      <c r="W720" s="85" t="s">
        <v>410</v>
      </c>
      <c r="X720" s="86">
        <v>1.54</v>
      </c>
      <c r="Y720" s="86" t="s">
        <v>298</v>
      </c>
      <c r="Z720" s="86">
        <v>0.94161777777777811</v>
      </c>
      <c r="AA720" s="87" t="s">
        <v>298</v>
      </c>
      <c r="AB720" s="11"/>
    </row>
    <row r="721" spans="18:28" ht="30" customHeight="1" x14ac:dyDescent="0.25">
      <c r="R721" s="7"/>
      <c r="S721" s="88">
        <v>2016</v>
      </c>
      <c r="T721" s="84" t="s">
        <v>399</v>
      </c>
      <c r="U721" s="85" t="s">
        <v>305</v>
      </c>
      <c r="V721" s="85"/>
      <c r="W721" s="85" t="s">
        <v>401</v>
      </c>
      <c r="X721" s="86">
        <v>0.9749999999999992</v>
      </c>
      <c r="Y721" s="86">
        <v>0.97500000000000009</v>
      </c>
      <c r="Z721" s="86">
        <v>0.48625677603423706</v>
      </c>
      <c r="AA721" s="87">
        <v>0.52697142857142887</v>
      </c>
      <c r="AB721" s="11"/>
    </row>
    <row r="722" spans="18:28" ht="30" customHeight="1" x14ac:dyDescent="0.25">
      <c r="R722" s="7"/>
      <c r="S722" s="88">
        <v>2016</v>
      </c>
      <c r="T722" s="84" t="s">
        <v>399</v>
      </c>
      <c r="U722" s="85" t="s">
        <v>305</v>
      </c>
      <c r="V722" s="85"/>
      <c r="W722" s="85" t="s">
        <v>402</v>
      </c>
      <c r="X722" s="86">
        <v>0.94999999999999896</v>
      </c>
      <c r="Y722" s="86">
        <v>0.95</v>
      </c>
      <c r="Z722" s="86">
        <v>0.7775590193704609</v>
      </c>
      <c r="AA722" s="87">
        <v>0.83748494983277477</v>
      </c>
      <c r="AB722" s="11"/>
    </row>
    <row r="723" spans="18:28" ht="30" customHeight="1" x14ac:dyDescent="0.25">
      <c r="R723" s="7"/>
      <c r="S723" s="88">
        <v>2016</v>
      </c>
      <c r="T723" s="84" t="s">
        <v>399</v>
      </c>
      <c r="U723" s="85" t="s">
        <v>305</v>
      </c>
      <c r="V723" s="85"/>
      <c r="W723" s="85" t="s">
        <v>403</v>
      </c>
      <c r="X723" s="86">
        <v>0.94999999999999929</v>
      </c>
      <c r="Y723" s="86">
        <v>0.9500000000000004</v>
      </c>
      <c r="Z723" s="86">
        <v>0.77755901937046057</v>
      </c>
      <c r="AA723" s="87">
        <v>0.83748494983277466</v>
      </c>
      <c r="AB723" s="11"/>
    </row>
    <row r="724" spans="18:28" ht="30" customHeight="1" x14ac:dyDescent="0.25">
      <c r="R724" s="7"/>
      <c r="S724" s="88">
        <v>2016</v>
      </c>
      <c r="T724" s="84" t="s">
        <v>399</v>
      </c>
      <c r="U724" s="85" t="s">
        <v>305</v>
      </c>
      <c r="V724" s="85"/>
      <c r="W724" s="85" t="s">
        <v>391</v>
      </c>
      <c r="X724" s="86">
        <v>0.94999999999999896</v>
      </c>
      <c r="Y724" s="86">
        <v>0.94999999999999896</v>
      </c>
      <c r="Z724" s="86">
        <v>0.29700000000000015</v>
      </c>
      <c r="AA724" s="87">
        <v>0.24923076923076967</v>
      </c>
      <c r="AB724" s="11"/>
    </row>
    <row r="725" spans="18:28" ht="30" customHeight="1" x14ac:dyDescent="0.25">
      <c r="R725" s="7"/>
      <c r="S725" s="88">
        <v>2016</v>
      </c>
      <c r="T725" s="84" t="s">
        <v>399</v>
      </c>
      <c r="U725" s="85" t="s">
        <v>305</v>
      </c>
      <c r="V725" s="85"/>
      <c r="W725" s="85" t="s">
        <v>404</v>
      </c>
      <c r="X725" s="86">
        <v>0.95799999999999896</v>
      </c>
      <c r="Y725" s="86">
        <v>0.95800000000000141</v>
      </c>
      <c r="Z725" s="86">
        <v>0.55017944535073426</v>
      </c>
      <c r="AA725" s="87">
        <v>0.59228648648648596</v>
      </c>
      <c r="AB725" s="11"/>
    </row>
    <row r="726" spans="18:28" ht="30" customHeight="1" x14ac:dyDescent="0.25">
      <c r="R726" s="7"/>
      <c r="S726" s="88">
        <v>2016</v>
      </c>
      <c r="T726" s="84" t="s">
        <v>399</v>
      </c>
      <c r="U726" s="85" t="s">
        <v>305</v>
      </c>
      <c r="V726" s="85"/>
      <c r="W726" s="85" t="s">
        <v>405</v>
      </c>
      <c r="X726" s="86">
        <v>1.3099999999999965</v>
      </c>
      <c r="Y726" s="86">
        <v>1.3100000000000045</v>
      </c>
      <c r="Z726" s="86">
        <v>0.2765665771812077</v>
      </c>
      <c r="AA726" s="87" t="s">
        <v>298</v>
      </c>
      <c r="AB726" s="11"/>
    </row>
    <row r="727" spans="18:28" ht="30" customHeight="1" x14ac:dyDescent="0.25">
      <c r="R727" s="7"/>
      <c r="S727" s="88">
        <v>2016</v>
      </c>
      <c r="T727" s="84" t="s">
        <v>399</v>
      </c>
      <c r="U727" s="85" t="s">
        <v>305</v>
      </c>
      <c r="V727" s="85"/>
      <c r="W727" s="85" t="s">
        <v>406</v>
      </c>
      <c r="X727" s="86">
        <v>1.0300000000000002</v>
      </c>
      <c r="Y727" s="86">
        <v>1.0300000000000007</v>
      </c>
      <c r="Z727" s="86">
        <v>6.1854680851063861</v>
      </c>
      <c r="AA727" s="87">
        <v>7.0804999999999936</v>
      </c>
      <c r="AB727" s="11"/>
    </row>
    <row r="728" spans="18:28" ht="30" customHeight="1" x14ac:dyDescent="0.25">
      <c r="R728" s="7"/>
      <c r="S728" s="88">
        <v>2016</v>
      </c>
      <c r="T728" s="84" t="s">
        <v>399</v>
      </c>
      <c r="U728" s="85" t="s">
        <v>305</v>
      </c>
      <c r="V728" s="85"/>
      <c r="W728" s="85" t="s">
        <v>397</v>
      </c>
      <c r="X728" s="86">
        <v>0.96999999999999931</v>
      </c>
      <c r="Y728" s="86">
        <v>0.97</v>
      </c>
      <c r="Z728" s="86">
        <v>0.77947598253275396</v>
      </c>
      <c r="AA728" s="87" t="s">
        <v>298</v>
      </c>
      <c r="AB728" s="11"/>
    </row>
    <row r="729" spans="18:28" ht="30" customHeight="1" x14ac:dyDescent="0.25">
      <c r="R729" s="7"/>
      <c r="S729" s="88">
        <v>2016</v>
      </c>
      <c r="T729" s="84" t="s">
        <v>399</v>
      </c>
      <c r="U729" s="85" t="s">
        <v>305</v>
      </c>
      <c r="V729" s="85"/>
      <c r="W729" s="85" t="s">
        <v>407</v>
      </c>
      <c r="X729" s="86">
        <v>1.0199999999999947</v>
      </c>
      <c r="Y729" s="86">
        <v>1.0199999999999858</v>
      </c>
      <c r="Z729" s="86">
        <v>0.62155883203238149</v>
      </c>
      <c r="AA729" s="87" t="s">
        <v>298</v>
      </c>
      <c r="AB729" s="11"/>
    </row>
    <row r="730" spans="18:28" ht="30" customHeight="1" x14ac:dyDescent="0.25">
      <c r="R730" s="7"/>
      <c r="S730" s="88">
        <v>2016</v>
      </c>
      <c r="T730" s="84" t="s">
        <v>399</v>
      </c>
      <c r="U730" s="85" t="s">
        <v>305</v>
      </c>
      <c r="V730" s="85"/>
      <c r="W730" s="85" t="s">
        <v>408</v>
      </c>
      <c r="X730" s="86">
        <v>1.1340000000000008</v>
      </c>
      <c r="Y730" s="86">
        <v>1.1339999999999995</v>
      </c>
      <c r="Z730" s="86">
        <v>0.56800000000000006</v>
      </c>
      <c r="AA730" s="87">
        <v>0.56800000000000017</v>
      </c>
      <c r="AB730" s="11"/>
    </row>
    <row r="731" spans="18:28" ht="30" customHeight="1" x14ac:dyDescent="0.25">
      <c r="R731" s="7"/>
      <c r="S731" s="88">
        <v>2016</v>
      </c>
      <c r="T731" s="84" t="s">
        <v>399</v>
      </c>
      <c r="U731" s="85" t="s">
        <v>305</v>
      </c>
      <c r="V731" s="85"/>
      <c r="W731" s="85" t="s">
        <v>409</v>
      </c>
      <c r="X731" s="86">
        <v>0.9375</v>
      </c>
      <c r="Y731" s="86">
        <v>0.93750000000000089</v>
      </c>
      <c r="Z731" s="86">
        <v>0.56800000000000017</v>
      </c>
      <c r="AA731" s="87">
        <v>0.56799999999999984</v>
      </c>
      <c r="AB731" s="11"/>
    </row>
    <row r="732" spans="18:28" ht="30" customHeight="1" x14ac:dyDescent="0.25">
      <c r="R732" s="7"/>
      <c r="S732" s="88">
        <v>2016</v>
      </c>
      <c r="T732" s="84" t="s">
        <v>399</v>
      </c>
      <c r="U732" s="85" t="s">
        <v>305</v>
      </c>
      <c r="V732" s="85"/>
      <c r="W732" s="85" t="s">
        <v>410</v>
      </c>
      <c r="X732" s="86">
        <v>1.5400000000000003</v>
      </c>
      <c r="Y732" s="86" t="s">
        <v>298</v>
      </c>
      <c r="Z732" s="86">
        <v>0.94161777777777755</v>
      </c>
      <c r="AA732" s="87" t="s">
        <v>298</v>
      </c>
      <c r="AB732" s="11"/>
    </row>
    <row r="733" spans="18:28" ht="30" customHeight="1" x14ac:dyDescent="0.25">
      <c r="R733" s="7"/>
      <c r="S733" s="88">
        <v>2016</v>
      </c>
      <c r="T733" s="84" t="s">
        <v>411</v>
      </c>
      <c r="U733" s="85" t="s">
        <v>279</v>
      </c>
      <c r="V733" s="85"/>
      <c r="W733" s="85" t="s">
        <v>412</v>
      </c>
      <c r="X733" s="86">
        <v>1</v>
      </c>
      <c r="Y733" s="86">
        <v>1</v>
      </c>
      <c r="Z733" s="86">
        <v>0.82707896970734762</v>
      </c>
      <c r="AA733" s="87">
        <v>0.82707896970734762</v>
      </c>
      <c r="AB733" s="11"/>
    </row>
    <row r="734" spans="18:28" ht="30" customHeight="1" x14ac:dyDescent="0.25">
      <c r="R734" s="7"/>
      <c r="S734" s="88">
        <v>2016</v>
      </c>
      <c r="T734" s="84" t="s">
        <v>413</v>
      </c>
      <c r="U734" s="85" t="s">
        <v>191</v>
      </c>
      <c r="V734" s="85"/>
      <c r="W734" s="85" t="s">
        <v>414</v>
      </c>
      <c r="X734" s="86">
        <v>0.97681687262470163</v>
      </c>
      <c r="Y734" s="86">
        <v>0.97681687262470152</v>
      </c>
      <c r="Z734" s="86">
        <v>1.0533932397147228</v>
      </c>
      <c r="AA734" s="87">
        <v>1.053393239714723</v>
      </c>
      <c r="AB734" s="11"/>
    </row>
    <row r="735" spans="18:28" ht="30" customHeight="1" x14ac:dyDescent="0.25">
      <c r="R735" s="7"/>
      <c r="S735" s="88">
        <v>2016</v>
      </c>
      <c r="T735" s="84" t="s">
        <v>413</v>
      </c>
      <c r="U735" s="85" t="s">
        <v>191</v>
      </c>
      <c r="V735" s="85"/>
      <c r="W735" s="85" t="s">
        <v>415</v>
      </c>
      <c r="X735" s="86">
        <v>0.9412195651649522</v>
      </c>
      <c r="Y735" s="86">
        <v>0.94121956516495242</v>
      </c>
      <c r="Z735" s="86">
        <v>2.7671084719729735</v>
      </c>
      <c r="AA735" s="87">
        <v>2.7671084719729735</v>
      </c>
      <c r="AB735" s="11"/>
    </row>
    <row r="736" spans="18:28" ht="30" customHeight="1" x14ac:dyDescent="0.25">
      <c r="R736" s="7"/>
      <c r="S736" s="88">
        <v>2016</v>
      </c>
      <c r="T736" s="84" t="s">
        <v>413</v>
      </c>
      <c r="U736" s="85" t="s">
        <v>191</v>
      </c>
      <c r="V736" s="85"/>
      <c r="W736" s="85" t="s">
        <v>416</v>
      </c>
      <c r="X736" s="86">
        <v>0.96953291899843141</v>
      </c>
      <c r="Y736" s="86">
        <v>0.96953291899843119</v>
      </c>
      <c r="Z736" s="86">
        <v>1.311888443075244</v>
      </c>
      <c r="AA736" s="87">
        <v>1.311888443075244</v>
      </c>
      <c r="AB736" s="11"/>
    </row>
    <row r="737" spans="18:28" ht="30" customHeight="1" x14ac:dyDescent="0.25">
      <c r="R737" s="7"/>
      <c r="S737" s="88">
        <v>2016</v>
      </c>
      <c r="T737" s="84" t="s">
        <v>413</v>
      </c>
      <c r="U737" s="85" t="s">
        <v>279</v>
      </c>
      <c r="V737" s="85"/>
      <c r="W737" s="85" t="s">
        <v>414</v>
      </c>
      <c r="X737" s="86">
        <v>0.97681687262470129</v>
      </c>
      <c r="Y737" s="86">
        <v>0.97681687262470129</v>
      </c>
      <c r="Z737" s="86">
        <v>1.0543446091666437</v>
      </c>
      <c r="AA737" s="87">
        <v>1.0543446091666437</v>
      </c>
      <c r="AB737" s="11"/>
    </row>
    <row r="738" spans="18:28" ht="30" customHeight="1" x14ac:dyDescent="0.25">
      <c r="R738" s="7"/>
      <c r="S738" s="88">
        <v>2016</v>
      </c>
      <c r="T738" s="84" t="s">
        <v>413</v>
      </c>
      <c r="U738" s="85" t="s">
        <v>279</v>
      </c>
      <c r="V738" s="85"/>
      <c r="W738" s="85" t="s">
        <v>415</v>
      </c>
      <c r="X738" s="86">
        <v>0.94121956516495231</v>
      </c>
      <c r="Y738" s="86">
        <v>0.94121956516495231</v>
      </c>
      <c r="Z738" s="86">
        <v>2.7671084719729726</v>
      </c>
      <c r="AA738" s="87">
        <v>2.767108471972973</v>
      </c>
      <c r="AB738" s="11"/>
    </row>
    <row r="739" spans="18:28" ht="30" customHeight="1" x14ac:dyDescent="0.25">
      <c r="R739" s="7"/>
      <c r="S739" s="88">
        <v>2016</v>
      </c>
      <c r="T739" s="84" t="s">
        <v>413</v>
      </c>
      <c r="U739" s="85" t="s">
        <v>279</v>
      </c>
      <c r="V739" s="85"/>
      <c r="W739" s="85" t="s">
        <v>416</v>
      </c>
      <c r="X739" s="86">
        <v>0.96953291899843141</v>
      </c>
      <c r="Y739" s="86">
        <v>0.96953291899843108</v>
      </c>
      <c r="Z739" s="86">
        <v>1.307107178308031</v>
      </c>
      <c r="AA739" s="87">
        <v>1.3071071783080312</v>
      </c>
      <c r="AB739" s="11"/>
    </row>
    <row r="740" spans="18:28" ht="30" customHeight="1" x14ac:dyDescent="0.25">
      <c r="R740" s="7"/>
      <c r="S740" s="88">
        <v>2016</v>
      </c>
      <c r="T740" s="84" t="s">
        <v>413</v>
      </c>
      <c r="U740" s="85" t="s">
        <v>258</v>
      </c>
      <c r="V740" s="85"/>
      <c r="W740" s="85" t="s">
        <v>414</v>
      </c>
      <c r="X740" s="86">
        <v>0.97681687262470152</v>
      </c>
      <c r="Y740" s="86">
        <v>0.97681687262470152</v>
      </c>
      <c r="Z740" s="86">
        <v>1.0524080419052921</v>
      </c>
      <c r="AA740" s="87">
        <v>1.0524080419052921</v>
      </c>
      <c r="AB740" s="11"/>
    </row>
    <row r="741" spans="18:28" ht="30" customHeight="1" x14ac:dyDescent="0.25">
      <c r="R741" s="7"/>
      <c r="S741" s="88">
        <v>2016</v>
      </c>
      <c r="T741" s="84" t="s">
        <v>413</v>
      </c>
      <c r="U741" s="85" t="s">
        <v>258</v>
      </c>
      <c r="V741" s="85"/>
      <c r="W741" s="85" t="s">
        <v>415</v>
      </c>
      <c r="X741" s="86">
        <v>0.9412195651649522</v>
      </c>
      <c r="Y741" s="86">
        <v>0.9412195651649522</v>
      </c>
      <c r="Z741" s="86">
        <v>2.7671084719729735</v>
      </c>
      <c r="AA741" s="87">
        <v>2.7671084719729744</v>
      </c>
      <c r="AB741" s="11"/>
    </row>
    <row r="742" spans="18:28" ht="30" customHeight="1" x14ac:dyDescent="0.25">
      <c r="R742" s="7"/>
      <c r="S742" s="88">
        <v>2016</v>
      </c>
      <c r="T742" s="84" t="s">
        <v>413</v>
      </c>
      <c r="U742" s="85" t="s">
        <v>258</v>
      </c>
      <c r="V742" s="85"/>
      <c r="W742" s="85" t="s">
        <v>416</v>
      </c>
      <c r="X742" s="86">
        <v>0.96953291899843141</v>
      </c>
      <c r="Y742" s="86">
        <v>0.96953291899843119</v>
      </c>
      <c r="Z742" s="86">
        <v>1.3004370093807625</v>
      </c>
      <c r="AA742" s="87">
        <v>1.3004370093807629</v>
      </c>
      <c r="AB742" s="11"/>
    </row>
    <row r="743" spans="18:28" ht="30" customHeight="1" x14ac:dyDescent="0.25">
      <c r="R743" s="7"/>
      <c r="S743" s="88">
        <v>2016</v>
      </c>
      <c r="T743" s="84" t="s">
        <v>413</v>
      </c>
      <c r="U743" s="85" t="s">
        <v>16</v>
      </c>
      <c r="V743" s="85"/>
      <c r="W743" s="85" t="s">
        <v>414</v>
      </c>
      <c r="X743" s="86">
        <v>0.97681687262470152</v>
      </c>
      <c r="Y743" s="86">
        <v>0.97681687262470152</v>
      </c>
      <c r="Z743" s="86">
        <v>1.0517586144918361</v>
      </c>
      <c r="AA743" s="87">
        <v>1.0517586144918358</v>
      </c>
      <c r="AB743" s="11"/>
    </row>
    <row r="744" spans="18:28" ht="30" customHeight="1" x14ac:dyDescent="0.25">
      <c r="R744" s="7"/>
      <c r="S744" s="88">
        <v>2016</v>
      </c>
      <c r="T744" s="84" t="s">
        <v>413</v>
      </c>
      <c r="U744" s="85" t="s">
        <v>16</v>
      </c>
      <c r="V744" s="85"/>
      <c r="W744" s="85" t="s">
        <v>415</v>
      </c>
      <c r="X744" s="86">
        <v>0.94121956516495231</v>
      </c>
      <c r="Y744" s="86">
        <v>0.94121956516495231</v>
      </c>
      <c r="Z744" s="86">
        <v>2.767108471972973</v>
      </c>
      <c r="AA744" s="87">
        <v>2.7671084719729735</v>
      </c>
      <c r="AB744" s="11"/>
    </row>
    <row r="745" spans="18:28" ht="30" customHeight="1" x14ac:dyDescent="0.25">
      <c r="R745" s="7"/>
      <c r="S745" s="88">
        <v>2016</v>
      </c>
      <c r="T745" s="84" t="s">
        <v>413</v>
      </c>
      <c r="U745" s="85" t="s">
        <v>16</v>
      </c>
      <c r="V745" s="85"/>
      <c r="W745" s="85" t="s">
        <v>416</v>
      </c>
      <c r="X745" s="86">
        <v>0.96953291899843119</v>
      </c>
      <c r="Y745" s="86">
        <v>0.96953291899843108</v>
      </c>
      <c r="Z745" s="86">
        <v>1.3060072343718991</v>
      </c>
      <c r="AA745" s="87">
        <v>1.3060072343718994</v>
      </c>
      <c r="AB745" s="11"/>
    </row>
    <row r="746" spans="18:28" ht="30" customHeight="1" x14ac:dyDescent="0.25">
      <c r="R746" s="7"/>
      <c r="S746" s="88">
        <v>2016</v>
      </c>
      <c r="T746" s="84" t="s">
        <v>417</v>
      </c>
      <c r="U746" s="85"/>
      <c r="V746" s="85"/>
      <c r="W746" s="85" t="s">
        <v>418</v>
      </c>
      <c r="X746" s="86">
        <v>0.22298303027808405</v>
      </c>
      <c r="Y746" s="86">
        <v>0.22298303027808408</v>
      </c>
      <c r="Z746" s="86">
        <v>3.5587061419899224</v>
      </c>
      <c r="AA746" s="87">
        <v>3.5587061419899224</v>
      </c>
      <c r="AB746" s="11"/>
    </row>
    <row r="747" spans="18:28" ht="30" customHeight="1" x14ac:dyDescent="0.25">
      <c r="R747" s="7"/>
      <c r="S747" s="88">
        <v>2016</v>
      </c>
      <c r="T747" s="84" t="s">
        <v>417</v>
      </c>
      <c r="U747" s="85"/>
      <c r="V747" s="85"/>
      <c r="W747" s="85" t="s">
        <v>419</v>
      </c>
      <c r="X747" s="86">
        <v>0</v>
      </c>
      <c r="Y747" s="86">
        <v>0</v>
      </c>
      <c r="Z747" s="86">
        <v>2.8888452358779428</v>
      </c>
      <c r="AA747" s="87">
        <v>2.8888452358779428</v>
      </c>
      <c r="AB747" s="11"/>
    </row>
    <row r="748" spans="18:28" ht="30" customHeight="1" x14ac:dyDescent="0.25">
      <c r="R748" s="7"/>
      <c r="S748" s="88">
        <v>2016</v>
      </c>
      <c r="T748" s="84" t="s">
        <v>417</v>
      </c>
      <c r="U748" s="85"/>
      <c r="V748" s="85"/>
      <c r="W748" s="85" t="s">
        <v>420</v>
      </c>
      <c r="X748" s="86">
        <v>0.23158171192317634</v>
      </c>
      <c r="Y748" s="86">
        <v>0.23158171192317639</v>
      </c>
      <c r="Z748" s="86">
        <v>1.0458075141438634</v>
      </c>
      <c r="AA748" s="87">
        <v>1.0458075141438634</v>
      </c>
      <c r="AB748" s="11"/>
    </row>
    <row r="749" spans="18:28" ht="30" customHeight="1" x14ac:dyDescent="0.25">
      <c r="R749" s="7"/>
      <c r="S749" s="88">
        <v>2016</v>
      </c>
      <c r="T749" s="84" t="s">
        <v>421</v>
      </c>
      <c r="U749" s="85"/>
      <c r="V749" s="85"/>
      <c r="W749" s="85"/>
      <c r="X749" s="86">
        <v>0.86</v>
      </c>
      <c r="Y749" s="86">
        <v>1</v>
      </c>
      <c r="Z749" s="86">
        <v>0.72499999999999998</v>
      </c>
      <c r="AA749" s="87">
        <v>0.41499999999999998</v>
      </c>
      <c r="AB749" s="11"/>
    </row>
    <row r="750" spans="18:28" ht="30" customHeight="1" x14ac:dyDescent="0.25">
      <c r="R750" s="7"/>
      <c r="S750" s="88">
        <v>2016</v>
      </c>
      <c r="T750" s="84" t="s">
        <v>10</v>
      </c>
      <c r="U750" s="85" t="s">
        <v>16</v>
      </c>
      <c r="V750" s="85" t="s">
        <v>9</v>
      </c>
      <c r="W750" s="85" t="s">
        <v>15</v>
      </c>
      <c r="X750" s="86">
        <v>0.85073248532831947</v>
      </c>
      <c r="Y750" s="86">
        <v>0.9206582976478519</v>
      </c>
      <c r="Z750" s="86">
        <v>1.004</v>
      </c>
      <c r="AA750" s="87">
        <v>0.53500000000000003</v>
      </c>
      <c r="AB750" s="11"/>
    </row>
    <row r="751" spans="18:28" ht="30" customHeight="1" x14ac:dyDescent="0.25">
      <c r="R751" s="7"/>
      <c r="S751" s="88">
        <v>2016</v>
      </c>
      <c r="T751" s="84" t="s">
        <v>10</v>
      </c>
      <c r="U751" s="85" t="s">
        <v>13</v>
      </c>
      <c r="V751" s="85" t="s">
        <v>9</v>
      </c>
      <c r="W751" s="85" t="s">
        <v>15</v>
      </c>
      <c r="X751" s="86">
        <v>0.89699631320887707</v>
      </c>
      <c r="Y751" s="86">
        <v>0.85255099052513594</v>
      </c>
      <c r="Z751" s="86">
        <v>1.004</v>
      </c>
      <c r="AA751" s="87">
        <v>0.53500000000000003</v>
      </c>
      <c r="AB751" s="11"/>
    </row>
    <row r="752" spans="18:28" ht="30" customHeight="1" x14ac:dyDescent="0.25">
      <c r="R752" s="7"/>
      <c r="S752" s="88">
        <v>2016</v>
      </c>
      <c r="T752" s="84" t="s">
        <v>10</v>
      </c>
      <c r="U752" s="85" t="s">
        <v>230</v>
      </c>
      <c r="V752" s="85" t="s">
        <v>9</v>
      </c>
      <c r="W752" s="85" t="s">
        <v>15</v>
      </c>
      <c r="X752" s="86">
        <v>0.82384794643242454</v>
      </c>
      <c r="Y752" s="86">
        <v>0.8517931476117504</v>
      </c>
      <c r="Z752" s="86">
        <v>1.004</v>
      </c>
      <c r="AA752" s="87">
        <v>0.53500000000000003</v>
      </c>
      <c r="AB752" s="11"/>
    </row>
    <row r="753" spans="18:28" ht="30" customHeight="1" x14ac:dyDescent="0.25">
      <c r="R753" s="7"/>
      <c r="S753" s="88">
        <v>2016</v>
      </c>
      <c r="T753" s="84" t="s">
        <v>10</v>
      </c>
      <c r="U753" s="85" t="s">
        <v>239</v>
      </c>
      <c r="V753" s="85" t="s">
        <v>9</v>
      </c>
      <c r="W753" s="85" t="s">
        <v>15</v>
      </c>
      <c r="X753" s="86">
        <v>0.73096800842113674</v>
      </c>
      <c r="Y753" s="86">
        <v>0.73793564883702623</v>
      </c>
      <c r="Z753" s="86">
        <v>1.004</v>
      </c>
      <c r="AA753" s="87">
        <v>0.53500000000000003</v>
      </c>
      <c r="AB753" s="11"/>
    </row>
    <row r="754" spans="18:28" ht="30" customHeight="1" x14ac:dyDescent="0.25">
      <c r="R754" s="7"/>
      <c r="S754" s="88">
        <v>2016</v>
      </c>
      <c r="T754" s="84" t="s">
        <v>10</v>
      </c>
      <c r="U754" s="85" t="s">
        <v>192</v>
      </c>
      <c r="V754" s="85" t="s">
        <v>9</v>
      </c>
      <c r="W754" s="85" t="s">
        <v>15</v>
      </c>
      <c r="X754" s="86">
        <v>0.97469900220088801</v>
      </c>
      <c r="Y754" s="86">
        <v>0.99941565872036908</v>
      </c>
      <c r="Z754" s="86">
        <v>1.004</v>
      </c>
      <c r="AA754" s="87">
        <v>0.53500000000000003</v>
      </c>
      <c r="AB754" s="11"/>
    </row>
    <row r="755" spans="18:28" ht="30" customHeight="1" x14ac:dyDescent="0.25">
      <c r="R755" s="7"/>
      <c r="S755" s="88">
        <v>2016</v>
      </c>
      <c r="T755" s="84" t="s">
        <v>10</v>
      </c>
      <c r="U755" s="85" t="s">
        <v>168</v>
      </c>
      <c r="V755" s="85" t="s">
        <v>9</v>
      </c>
      <c r="W755" s="85" t="s">
        <v>15</v>
      </c>
      <c r="X755" s="86">
        <v>0.73791622313421956</v>
      </c>
      <c r="Y755" s="86">
        <v>0.73791622313421956</v>
      </c>
      <c r="Z755" s="86">
        <v>1.004</v>
      </c>
      <c r="AA755" s="87">
        <v>0.53500000000000003</v>
      </c>
      <c r="AB755" s="11"/>
    </row>
    <row r="756" spans="18:28" ht="30" customHeight="1" x14ac:dyDescent="0.25">
      <c r="R756" s="7"/>
      <c r="S756" s="88">
        <v>2016</v>
      </c>
      <c r="T756" s="84" t="s">
        <v>10</v>
      </c>
      <c r="U756" s="85" t="s">
        <v>236</v>
      </c>
      <c r="V756" s="85" t="s">
        <v>9</v>
      </c>
      <c r="W756" s="85" t="s">
        <v>15</v>
      </c>
      <c r="X756" s="86">
        <v>0.84134266940944735</v>
      </c>
      <c r="Y756" s="86">
        <v>0.84214632000068623</v>
      </c>
      <c r="Z756" s="86">
        <v>1.004</v>
      </c>
      <c r="AA756" s="87">
        <v>0.53500000000000003</v>
      </c>
      <c r="AB756" s="11"/>
    </row>
    <row r="757" spans="18:28" ht="30" customHeight="1" x14ac:dyDescent="0.25">
      <c r="R757" s="7"/>
      <c r="S757" s="88">
        <v>2016</v>
      </c>
      <c r="T757" s="84" t="s">
        <v>10</v>
      </c>
      <c r="U757" s="85" t="s">
        <v>273</v>
      </c>
      <c r="V757" s="85" t="s">
        <v>9</v>
      </c>
      <c r="W757" s="85" t="s">
        <v>15</v>
      </c>
      <c r="X757" s="86">
        <v>0.6097609758439797</v>
      </c>
      <c r="Y757" s="86">
        <v>0.6097609758439797</v>
      </c>
      <c r="Z757" s="86">
        <v>1.004</v>
      </c>
      <c r="AA757" s="87">
        <v>0.53500000000000003</v>
      </c>
      <c r="AB757" s="11"/>
    </row>
    <row r="758" spans="18:28" ht="30" customHeight="1" x14ac:dyDescent="0.25">
      <c r="R758" s="7"/>
      <c r="S758" s="88">
        <v>2016</v>
      </c>
      <c r="T758" s="84" t="s">
        <v>10</v>
      </c>
      <c r="U758" s="85" t="s">
        <v>202</v>
      </c>
      <c r="V758" s="85" t="s">
        <v>9</v>
      </c>
      <c r="W758" s="85" t="s">
        <v>15</v>
      </c>
      <c r="X758" s="86">
        <v>0.93779692567721895</v>
      </c>
      <c r="Y758" s="86">
        <v>0.93779692567721895</v>
      </c>
      <c r="Z758" s="86">
        <v>1.004</v>
      </c>
      <c r="AA758" s="87">
        <v>0.53500000000000003</v>
      </c>
      <c r="AB758" s="11"/>
    </row>
    <row r="759" spans="18:28" ht="30" customHeight="1" x14ac:dyDescent="0.25">
      <c r="R759" s="7"/>
      <c r="S759" s="88">
        <v>2016</v>
      </c>
      <c r="T759" s="84" t="s">
        <v>10</v>
      </c>
      <c r="U759" s="85" t="s">
        <v>242</v>
      </c>
      <c r="V759" s="85" t="s">
        <v>9</v>
      </c>
      <c r="W759" s="85" t="s">
        <v>15</v>
      </c>
      <c r="X759" s="86">
        <v>0.7435804288030996</v>
      </c>
      <c r="Y759" s="86">
        <v>0.74276126278329124</v>
      </c>
      <c r="Z759" s="86">
        <v>1.004</v>
      </c>
      <c r="AA759" s="87">
        <v>0.53500000000000003</v>
      </c>
      <c r="AB759" s="11"/>
    </row>
    <row r="760" spans="18:28" ht="30" customHeight="1" x14ac:dyDescent="0.25">
      <c r="R760" s="7"/>
      <c r="S760" s="88">
        <v>2016</v>
      </c>
      <c r="T760" s="84" t="s">
        <v>10</v>
      </c>
      <c r="U760" s="85" t="s">
        <v>174</v>
      </c>
      <c r="V760" s="85" t="s">
        <v>9</v>
      </c>
      <c r="W760" s="85" t="s">
        <v>15</v>
      </c>
      <c r="X760" s="86">
        <v>0.89892239976675603</v>
      </c>
      <c r="Y760" s="86">
        <v>0.89447492032297127</v>
      </c>
      <c r="Z760" s="86">
        <v>1.004</v>
      </c>
      <c r="AA760" s="87">
        <v>0.53500000000000003</v>
      </c>
      <c r="AB760" s="11"/>
    </row>
    <row r="761" spans="18:28" ht="30" customHeight="1" x14ac:dyDescent="0.25">
      <c r="R761" s="7"/>
      <c r="S761" s="88">
        <v>2016</v>
      </c>
      <c r="T761" s="84" t="s">
        <v>10</v>
      </c>
      <c r="U761" s="85" t="s">
        <v>219</v>
      </c>
      <c r="V761" s="85" t="s">
        <v>9</v>
      </c>
      <c r="W761" s="85" t="s">
        <v>15</v>
      </c>
      <c r="X761" s="86">
        <v>0.86935240888479592</v>
      </c>
      <c r="Y761" s="86">
        <v>0.86935240888479592</v>
      </c>
      <c r="Z761" s="86">
        <v>1.004</v>
      </c>
      <c r="AA761" s="87">
        <v>0.53500000000000003</v>
      </c>
      <c r="AB761" s="11"/>
    </row>
    <row r="762" spans="18:28" ht="30" customHeight="1" x14ac:dyDescent="0.25">
      <c r="R762" s="7"/>
      <c r="S762" s="88">
        <v>2016</v>
      </c>
      <c r="T762" s="84" t="s">
        <v>10</v>
      </c>
      <c r="U762" s="85" t="s">
        <v>247</v>
      </c>
      <c r="V762" s="85" t="s">
        <v>9</v>
      </c>
      <c r="W762" s="85" t="s">
        <v>15</v>
      </c>
      <c r="X762" s="86">
        <v>0.96929138926695535</v>
      </c>
      <c r="Y762" s="86">
        <v>0.96649709556205154</v>
      </c>
      <c r="Z762" s="86">
        <v>1.004</v>
      </c>
      <c r="AA762" s="87">
        <v>0.53500000000000003</v>
      </c>
      <c r="AB762" s="11"/>
    </row>
    <row r="763" spans="18:28" ht="30" customHeight="1" x14ac:dyDescent="0.25">
      <c r="R763" s="7"/>
      <c r="S763" s="88">
        <v>2016</v>
      </c>
      <c r="T763" s="84" t="s">
        <v>10</v>
      </c>
      <c r="U763" s="85" t="s">
        <v>257</v>
      </c>
      <c r="V763" s="85" t="s">
        <v>9</v>
      </c>
      <c r="W763" s="85" t="s">
        <v>15</v>
      </c>
      <c r="X763" s="86">
        <v>0.95673642823338079</v>
      </c>
      <c r="Y763" s="86">
        <v>0.93439668003444321</v>
      </c>
      <c r="Z763" s="86">
        <v>1.004</v>
      </c>
      <c r="AA763" s="87">
        <v>0.53500000000000003</v>
      </c>
      <c r="AB763" s="11"/>
    </row>
    <row r="764" spans="18:28" ht="30" customHeight="1" x14ac:dyDescent="0.25">
      <c r="R764" s="7"/>
      <c r="S764" s="88">
        <v>2016</v>
      </c>
      <c r="T764" s="84" t="s">
        <v>10</v>
      </c>
      <c r="U764" s="85" t="s">
        <v>248</v>
      </c>
      <c r="V764" s="85" t="s">
        <v>9</v>
      </c>
      <c r="W764" s="85" t="s">
        <v>15</v>
      </c>
      <c r="X764" s="86">
        <v>0.94731343488986441</v>
      </c>
      <c r="Y764" s="86">
        <v>0.94731343488986441</v>
      </c>
      <c r="Z764" s="86">
        <v>1.004</v>
      </c>
      <c r="AA764" s="87">
        <v>0.53500000000000003</v>
      </c>
      <c r="AB764" s="11"/>
    </row>
    <row r="765" spans="18:28" ht="30" customHeight="1" x14ac:dyDescent="0.25">
      <c r="R765" s="7"/>
      <c r="S765" s="88">
        <v>2016</v>
      </c>
      <c r="T765" s="84" t="s">
        <v>10</v>
      </c>
      <c r="U765" s="85" t="s">
        <v>212</v>
      </c>
      <c r="V765" s="85" t="s">
        <v>9</v>
      </c>
      <c r="W765" s="85" t="s">
        <v>15</v>
      </c>
      <c r="X765" s="86">
        <v>0.89564565479745961</v>
      </c>
      <c r="Y765" s="86">
        <v>0.89564565479745961</v>
      </c>
      <c r="Z765" s="86">
        <v>1.004</v>
      </c>
      <c r="AA765" s="87">
        <v>0.53500000000000003</v>
      </c>
      <c r="AB765" s="11"/>
    </row>
    <row r="766" spans="18:28" ht="30" customHeight="1" x14ac:dyDescent="0.25">
      <c r="R766" s="7"/>
      <c r="S766" s="88">
        <v>2016</v>
      </c>
      <c r="T766" s="84" t="s">
        <v>10</v>
      </c>
      <c r="U766" s="85" t="s">
        <v>8</v>
      </c>
      <c r="V766" s="85" t="s">
        <v>9</v>
      </c>
      <c r="W766" s="85" t="s">
        <v>15</v>
      </c>
      <c r="X766" s="86">
        <v>0.86638268662337881</v>
      </c>
      <c r="Y766" s="86">
        <v>0.86638268662337881</v>
      </c>
      <c r="Z766" s="86">
        <v>1.004</v>
      </c>
      <c r="AA766" s="87">
        <v>0.53500000000000003</v>
      </c>
      <c r="AB766" s="11"/>
    </row>
    <row r="767" spans="18:28" ht="30" customHeight="1" x14ac:dyDescent="0.25">
      <c r="R767" s="7"/>
      <c r="S767" s="88">
        <v>2016</v>
      </c>
      <c r="T767" s="84" t="s">
        <v>10</v>
      </c>
      <c r="U767" s="85" t="s">
        <v>253</v>
      </c>
      <c r="V767" s="85" t="s">
        <v>9</v>
      </c>
      <c r="W767" s="85" t="s">
        <v>15</v>
      </c>
      <c r="X767" s="86">
        <v>0.73893613680512304</v>
      </c>
      <c r="Y767" s="86">
        <v>0.73893613680512304</v>
      </c>
      <c r="Z767" s="86">
        <v>1.004</v>
      </c>
      <c r="AA767" s="87">
        <v>0.53500000000000003</v>
      </c>
      <c r="AB767" s="11"/>
    </row>
    <row r="768" spans="18:28" ht="30" customHeight="1" x14ac:dyDescent="0.25">
      <c r="R768" s="7"/>
      <c r="S768" s="88">
        <v>2016</v>
      </c>
      <c r="T768" s="84" t="s">
        <v>10</v>
      </c>
      <c r="U768" s="85" t="s">
        <v>176</v>
      </c>
      <c r="V768" s="85" t="s">
        <v>9</v>
      </c>
      <c r="W768" s="85" t="s">
        <v>15</v>
      </c>
      <c r="X768" s="86">
        <v>0.88659258975526001</v>
      </c>
      <c r="Y768" s="86">
        <v>0.88659258975526001</v>
      </c>
      <c r="Z768" s="86">
        <v>1.004</v>
      </c>
      <c r="AA768" s="87">
        <v>0.53500000000000003</v>
      </c>
      <c r="AB768" s="11"/>
    </row>
    <row r="769" spans="18:28" ht="30" customHeight="1" x14ac:dyDescent="0.25">
      <c r="R769" s="7"/>
      <c r="S769" s="88">
        <v>2016</v>
      </c>
      <c r="T769" s="84" t="s">
        <v>10</v>
      </c>
      <c r="U769" s="85" t="s">
        <v>225</v>
      </c>
      <c r="V769" s="85" t="s">
        <v>9</v>
      </c>
      <c r="W769" s="85" t="s">
        <v>15</v>
      </c>
      <c r="X769" s="86">
        <v>0.98893063535120385</v>
      </c>
      <c r="Y769" s="86">
        <v>0.98893063535120385</v>
      </c>
      <c r="Z769" s="86">
        <v>1.004</v>
      </c>
      <c r="AA769" s="87">
        <v>0.53500000000000003</v>
      </c>
      <c r="AB769" s="11"/>
    </row>
    <row r="770" spans="18:28" ht="30" customHeight="1" x14ac:dyDescent="0.25">
      <c r="R770" s="7"/>
      <c r="S770" s="88">
        <v>2016</v>
      </c>
      <c r="T770" s="84" t="s">
        <v>10</v>
      </c>
      <c r="U770" s="85" t="s">
        <v>223</v>
      </c>
      <c r="V770" s="85" t="s">
        <v>9</v>
      </c>
      <c r="W770" s="85" t="s">
        <v>15</v>
      </c>
      <c r="X770" s="86">
        <v>0.91329728109048891</v>
      </c>
      <c r="Y770" s="86">
        <v>0.86378943442586986</v>
      </c>
      <c r="Z770" s="86">
        <v>1.004</v>
      </c>
      <c r="AA770" s="87">
        <v>0.53500000000000003</v>
      </c>
      <c r="AB770" s="11"/>
    </row>
    <row r="771" spans="18:28" ht="30" customHeight="1" x14ac:dyDescent="0.25">
      <c r="R771" s="7"/>
      <c r="S771" s="88">
        <v>2016</v>
      </c>
      <c r="T771" s="84" t="s">
        <v>10</v>
      </c>
      <c r="U771" s="85" t="s">
        <v>16</v>
      </c>
      <c r="V771" s="85" t="s">
        <v>9</v>
      </c>
      <c r="W771" s="85" t="s">
        <v>422</v>
      </c>
      <c r="X771" s="86">
        <v>0.85073248532831947</v>
      </c>
      <c r="Y771" s="86">
        <v>0.9206582976478519</v>
      </c>
      <c r="Z771" s="86">
        <v>1.9179999999999999</v>
      </c>
      <c r="AA771" s="87">
        <v>2.181</v>
      </c>
      <c r="AB771" s="11"/>
    </row>
    <row r="772" spans="18:28" ht="30" customHeight="1" x14ac:dyDescent="0.25">
      <c r="R772" s="7"/>
      <c r="S772" s="88">
        <v>2016</v>
      </c>
      <c r="T772" s="84" t="s">
        <v>10</v>
      </c>
      <c r="U772" s="85" t="s">
        <v>13</v>
      </c>
      <c r="V772" s="85" t="s">
        <v>9</v>
      </c>
      <c r="W772" s="85" t="s">
        <v>422</v>
      </c>
      <c r="X772" s="86">
        <v>0.89699631320887707</v>
      </c>
      <c r="Y772" s="86">
        <v>0.85255099052513594</v>
      </c>
      <c r="Z772" s="86">
        <v>1.9179999999999999</v>
      </c>
      <c r="AA772" s="87">
        <v>2.181</v>
      </c>
      <c r="AB772" s="11"/>
    </row>
    <row r="773" spans="18:28" ht="30" customHeight="1" x14ac:dyDescent="0.25">
      <c r="R773" s="7"/>
      <c r="S773" s="88">
        <v>2016</v>
      </c>
      <c r="T773" s="84" t="s">
        <v>10</v>
      </c>
      <c r="U773" s="85" t="s">
        <v>230</v>
      </c>
      <c r="V773" s="85" t="s">
        <v>9</v>
      </c>
      <c r="W773" s="85" t="s">
        <v>422</v>
      </c>
      <c r="X773" s="86">
        <v>0.82384794643242454</v>
      </c>
      <c r="Y773" s="86">
        <v>0.8517931476117504</v>
      </c>
      <c r="Z773" s="86">
        <v>1.9179999999999999</v>
      </c>
      <c r="AA773" s="87">
        <v>2.181</v>
      </c>
      <c r="AB773" s="11"/>
    </row>
    <row r="774" spans="18:28" ht="30" customHeight="1" x14ac:dyDescent="0.25">
      <c r="R774" s="7"/>
      <c r="S774" s="88">
        <v>2016</v>
      </c>
      <c r="T774" s="84" t="s">
        <v>10</v>
      </c>
      <c r="U774" s="85" t="s">
        <v>239</v>
      </c>
      <c r="V774" s="85" t="s">
        <v>9</v>
      </c>
      <c r="W774" s="85" t="s">
        <v>422</v>
      </c>
      <c r="X774" s="86">
        <v>0.73096800842113674</v>
      </c>
      <c r="Y774" s="86">
        <v>0.73793564883702623</v>
      </c>
      <c r="Z774" s="86">
        <v>1.9179999999999999</v>
      </c>
      <c r="AA774" s="87">
        <v>2.181</v>
      </c>
      <c r="AB774" s="11"/>
    </row>
    <row r="775" spans="18:28" ht="30" customHeight="1" x14ac:dyDescent="0.25">
      <c r="R775" s="7"/>
      <c r="S775" s="88">
        <v>2016</v>
      </c>
      <c r="T775" s="84" t="s">
        <v>10</v>
      </c>
      <c r="U775" s="85" t="s">
        <v>192</v>
      </c>
      <c r="V775" s="85" t="s">
        <v>9</v>
      </c>
      <c r="W775" s="85" t="s">
        <v>422</v>
      </c>
      <c r="X775" s="86">
        <v>0.97469900220088801</v>
      </c>
      <c r="Y775" s="86">
        <v>0.99941565872036908</v>
      </c>
      <c r="Z775" s="86">
        <v>1.9179999999999999</v>
      </c>
      <c r="AA775" s="87">
        <v>2.181</v>
      </c>
      <c r="AB775" s="11"/>
    </row>
    <row r="776" spans="18:28" ht="30" customHeight="1" x14ac:dyDescent="0.25">
      <c r="R776" s="7"/>
      <c r="S776" s="88">
        <v>2016</v>
      </c>
      <c r="T776" s="84" t="s">
        <v>10</v>
      </c>
      <c r="U776" s="85" t="s">
        <v>168</v>
      </c>
      <c r="V776" s="85" t="s">
        <v>9</v>
      </c>
      <c r="W776" s="85" t="s">
        <v>422</v>
      </c>
      <c r="X776" s="86">
        <v>0.73791622313421956</v>
      </c>
      <c r="Y776" s="86">
        <v>0.73791622313421956</v>
      </c>
      <c r="Z776" s="86">
        <v>1.9179999999999999</v>
      </c>
      <c r="AA776" s="87">
        <v>2.181</v>
      </c>
      <c r="AB776" s="11"/>
    </row>
    <row r="777" spans="18:28" ht="30" customHeight="1" x14ac:dyDescent="0.25">
      <c r="R777" s="7"/>
      <c r="S777" s="88">
        <v>2016</v>
      </c>
      <c r="T777" s="84" t="s">
        <v>10</v>
      </c>
      <c r="U777" s="85" t="s">
        <v>236</v>
      </c>
      <c r="V777" s="85" t="s">
        <v>9</v>
      </c>
      <c r="W777" s="85" t="s">
        <v>422</v>
      </c>
      <c r="X777" s="86">
        <v>0.84134266940944735</v>
      </c>
      <c r="Y777" s="86">
        <v>0.84214632000068623</v>
      </c>
      <c r="Z777" s="86">
        <v>1.9179999999999999</v>
      </c>
      <c r="AA777" s="87">
        <v>2.181</v>
      </c>
      <c r="AB777" s="11"/>
    </row>
    <row r="778" spans="18:28" ht="30" customHeight="1" x14ac:dyDescent="0.25">
      <c r="R778" s="7"/>
      <c r="S778" s="88">
        <v>2016</v>
      </c>
      <c r="T778" s="84" t="s">
        <v>10</v>
      </c>
      <c r="U778" s="85" t="s">
        <v>273</v>
      </c>
      <c r="V778" s="85" t="s">
        <v>9</v>
      </c>
      <c r="W778" s="85" t="s">
        <v>422</v>
      </c>
      <c r="X778" s="86">
        <v>0.6097609758439797</v>
      </c>
      <c r="Y778" s="86">
        <v>0.6097609758439797</v>
      </c>
      <c r="Z778" s="86">
        <v>1.9179999999999999</v>
      </c>
      <c r="AA778" s="87">
        <v>2.181</v>
      </c>
      <c r="AB778" s="11"/>
    </row>
    <row r="779" spans="18:28" ht="30" customHeight="1" x14ac:dyDescent="0.25">
      <c r="R779" s="7"/>
      <c r="S779" s="88">
        <v>2016</v>
      </c>
      <c r="T779" s="84" t="s">
        <v>10</v>
      </c>
      <c r="U779" s="85" t="s">
        <v>202</v>
      </c>
      <c r="V779" s="85" t="s">
        <v>9</v>
      </c>
      <c r="W779" s="85" t="s">
        <v>422</v>
      </c>
      <c r="X779" s="86">
        <v>0.93779692567721895</v>
      </c>
      <c r="Y779" s="86">
        <v>0.93779692567721895</v>
      </c>
      <c r="Z779" s="86">
        <v>1.9179999999999999</v>
      </c>
      <c r="AA779" s="87">
        <v>2.181</v>
      </c>
      <c r="AB779" s="11"/>
    </row>
    <row r="780" spans="18:28" ht="30" customHeight="1" x14ac:dyDescent="0.25">
      <c r="R780" s="7"/>
      <c r="S780" s="88">
        <v>2016</v>
      </c>
      <c r="T780" s="84" t="s">
        <v>10</v>
      </c>
      <c r="U780" s="85" t="s">
        <v>242</v>
      </c>
      <c r="V780" s="85" t="s">
        <v>9</v>
      </c>
      <c r="W780" s="85" t="s">
        <v>422</v>
      </c>
      <c r="X780" s="86">
        <v>0.7435804288030996</v>
      </c>
      <c r="Y780" s="86">
        <v>0.74276126278329124</v>
      </c>
      <c r="Z780" s="86">
        <v>1.9179999999999999</v>
      </c>
      <c r="AA780" s="87">
        <v>2.181</v>
      </c>
      <c r="AB780" s="11"/>
    </row>
    <row r="781" spans="18:28" ht="30" customHeight="1" x14ac:dyDescent="0.25">
      <c r="R781" s="7"/>
      <c r="S781" s="88">
        <v>2016</v>
      </c>
      <c r="T781" s="84" t="s">
        <v>10</v>
      </c>
      <c r="U781" s="85" t="s">
        <v>174</v>
      </c>
      <c r="V781" s="85" t="s">
        <v>9</v>
      </c>
      <c r="W781" s="85" t="s">
        <v>422</v>
      </c>
      <c r="X781" s="86">
        <v>0.89892239976675603</v>
      </c>
      <c r="Y781" s="86">
        <v>0.89447492032297127</v>
      </c>
      <c r="Z781" s="86">
        <v>1.9179999999999999</v>
      </c>
      <c r="AA781" s="87">
        <v>2.181</v>
      </c>
      <c r="AB781" s="11"/>
    </row>
    <row r="782" spans="18:28" ht="30" customHeight="1" x14ac:dyDescent="0.25">
      <c r="R782" s="7"/>
      <c r="S782" s="88">
        <v>2016</v>
      </c>
      <c r="T782" s="84" t="s">
        <v>10</v>
      </c>
      <c r="U782" s="85" t="s">
        <v>219</v>
      </c>
      <c r="V782" s="85" t="s">
        <v>9</v>
      </c>
      <c r="W782" s="85" t="s">
        <v>422</v>
      </c>
      <c r="X782" s="86">
        <v>0.86935240888479592</v>
      </c>
      <c r="Y782" s="86">
        <v>0.86935240888479592</v>
      </c>
      <c r="Z782" s="86">
        <v>1.9179999999999999</v>
      </c>
      <c r="AA782" s="87">
        <v>2.181</v>
      </c>
      <c r="AB782" s="11"/>
    </row>
    <row r="783" spans="18:28" ht="30" customHeight="1" x14ac:dyDescent="0.25">
      <c r="R783" s="7"/>
      <c r="S783" s="88">
        <v>2016</v>
      </c>
      <c r="T783" s="84" t="s">
        <v>10</v>
      </c>
      <c r="U783" s="85" t="s">
        <v>247</v>
      </c>
      <c r="V783" s="85" t="s">
        <v>9</v>
      </c>
      <c r="W783" s="85" t="s">
        <v>422</v>
      </c>
      <c r="X783" s="86">
        <v>0.96929138926695535</v>
      </c>
      <c r="Y783" s="86">
        <v>0.96649709556205154</v>
      </c>
      <c r="Z783" s="86">
        <v>1.9179999999999999</v>
      </c>
      <c r="AA783" s="87">
        <v>2.181</v>
      </c>
      <c r="AB783" s="11"/>
    </row>
    <row r="784" spans="18:28" ht="30" customHeight="1" x14ac:dyDescent="0.25">
      <c r="R784" s="7"/>
      <c r="S784" s="88">
        <v>2016</v>
      </c>
      <c r="T784" s="84" t="s">
        <v>10</v>
      </c>
      <c r="U784" s="85" t="s">
        <v>257</v>
      </c>
      <c r="V784" s="85" t="s">
        <v>9</v>
      </c>
      <c r="W784" s="85" t="s">
        <v>422</v>
      </c>
      <c r="X784" s="86">
        <v>0.95673642823338079</v>
      </c>
      <c r="Y784" s="86">
        <v>0.93439668003444321</v>
      </c>
      <c r="Z784" s="86">
        <v>1.9179999999999999</v>
      </c>
      <c r="AA784" s="87">
        <v>2.181</v>
      </c>
      <c r="AB784" s="11"/>
    </row>
    <row r="785" spans="18:28" ht="30" customHeight="1" x14ac:dyDescent="0.25">
      <c r="R785" s="7"/>
      <c r="S785" s="88">
        <v>2016</v>
      </c>
      <c r="T785" s="84" t="s">
        <v>10</v>
      </c>
      <c r="U785" s="85" t="s">
        <v>248</v>
      </c>
      <c r="V785" s="85" t="s">
        <v>9</v>
      </c>
      <c r="W785" s="85" t="s">
        <v>422</v>
      </c>
      <c r="X785" s="86">
        <v>0.94731343488986441</v>
      </c>
      <c r="Y785" s="86">
        <v>0.94731343488986441</v>
      </c>
      <c r="Z785" s="86">
        <v>1.9179999999999999</v>
      </c>
      <c r="AA785" s="87">
        <v>2.181</v>
      </c>
      <c r="AB785" s="11"/>
    </row>
    <row r="786" spans="18:28" ht="30" customHeight="1" x14ac:dyDescent="0.25">
      <c r="R786" s="7"/>
      <c r="S786" s="88">
        <v>2016</v>
      </c>
      <c r="T786" s="84" t="s">
        <v>10</v>
      </c>
      <c r="U786" s="85" t="s">
        <v>212</v>
      </c>
      <c r="V786" s="85" t="s">
        <v>9</v>
      </c>
      <c r="W786" s="85" t="s">
        <v>422</v>
      </c>
      <c r="X786" s="86">
        <v>0.89564565479745961</v>
      </c>
      <c r="Y786" s="86">
        <v>0.89564565479745961</v>
      </c>
      <c r="Z786" s="86">
        <v>1.9179999999999999</v>
      </c>
      <c r="AA786" s="87">
        <v>2.181</v>
      </c>
      <c r="AB786" s="11"/>
    </row>
    <row r="787" spans="18:28" ht="30" customHeight="1" x14ac:dyDescent="0.25">
      <c r="R787" s="7"/>
      <c r="S787" s="88">
        <v>2016</v>
      </c>
      <c r="T787" s="84" t="s">
        <v>10</v>
      </c>
      <c r="U787" s="85" t="s">
        <v>8</v>
      </c>
      <c r="V787" s="85" t="s">
        <v>9</v>
      </c>
      <c r="W787" s="85" t="s">
        <v>422</v>
      </c>
      <c r="X787" s="86">
        <v>0.86638268662337881</v>
      </c>
      <c r="Y787" s="86">
        <v>0.86638268662337881</v>
      </c>
      <c r="Z787" s="86">
        <v>1.9179999999999999</v>
      </c>
      <c r="AA787" s="87">
        <v>2.181</v>
      </c>
      <c r="AB787" s="11"/>
    </row>
    <row r="788" spans="18:28" ht="30" customHeight="1" x14ac:dyDescent="0.25">
      <c r="R788" s="7"/>
      <c r="S788" s="88">
        <v>2016</v>
      </c>
      <c r="T788" s="84" t="s">
        <v>10</v>
      </c>
      <c r="U788" s="85" t="s">
        <v>253</v>
      </c>
      <c r="V788" s="85" t="s">
        <v>9</v>
      </c>
      <c r="W788" s="85" t="s">
        <v>422</v>
      </c>
      <c r="X788" s="86">
        <v>0.73893613680512304</v>
      </c>
      <c r="Y788" s="86">
        <v>0.73893613680512304</v>
      </c>
      <c r="Z788" s="86">
        <v>1.9179999999999999</v>
      </c>
      <c r="AA788" s="87">
        <v>2.181</v>
      </c>
      <c r="AB788" s="11"/>
    </row>
    <row r="789" spans="18:28" ht="30" customHeight="1" x14ac:dyDescent="0.25">
      <c r="R789" s="7"/>
      <c r="S789" s="88">
        <v>2016</v>
      </c>
      <c r="T789" s="84" t="s">
        <v>10</v>
      </c>
      <c r="U789" s="85" t="s">
        <v>176</v>
      </c>
      <c r="V789" s="85" t="s">
        <v>9</v>
      </c>
      <c r="W789" s="85" t="s">
        <v>422</v>
      </c>
      <c r="X789" s="86">
        <v>0.88659258975526001</v>
      </c>
      <c r="Y789" s="86">
        <v>0.88659258975526001</v>
      </c>
      <c r="Z789" s="86">
        <v>1.9179999999999999</v>
      </c>
      <c r="AA789" s="87">
        <v>2.181</v>
      </c>
      <c r="AB789" s="11"/>
    </row>
    <row r="790" spans="18:28" ht="30" customHeight="1" x14ac:dyDescent="0.25">
      <c r="R790" s="7"/>
      <c r="S790" s="88">
        <v>2016</v>
      </c>
      <c r="T790" s="84" t="s">
        <v>10</v>
      </c>
      <c r="U790" s="85" t="s">
        <v>225</v>
      </c>
      <c r="V790" s="85" t="s">
        <v>9</v>
      </c>
      <c r="W790" s="85" t="s">
        <v>422</v>
      </c>
      <c r="X790" s="86">
        <v>0.98893063535120385</v>
      </c>
      <c r="Y790" s="86">
        <v>0.98893063535120385</v>
      </c>
      <c r="Z790" s="86">
        <v>1.9179999999999999</v>
      </c>
      <c r="AA790" s="87">
        <v>2.181</v>
      </c>
      <c r="AB790" s="11"/>
    </row>
    <row r="791" spans="18:28" ht="30" customHeight="1" x14ac:dyDescent="0.25">
      <c r="R791" s="7"/>
      <c r="S791" s="88">
        <v>2016</v>
      </c>
      <c r="T791" s="84" t="s">
        <v>10</v>
      </c>
      <c r="U791" s="85" t="s">
        <v>223</v>
      </c>
      <c r="V791" s="85" t="s">
        <v>9</v>
      </c>
      <c r="W791" s="85" t="s">
        <v>422</v>
      </c>
      <c r="X791" s="86">
        <v>0.91329728109048891</v>
      </c>
      <c r="Y791" s="86">
        <v>0.86378943442586986</v>
      </c>
      <c r="Z791" s="86">
        <v>1.9179999999999999</v>
      </c>
      <c r="AA791" s="87">
        <v>2.181</v>
      </c>
      <c r="AB791" s="11"/>
    </row>
    <row r="792" spans="18:28" ht="30" customHeight="1" x14ac:dyDescent="0.25">
      <c r="R792" s="7"/>
      <c r="S792" s="88">
        <v>2016</v>
      </c>
      <c r="T792" s="84" t="s">
        <v>10</v>
      </c>
      <c r="U792" s="85" t="s">
        <v>16</v>
      </c>
      <c r="V792" s="85" t="s">
        <v>246</v>
      </c>
      <c r="W792" s="85" t="s">
        <v>15</v>
      </c>
      <c r="X792" s="86">
        <v>0.85073248532831947</v>
      </c>
      <c r="Y792" s="86">
        <v>0.9206582976478519</v>
      </c>
      <c r="Z792" s="86">
        <v>0.83699999999999997</v>
      </c>
      <c r="AA792" s="87">
        <v>0.748</v>
      </c>
      <c r="AB792" s="11"/>
    </row>
    <row r="793" spans="18:28" ht="30" customHeight="1" x14ac:dyDescent="0.25">
      <c r="R793" s="7"/>
      <c r="S793" s="88">
        <v>2016</v>
      </c>
      <c r="T793" s="84" t="s">
        <v>10</v>
      </c>
      <c r="U793" s="85" t="s">
        <v>13</v>
      </c>
      <c r="V793" s="85" t="s">
        <v>246</v>
      </c>
      <c r="W793" s="85" t="s">
        <v>15</v>
      </c>
      <c r="X793" s="86">
        <v>0.89699631320887707</v>
      </c>
      <c r="Y793" s="86">
        <v>0.85255099052513594</v>
      </c>
      <c r="Z793" s="86">
        <v>0.83699999999999997</v>
      </c>
      <c r="AA793" s="87">
        <v>0.748</v>
      </c>
      <c r="AB793" s="11"/>
    </row>
    <row r="794" spans="18:28" ht="30" customHeight="1" x14ac:dyDescent="0.25">
      <c r="R794" s="7"/>
      <c r="S794" s="88">
        <v>2016</v>
      </c>
      <c r="T794" s="84" t="s">
        <v>10</v>
      </c>
      <c r="U794" s="85" t="s">
        <v>230</v>
      </c>
      <c r="V794" s="85" t="s">
        <v>246</v>
      </c>
      <c r="W794" s="85" t="s">
        <v>15</v>
      </c>
      <c r="X794" s="86">
        <v>0.82384794643242454</v>
      </c>
      <c r="Y794" s="86">
        <v>0.8517931476117504</v>
      </c>
      <c r="Z794" s="86">
        <v>0.83699999999999997</v>
      </c>
      <c r="AA794" s="87">
        <v>0.748</v>
      </c>
      <c r="AB794" s="11"/>
    </row>
    <row r="795" spans="18:28" ht="30" customHeight="1" x14ac:dyDescent="0.25">
      <c r="R795" s="7"/>
      <c r="S795" s="88">
        <v>2016</v>
      </c>
      <c r="T795" s="84" t="s">
        <v>10</v>
      </c>
      <c r="U795" s="85" t="s">
        <v>239</v>
      </c>
      <c r="V795" s="85" t="s">
        <v>246</v>
      </c>
      <c r="W795" s="85" t="s">
        <v>15</v>
      </c>
      <c r="X795" s="86">
        <v>0.73096800842113674</v>
      </c>
      <c r="Y795" s="86">
        <v>0.73793564883702623</v>
      </c>
      <c r="Z795" s="86">
        <v>0.83699999999999997</v>
      </c>
      <c r="AA795" s="87">
        <v>0.748</v>
      </c>
      <c r="AB795" s="11"/>
    </row>
    <row r="796" spans="18:28" ht="30" customHeight="1" x14ac:dyDescent="0.25">
      <c r="R796" s="7"/>
      <c r="S796" s="88">
        <v>2016</v>
      </c>
      <c r="T796" s="84" t="s">
        <v>10</v>
      </c>
      <c r="U796" s="85" t="s">
        <v>192</v>
      </c>
      <c r="V796" s="85" t="s">
        <v>246</v>
      </c>
      <c r="W796" s="85" t="s">
        <v>15</v>
      </c>
      <c r="X796" s="86">
        <v>0.97469900220088801</v>
      </c>
      <c r="Y796" s="86">
        <v>0.99941565872036908</v>
      </c>
      <c r="Z796" s="86">
        <v>0.83699999999999997</v>
      </c>
      <c r="AA796" s="87">
        <v>0.748</v>
      </c>
      <c r="AB796" s="11"/>
    </row>
    <row r="797" spans="18:28" ht="30" customHeight="1" x14ac:dyDescent="0.25">
      <c r="R797" s="7"/>
      <c r="S797" s="88">
        <v>2016</v>
      </c>
      <c r="T797" s="84" t="s">
        <v>10</v>
      </c>
      <c r="U797" s="85" t="s">
        <v>168</v>
      </c>
      <c r="V797" s="85" t="s">
        <v>246</v>
      </c>
      <c r="W797" s="85" t="s">
        <v>15</v>
      </c>
      <c r="X797" s="86">
        <v>0.73791622313421956</v>
      </c>
      <c r="Y797" s="86">
        <v>0.73791622313421956</v>
      </c>
      <c r="Z797" s="86">
        <v>0.83699999999999997</v>
      </c>
      <c r="AA797" s="87">
        <v>0.748</v>
      </c>
      <c r="AB797" s="11"/>
    </row>
    <row r="798" spans="18:28" ht="30" customHeight="1" x14ac:dyDescent="0.25">
      <c r="R798" s="7"/>
      <c r="S798" s="88">
        <v>2016</v>
      </c>
      <c r="T798" s="84" t="s">
        <v>10</v>
      </c>
      <c r="U798" s="85" t="s">
        <v>236</v>
      </c>
      <c r="V798" s="85" t="s">
        <v>246</v>
      </c>
      <c r="W798" s="85" t="s">
        <v>15</v>
      </c>
      <c r="X798" s="86">
        <v>0.84134266940944735</v>
      </c>
      <c r="Y798" s="86">
        <v>0.84214632000068623</v>
      </c>
      <c r="Z798" s="86">
        <v>0.83699999999999997</v>
      </c>
      <c r="AA798" s="87">
        <v>0.748</v>
      </c>
      <c r="AB798" s="11"/>
    </row>
    <row r="799" spans="18:28" ht="30" customHeight="1" x14ac:dyDescent="0.25">
      <c r="R799" s="7"/>
      <c r="S799" s="88">
        <v>2016</v>
      </c>
      <c r="T799" s="84" t="s">
        <v>10</v>
      </c>
      <c r="U799" s="85" t="s">
        <v>273</v>
      </c>
      <c r="V799" s="85" t="s">
        <v>246</v>
      </c>
      <c r="W799" s="85" t="s">
        <v>15</v>
      </c>
      <c r="X799" s="86">
        <v>0.6097609758439797</v>
      </c>
      <c r="Y799" s="86">
        <v>0.6097609758439797</v>
      </c>
      <c r="Z799" s="86">
        <v>0.83699999999999997</v>
      </c>
      <c r="AA799" s="87">
        <v>0.748</v>
      </c>
      <c r="AB799" s="11"/>
    </row>
    <row r="800" spans="18:28" ht="30" customHeight="1" x14ac:dyDescent="0.25">
      <c r="R800" s="7"/>
      <c r="S800" s="88">
        <v>2016</v>
      </c>
      <c r="T800" s="84" t="s">
        <v>10</v>
      </c>
      <c r="U800" s="85" t="s">
        <v>202</v>
      </c>
      <c r="V800" s="85" t="s">
        <v>246</v>
      </c>
      <c r="W800" s="85" t="s">
        <v>15</v>
      </c>
      <c r="X800" s="86">
        <v>0.93779692567721895</v>
      </c>
      <c r="Y800" s="86">
        <v>0.93779692567721895</v>
      </c>
      <c r="Z800" s="86">
        <v>0.83699999999999997</v>
      </c>
      <c r="AA800" s="87">
        <v>0.748</v>
      </c>
      <c r="AB800" s="11"/>
    </row>
    <row r="801" spans="18:28" ht="30" customHeight="1" x14ac:dyDescent="0.25">
      <c r="R801" s="7"/>
      <c r="S801" s="88">
        <v>2016</v>
      </c>
      <c r="T801" s="84" t="s">
        <v>10</v>
      </c>
      <c r="U801" s="85" t="s">
        <v>242</v>
      </c>
      <c r="V801" s="85" t="s">
        <v>246</v>
      </c>
      <c r="W801" s="85" t="s">
        <v>15</v>
      </c>
      <c r="X801" s="86">
        <v>0.7435804288030996</v>
      </c>
      <c r="Y801" s="86">
        <v>0.74276126278329124</v>
      </c>
      <c r="Z801" s="86">
        <v>0.83699999999999997</v>
      </c>
      <c r="AA801" s="87">
        <v>0.748</v>
      </c>
      <c r="AB801" s="11"/>
    </row>
    <row r="802" spans="18:28" ht="30" customHeight="1" x14ac:dyDescent="0.25">
      <c r="R802" s="7"/>
      <c r="S802" s="88">
        <v>2016</v>
      </c>
      <c r="T802" s="84" t="s">
        <v>10</v>
      </c>
      <c r="U802" s="85" t="s">
        <v>174</v>
      </c>
      <c r="V802" s="85" t="s">
        <v>246</v>
      </c>
      <c r="W802" s="85" t="s">
        <v>15</v>
      </c>
      <c r="X802" s="86">
        <v>0.89892239976675603</v>
      </c>
      <c r="Y802" s="86">
        <v>0.89447492032297127</v>
      </c>
      <c r="Z802" s="86">
        <v>0.83699999999999997</v>
      </c>
      <c r="AA802" s="87">
        <v>0.748</v>
      </c>
      <c r="AB802" s="11"/>
    </row>
    <row r="803" spans="18:28" ht="30" customHeight="1" x14ac:dyDescent="0.25">
      <c r="R803" s="7"/>
      <c r="S803" s="88">
        <v>2016</v>
      </c>
      <c r="T803" s="84" t="s">
        <v>10</v>
      </c>
      <c r="U803" s="85" t="s">
        <v>219</v>
      </c>
      <c r="V803" s="85" t="s">
        <v>246</v>
      </c>
      <c r="W803" s="85" t="s">
        <v>15</v>
      </c>
      <c r="X803" s="86">
        <v>0.86935240888479592</v>
      </c>
      <c r="Y803" s="86">
        <v>0.86935240888479592</v>
      </c>
      <c r="Z803" s="86">
        <v>0.83699999999999997</v>
      </c>
      <c r="AA803" s="87">
        <v>0.748</v>
      </c>
      <c r="AB803" s="11"/>
    </row>
    <row r="804" spans="18:28" ht="30" customHeight="1" x14ac:dyDescent="0.25">
      <c r="R804" s="7"/>
      <c r="S804" s="88">
        <v>2016</v>
      </c>
      <c r="T804" s="84" t="s">
        <v>10</v>
      </c>
      <c r="U804" s="85" t="s">
        <v>247</v>
      </c>
      <c r="V804" s="85" t="s">
        <v>246</v>
      </c>
      <c r="W804" s="85" t="s">
        <v>15</v>
      </c>
      <c r="X804" s="86">
        <v>0.96929138926695535</v>
      </c>
      <c r="Y804" s="86">
        <v>0.96649709556205154</v>
      </c>
      <c r="Z804" s="86">
        <v>0.83699999999999997</v>
      </c>
      <c r="AA804" s="87">
        <v>0.748</v>
      </c>
      <c r="AB804" s="11"/>
    </row>
    <row r="805" spans="18:28" ht="30" customHeight="1" x14ac:dyDescent="0.25">
      <c r="R805" s="7"/>
      <c r="S805" s="88">
        <v>2016</v>
      </c>
      <c r="T805" s="84" t="s">
        <v>10</v>
      </c>
      <c r="U805" s="85" t="s">
        <v>257</v>
      </c>
      <c r="V805" s="85" t="s">
        <v>246</v>
      </c>
      <c r="W805" s="85" t="s">
        <v>15</v>
      </c>
      <c r="X805" s="86">
        <v>0.95673642823338079</v>
      </c>
      <c r="Y805" s="86">
        <v>0.93439668003444321</v>
      </c>
      <c r="Z805" s="86">
        <v>0.83699999999999997</v>
      </c>
      <c r="AA805" s="87">
        <v>0.748</v>
      </c>
      <c r="AB805" s="11"/>
    </row>
    <row r="806" spans="18:28" ht="30" customHeight="1" x14ac:dyDescent="0.25">
      <c r="R806" s="7"/>
      <c r="S806" s="88">
        <v>2016</v>
      </c>
      <c r="T806" s="84" t="s">
        <v>10</v>
      </c>
      <c r="U806" s="85" t="s">
        <v>248</v>
      </c>
      <c r="V806" s="85" t="s">
        <v>246</v>
      </c>
      <c r="W806" s="85" t="s">
        <v>15</v>
      </c>
      <c r="X806" s="86">
        <v>0.94731343488986441</v>
      </c>
      <c r="Y806" s="86">
        <v>0.94731343488986441</v>
      </c>
      <c r="Z806" s="86">
        <v>0.83699999999999997</v>
      </c>
      <c r="AA806" s="87">
        <v>0.748</v>
      </c>
      <c r="AB806" s="11"/>
    </row>
    <row r="807" spans="18:28" ht="30" customHeight="1" x14ac:dyDescent="0.25">
      <c r="R807" s="7"/>
      <c r="S807" s="88">
        <v>2016</v>
      </c>
      <c r="T807" s="84" t="s">
        <v>10</v>
      </c>
      <c r="U807" s="85" t="s">
        <v>212</v>
      </c>
      <c r="V807" s="85" t="s">
        <v>246</v>
      </c>
      <c r="W807" s="85" t="s">
        <v>15</v>
      </c>
      <c r="X807" s="86">
        <v>0.89564565479745961</v>
      </c>
      <c r="Y807" s="86">
        <v>0.89564565479745961</v>
      </c>
      <c r="Z807" s="86">
        <v>0.83699999999999997</v>
      </c>
      <c r="AA807" s="87">
        <v>0.748</v>
      </c>
      <c r="AB807" s="11"/>
    </row>
    <row r="808" spans="18:28" ht="30" customHeight="1" x14ac:dyDescent="0.25">
      <c r="R808" s="7"/>
      <c r="S808" s="88">
        <v>2016</v>
      </c>
      <c r="T808" s="84" t="s">
        <v>10</v>
      </c>
      <c r="U808" s="85" t="s">
        <v>8</v>
      </c>
      <c r="V808" s="85" t="s">
        <v>246</v>
      </c>
      <c r="W808" s="85" t="s">
        <v>15</v>
      </c>
      <c r="X808" s="86">
        <v>0.86638268662337881</v>
      </c>
      <c r="Y808" s="86">
        <v>0.86638268662337881</v>
      </c>
      <c r="Z808" s="86">
        <v>0.83699999999999997</v>
      </c>
      <c r="AA808" s="87">
        <v>0.748</v>
      </c>
      <c r="AB808" s="11"/>
    </row>
    <row r="809" spans="18:28" ht="30" customHeight="1" x14ac:dyDescent="0.25">
      <c r="R809" s="7"/>
      <c r="S809" s="88">
        <v>2016</v>
      </c>
      <c r="T809" s="84" t="s">
        <v>10</v>
      </c>
      <c r="U809" s="85" t="s">
        <v>253</v>
      </c>
      <c r="V809" s="85" t="s">
        <v>246</v>
      </c>
      <c r="W809" s="85" t="s">
        <v>15</v>
      </c>
      <c r="X809" s="86">
        <v>0.73893613680512304</v>
      </c>
      <c r="Y809" s="86">
        <v>0.73893613680512304</v>
      </c>
      <c r="Z809" s="86">
        <v>0.83699999999999997</v>
      </c>
      <c r="AA809" s="87">
        <v>0.748</v>
      </c>
      <c r="AB809" s="11"/>
    </row>
    <row r="810" spans="18:28" ht="30" customHeight="1" x14ac:dyDescent="0.25">
      <c r="R810" s="7"/>
      <c r="S810" s="88">
        <v>2016</v>
      </c>
      <c r="T810" s="84" t="s">
        <v>10</v>
      </c>
      <c r="U810" s="85" t="s">
        <v>176</v>
      </c>
      <c r="V810" s="85" t="s">
        <v>246</v>
      </c>
      <c r="W810" s="85" t="s">
        <v>15</v>
      </c>
      <c r="X810" s="86">
        <v>0.88659258975526001</v>
      </c>
      <c r="Y810" s="86">
        <v>0.88659258975526001</v>
      </c>
      <c r="Z810" s="86">
        <v>0.83699999999999997</v>
      </c>
      <c r="AA810" s="87">
        <v>0.748</v>
      </c>
      <c r="AB810" s="11"/>
    </row>
    <row r="811" spans="18:28" ht="30" customHeight="1" x14ac:dyDescent="0.25">
      <c r="R811" s="7"/>
      <c r="S811" s="88">
        <v>2016</v>
      </c>
      <c r="T811" s="84" t="s">
        <v>10</v>
      </c>
      <c r="U811" s="85" t="s">
        <v>225</v>
      </c>
      <c r="V811" s="85" t="s">
        <v>246</v>
      </c>
      <c r="W811" s="85" t="s">
        <v>15</v>
      </c>
      <c r="X811" s="86">
        <v>0.98893063535120385</v>
      </c>
      <c r="Y811" s="86">
        <v>0.98893063535120385</v>
      </c>
      <c r="Z811" s="86">
        <v>0.83699999999999997</v>
      </c>
      <c r="AA811" s="87">
        <v>0.748</v>
      </c>
      <c r="AB811" s="11"/>
    </row>
    <row r="812" spans="18:28" ht="30" customHeight="1" x14ac:dyDescent="0.25">
      <c r="R812" s="7"/>
      <c r="S812" s="88">
        <v>2016</v>
      </c>
      <c r="T812" s="84" t="s">
        <v>10</v>
      </c>
      <c r="U812" s="85" t="s">
        <v>223</v>
      </c>
      <c r="V812" s="85" t="s">
        <v>246</v>
      </c>
      <c r="W812" s="85" t="s">
        <v>15</v>
      </c>
      <c r="X812" s="86">
        <v>0.91329728109048891</v>
      </c>
      <c r="Y812" s="86">
        <v>0.86378943442586986</v>
      </c>
      <c r="Z812" s="86">
        <v>0.83699999999999997</v>
      </c>
      <c r="AA812" s="87">
        <v>0.748</v>
      </c>
      <c r="AB812" s="11"/>
    </row>
    <row r="813" spans="18:28" ht="30" customHeight="1" x14ac:dyDescent="0.25">
      <c r="R813" s="7"/>
      <c r="S813" s="88">
        <v>2016</v>
      </c>
      <c r="T813" s="84" t="s">
        <v>10</v>
      </c>
      <c r="U813" s="85" t="s">
        <v>16</v>
      </c>
      <c r="V813" s="85" t="s">
        <v>246</v>
      </c>
      <c r="W813" s="85" t="s">
        <v>422</v>
      </c>
      <c r="X813" s="86">
        <v>0.85073248532831947</v>
      </c>
      <c r="Y813" s="86">
        <v>0.9206582976478519</v>
      </c>
      <c r="Z813" s="86">
        <v>0.68500000000000005</v>
      </c>
      <c r="AA813" s="87">
        <v>0.60499999999999998</v>
      </c>
      <c r="AB813" s="11"/>
    </row>
    <row r="814" spans="18:28" ht="30" customHeight="1" x14ac:dyDescent="0.25">
      <c r="R814" s="7"/>
      <c r="S814" s="88">
        <v>2016</v>
      </c>
      <c r="T814" s="84" t="s">
        <v>10</v>
      </c>
      <c r="U814" s="85" t="s">
        <v>13</v>
      </c>
      <c r="V814" s="85" t="s">
        <v>246</v>
      </c>
      <c r="W814" s="85" t="s">
        <v>422</v>
      </c>
      <c r="X814" s="86">
        <v>0.89699631320887707</v>
      </c>
      <c r="Y814" s="86">
        <v>0.85255099052513594</v>
      </c>
      <c r="Z814" s="86">
        <v>0.68500000000000005</v>
      </c>
      <c r="AA814" s="87">
        <v>0.60499999999999998</v>
      </c>
      <c r="AB814" s="11"/>
    </row>
    <row r="815" spans="18:28" ht="30" customHeight="1" x14ac:dyDescent="0.25">
      <c r="R815" s="7"/>
      <c r="S815" s="88">
        <v>2016</v>
      </c>
      <c r="T815" s="84" t="s">
        <v>10</v>
      </c>
      <c r="U815" s="85" t="s">
        <v>230</v>
      </c>
      <c r="V815" s="85" t="s">
        <v>246</v>
      </c>
      <c r="W815" s="85" t="s">
        <v>422</v>
      </c>
      <c r="X815" s="86">
        <v>0.82384794643242454</v>
      </c>
      <c r="Y815" s="86">
        <v>0.8517931476117504</v>
      </c>
      <c r="Z815" s="86">
        <v>0.68500000000000005</v>
      </c>
      <c r="AA815" s="87">
        <v>0.60499999999999998</v>
      </c>
      <c r="AB815" s="11"/>
    </row>
    <row r="816" spans="18:28" ht="30" customHeight="1" x14ac:dyDescent="0.25">
      <c r="R816" s="7"/>
      <c r="S816" s="88">
        <v>2016</v>
      </c>
      <c r="T816" s="84" t="s">
        <v>10</v>
      </c>
      <c r="U816" s="85" t="s">
        <v>239</v>
      </c>
      <c r="V816" s="85" t="s">
        <v>246</v>
      </c>
      <c r="W816" s="85" t="s">
        <v>422</v>
      </c>
      <c r="X816" s="86">
        <v>0.73096800842113674</v>
      </c>
      <c r="Y816" s="86">
        <v>0.73793564883702623</v>
      </c>
      <c r="Z816" s="86">
        <v>0.68500000000000005</v>
      </c>
      <c r="AA816" s="87">
        <v>0.60499999999999998</v>
      </c>
      <c r="AB816" s="11"/>
    </row>
    <row r="817" spans="18:28" ht="30" customHeight="1" x14ac:dyDescent="0.25">
      <c r="R817" s="7"/>
      <c r="S817" s="88">
        <v>2016</v>
      </c>
      <c r="T817" s="84" t="s">
        <v>10</v>
      </c>
      <c r="U817" s="85" t="s">
        <v>192</v>
      </c>
      <c r="V817" s="85" t="s">
        <v>246</v>
      </c>
      <c r="W817" s="85" t="s">
        <v>422</v>
      </c>
      <c r="X817" s="86">
        <v>0.97469900220088801</v>
      </c>
      <c r="Y817" s="86">
        <v>0.99941565872036908</v>
      </c>
      <c r="Z817" s="86">
        <v>0.68500000000000005</v>
      </c>
      <c r="AA817" s="87">
        <v>0.60499999999999998</v>
      </c>
      <c r="AB817" s="11"/>
    </row>
    <row r="818" spans="18:28" ht="30" customHeight="1" x14ac:dyDescent="0.25">
      <c r="R818" s="7"/>
      <c r="S818" s="88">
        <v>2016</v>
      </c>
      <c r="T818" s="84" t="s">
        <v>10</v>
      </c>
      <c r="U818" s="85" t="s">
        <v>168</v>
      </c>
      <c r="V818" s="85" t="s">
        <v>246</v>
      </c>
      <c r="W818" s="85" t="s">
        <v>422</v>
      </c>
      <c r="X818" s="86">
        <v>0.73791622313421956</v>
      </c>
      <c r="Y818" s="86">
        <v>0.73791622313421956</v>
      </c>
      <c r="Z818" s="86">
        <v>0.68500000000000005</v>
      </c>
      <c r="AA818" s="87">
        <v>0.60499999999999998</v>
      </c>
      <c r="AB818" s="11"/>
    </row>
    <row r="819" spans="18:28" ht="30" customHeight="1" x14ac:dyDescent="0.25">
      <c r="R819" s="7"/>
      <c r="S819" s="88">
        <v>2016</v>
      </c>
      <c r="T819" s="84" t="s">
        <v>10</v>
      </c>
      <c r="U819" s="85" t="s">
        <v>236</v>
      </c>
      <c r="V819" s="85" t="s">
        <v>246</v>
      </c>
      <c r="W819" s="85" t="s">
        <v>422</v>
      </c>
      <c r="X819" s="86">
        <v>0.84134266940944735</v>
      </c>
      <c r="Y819" s="86">
        <v>0.84214632000068623</v>
      </c>
      <c r="Z819" s="86">
        <v>0.68500000000000005</v>
      </c>
      <c r="AA819" s="87">
        <v>0.60499999999999998</v>
      </c>
      <c r="AB819" s="11"/>
    </row>
    <row r="820" spans="18:28" ht="30" customHeight="1" x14ac:dyDescent="0.25">
      <c r="R820" s="7"/>
      <c r="S820" s="88">
        <v>2016</v>
      </c>
      <c r="T820" s="84" t="s">
        <v>10</v>
      </c>
      <c r="U820" s="85" t="s">
        <v>273</v>
      </c>
      <c r="V820" s="85" t="s">
        <v>246</v>
      </c>
      <c r="W820" s="85" t="s">
        <v>422</v>
      </c>
      <c r="X820" s="86">
        <v>0.6097609758439797</v>
      </c>
      <c r="Y820" s="86">
        <v>0.6097609758439797</v>
      </c>
      <c r="Z820" s="86">
        <v>0.68500000000000005</v>
      </c>
      <c r="AA820" s="87">
        <v>0.60499999999999998</v>
      </c>
      <c r="AB820" s="11"/>
    </row>
    <row r="821" spans="18:28" ht="30" customHeight="1" x14ac:dyDescent="0.25">
      <c r="R821" s="7"/>
      <c r="S821" s="88">
        <v>2016</v>
      </c>
      <c r="T821" s="84" t="s">
        <v>10</v>
      </c>
      <c r="U821" s="85" t="s">
        <v>202</v>
      </c>
      <c r="V821" s="85" t="s">
        <v>246</v>
      </c>
      <c r="W821" s="85" t="s">
        <v>422</v>
      </c>
      <c r="X821" s="86">
        <v>0.93779692567721895</v>
      </c>
      <c r="Y821" s="86">
        <v>0.93779692567721895</v>
      </c>
      <c r="Z821" s="86">
        <v>0.68500000000000005</v>
      </c>
      <c r="AA821" s="87">
        <v>0.60499999999999998</v>
      </c>
      <c r="AB821" s="11"/>
    </row>
    <row r="822" spans="18:28" ht="30" customHeight="1" x14ac:dyDescent="0.25">
      <c r="R822" s="7"/>
      <c r="S822" s="88">
        <v>2016</v>
      </c>
      <c r="T822" s="84" t="s">
        <v>10</v>
      </c>
      <c r="U822" s="85" t="s">
        <v>242</v>
      </c>
      <c r="V822" s="85" t="s">
        <v>246</v>
      </c>
      <c r="W822" s="85" t="s">
        <v>422</v>
      </c>
      <c r="X822" s="86">
        <v>0.7435804288030996</v>
      </c>
      <c r="Y822" s="86">
        <v>0.74276126278329124</v>
      </c>
      <c r="Z822" s="86">
        <v>0.68500000000000005</v>
      </c>
      <c r="AA822" s="87">
        <v>0.60499999999999998</v>
      </c>
      <c r="AB822" s="11"/>
    </row>
    <row r="823" spans="18:28" ht="30" customHeight="1" x14ac:dyDescent="0.25">
      <c r="R823" s="7"/>
      <c r="S823" s="88">
        <v>2016</v>
      </c>
      <c r="T823" s="84" t="s">
        <v>10</v>
      </c>
      <c r="U823" s="85" t="s">
        <v>174</v>
      </c>
      <c r="V823" s="85" t="s">
        <v>246</v>
      </c>
      <c r="W823" s="85" t="s">
        <v>422</v>
      </c>
      <c r="X823" s="86">
        <v>0.89892239976675603</v>
      </c>
      <c r="Y823" s="86">
        <v>0.89447492032297127</v>
      </c>
      <c r="Z823" s="86">
        <v>0.68500000000000005</v>
      </c>
      <c r="AA823" s="87">
        <v>0.60499999999999998</v>
      </c>
      <c r="AB823" s="11"/>
    </row>
    <row r="824" spans="18:28" ht="30" customHeight="1" x14ac:dyDescent="0.25">
      <c r="R824" s="7"/>
      <c r="S824" s="88">
        <v>2016</v>
      </c>
      <c r="T824" s="84" t="s">
        <v>10</v>
      </c>
      <c r="U824" s="85" t="s">
        <v>219</v>
      </c>
      <c r="V824" s="85" t="s">
        <v>246</v>
      </c>
      <c r="W824" s="85" t="s">
        <v>422</v>
      </c>
      <c r="X824" s="86">
        <v>0.86935240888479592</v>
      </c>
      <c r="Y824" s="86">
        <v>0.86935240888479592</v>
      </c>
      <c r="Z824" s="86">
        <v>0.68500000000000005</v>
      </c>
      <c r="AA824" s="87">
        <v>0.60499999999999998</v>
      </c>
      <c r="AB824" s="11"/>
    </row>
    <row r="825" spans="18:28" ht="30" customHeight="1" x14ac:dyDescent="0.25">
      <c r="R825" s="7"/>
      <c r="S825" s="88">
        <v>2016</v>
      </c>
      <c r="T825" s="84" t="s">
        <v>10</v>
      </c>
      <c r="U825" s="85" t="s">
        <v>247</v>
      </c>
      <c r="V825" s="85" t="s">
        <v>246</v>
      </c>
      <c r="W825" s="85" t="s">
        <v>422</v>
      </c>
      <c r="X825" s="86">
        <v>0.96929138926695535</v>
      </c>
      <c r="Y825" s="86">
        <v>0.96649709556205154</v>
      </c>
      <c r="Z825" s="86">
        <v>0.68500000000000005</v>
      </c>
      <c r="AA825" s="87">
        <v>0.60499999999999998</v>
      </c>
      <c r="AB825" s="11"/>
    </row>
    <row r="826" spans="18:28" ht="30" customHeight="1" x14ac:dyDescent="0.25">
      <c r="R826" s="7"/>
      <c r="S826" s="88">
        <v>2016</v>
      </c>
      <c r="T826" s="84" t="s">
        <v>10</v>
      </c>
      <c r="U826" s="85" t="s">
        <v>257</v>
      </c>
      <c r="V826" s="85" t="s">
        <v>246</v>
      </c>
      <c r="W826" s="85" t="s">
        <v>422</v>
      </c>
      <c r="X826" s="86">
        <v>0.95673642823338079</v>
      </c>
      <c r="Y826" s="86">
        <v>0.93439668003444321</v>
      </c>
      <c r="Z826" s="86">
        <v>0.68500000000000005</v>
      </c>
      <c r="AA826" s="87">
        <v>0.60499999999999998</v>
      </c>
      <c r="AB826" s="11"/>
    </row>
    <row r="827" spans="18:28" ht="30" customHeight="1" x14ac:dyDescent="0.25">
      <c r="R827" s="7"/>
      <c r="S827" s="88">
        <v>2016</v>
      </c>
      <c r="T827" s="84" t="s">
        <v>10</v>
      </c>
      <c r="U827" s="85" t="s">
        <v>248</v>
      </c>
      <c r="V827" s="85" t="s">
        <v>246</v>
      </c>
      <c r="W827" s="85" t="s">
        <v>422</v>
      </c>
      <c r="X827" s="86">
        <v>0.94731343488986441</v>
      </c>
      <c r="Y827" s="86">
        <v>0.94731343488986441</v>
      </c>
      <c r="Z827" s="86">
        <v>0.68500000000000005</v>
      </c>
      <c r="AA827" s="87">
        <v>0.60499999999999998</v>
      </c>
      <c r="AB827" s="11"/>
    </row>
    <row r="828" spans="18:28" ht="30" customHeight="1" x14ac:dyDescent="0.25">
      <c r="R828" s="7"/>
      <c r="S828" s="88">
        <v>2016</v>
      </c>
      <c r="T828" s="84" t="s">
        <v>10</v>
      </c>
      <c r="U828" s="85" t="s">
        <v>212</v>
      </c>
      <c r="V828" s="85" t="s">
        <v>246</v>
      </c>
      <c r="W828" s="85" t="s">
        <v>422</v>
      </c>
      <c r="X828" s="86">
        <v>0.89564565479745961</v>
      </c>
      <c r="Y828" s="86">
        <v>0.89564565479745961</v>
      </c>
      <c r="Z828" s="86">
        <v>0.68500000000000005</v>
      </c>
      <c r="AA828" s="87">
        <v>0.60499999999999998</v>
      </c>
      <c r="AB828" s="11"/>
    </row>
    <row r="829" spans="18:28" ht="30" customHeight="1" x14ac:dyDescent="0.25">
      <c r="R829" s="7"/>
      <c r="S829" s="88">
        <v>2016</v>
      </c>
      <c r="T829" s="84" t="s">
        <v>10</v>
      </c>
      <c r="U829" s="85" t="s">
        <v>8</v>
      </c>
      <c r="V829" s="85" t="s">
        <v>246</v>
      </c>
      <c r="W829" s="85" t="s">
        <v>422</v>
      </c>
      <c r="X829" s="86">
        <v>0.86638268662337881</v>
      </c>
      <c r="Y829" s="86">
        <v>0.86638268662337881</v>
      </c>
      <c r="Z829" s="86">
        <v>0.68500000000000005</v>
      </c>
      <c r="AA829" s="87">
        <v>0.60499999999999998</v>
      </c>
      <c r="AB829" s="11"/>
    </row>
    <row r="830" spans="18:28" ht="30" customHeight="1" x14ac:dyDescent="0.25">
      <c r="R830" s="7"/>
      <c r="S830" s="88">
        <v>2016</v>
      </c>
      <c r="T830" s="84" t="s">
        <v>10</v>
      </c>
      <c r="U830" s="85" t="s">
        <v>253</v>
      </c>
      <c r="V830" s="85" t="s">
        <v>246</v>
      </c>
      <c r="W830" s="85" t="s">
        <v>422</v>
      </c>
      <c r="X830" s="86">
        <v>0.73893613680512304</v>
      </c>
      <c r="Y830" s="86">
        <v>0.73893613680512304</v>
      </c>
      <c r="Z830" s="86">
        <v>0.68500000000000005</v>
      </c>
      <c r="AA830" s="87">
        <v>0.60499999999999998</v>
      </c>
      <c r="AB830" s="11"/>
    </row>
    <row r="831" spans="18:28" ht="30" customHeight="1" x14ac:dyDescent="0.25">
      <c r="R831" s="7"/>
      <c r="S831" s="88">
        <v>2016</v>
      </c>
      <c r="T831" s="84" t="s">
        <v>10</v>
      </c>
      <c r="U831" s="85" t="s">
        <v>176</v>
      </c>
      <c r="V831" s="85" t="s">
        <v>246</v>
      </c>
      <c r="W831" s="85" t="s">
        <v>422</v>
      </c>
      <c r="X831" s="86">
        <v>0.88659258975526001</v>
      </c>
      <c r="Y831" s="86">
        <v>0.88659258975526001</v>
      </c>
      <c r="Z831" s="86">
        <v>0.68500000000000005</v>
      </c>
      <c r="AA831" s="87">
        <v>0.60499999999999998</v>
      </c>
      <c r="AB831" s="11"/>
    </row>
    <row r="832" spans="18:28" ht="30" customHeight="1" x14ac:dyDescent="0.25">
      <c r="R832" s="7"/>
      <c r="S832" s="88">
        <v>2016</v>
      </c>
      <c r="T832" s="84" t="s">
        <v>10</v>
      </c>
      <c r="U832" s="85" t="s">
        <v>225</v>
      </c>
      <c r="V832" s="85" t="s">
        <v>246</v>
      </c>
      <c r="W832" s="85" t="s">
        <v>422</v>
      </c>
      <c r="X832" s="86">
        <v>0.98893063535120385</v>
      </c>
      <c r="Y832" s="86">
        <v>0.98893063535120385</v>
      </c>
      <c r="Z832" s="86">
        <v>0.68500000000000005</v>
      </c>
      <c r="AA832" s="87">
        <v>0.60499999999999998</v>
      </c>
      <c r="AB832" s="11"/>
    </row>
    <row r="833" spans="18:28" ht="30" customHeight="1" x14ac:dyDescent="0.25">
      <c r="R833" s="7"/>
      <c r="S833" s="88">
        <v>2016</v>
      </c>
      <c r="T833" s="84" t="s">
        <v>10</v>
      </c>
      <c r="U833" s="85" t="s">
        <v>223</v>
      </c>
      <c r="V833" s="85" t="s">
        <v>246</v>
      </c>
      <c r="W833" s="85" t="s">
        <v>422</v>
      </c>
      <c r="X833" s="86">
        <v>0.91329728109048891</v>
      </c>
      <c r="Y833" s="86">
        <v>0.86378943442586986</v>
      </c>
      <c r="Z833" s="86">
        <v>0.68500000000000005</v>
      </c>
      <c r="AA833" s="87">
        <v>0.60499999999999998</v>
      </c>
      <c r="AB833" s="11"/>
    </row>
    <row r="834" spans="18:28" ht="30" customHeight="1" x14ac:dyDescent="0.25">
      <c r="R834" s="7"/>
      <c r="S834" s="88">
        <v>2016</v>
      </c>
      <c r="T834" s="84" t="s">
        <v>10</v>
      </c>
      <c r="U834" s="85" t="s">
        <v>16</v>
      </c>
      <c r="V834" s="85" t="s">
        <v>11</v>
      </c>
      <c r="W834" s="85" t="s">
        <v>15</v>
      </c>
      <c r="X834" s="86">
        <v>0.85073248532831947</v>
      </c>
      <c r="Y834" s="86">
        <v>0.9206582976478519</v>
      </c>
      <c r="Z834" s="86">
        <v>0.82399999999999995</v>
      </c>
      <c r="AA834" s="87">
        <v>0.76800000000000002</v>
      </c>
      <c r="AB834" s="11"/>
    </row>
    <row r="835" spans="18:28" ht="30" customHeight="1" x14ac:dyDescent="0.25">
      <c r="R835" s="7"/>
      <c r="S835" s="88">
        <v>2016</v>
      </c>
      <c r="T835" s="84" t="s">
        <v>10</v>
      </c>
      <c r="U835" s="85" t="s">
        <v>13</v>
      </c>
      <c r="V835" s="85" t="s">
        <v>11</v>
      </c>
      <c r="W835" s="85" t="s">
        <v>15</v>
      </c>
      <c r="X835" s="86">
        <v>0.89699631320887707</v>
      </c>
      <c r="Y835" s="86">
        <v>0.85255099052513594</v>
      </c>
      <c r="Z835" s="86">
        <v>0.82399999999999995</v>
      </c>
      <c r="AA835" s="87">
        <v>0.76800000000000002</v>
      </c>
      <c r="AB835" s="11"/>
    </row>
    <row r="836" spans="18:28" ht="30" customHeight="1" x14ac:dyDescent="0.25">
      <c r="R836" s="7"/>
      <c r="S836" s="88">
        <v>2016</v>
      </c>
      <c r="T836" s="84" t="s">
        <v>10</v>
      </c>
      <c r="U836" s="85" t="s">
        <v>230</v>
      </c>
      <c r="V836" s="85" t="s">
        <v>11</v>
      </c>
      <c r="W836" s="85" t="s">
        <v>15</v>
      </c>
      <c r="X836" s="86">
        <v>0.82384794643242454</v>
      </c>
      <c r="Y836" s="86">
        <v>0.8517931476117504</v>
      </c>
      <c r="Z836" s="86">
        <v>0.82399999999999995</v>
      </c>
      <c r="AA836" s="87">
        <v>0.76800000000000002</v>
      </c>
      <c r="AB836" s="11"/>
    </row>
    <row r="837" spans="18:28" ht="30" customHeight="1" x14ac:dyDescent="0.25">
      <c r="R837" s="7"/>
      <c r="S837" s="88">
        <v>2016</v>
      </c>
      <c r="T837" s="84" t="s">
        <v>10</v>
      </c>
      <c r="U837" s="85" t="s">
        <v>239</v>
      </c>
      <c r="V837" s="85" t="s">
        <v>11</v>
      </c>
      <c r="W837" s="85" t="s">
        <v>15</v>
      </c>
      <c r="X837" s="86">
        <v>0.73096800842113674</v>
      </c>
      <c r="Y837" s="86">
        <v>0.73793564883702623</v>
      </c>
      <c r="Z837" s="86">
        <v>0.82399999999999995</v>
      </c>
      <c r="AA837" s="87">
        <v>0.76800000000000002</v>
      </c>
      <c r="AB837" s="11"/>
    </row>
    <row r="838" spans="18:28" ht="30" customHeight="1" x14ac:dyDescent="0.25">
      <c r="R838" s="7"/>
      <c r="S838" s="88">
        <v>2016</v>
      </c>
      <c r="T838" s="84" t="s">
        <v>10</v>
      </c>
      <c r="U838" s="85" t="s">
        <v>192</v>
      </c>
      <c r="V838" s="85" t="s">
        <v>11</v>
      </c>
      <c r="W838" s="85" t="s">
        <v>15</v>
      </c>
      <c r="X838" s="86">
        <v>0.97469900220088801</v>
      </c>
      <c r="Y838" s="86">
        <v>0.99941565872036908</v>
      </c>
      <c r="Z838" s="86">
        <v>0.82399999999999995</v>
      </c>
      <c r="AA838" s="87">
        <v>0.76800000000000002</v>
      </c>
      <c r="AB838" s="11"/>
    </row>
    <row r="839" spans="18:28" ht="30" customHeight="1" x14ac:dyDescent="0.25">
      <c r="R839" s="7"/>
      <c r="S839" s="88">
        <v>2016</v>
      </c>
      <c r="T839" s="84" t="s">
        <v>10</v>
      </c>
      <c r="U839" s="85" t="s">
        <v>168</v>
      </c>
      <c r="V839" s="85" t="s">
        <v>11</v>
      </c>
      <c r="W839" s="85" t="s">
        <v>15</v>
      </c>
      <c r="X839" s="86">
        <v>0.73791622313421956</v>
      </c>
      <c r="Y839" s="86">
        <v>0.73791622313421956</v>
      </c>
      <c r="Z839" s="86">
        <v>0.82399999999999995</v>
      </c>
      <c r="AA839" s="87">
        <v>0.76800000000000002</v>
      </c>
      <c r="AB839" s="11"/>
    </row>
    <row r="840" spans="18:28" ht="30" customHeight="1" x14ac:dyDescent="0.25">
      <c r="R840" s="7"/>
      <c r="S840" s="88">
        <v>2016</v>
      </c>
      <c r="T840" s="84" t="s">
        <v>10</v>
      </c>
      <c r="U840" s="85" t="s">
        <v>236</v>
      </c>
      <c r="V840" s="85" t="s">
        <v>11</v>
      </c>
      <c r="W840" s="85" t="s">
        <v>15</v>
      </c>
      <c r="X840" s="86">
        <v>0.84134266940944735</v>
      </c>
      <c r="Y840" s="86">
        <v>0.84214632000068623</v>
      </c>
      <c r="Z840" s="86">
        <v>0.82399999999999995</v>
      </c>
      <c r="AA840" s="87">
        <v>0.76800000000000002</v>
      </c>
      <c r="AB840" s="11"/>
    </row>
    <row r="841" spans="18:28" ht="30" customHeight="1" x14ac:dyDescent="0.25">
      <c r="R841" s="7"/>
      <c r="S841" s="88">
        <v>2016</v>
      </c>
      <c r="T841" s="84" t="s">
        <v>10</v>
      </c>
      <c r="U841" s="85" t="s">
        <v>273</v>
      </c>
      <c r="V841" s="85" t="s">
        <v>11</v>
      </c>
      <c r="W841" s="85" t="s">
        <v>15</v>
      </c>
      <c r="X841" s="86">
        <v>0.6097609758439797</v>
      </c>
      <c r="Y841" s="86">
        <v>0.6097609758439797</v>
      </c>
      <c r="Z841" s="86">
        <v>0.82399999999999995</v>
      </c>
      <c r="AA841" s="87">
        <v>0.76800000000000002</v>
      </c>
      <c r="AB841" s="11"/>
    </row>
    <row r="842" spans="18:28" ht="30" customHeight="1" x14ac:dyDescent="0.25">
      <c r="R842" s="7"/>
      <c r="S842" s="88">
        <v>2016</v>
      </c>
      <c r="T842" s="84" t="s">
        <v>10</v>
      </c>
      <c r="U842" s="85" t="s">
        <v>202</v>
      </c>
      <c r="V842" s="85" t="s">
        <v>11</v>
      </c>
      <c r="W842" s="85" t="s">
        <v>15</v>
      </c>
      <c r="X842" s="86">
        <v>0.93779692567721895</v>
      </c>
      <c r="Y842" s="86">
        <v>0.93779692567721895</v>
      </c>
      <c r="Z842" s="86">
        <v>0.82399999999999995</v>
      </c>
      <c r="AA842" s="87">
        <v>0.76800000000000002</v>
      </c>
      <c r="AB842" s="11"/>
    </row>
    <row r="843" spans="18:28" ht="30" customHeight="1" x14ac:dyDescent="0.25">
      <c r="R843" s="7"/>
      <c r="S843" s="88">
        <v>2016</v>
      </c>
      <c r="T843" s="84" t="s">
        <v>10</v>
      </c>
      <c r="U843" s="85" t="s">
        <v>242</v>
      </c>
      <c r="V843" s="85" t="s">
        <v>11</v>
      </c>
      <c r="W843" s="85" t="s">
        <v>15</v>
      </c>
      <c r="X843" s="86">
        <v>0.7435804288030996</v>
      </c>
      <c r="Y843" s="86">
        <v>0.74276126278329124</v>
      </c>
      <c r="Z843" s="86">
        <v>0.82399999999999995</v>
      </c>
      <c r="AA843" s="87">
        <v>0.76800000000000002</v>
      </c>
      <c r="AB843" s="11"/>
    </row>
    <row r="844" spans="18:28" ht="30" customHeight="1" x14ac:dyDescent="0.25">
      <c r="R844" s="7"/>
      <c r="S844" s="88">
        <v>2016</v>
      </c>
      <c r="T844" s="84" t="s">
        <v>10</v>
      </c>
      <c r="U844" s="85" t="s">
        <v>174</v>
      </c>
      <c r="V844" s="85" t="s">
        <v>11</v>
      </c>
      <c r="W844" s="85" t="s">
        <v>15</v>
      </c>
      <c r="X844" s="86">
        <v>0.89892239976675603</v>
      </c>
      <c r="Y844" s="86">
        <v>0.89447492032297127</v>
      </c>
      <c r="Z844" s="86">
        <v>0.82399999999999995</v>
      </c>
      <c r="AA844" s="87">
        <v>0.76800000000000002</v>
      </c>
      <c r="AB844" s="11"/>
    </row>
    <row r="845" spans="18:28" ht="30" customHeight="1" x14ac:dyDescent="0.25">
      <c r="R845" s="7"/>
      <c r="S845" s="88">
        <v>2016</v>
      </c>
      <c r="T845" s="84" t="s">
        <v>10</v>
      </c>
      <c r="U845" s="85" t="s">
        <v>219</v>
      </c>
      <c r="V845" s="85" t="s">
        <v>11</v>
      </c>
      <c r="W845" s="85" t="s">
        <v>15</v>
      </c>
      <c r="X845" s="86">
        <v>0.86935240888479592</v>
      </c>
      <c r="Y845" s="86">
        <v>0.86935240888479592</v>
      </c>
      <c r="Z845" s="86">
        <v>0.82399999999999995</v>
      </c>
      <c r="AA845" s="87">
        <v>0.76800000000000002</v>
      </c>
      <c r="AB845" s="11"/>
    </row>
    <row r="846" spans="18:28" ht="30" customHeight="1" x14ac:dyDescent="0.25">
      <c r="R846" s="7"/>
      <c r="S846" s="88">
        <v>2016</v>
      </c>
      <c r="T846" s="84" t="s">
        <v>10</v>
      </c>
      <c r="U846" s="85" t="s">
        <v>247</v>
      </c>
      <c r="V846" s="85" t="s">
        <v>11</v>
      </c>
      <c r="W846" s="85" t="s">
        <v>15</v>
      </c>
      <c r="X846" s="86">
        <v>0.96929138926695535</v>
      </c>
      <c r="Y846" s="86">
        <v>0.96649709556205154</v>
      </c>
      <c r="Z846" s="86">
        <v>0.82399999999999995</v>
      </c>
      <c r="AA846" s="87">
        <v>0.76800000000000002</v>
      </c>
      <c r="AB846" s="11"/>
    </row>
    <row r="847" spans="18:28" ht="30" customHeight="1" x14ac:dyDescent="0.25">
      <c r="R847" s="7"/>
      <c r="S847" s="88">
        <v>2016</v>
      </c>
      <c r="T847" s="84" t="s">
        <v>10</v>
      </c>
      <c r="U847" s="85" t="s">
        <v>257</v>
      </c>
      <c r="V847" s="85" t="s">
        <v>11</v>
      </c>
      <c r="W847" s="85" t="s">
        <v>15</v>
      </c>
      <c r="X847" s="86">
        <v>0.95673642823338079</v>
      </c>
      <c r="Y847" s="86">
        <v>0.93439668003444321</v>
      </c>
      <c r="Z847" s="86">
        <v>0.82399999999999995</v>
      </c>
      <c r="AA847" s="87">
        <v>0.76800000000000002</v>
      </c>
      <c r="AB847" s="11"/>
    </row>
    <row r="848" spans="18:28" ht="30" customHeight="1" x14ac:dyDescent="0.25">
      <c r="R848" s="7"/>
      <c r="S848" s="88">
        <v>2016</v>
      </c>
      <c r="T848" s="84" t="s">
        <v>10</v>
      </c>
      <c r="U848" s="85" t="s">
        <v>248</v>
      </c>
      <c r="V848" s="85" t="s">
        <v>11</v>
      </c>
      <c r="W848" s="85" t="s">
        <v>15</v>
      </c>
      <c r="X848" s="86">
        <v>0.94731343488986441</v>
      </c>
      <c r="Y848" s="86">
        <v>0.94731343488986441</v>
      </c>
      <c r="Z848" s="86">
        <v>0.82399999999999995</v>
      </c>
      <c r="AA848" s="87">
        <v>0.76800000000000002</v>
      </c>
      <c r="AB848" s="11"/>
    </row>
    <row r="849" spans="18:28" ht="30" customHeight="1" x14ac:dyDescent="0.25">
      <c r="R849" s="7"/>
      <c r="S849" s="88">
        <v>2016</v>
      </c>
      <c r="T849" s="84" t="s">
        <v>10</v>
      </c>
      <c r="U849" s="85" t="s">
        <v>212</v>
      </c>
      <c r="V849" s="85" t="s">
        <v>11</v>
      </c>
      <c r="W849" s="85" t="s">
        <v>15</v>
      </c>
      <c r="X849" s="86">
        <v>0.89564565479745961</v>
      </c>
      <c r="Y849" s="86">
        <v>0.89564565479745961</v>
      </c>
      <c r="Z849" s="86">
        <v>0.82399999999999995</v>
      </c>
      <c r="AA849" s="87">
        <v>0.76800000000000002</v>
      </c>
      <c r="AB849" s="11"/>
    </row>
    <row r="850" spans="18:28" ht="30" customHeight="1" x14ac:dyDescent="0.25">
      <c r="R850" s="7"/>
      <c r="S850" s="88">
        <v>2016</v>
      </c>
      <c r="T850" s="84" t="s">
        <v>10</v>
      </c>
      <c r="U850" s="85" t="s">
        <v>8</v>
      </c>
      <c r="V850" s="85" t="s">
        <v>11</v>
      </c>
      <c r="W850" s="85" t="s">
        <v>15</v>
      </c>
      <c r="X850" s="86">
        <v>0.86638268662337881</v>
      </c>
      <c r="Y850" s="86">
        <v>0.86638268662337881</v>
      </c>
      <c r="Z850" s="86">
        <v>0.82399999999999995</v>
      </c>
      <c r="AA850" s="87">
        <v>0.76800000000000002</v>
      </c>
      <c r="AB850" s="11"/>
    </row>
    <row r="851" spans="18:28" ht="30" customHeight="1" x14ac:dyDescent="0.25">
      <c r="R851" s="7"/>
      <c r="S851" s="88">
        <v>2016</v>
      </c>
      <c r="T851" s="84" t="s">
        <v>10</v>
      </c>
      <c r="U851" s="85" t="s">
        <v>253</v>
      </c>
      <c r="V851" s="85" t="s">
        <v>11</v>
      </c>
      <c r="W851" s="85" t="s">
        <v>15</v>
      </c>
      <c r="X851" s="86">
        <v>0.73893613680512304</v>
      </c>
      <c r="Y851" s="86">
        <v>0.73893613680512304</v>
      </c>
      <c r="Z851" s="86">
        <v>0.82399999999999995</v>
      </c>
      <c r="AA851" s="87">
        <v>0.76800000000000002</v>
      </c>
      <c r="AB851" s="11"/>
    </row>
    <row r="852" spans="18:28" ht="30" customHeight="1" x14ac:dyDescent="0.25">
      <c r="R852" s="7"/>
      <c r="S852" s="88">
        <v>2016</v>
      </c>
      <c r="T852" s="84" t="s">
        <v>10</v>
      </c>
      <c r="U852" s="85" t="s">
        <v>176</v>
      </c>
      <c r="V852" s="85" t="s">
        <v>11</v>
      </c>
      <c r="W852" s="85" t="s">
        <v>15</v>
      </c>
      <c r="X852" s="86">
        <v>0.88659258975526001</v>
      </c>
      <c r="Y852" s="86">
        <v>0.88659258975526001</v>
      </c>
      <c r="Z852" s="86">
        <v>0.82399999999999995</v>
      </c>
      <c r="AA852" s="87">
        <v>0.76800000000000002</v>
      </c>
      <c r="AB852" s="11"/>
    </row>
    <row r="853" spans="18:28" ht="30" customHeight="1" x14ac:dyDescent="0.25">
      <c r="R853" s="7"/>
      <c r="S853" s="88">
        <v>2016</v>
      </c>
      <c r="T853" s="84" t="s">
        <v>10</v>
      </c>
      <c r="U853" s="85" t="s">
        <v>225</v>
      </c>
      <c r="V853" s="85" t="s">
        <v>11</v>
      </c>
      <c r="W853" s="85" t="s">
        <v>15</v>
      </c>
      <c r="X853" s="86">
        <v>0.98893063535120385</v>
      </c>
      <c r="Y853" s="86">
        <v>0.98893063535120385</v>
      </c>
      <c r="Z853" s="86">
        <v>0.82399999999999995</v>
      </c>
      <c r="AA853" s="87">
        <v>0.76800000000000002</v>
      </c>
      <c r="AB853" s="11"/>
    </row>
    <row r="854" spans="18:28" ht="30" customHeight="1" x14ac:dyDescent="0.25">
      <c r="R854" s="7"/>
      <c r="S854" s="88">
        <v>2016</v>
      </c>
      <c r="T854" s="84" t="s">
        <v>10</v>
      </c>
      <c r="U854" s="85" t="s">
        <v>223</v>
      </c>
      <c r="V854" s="85" t="s">
        <v>11</v>
      </c>
      <c r="W854" s="85" t="s">
        <v>15</v>
      </c>
      <c r="X854" s="86">
        <v>0.91329728109048891</v>
      </c>
      <c r="Y854" s="86">
        <v>0.86378943442586986</v>
      </c>
      <c r="Z854" s="86">
        <v>0.82399999999999995</v>
      </c>
      <c r="AA854" s="87">
        <v>0.76800000000000002</v>
      </c>
      <c r="AB854" s="11"/>
    </row>
    <row r="855" spans="18:28" ht="30" customHeight="1" x14ac:dyDescent="0.25">
      <c r="R855" s="7"/>
      <c r="S855" s="88">
        <v>2016</v>
      </c>
      <c r="T855" s="84" t="s">
        <v>10</v>
      </c>
      <c r="U855" s="85" t="s">
        <v>16</v>
      </c>
      <c r="V855" s="85" t="s">
        <v>11</v>
      </c>
      <c r="W855" s="85" t="s">
        <v>422</v>
      </c>
      <c r="X855" s="86">
        <v>0.85073248532831947</v>
      </c>
      <c r="Y855" s="86">
        <v>0.9206582976478519</v>
      </c>
      <c r="Z855" s="86">
        <v>0.96299999999999997</v>
      </c>
      <c r="AA855" s="87">
        <v>1.1020000000000001</v>
      </c>
      <c r="AB855" s="11"/>
    </row>
    <row r="856" spans="18:28" ht="30" customHeight="1" x14ac:dyDescent="0.25">
      <c r="R856" s="7"/>
      <c r="S856" s="88">
        <v>2016</v>
      </c>
      <c r="T856" s="84" t="s">
        <v>10</v>
      </c>
      <c r="U856" s="85" t="s">
        <v>13</v>
      </c>
      <c r="V856" s="85" t="s">
        <v>11</v>
      </c>
      <c r="W856" s="85" t="s">
        <v>422</v>
      </c>
      <c r="X856" s="86">
        <v>0.89699631320887707</v>
      </c>
      <c r="Y856" s="86">
        <v>0.85255099052513594</v>
      </c>
      <c r="Z856" s="86">
        <v>0.96299999999999997</v>
      </c>
      <c r="AA856" s="87">
        <v>1.1020000000000001</v>
      </c>
      <c r="AB856" s="11"/>
    </row>
    <row r="857" spans="18:28" ht="30" customHeight="1" x14ac:dyDescent="0.25">
      <c r="R857" s="7"/>
      <c r="S857" s="88">
        <v>2016</v>
      </c>
      <c r="T857" s="84" t="s">
        <v>10</v>
      </c>
      <c r="U857" s="85" t="s">
        <v>230</v>
      </c>
      <c r="V857" s="85" t="s">
        <v>11</v>
      </c>
      <c r="W857" s="85" t="s">
        <v>422</v>
      </c>
      <c r="X857" s="86">
        <v>0.82384794643242454</v>
      </c>
      <c r="Y857" s="86">
        <v>0.8517931476117504</v>
      </c>
      <c r="Z857" s="86">
        <v>0.96299999999999997</v>
      </c>
      <c r="AA857" s="87">
        <v>1.1020000000000001</v>
      </c>
      <c r="AB857" s="11"/>
    </row>
    <row r="858" spans="18:28" ht="30" customHeight="1" x14ac:dyDescent="0.25">
      <c r="R858" s="7"/>
      <c r="S858" s="88">
        <v>2016</v>
      </c>
      <c r="T858" s="84" t="s">
        <v>10</v>
      </c>
      <c r="U858" s="85" t="s">
        <v>239</v>
      </c>
      <c r="V858" s="85" t="s">
        <v>11</v>
      </c>
      <c r="W858" s="85" t="s">
        <v>422</v>
      </c>
      <c r="X858" s="86">
        <v>0.73096800842113674</v>
      </c>
      <c r="Y858" s="86">
        <v>0.73793564883702623</v>
      </c>
      <c r="Z858" s="86">
        <v>0.96299999999999997</v>
      </c>
      <c r="AA858" s="87">
        <v>1.1020000000000001</v>
      </c>
      <c r="AB858" s="11"/>
    </row>
    <row r="859" spans="18:28" ht="30" customHeight="1" x14ac:dyDescent="0.25">
      <c r="R859" s="7"/>
      <c r="S859" s="88">
        <v>2016</v>
      </c>
      <c r="T859" s="84" t="s">
        <v>10</v>
      </c>
      <c r="U859" s="85" t="s">
        <v>192</v>
      </c>
      <c r="V859" s="85" t="s">
        <v>11</v>
      </c>
      <c r="W859" s="85" t="s">
        <v>422</v>
      </c>
      <c r="X859" s="86">
        <v>0.97469900220088801</v>
      </c>
      <c r="Y859" s="86">
        <v>0.99941565872036908</v>
      </c>
      <c r="Z859" s="86">
        <v>0.96299999999999997</v>
      </c>
      <c r="AA859" s="87">
        <v>1.1020000000000001</v>
      </c>
      <c r="AB859" s="11"/>
    </row>
    <row r="860" spans="18:28" ht="30" customHeight="1" x14ac:dyDescent="0.25">
      <c r="R860" s="7"/>
      <c r="S860" s="88">
        <v>2016</v>
      </c>
      <c r="T860" s="84" t="s">
        <v>10</v>
      </c>
      <c r="U860" s="85" t="s">
        <v>168</v>
      </c>
      <c r="V860" s="85" t="s">
        <v>11</v>
      </c>
      <c r="W860" s="85" t="s">
        <v>422</v>
      </c>
      <c r="X860" s="86">
        <v>0.73791622313421956</v>
      </c>
      <c r="Y860" s="86">
        <v>0.73791622313421956</v>
      </c>
      <c r="Z860" s="86">
        <v>0.96299999999999997</v>
      </c>
      <c r="AA860" s="87">
        <v>1.1020000000000001</v>
      </c>
      <c r="AB860" s="11"/>
    </row>
    <row r="861" spans="18:28" ht="30" customHeight="1" x14ac:dyDescent="0.25">
      <c r="R861" s="7"/>
      <c r="S861" s="88">
        <v>2016</v>
      </c>
      <c r="T861" s="84" t="s">
        <v>10</v>
      </c>
      <c r="U861" s="85" t="s">
        <v>236</v>
      </c>
      <c r="V861" s="85" t="s">
        <v>11</v>
      </c>
      <c r="W861" s="85" t="s">
        <v>422</v>
      </c>
      <c r="X861" s="86">
        <v>0.84134266940944735</v>
      </c>
      <c r="Y861" s="86">
        <v>0.84214632000068623</v>
      </c>
      <c r="Z861" s="86">
        <v>0.96299999999999997</v>
      </c>
      <c r="AA861" s="87">
        <v>1.1020000000000001</v>
      </c>
      <c r="AB861" s="11"/>
    </row>
    <row r="862" spans="18:28" ht="30" customHeight="1" x14ac:dyDescent="0.25">
      <c r="R862" s="7"/>
      <c r="S862" s="88">
        <v>2016</v>
      </c>
      <c r="T862" s="84" t="s">
        <v>10</v>
      </c>
      <c r="U862" s="85" t="s">
        <v>273</v>
      </c>
      <c r="V862" s="85" t="s">
        <v>11</v>
      </c>
      <c r="W862" s="85" t="s">
        <v>422</v>
      </c>
      <c r="X862" s="86">
        <v>0.6097609758439797</v>
      </c>
      <c r="Y862" s="86">
        <v>0.6097609758439797</v>
      </c>
      <c r="Z862" s="86">
        <v>0.96299999999999997</v>
      </c>
      <c r="AA862" s="87">
        <v>1.1020000000000001</v>
      </c>
      <c r="AB862" s="11"/>
    </row>
    <row r="863" spans="18:28" ht="30" customHeight="1" x14ac:dyDescent="0.25">
      <c r="R863" s="7"/>
      <c r="S863" s="88">
        <v>2016</v>
      </c>
      <c r="T863" s="84" t="s">
        <v>10</v>
      </c>
      <c r="U863" s="85" t="s">
        <v>202</v>
      </c>
      <c r="V863" s="85" t="s">
        <v>11</v>
      </c>
      <c r="W863" s="85" t="s">
        <v>422</v>
      </c>
      <c r="X863" s="86">
        <v>0.93779692567721895</v>
      </c>
      <c r="Y863" s="86">
        <v>0.93779692567721895</v>
      </c>
      <c r="Z863" s="86">
        <v>0.96299999999999997</v>
      </c>
      <c r="AA863" s="87">
        <v>1.1020000000000001</v>
      </c>
      <c r="AB863" s="11"/>
    </row>
    <row r="864" spans="18:28" ht="30" customHeight="1" x14ac:dyDescent="0.25">
      <c r="R864" s="7"/>
      <c r="S864" s="88">
        <v>2016</v>
      </c>
      <c r="T864" s="84" t="s">
        <v>10</v>
      </c>
      <c r="U864" s="85" t="s">
        <v>242</v>
      </c>
      <c r="V864" s="85" t="s">
        <v>11</v>
      </c>
      <c r="W864" s="85" t="s">
        <v>422</v>
      </c>
      <c r="X864" s="86">
        <v>0.7435804288030996</v>
      </c>
      <c r="Y864" s="86">
        <v>0.74276126278329124</v>
      </c>
      <c r="Z864" s="86">
        <v>0.96299999999999997</v>
      </c>
      <c r="AA864" s="87">
        <v>1.1020000000000001</v>
      </c>
      <c r="AB864" s="11"/>
    </row>
    <row r="865" spans="18:28" ht="30" customHeight="1" x14ac:dyDescent="0.25">
      <c r="R865" s="7"/>
      <c r="S865" s="88">
        <v>2016</v>
      </c>
      <c r="T865" s="84" t="s">
        <v>10</v>
      </c>
      <c r="U865" s="85" t="s">
        <v>174</v>
      </c>
      <c r="V865" s="85" t="s">
        <v>11</v>
      </c>
      <c r="W865" s="85" t="s">
        <v>422</v>
      </c>
      <c r="X865" s="86">
        <v>0.89892239976675603</v>
      </c>
      <c r="Y865" s="86">
        <v>0.89447492032297127</v>
      </c>
      <c r="Z865" s="86">
        <v>0.96299999999999997</v>
      </c>
      <c r="AA865" s="87">
        <v>1.1020000000000001</v>
      </c>
      <c r="AB865" s="11"/>
    </row>
    <row r="866" spans="18:28" ht="30" customHeight="1" x14ac:dyDescent="0.25">
      <c r="R866" s="7"/>
      <c r="S866" s="88">
        <v>2016</v>
      </c>
      <c r="T866" s="84" t="s">
        <v>10</v>
      </c>
      <c r="U866" s="85" t="s">
        <v>219</v>
      </c>
      <c r="V866" s="85" t="s">
        <v>11</v>
      </c>
      <c r="W866" s="85" t="s">
        <v>422</v>
      </c>
      <c r="X866" s="86">
        <v>0.86935240888479592</v>
      </c>
      <c r="Y866" s="86">
        <v>0.86935240888479592</v>
      </c>
      <c r="Z866" s="86">
        <v>0.96299999999999997</v>
      </c>
      <c r="AA866" s="87">
        <v>1.1020000000000001</v>
      </c>
      <c r="AB866" s="11"/>
    </row>
    <row r="867" spans="18:28" ht="30" customHeight="1" x14ac:dyDescent="0.25">
      <c r="R867" s="7"/>
      <c r="S867" s="88">
        <v>2016</v>
      </c>
      <c r="T867" s="84" t="s">
        <v>10</v>
      </c>
      <c r="U867" s="85" t="s">
        <v>247</v>
      </c>
      <c r="V867" s="85" t="s">
        <v>11</v>
      </c>
      <c r="W867" s="85" t="s">
        <v>422</v>
      </c>
      <c r="X867" s="86">
        <v>0.96929138926695535</v>
      </c>
      <c r="Y867" s="86">
        <v>0.96649709556205154</v>
      </c>
      <c r="Z867" s="86">
        <v>0.96299999999999997</v>
      </c>
      <c r="AA867" s="87">
        <v>1.1020000000000001</v>
      </c>
      <c r="AB867" s="11"/>
    </row>
    <row r="868" spans="18:28" ht="30" customHeight="1" x14ac:dyDescent="0.25">
      <c r="R868" s="7"/>
      <c r="S868" s="88">
        <v>2016</v>
      </c>
      <c r="T868" s="84" t="s">
        <v>10</v>
      </c>
      <c r="U868" s="85" t="s">
        <v>257</v>
      </c>
      <c r="V868" s="85" t="s">
        <v>11</v>
      </c>
      <c r="W868" s="85" t="s">
        <v>422</v>
      </c>
      <c r="X868" s="86">
        <v>0.95673642823338079</v>
      </c>
      <c r="Y868" s="86">
        <v>0.93439668003444321</v>
      </c>
      <c r="Z868" s="86">
        <v>0.96299999999999997</v>
      </c>
      <c r="AA868" s="87">
        <v>1.1020000000000001</v>
      </c>
      <c r="AB868" s="11"/>
    </row>
    <row r="869" spans="18:28" ht="30" customHeight="1" x14ac:dyDescent="0.25">
      <c r="R869" s="7"/>
      <c r="S869" s="88">
        <v>2016</v>
      </c>
      <c r="T869" s="84" t="s">
        <v>10</v>
      </c>
      <c r="U869" s="85" t="s">
        <v>248</v>
      </c>
      <c r="V869" s="85" t="s">
        <v>11</v>
      </c>
      <c r="W869" s="85" t="s">
        <v>422</v>
      </c>
      <c r="X869" s="86">
        <v>0.94731343488986441</v>
      </c>
      <c r="Y869" s="86">
        <v>0.94731343488986441</v>
      </c>
      <c r="Z869" s="86">
        <v>0.96299999999999997</v>
      </c>
      <c r="AA869" s="87">
        <v>1.1020000000000001</v>
      </c>
      <c r="AB869" s="11"/>
    </row>
    <row r="870" spans="18:28" ht="30" customHeight="1" x14ac:dyDescent="0.25">
      <c r="R870" s="7"/>
      <c r="S870" s="88">
        <v>2016</v>
      </c>
      <c r="T870" s="84" t="s">
        <v>10</v>
      </c>
      <c r="U870" s="85" t="s">
        <v>212</v>
      </c>
      <c r="V870" s="85" t="s">
        <v>11</v>
      </c>
      <c r="W870" s="85" t="s">
        <v>422</v>
      </c>
      <c r="X870" s="86">
        <v>0.89564565479745961</v>
      </c>
      <c r="Y870" s="86">
        <v>0.89564565479745961</v>
      </c>
      <c r="Z870" s="86">
        <v>0.96299999999999997</v>
      </c>
      <c r="AA870" s="87">
        <v>1.1020000000000001</v>
      </c>
      <c r="AB870" s="11"/>
    </row>
    <row r="871" spans="18:28" ht="30" customHeight="1" x14ac:dyDescent="0.25">
      <c r="R871" s="7"/>
      <c r="S871" s="88">
        <v>2016</v>
      </c>
      <c r="T871" s="84" t="s">
        <v>10</v>
      </c>
      <c r="U871" s="85" t="s">
        <v>8</v>
      </c>
      <c r="V871" s="85" t="s">
        <v>11</v>
      </c>
      <c r="W871" s="85" t="s">
        <v>422</v>
      </c>
      <c r="X871" s="86">
        <v>0.86638268662337881</v>
      </c>
      <c r="Y871" s="86">
        <v>0.86638268662337881</v>
      </c>
      <c r="Z871" s="86">
        <v>0.96299999999999997</v>
      </c>
      <c r="AA871" s="87">
        <v>1.1020000000000001</v>
      </c>
      <c r="AB871" s="11"/>
    </row>
    <row r="872" spans="18:28" ht="30" customHeight="1" x14ac:dyDescent="0.25">
      <c r="R872" s="7"/>
      <c r="S872" s="88">
        <v>2016</v>
      </c>
      <c r="T872" s="84" t="s">
        <v>10</v>
      </c>
      <c r="U872" s="85" t="s">
        <v>253</v>
      </c>
      <c r="V872" s="85" t="s">
        <v>11</v>
      </c>
      <c r="W872" s="85" t="s">
        <v>422</v>
      </c>
      <c r="X872" s="86">
        <v>0.73893613680512304</v>
      </c>
      <c r="Y872" s="86">
        <v>0.73893613680512304</v>
      </c>
      <c r="Z872" s="86">
        <v>0.96299999999999997</v>
      </c>
      <c r="AA872" s="87">
        <v>1.1020000000000001</v>
      </c>
      <c r="AB872" s="11"/>
    </row>
    <row r="873" spans="18:28" ht="30" customHeight="1" x14ac:dyDescent="0.25">
      <c r="R873" s="7"/>
      <c r="S873" s="88">
        <v>2016</v>
      </c>
      <c r="T873" s="84" t="s">
        <v>10</v>
      </c>
      <c r="U873" s="85" t="s">
        <v>176</v>
      </c>
      <c r="V873" s="85" t="s">
        <v>11</v>
      </c>
      <c r="W873" s="85" t="s">
        <v>422</v>
      </c>
      <c r="X873" s="86">
        <v>0.88659258975526001</v>
      </c>
      <c r="Y873" s="86">
        <v>0.88659258975526001</v>
      </c>
      <c r="Z873" s="86">
        <v>0.96299999999999997</v>
      </c>
      <c r="AA873" s="87">
        <v>1.1020000000000001</v>
      </c>
      <c r="AB873" s="11"/>
    </row>
    <row r="874" spans="18:28" ht="30" customHeight="1" x14ac:dyDescent="0.25">
      <c r="R874" s="7"/>
      <c r="S874" s="88">
        <v>2016</v>
      </c>
      <c r="T874" s="84" t="s">
        <v>10</v>
      </c>
      <c r="U874" s="85" t="s">
        <v>225</v>
      </c>
      <c r="V874" s="85" t="s">
        <v>11</v>
      </c>
      <c r="W874" s="85" t="s">
        <v>422</v>
      </c>
      <c r="X874" s="86">
        <v>0.98893063535120385</v>
      </c>
      <c r="Y874" s="86">
        <v>0.98893063535120385</v>
      </c>
      <c r="Z874" s="86">
        <v>0.96299999999999997</v>
      </c>
      <c r="AA874" s="87">
        <v>1.1020000000000001</v>
      </c>
      <c r="AB874" s="11"/>
    </row>
    <row r="875" spans="18:28" ht="30" customHeight="1" x14ac:dyDescent="0.25">
      <c r="R875" s="7"/>
      <c r="S875" s="88">
        <v>2016</v>
      </c>
      <c r="T875" s="84" t="s">
        <v>10</v>
      </c>
      <c r="U875" s="85" t="s">
        <v>223</v>
      </c>
      <c r="V875" s="85" t="s">
        <v>11</v>
      </c>
      <c r="W875" s="85" t="s">
        <v>422</v>
      </c>
      <c r="X875" s="86">
        <v>0.91329728109048891</v>
      </c>
      <c r="Y875" s="86">
        <v>0.86378943442586986</v>
      </c>
      <c r="Z875" s="86">
        <v>0.96299999999999997</v>
      </c>
      <c r="AA875" s="87">
        <v>1.1020000000000001</v>
      </c>
      <c r="AB875" s="11"/>
    </row>
    <row r="876" spans="18:28" ht="30" customHeight="1" x14ac:dyDescent="0.25">
      <c r="R876" s="7"/>
      <c r="S876" s="88">
        <v>2016</v>
      </c>
      <c r="T876" s="84" t="s">
        <v>10</v>
      </c>
      <c r="U876" s="85" t="s">
        <v>155</v>
      </c>
      <c r="V876" s="85" t="s">
        <v>9</v>
      </c>
      <c r="W876" s="85" t="s">
        <v>15</v>
      </c>
      <c r="X876" s="86">
        <v>0.82651638626517254</v>
      </c>
      <c r="Y876" s="86">
        <v>0.81591154963743329</v>
      </c>
      <c r="Z876" s="86">
        <v>1.004</v>
      </c>
      <c r="AA876" s="87">
        <v>0.53500000000000003</v>
      </c>
      <c r="AB876" s="11"/>
    </row>
    <row r="877" spans="18:28" ht="30" customHeight="1" x14ac:dyDescent="0.25">
      <c r="R877" s="7"/>
      <c r="S877" s="88">
        <v>2016</v>
      </c>
      <c r="T877" s="84" t="s">
        <v>10</v>
      </c>
      <c r="U877" s="85" t="s">
        <v>167</v>
      </c>
      <c r="V877" s="85" t="s">
        <v>9</v>
      </c>
      <c r="W877" s="85" t="s">
        <v>15</v>
      </c>
      <c r="X877" s="86">
        <v>0.74132159519639618</v>
      </c>
      <c r="Y877" s="86">
        <v>0.74040533741769121</v>
      </c>
      <c r="Z877" s="86">
        <v>1.004</v>
      </c>
      <c r="AA877" s="87">
        <v>0.53500000000000003</v>
      </c>
      <c r="AB877" s="11"/>
    </row>
    <row r="878" spans="18:28" ht="30" customHeight="1" x14ac:dyDescent="0.25">
      <c r="R878" s="7"/>
      <c r="S878" s="88">
        <v>2016</v>
      </c>
      <c r="T878" s="84" t="s">
        <v>10</v>
      </c>
      <c r="U878" s="85" t="s">
        <v>179</v>
      </c>
      <c r="V878" s="85" t="s">
        <v>9</v>
      </c>
      <c r="W878" s="85" t="s">
        <v>15</v>
      </c>
      <c r="X878" s="86">
        <v>0.79396845615304446</v>
      </c>
      <c r="Y878" s="86">
        <v>0.79978556579113214</v>
      </c>
      <c r="Z878" s="86">
        <v>1.004</v>
      </c>
      <c r="AA878" s="87">
        <v>0.53500000000000003</v>
      </c>
      <c r="AB878" s="11"/>
    </row>
    <row r="879" spans="18:28" ht="30" customHeight="1" x14ac:dyDescent="0.25">
      <c r="R879" s="7"/>
      <c r="S879" s="88">
        <v>2016</v>
      </c>
      <c r="T879" s="84" t="s">
        <v>10</v>
      </c>
      <c r="U879" s="85" t="s">
        <v>276</v>
      </c>
      <c r="V879" s="85" t="s">
        <v>9</v>
      </c>
      <c r="W879" s="85" t="s">
        <v>15</v>
      </c>
      <c r="X879" s="86">
        <v>0.79225021626768533</v>
      </c>
      <c r="Y879" s="86">
        <v>0.79284571337153509</v>
      </c>
      <c r="Z879" s="86">
        <v>1.004</v>
      </c>
      <c r="AA879" s="87">
        <v>0.53500000000000003</v>
      </c>
      <c r="AB879" s="11"/>
    </row>
    <row r="880" spans="18:28" ht="30" customHeight="1" x14ac:dyDescent="0.25">
      <c r="R880" s="7"/>
      <c r="S880" s="88">
        <v>2016</v>
      </c>
      <c r="T880" s="84" t="s">
        <v>10</v>
      </c>
      <c r="U880" s="85" t="s">
        <v>155</v>
      </c>
      <c r="V880" s="85" t="s">
        <v>9</v>
      </c>
      <c r="W880" s="85" t="s">
        <v>422</v>
      </c>
      <c r="X880" s="86">
        <v>0.82651638626517254</v>
      </c>
      <c r="Y880" s="86">
        <v>0.81591154963743329</v>
      </c>
      <c r="Z880" s="86">
        <v>1.9179999999999999</v>
      </c>
      <c r="AA880" s="87">
        <v>2.181</v>
      </c>
      <c r="AB880" s="11"/>
    </row>
    <row r="881" spans="18:28" ht="30" customHeight="1" x14ac:dyDescent="0.25">
      <c r="R881" s="7"/>
      <c r="S881" s="88">
        <v>2016</v>
      </c>
      <c r="T881" s="84" t="s">
        <v>10</v>
      </c>
      <c r="U881" s="85" t="s">
        <v>167</v>
      </c>
      <c r="V881" s="85" t="s">
        <v>9</v>
      </c>
      <c r="W881" s="85" t="s">
        <v>422</v>
      </c>
      <c r="X881" s="86">
        <v>0.74132159519639618</v>
      </c>
      <c r="Y881" s="86">
        <v>0.74040533741769121</v>
      </c>
      <c r="Z881" s="86">
        <v>1.9179999999999999</v>
      </c>
      <c r="AA881" s="87">
        <v>2.181</v>
      </c>
      <c r="AB881" s="11"/>
    </row>
    <row r="882" spans="18:28" ht="30" customHeight="1" x14ac:dyDescent="0.25">
      <c r="R882" s="7"/>
      <c r="S882" s="88">
        <v>2016</v>
      </c>
      <c r="T882" s="84" t="s">
        <v>10</v>
      </c>
      <c r="U882" s="85" t="s">
        <v>179</v>
      </c>
      <c r="V882" s="85" t="s">
        <v>9</v>
      </c>
      <c r="W882" s="85" t="s">
        <v>422</v>
      </c>
      <c r="X882" s="86">
        <v>0.79396845615304446</v>
      </c>
      <c r="Y882" s="86">
        <v>0.79978556579113214</v>
      </c>
      <c r="Z882" s="86">
        <v>1.9179999999999999</v>
      </c>
      <c r="AA882" s="87">
        <v>2.181</v>
      </c>
      <c r="AB882" s="11"/>
    </row>
    <row r="883" spans="18:28" ht="30" customHeight="1" x14ac:dyDescent="0.25">
      <c r="R883" s="7"/>
      <c r="S883" s="88">
        <v>2016</v>
      </c>
      <c r="T883" s="84" t="s">
        <v>10</v>
      </c>
      <c r="U883" s="85" t="s">
        <v>276</v>
      </c>
      <c r="V883" s="85" t="s">
        <v>9</v>
      </c>
      <c r="W883" s="85" t="s">
        <v>422</v>
      </c>
      <c r="X883" s="86">
        <v>0.79225021626768533</v>
      </c>
      <c r="Y883" s="86">
        <v>0.79284571337153509</v>
      </c>
      <c r="Z883" s="86">
        <v>1.9179999999999999</v>
      </c>
      <c r="AA883" s="87">
        <v>2.181</v>
      </c>
      <c r="AB883" s="11"/>
    </row>
    <row r="884" spans="18:28" ht="30" customHeight="1" x14ac:dyDescent="0.25">
      <c r="R884" s="7"/>
      <c r="S884" s="88">
        <v>2016</v>
      </c>
      <c r="T884" s="84" t="s">
        <v>10</v>
      </c>
      <c r="U884" s="85" t="s">
        <v>155</v>
      </c>
      <c r="V884" s="85" t="s">
        <v>246</v>
      </c>
      <c r="W884" s="85" t="s">
        <v>15</v>
      </c>
      <c r="X884" s="86">
        <v>0.82651638626517254</v>
      </c>
      <c r="Y884" s="86">
        <v>0.81591154963743329</v>
      </c>
      <c r="Z884" s="86">
        <v>0.83699999999999997</v>
      </c>
      <c r="AA884" s="87">
        <v>0.748</v>
      </c>
      <c r="AB884" s="11"/>
    </row>
    <row r="885" spans="18:28" ht="30" customHeight="1" x14ac:dyDescent="0.25">
      <c r="R885" s="7"/>
      <c r="S885" s="88">
        <v>2016</v>
      </c>
      <c r="T885" s="84" t="s">
        <v>10</v>
      </c>
      <c r="U885" s="85" t="s">
        <v>167</v>
      </c>
      <c r="V885" s="85" t="s">
        <v>246</v>
      </c>
      <c r="W885" s="85" t="s">
        <v>15</v>
      </c>
      <c r="X885" s="86">
        <v>0.74132159519639618</v>
      </c>
      <c r="Y885" s="86">
        <v>0.74040533741769121</v>
      </c>
      <c r="Z885" s="86">
        <v>0.83699999999999997</v>
      </c>
      <c r="AA885" s="87">
        <v>0.748</v>
      </c>
      <c r="AB885" s="11"/>
    </row>
    <row r="886" spans="18:28" ht="30" customHeight="1" x14ac:dyDescent="0.25">
      <c r="R886" s="7"/>
      <c r="S886" s="88">
        <v>2016</v>
      </c>
      <c r="T886" s="84" t="s">
        <v>10</v>
      </c>
      <c r="U886" s="85" t="s">
        <v>179</v>
      </c>
      <c r="V886" s="85" t="s">
        <v>246</v>
      </c>
      <c r="W886" s="85" t="s">
        <v>15</v>
      </c>
      <c r="X886" s="86">
        <v>0.79396845615304446</v>
      </c>
      <c r="Y886" s="86">
        <v>0.79978556579113214</v>
      </c>
      <c r="Z886" s="86">
        <v>0.83699999999999997</v>
      </c>
      <c r="AA886" s="87">
        <v>0.748</v>
      </c>
      <c r="AB886" s="11"/>
    </row>
    <row r="887" spans="18:28" ht="30" customHeight="1" x14ac:dyDescent="0.25">
      <c r="R887" s="7"/>
      <c r="S887" s="88">
        <v>2016</v>
      </c>
      <c r="T887" s="84" t="s">
        <v>10</v>
      </c>
      <c r="U887" s="85" t="s">
        <v>276</v>
      </c>
      <c r="V887" s="85" t="s">
        <v>246</v>
      </c>
      <c r="W887" s="85" t="s">
        <v>15</v>
      </c>
      <c r="X887" s="86">
        <v>0.79225021626768533</v>
      </c>
      <c r="Y887" s="86">
        <v>0.79284571337153509</v>
      </c>
      <c r="Z887" s="86">
        <v>0.83699999999999997</v>
      </c>
      <c r="AA887" s="87">
        <v>0.748</v>
      </c>
      <c r="AB887" s="11"/>
    </row>
    <row r="888" spans="18:28" ht="30" customHeight="1" x14ac:dyDescent="0.25">
      <c r="R888" s="7"/>
      <c r="S888" s="88">
        <v>2016</v>
      </c>
      <c r="T888" s="84" t="s">
        <v>10</v>
      </c>
      <c r="U888" s="85" t="s">
        <v>155</v>
      </c>
      <c r="V888" s="85" t="s">
        <v>246</v>
      </c>
      <c r="W888" s="85" t="s">
        <v>422</v>
      </c>
      <c r="X888" s="86">
        <v>0.82651638626517254</v>
      </c>
      <c r="Y888" s="86">
        <v>0.81591154963743329</v>
      </c>
      <c r="Z888" s="86">
        <v>0.68500000000000005</v>
      </c>
      <c r="AA888" s="87">
        <v>0.60499999999999998</v>
      </c>
      <c r="AB888" s="11"/>
    </row>
    <row r="889" spans="18:28" ht="30" customHeight="1" x14ac:dyDescent="0.25">
      <c r="R889" s="7"/>
      <c r="S889" s="88">
        <v>2016</v>
      </c>
      <c r="T889" s="84" t="s">
        <v>10</v>
      </c>
      <c r="U889" s="85" t="s">
        <v>167</v>
      </c>
      <c r="V889" s="85" t="s">
        <v>246</v>
      </c>
      <c r="W889" s="85" t="s">
        <v>422</v>
      </c>
      <c r="X889" s="86">
        <v>0.74132159519639618</v>
      </c>
      <c r="Y889" s="86">
        <v>0.74040533741769121</v>
      </c>
      <c r="Z889" s="86">
        <v>0.68500000000000005</v>
      </c>
      <c r="AA889" s="87">
        <v>0.60499999999999998</v>
      </c>
      <c r="AB889" s="11"/>
    </row>
    <row r="890" spans="18:28" ht="30" customHeight="1" x14ac:dyDescent="0.25">
      <c r="R890" s="7"/>
      <c r="S890" s="88">
        <v>2016</v>
      </c>
      <c r="T890" s="84" t="s">
        <v>10</v>
      </c>
      <c r="U890" s="85" t="s">
        <v>179</v>
      </c>
      <c r="V890" s="85" t="s">
        <v>246</v>
      </c>
      <c r="W890" s="85" t="s">
        <v>422</v>
      </c>
      <c r="X890" s="86">
        <v>0.79396845615304446</v>
      </c>
      <c r="Y890" s="86">
        <v>0.79978556579113214</v>
      </c>
      <c r="Z890" s="86">
        <v>0.68500000000000005</v>
      </c>
      <c r="AA890" s="87">
        <v>0.60499999999999998</v>
      </c>
      <c r="AB890" s="11"/>
    </row>
    <row r="891" spans="18:28" ht="30" customHeight="1" x14ac:dyDescent="0.25">
      <c r="R891" s="7"/>
      <c r="S891" s="88">
        <v>2016</v>
      </c>
      <c r="T891" s="84" t="s">
        <v>10</v>
      </c>
      <c r="U891" s="85" t="s">
        <v>276</v>
      </c>
      <c r="V891" s="85" t="s">
        <v>246</v>
      </c>
      <c r="W891" s="85" t="s">
        <v>422</v>
      </c>
      <c r="X891" s="86">
        <v>0.79225021626768533</v>
      </c>
      <c r="Y891" s="86">
        <v>0.79284571337153509</v>
      </c>
      <c r="Z891" s="86">
        <v>0.68500000000000005</v>
      </c>
      <c r="AA891" s="87">
        <v>0.60499999999999998</v>
      </c>
      <c r="AB891" s="11"/>
    </row>
    <row r="892" spans="18:28" ht="30" customHeight="1" x14ac:dyDescent="0.25">
      <c r="R892" s="7"/>
      <c r="S892" s="88">
        <v>2016</v>
      </c>
      <c r="T892" s="84" t="s">
        <v>10</v>
      </c>
      <c r="U892" s="85" t="s">
        <v>155</v>
      </c>
      <c r="V892" s="85" t="s">
        <v>11</v>
      </c>
      <c r="W892" s="85" t="s">
        <v>15</v>
      </c>
      <c r="X892" s="86">
        <v>0.82651638626517254</v>
      </c>
      <c r="Y892" s="86">
        <v>0.81591154963743329</v>
      </c>
      <c r="Z892" s="86">
        <v>0.82399999999999995</v>
      </c>
      <c r="AA892" s="87">
        <v>0.76800000000000002</v>
      </c>
      <c r="AB892" s="11"/>
    </row>
    <row r="893" spans="18:28" ht="30" customHeight="1" x14ac:dyDescent="0.25">
      <c r="R893" s="7"/>
      <c r="S893" s="88">
        <v>2016</v>
      </c>
      <c r="T893" s="84" t="s">
        <v>10</v>
      </c>
      <c r="U893" s="85" t="s">
        <v>167</v>
      </c>
      <c r="V893" s="85" t="s">
        <v>11</v>
      </c>
      <c r="W893" s="85" t="s">
        <v>15</v>
      </c>
      <c r="X893" s="86">
        <v>0.74132159519639618</v>
      </c>
      <c r="Y893" s="86">
        <v>0.74040533741769121</v>
      </c>
      <c r="Z893" s="86">
        <v>0.82399999999999995</v>
      </c>
      <c r="AA893" s="87">
        <v>0.76800000000000002</v>
      </c>
      <c r="AB893" s="11"/>
    </row>
    <row r="894" spans="18:28" ht="30" customHeight="1" x14ac:dyDescent="0.25">
      <c r="R894" s="7"/>
      <c r="S894" s="88">
        <v>2016</v>
      </c>
      <c r="T894" s="84" t="s">
        <v>10</v>
      </c>
      <c r="U894" s="85" t="s">
        <v>179</v>
      </c>
      <c r="V894" s="85" t="s">
        <v>11</v>
      </c>
      <c r="W894" s="85" t="s">
        <v>15</v>
      </c>
      <c r="X894" s="86">
        <v>0.79396845615304446</v>
      </c>
      <c r="Y894" s="86">
        <v>0.79978556579113214</v>
      </c>
      <c r="Z894" s="86">
        <v>0.82399999999999995</v>
      </c>
      <c r="AA894" s="87">
        <v>0.76800000000000002</v>
      </c>
      <c r="AB894" s="11"/>
    </row>
    <row r="895" spans="18:28" ht="30" customHeight="1" x14ac:dyDescent="0.25">
      <c r="R895" s="7"/>
      <c r="S895" s="88">
        <v>2016</v>
      </c>
      <c r="T895" s="84" t="s">
        <v>10</v>
      </c>
      <c r="U895" s="85" t="s">
        <v>276</v>
      </c>
      <c r="V895" s="85" t="s">
        <v>11</v>
      </c>
      <c r="W895" s="85" t="s">
        <v>15</v>
      </c>
      <c r="X895" s="86">
        <v>0.79225021626768533</v>
      </c>
      <c r="Y895" s="86">
        <v>0.79284571337153509</v>
      </c>
      <c r="Z895" s="86">
        <v>0.82399999999999995</v>
      </c>
      <c r="AA895" s="87">
        <v>0.76800000000000002</v>
      </c>
      <c r="AB895" s="11"/>
    </row>
    <row r="896" spans="18:28" ht="30" customHeight="1" x14ac:dyDescent="0.25">
      <c r="R896" s="7"/>
      <c r="S896" s="88">
        <v>2016</v>
      </c>
      <c r="T896" s="84" t="s">
        <v>10</v>
      </c>
      <c r="U896" s="85" t="s">
        <v>155</v>
      </c>
      <c r="V896" s="85" t="s">
        <v>11</v>
      </c>
      <c r="W896" s="85" t="s">
        <v>422</v>
      </c>
      <c r="X896" s="86">
        <v>0.82651638626517254</v>
      </c>
      <c r="Y896" s="86">
        <v>0.81591154963743329</v>
      </c>
      <c r="Z896" s="86">
        <v>0.96299999999999997</v>
      </c>
      <c r="AA896" s="87">
        <v>1.1020000000000001</v>
      </c>
      <c r="AB896" s="11"/>
    </row>
    <row r="897" spans="18:28" ht="30" customHeight="1" x14ac:dyDescent="0.25">
      <c r="R897" s="7"/>
      <c r="S897" s="88">
        <v>2016</v>
      </c>
      <c r="T897" s="84" t="s">
        <v>10</v>
      </c>
      <c r="U897" s="85" t="s">
        <v>167</v>
      </c>
      <c r="V897" s="85" t="s">
        <v>11</v>
      </c>
      <c r="W897" s="85" t="s">
        <v>422</v>
      </c>
      <c r="X897" s="86">
        <v>0.74132159519639618</v>
      </c>
      <c r="Y897" s="86">
        <v>0.74040533741769121</v>
      </c>
      <c r="Z897" s="86">
        <v>0.96299999999999997</v>
      </c>
      <c r="AA897" s="87">
        <v>1.1020000000000001</v>
      </c>
      <c r="AB897" s="11"/>
    </row>
    <row r="898" spans="18:28" ht="30" customHeight="1" x14ac:dyDescent="0.25">
      <c r="R898" s="7"/>
      <c r="S898" s="88">
        <v>2016</v>
      </c>
      <c r="T898" s="84" t="s">
        <v>10</v>
      </c>
      <c r="U898" s="85" t="s">
        <v>179</v>
      </c>
      <c r="V898" s="85" t="s">
        <v>11</v>
      </c>
      <c r="W898" s="85" t="s">
        <v>422</v>
      </c>
      <c r="X898" s="86">
        <v>0.79396845615304446</v>
      </c>
      <c r="Y898" s="86">
        <v>0.79978556579113214</v>
      </c>
      <c r="Z898" s="86">
        <v>0.96299999999999997</v>
      </c>
      <c r="AA898" s="87">
        <v>1.1020000000000001</v>
      </c>
      <c r="AB898" s="11"/>
    </row>
    <row r="899" spans="18:28" ht="30" customHeight="1" x14ac:dyDescent="0.25">
      <c r="R899" s="7"/>
      <c r="S899" s="88">
        <v>2016</v>
      </c>
      <c r="T899" s="84" t="s">
        <v>10</v>
      </c>
      <c r="U899" s="85" t="s">
        <v>276</v>
      </c>
      <c r="V899" s="85" t="s">
        <v>11</v>
      </c>
      <c r="W899" s="85" t="s">
        <v>422</v>
      </c>
      <c r="X899" s="86">
        <v>0.79225021626768533</v>
      </c>
      <c r="Y899" s="86">
        <v>0.79284571337153509</v>
      </c>
      <c r="Z899" s="86">
        <v>0.96299999999999997</v>
      </c>
      <c r="AA899" s="87">
        <v>1.1020000000000001</v>
      </c>
      <c r="AB899" s="11"/>
    </row>
    <row r="900" spans="18:28" ht="30" customHeight="1" x14ac:dyDescent="0.25">
      <c r="R900" s="7"/>
      <c r="S900" s="88">
        <v>2016</v>
      </c>
      <c r="T900" s="84" t="s">
        <v>183</v>
      </c>
      <c r="U900" s="85" t="s">
        <v>367</v>
      </c>
      <c r="V900" s="85" t="s">
        <v>246</v>
      </c>
      <c r="W900" s="85"/>
      <c r="X900" s="86">
        <v>0.64188686430863839</v>
      </c>
      <c r="Y900" s="86">
        <v>0.64175394073243508</v>
      </c>
      <c r="Z900" s="86">
        <v>1.2250000000000001</v>
      </c>
      <c r="AA900" s="87">
        <v>1.2230000000000001</v>
      </c>
      <c r="AB900" s="11"/>
    </row>
    <row r="901" spans="18:28" ht="30" customHeight="1" thickBot="1" x14ac:dyDescent="0.3">
      <c r="R901" s="7"/>
      <c r="S901" s="38">
        <v>2016</v>
      </c>
      <c r="T901" s="93" t="s">
        <v>183</v>
      </c>
      <c r="U901" s="94" t="s">
        <v>367</v>
      </c>
      <c r="V901" s="94" t="s">
        <v>11</v>
      </c>
      <c r="W901" s="94"/>
      <c r="X901" s="95">
        <v>0.64188686430863839</v>
      </c>
      <c r="Y901" s="95">
        <v>0.64175394073243508</v>
      </c>
      <c r="Z901" s="95">
        <v>1</v>
      </c>
      <c r="AA901" s="96">
        <v>1</v>
      </c>
      <c r="AB901" s="11"/>
    </row>
    <row r="902" spans="18:28" ht="30" customHeight="1" thickBot="1" x14ac:dyDescent="0.3">
      <c r="R902" s="44"/>
      <c r="S902" s="45"/>
      <c r="T902" s="45"/>
      <c r="U902" s="97"/>
      <c r="V902" s="45"/>
      <c r="W902" s="45"/>
      <c r="X902" s="45"/>
      <c r="Y902" s="45"/>
      <c r="Z902" s="45"/>
      <c r="AA902" s="45"/>
      <c r="AB902" s="47"/>
    </row>
  </sheetData>
  <autoFilter ref="S4:AA901" xr:uid="{E6673B8B-525F-4B4D-AEF4-5498B0C64363}"/>
  <mergeCells count="1">
    <mergeCell ref="C152:E152"/>
  </mergeCells>
  <hyperlinks>
    <hyperlink ref="AL5" r:id="rId1" xr:uid="{00000000-0004-0000-03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2:I25"/>
  <sheetViews>
    <sheetView showGridLines="0" workbookViewId="0">
      <selection activeCell="E30" sqref="E30"/>
    </sheetView>
  </sheetViews>
  <sheetFormatPr defaultRowHeight="15" x14ac:dyDescent="0.25"/>
  <cols>
    <col min="1" max="1" width="33" customWidth="1"/>
    <col min="2" max="2" width="53.28515625" bestFit="1" customWidth="1"/>
    <col min="3" max="3" width="31.7109375" bestFit="1" customWidth="1"/>
    <col min="4" max="4" width="11" bestFit="1" customWidth="1"/>
    <col min="5" max="5" width="11" style="114" customWidth="1"/>
    <col min="6" max="6" width="8.140625" bestFit="1" customWidth="1"/>
    <col min="7" max="7" width="9.85546875" customWidth="1"/>
    <col min="8" max="8" width="8.140625" bestFit="1" customWidth="1"/>
    <col min="9" max="9" width="12.140625" customWidth="1"/>
  </cols>
  <sheetData>
    <row r="2" spans="1:9" ht="42.75" x14ac:dyDescent="0.25">
      <c r="A2" s="51" t="s">
        <v>139</v>
      </c>
      <c r="B2" s="50" t="s">
        <v>140</v>
      </c>
      <c r="C2" s="50" t="s">
        <v>141</v>
      </c>
      <c r="D2" s="50" t="s">
        <v>142</v>
      </c>
      <c r="E2" s="50" t="s">
        <v>143</v>
      </c>
      <c r="F2" s="50" t="s">
        <v>144</v>
      </c>
      <c r="G2" s="50" t="s">
        <v>145</v>
      </c>
      <c r="H2" s="50" t="s">
        <v>146</v>
      </c>
      <c r="I2" s="50" t="s">
        <v>147</v>
      </c>
    </row>
    <row r="3" spans="1:9" x14ac:dyDescent="0.25">
      <c r="A3" s="33">
        <v>2016</v>
      </c>
      <c r="B3" s="68" t="s">
        <v>10</v>
      </c>
      <c r="C3" s="69" t="s">
        <v>8</v>
      </c>
      <c r="D3" s="69" t="s">
        <v>9</v>
      </c>
      <c r="E3" s="69" t="s">
        <v>15</v>
      </c>
      <c r="F3" s="70">
        <v>0.86638268662337881</v>
      </c>
      <c r="G3" s="70">
        <v>0.86638268662337881</v>
      </c>
      <c r="H3" s="70">
        <v>1.004</v>
      </c>
      <c r="I3" s="71">
        <v>0.53500000000000003</v>
      </c>
    </row>
    <row r="4" spans="1:9" x14ac:dyDescent="0.25">
      <c r="A4" s="33">
        <v>2016</v>
      </c>
      <c r="B4" s="68" t="s">
        <v>10</v>
      </c>
      <c r="C4" s="69" t="s">
        <v>8</v>
      </c>
      <c r="D4" s="69" t="s">
        <v>9</v>
      </c>
      <c r="E4" s="69" t="s">
        <v>422</v>
      </c>
      <c r="F4" s="70">
        <v>0.86638268662337881</v>
      </c>
      <c r="G4" s="70">
        <v>0.86638268662337881</v>
      </c>
      <c r="H4" s="70">
        <v>1.9179999999999999</v>
      </c>
      <c r="I4" s="71">
        <v>2.181</v>
      </c>
    </row>
    <row r="5" spans="1:9" x14ac:dyDescent="0.25">
      <c r="A5" s="33">
        <v>2016</v>
      </c>
      <c r="B5" s="68" t="s">
        <v>10</v>
      </c>
      <c r="C5" s="69" t="s">
        <v>8</v>
      </c>
      <c r="D5" s="69" t="s">
        <v>246</v>
      </c>
      <c r="E5" s="69" t="s">
        <v>15</v>
      </c>
      <c r="F5" s="70">
        <v>0.86638268662337881</v>
      </c>
      <c r="G5" s="70">
        <v>0.86638268662337881</v>
      </c>
      <c r="H5" s="70">
        <v>0.83699999999999997</v>
      </c>
      <c r="I5" s="71">
        <v>0.748</v>
      </c>
    </row>
    <row r="6" spans="1:9" x14ac:dyDescent="0.25">
      <c r="A6" s="33">
        <v>2016</v>
      </c>
      <c r="B6" s="68" t="s">
        <v>10</v>
      </c>
      <c r="C6" s="69" t="s">
        <v>8</v>
      </c>
      <c r="D6" s="69" t="s">
        <v>246</v>
      </c>
      <c r="E6" s="69" t="s">
        <v>422</v>
      </c>
      <c r="F6" s="70">
        <v>0.86638268662337881</v>
      </c>
      <c r="G6" s="70">
        <v>0.86638268662337881</v>
      </c>
      <c r="H6" s="70">
        <v>0.68500000000000005</v>
      </c>
      <c r="I6" s="71">
        <v>0.60499999999999998</v>
      </c>
    </row>
    <row r="7" spans="1:9" x14ac:dyDescent="0.25">
      <c r="A7" s="33">
        <v>2016</v>
      </c>
      <c r="B7" s="68" t="s">
        <v>10</v>
      </c>
      <c r="C7" s="69" t="s">
        <v>8</v>
      </c>
      <c r="D7" s="69" t="s">
        <v>11</v>
      </c>
      <c r="E7" s="69" t="s">
        <v>15</v>
      </c>
      <c r="F7" s="70">
        <v>0.86638268662337881</v>
      </c>
      <c r="G7" s="70">
        <v>0.86638268662337881</v>
      </c>
      <c r="H7" s="70">
        <v>0.82399999999999995</v>
      </c>
      <c r="I7" s="71">
        <v>0.76800000000000002</v>
      </c>
    </row>
    <row r="8" spans="1:9" x14ac:dyDescent="0.25">
      <c r="A8" s="33">
        <v>2016</v>
      </c>
      <c r="B8" s="68" t="s">
        <v>10</v>
      </c>
      <c r="C8" s="69" t="s">
        <v>8</v>
      </c>
      <c r="D8" s="69" t="s">
        <v>11</v>
      </c>
      <c r="E8" s="69" t="s">
        <v>422</v>
      </c>
      <c r="F8" s="70">
        <v>0.86638268662337881</v>
      </c>
      <c r="G8" s="70">
        <v>0.86638268662337881</v>
      </c>
      <c r="H8" s="70">
        <v>0.96299999999999997</v>
      </c>
      <c r="I8" s="71">
        <v>1.1020000000000001</v>
      </c>
    </row>
    <row r="10" spans="1:9" x14ac:dyDescent="0.25">
      <c r="A10" s="113"/>
      <c r="B10" s="68" t="s">
        <v>445</v>
      </c>
      <c r="C10" s="69" t="s">
        <v>8</v>
      </c>
      <c r="D10" s="69"/>
      <c r="E10" s="69"/>
      <c r="F10" s="70">
        <f>'Reference Tables'!X46</f>
        <v>0.50175779789119423</v>
      </c>
      <c r="G10" s="115">
        <f>'Reference Tables'!Y46</f>
        <v>0.42766503393511124</v>
      </c>
      <c r="H10" s="115">
        <f>'Reference Tables'!Z46</f>
        <v>1</v>
      </c>
      <c r="I10" s="115">
        <f>'Reference Tables'!AA46</f>
        <v>1</v>
      </c>
    </row>
    <row r="11" spans="1:9" x14ac:dyDescent="0.25">
      <c r="A11" s="113"/>
      <c r="B11" s="68" t="s">
        <v>452</v>
      </c>
      <c r="C11" s="69" t="s">
        <v>8</v>
      </c>
      <c r="D11" s="69"/>
      <c r="E11" s="69"/>
      <c r="F11" s="70">
        <f>'Reference Tables'!X663</f>
        <v>1.0265398575028053</v>
      </c>
      <c r="G11" s="115">
        <f>'Reference Tables'!Y663</f>
        <v>0.94917907725562567</v>
      </c>
      <c r="H11" s="115">
        <f>'Reference Tables'!Z663</f>
        <v>0.68300000000000005</v>
      </c>
      <c r="I11" s="115">
        <f>'Reference Tables'!AA663</f>
        <v>0.47899999999999998</v>
      </c>
    </row>
    <row r="12" spans="1:9" x14ac:dyDescent="0.25">
      <c r="A12" s="113"/>
      <c r="B12" s="68" t="s">
        <v>453</v>
      </c>
      <c r="C12" s="69" t="s">
        <v>8</v>
      </c>
      <c r="D12" s="69"/>
      <c r="E12" s="69"/>
      <c r="F12" s="70">
        <f>'Reference Tables'!X655</f>
        <v>0.68619226838782044</v>
      </c>
      <c r="G12" s="70">
        <f>'Reference Tables'!Y655</f>
        <v>0.68599061032863851</v>
      </c>
      <c r="H12" s="70"/>
      <c r="I12" s="71"/>
    </row>
    <row r="16" spans="1:9" x14ac:dyDescent="0.25">
      <c r="B16" s="114"/>
      <c r="C16" s="114"/>
      <c r="D16" s="114"/>
      <c r="F16" s="114"/>
      <c r="G16" s="114"/>
      <c r="H16" s="114"/>
    </row>
    <row r="17" spans="1:8" x14ac:dyDescent="0.25">
      <c r="A17" s="114"/>
      <c r="B17" s="114"/>
      <c r="C17" s="114"/>
      <c r="D17" s="114"/>
      <c r="F17" s="114"/>
      <c r="G17" s="114"/>
      <c r="H17" s="114"/>
    </row>
    <row r="18" spans="1:8" x14ac:dyDescent="0.25">
      <c r="A18" s="114"/>
      <c r="B18" s="114"/>
      <c r="C18" s="114"/>
      <c r="D18" s="114"/>
      <c r="F18" s="114"/>
      <c r="G18" s="114"/>
      <c r="H18" s="114"/>
    </row>
    <row r="19" spans="1:8" x14ac:dyDescent="0.25">
      <c r="A19" s="114"/>
      <c r="B19" s="114"/>
      <c r="C19" s="114"/>
      <c r="D19" s="114"/>
      <c r="F19" s="114"/>
      <c r="G19" s="114"/>
      <c r="H19" s="114"/>
    </row>
    <row r="20" spans="1:8" x14ac:dyDescent="0.25">
      <c r="A20" s="114"/>
      <c r="B20" s="114"/>
      <c r="C20" s="114"/>
      <c r="D20" s="114"/>
      <c r="F20" s="114"/>
      <c r="G20" s="114"/>
      <c r="H20" s="114"/>
    </row>
    <row r="21" spans="1:8" x14ac:dyDescent="0.25">
      <c r="A21" s="114"/>
      <c r="B21" s="114"/>
      <c r="C21" s="114"/>
      <c r="D21" s="114"/>
      <c r="F21" s="114"/>
      <c r="G21" s="114"/>
      <c r="H21" s="114"/>
    </row>
    <row r="22" spans="1:8" x14ac:dyDescent="0.25">
      <c r="A22" s="114"/>
      <c r="B22" s="114"/>
      <c r="C22" s="114"/>
      <c r="D22" s="114"/>
      <c r="F22" s="114"/>
      <c r="G22" s="114"/>
      <c r="H22" s="114"/>
    </row>
    <row r="23" spans="1:8" x14ac:dyDescent="0.25">
      <c r="A23" s="114"/>
      <c r="B23" s="114"/>
      <c r="C23" s="114"/>
      <c r="D23" s="114"/>
      <c r="F23" s="114"/>
      <c r="G23" s="114"/>
      <c r="H23" s="114"/>
    </row>
    <row r="24" spans="1:8" x14ac:dyDescent="0.25">
      <c r="A24" s="114"/>
      <c r="B24" s="114"/>
      <c r="C24" s="114"/>
      <c r="D24" s="114"/>
      <c r="F24" s="114"/>
      <c r="G24" s="114"/>
      <c r="H24" s="114"/>
    </row>
    <row r="25" spans="1:8" x14ac:dyDescent="0.25">
      <c r="A25" s="114"/>
      <c r="B25" s="114"/>
      <c r="C25" s="114"/>
      <c r="D25" s="114"/>
      <c r="F25" s="114"/>
      <c r="G25" s="114"/>
      <c r="H25" s="1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5"/>
  <sheetViews>
    <sheetView topLeftCell="C1" zoomScale="81" zoomScaleNormal="81" workbookViewId="0">
      <pane ySplit="1" topLeftCell="A2" activePane="bottomLeft" state="frozenSplit"/>
      <selection pane="bottomLeft" activeCell="J41" sqref="J41"/>
    </sheetView>
  </sheetViews>
  <sheetFormatPr defaultRowHeight="15" x14ac:dyDescent="0.25"/>
  <cols>
    <col min="1" max="1" width="11" customWidth="1"/>
    <col min="2" max="2" width="66.42578125" bestFit="1" customWidth="1"/>
    <col min="3" max="3" width="54" bestFit="1" customWidth="1"/>
    <col min="4" max="4" width="16.5703125" bestFit="1" customWidth="1"/>
    <col min="5" max="5" width="10.5703125" style="112" customWidth="1"/>
    <col min="6" max="6" width="12.28515625" style="108" customWidth="1"/>
    <col min="7" max="7" width="13.5703125" style="108" customWidth="1"/>
    <col min="8" max="8" width="12.85546875" style="110" customWidth="1"/>
    <col min="9" max="9" width="16" customWidth="1"/>
    <col min="10" max="10" width="48.5703125" bestFit="1" customWidth="1"/>
    <col min="11" max="11" width="13" bestFit="1" customWidth="1"/>
    <col min="12" max="12" width="12.85546875" bestFit="1" customWidth="1"/>
    <col min="13" max="13" width="13.7109375" bestFit="1" customWidth="1"/>
    <col min="14" max="14" width="10.42578125" bestFit="1" customWidth="1"/>
    <col min="15" max="15" width="12.28515625" bestFit="1" customWidth="1"/>
    <col min="16" max="16" width="23.85546875" bestFit="1" customWidth="1"/>
    <col min="17" max="17" width="24.5703125" style="123" bestFit="1" customWidth="1"/>
  </cols>
  <sheetData>
    <row r="1" spans="1:19" s="1" customFormat="1" ht="45" x14ac:dyDescent="0.25">
      <c r="A1" s="1" t="s">
        <v>2</v>
      </c>
      <c r="B1" s="1" t="s">
        <v>0</v>
      </c>
      <c r="C1" s="1" t="s">
        <v>1</v>
      </c>
      <c r="D1" s="118" t="s">
        <v>7</v>
      </c>
      <c r="E1" s="111" t="s">
        <v>4</v>
      </c>
      <c r="F1" s="119" t="s">
        <v>443</v>
      </c>
      <c r="G1" s="119" t="s">
        <v>442</v>
      </c>
      <c r="H1" s="109" t="s">
        <v>3</v>
      </c>
      <c r="I1" s="1" t="s">
        <v>479</v>
      </c>
      <c r="J1" s="2" t="s">
        <v>5</v>
      </c>
      <c r="K1" s="2" t="s">
        <v>6</v>
      </c>
      <c r="L1" s="98" t="s">
        <v>144</v>
      </c>
      <c r="M1" s="98" t="s">
        <v>145</v>
      </c>
      <c r="N1" s="98" t="s">
        <v>146</v>
      </c>
      <c r="O1" s="98" t="s">
        <v>147</v>
      </c>
      <c r="P1" s="99" t="s">
        <v>423</v>
      </c>
      <c r="Q1" s="121" t="s">
        <v>424</v>
      </c>
      <c r="S1" s="1" t="s">
        <v>483</v>
      </c>
    </row>
    <row r="2" spans="1:19" x14ac:dyDescent="0.25">
      <c r="A2" t="str">
        <f>+'Original Data Formatted'!A8</f>
        <v>181183</v>
      </c>
      <c r="B2" t="str">
        <f>+'Original Data from IESO'!B8</f>
        <v>NEWMARKET - TAY POWER DISTRIBUTION LTD. - MIDLAND PUC (SETL)</v>
      </c>
      <c r="C2" t="str">
        <f>+'Original Data from IESO'!C8</f>
        <v>SAVE ON ENERGY RETROFIT PROGRAM</v>
      </c>
      <c r="D2" t="str">
        <f>+'Original Data Formatted'!D8</f>
        <v>January 2020</v>
      </c>
      <c r="E2" s="112" t="str">
        <f>+'Original Data Formatted'!E8</f>
        <v>08/31/2017</v>
      </c>
      <c r="F2" s="127">
        <v>3057</v>
      </c>
      <c r="G2" s="127">
        <v>0</v>
      </c>
      <c r="H2" s="110" t="str">
        <f>+'Original Data Formatted'!J8</f>
        <v>Custom</v>
      </c>
      <c r="I2" t="str">
        <f>+'Original Data Formatted'!K8</f>
        <v>Lighting</v>
      </c>
      <c r="J2" t="str">
        <f>C2</f>
        <v>SAVE ON ENERGY RETROFIT PROGRAM</v>
      </c>
      <c r="L2" s="126">
        <f>IFERROR(VLOOKUP($H2,LOOKUP!$D:$I,3,0),"")</f>
        <v>0.86638268662337881</v>
      </c>
      <c r="M2" s="126">
        <f>IFERROR(VLOOKUP($H2,LOOKUP!$D:$I,4,0),"")</f>
        <v>0.86638268662337881</v>
      </c>
      <c r="N2" s="126">
        <f>IFERROR(VLOOKUP($H2,LOOKUP!$D:$I,5,0),"")</f>
        <v>0.82399999999999995</v>
      </c>
      <c r="O2" s="126">
        <f>IFERROR(VLOOKUP($H2,LOOKUP!$D:$I,6,0),"")</f>
        <v>0.76800000000000002</v>
      </c>
      <c r="P2" s="100">
        <f>IFERROR(+F2*L2*N2,"")</f>
        <v>2182.3902633583193</v>
      </c>
      <c r="Q2" s="122">
        <f>IFERROR(+G2*M2*O2,"")</f>
        <v>0</v>
      </c>
      <c r="S2" t="s">
        <v>484</v>
      </c>
    </row>
    <row r="3" spans="1:19" x14ac:dyDescent="0.25">
      <c r="A3" s="114" t="str">
        <f>+'Original Data Formatted'!A9</f>
        <v>191490</v>
      </c>
      <c r="B3" s="114" t="str">
        <f>+'Original Data from IESO'!B9</f>
        <v>NEWMARKET - TAY POWER DISTRIBUTION LTD. - MIDLAND PUC (SETL)</v>
      </c>
      <c r="C3" s="114" t="str">
        <f>+'Original Data from IESO'!C9</f>
        <v>SAVE ON ENERGY RETROFIT PROGRAM</v>
      </c>
      <c r="D3" s="114" t="str">
        <f>+'Original Data Formatted'!D9</f>
        <v>October 2020</v>
      </c>
      <c r="E3" s="112" t="str">
        <f>+'Original Data Formatted'!E9</f>
        <v>04/30/2018</v>
      </c>
      <c r="F3" s="127">
        <v>3767</v>
      </c>
      <c r="G3" s="127">
        <v>0.82</v>
      </c>
      <c r="H3" s="110" t="str">
        <f>+'Original Data Formatted'!J9</f>
        <v>Prescriptive</v>
      </c>
      <c r="I3" s="114" t="str">
        <f>+'Original Data Formatted'!K9</f>
        <v>Lighting</v>
      </c>
      <c r="J3" s="114" t="str">
        <f>C3</f>
        <v>SAVE ON ENERGY RETROFIT PROGRAM</v>
      </c>
      <c r="L3" s="126">
        <f>IFERROR(VLOOKUP($H3,LOOKUP!$D:$I,3,0),"")</f>
        <v>0.86638268662337881</v>
      </c>
      <c r="M3" s="126">
        <f>IFERROR(VLOOKUP($H3,LOOKUP!$D:$I,4,0),"")</f>
        <v>0.86638268662337881</v>
      </c>
      <c r="N3" s="126">
        <f>IFERROR(VLOOKUP($H3,LOOKUP!$D:$I,5,0),"")</f>
        <v>1.004</v>
      </c>
      <c r="O3" s="126">
        <f>IFERROR(VLOOKUP($H3,LOOKUP!$D:$I,6,0),"")</f>
        <v>0.53500000000000003</v>
      </c>
      <c r="P3" s="100">
        <f t="shared" ref="P3:P6" si="0">IFERROR(+F3*L3*N3,"")</f>
        <v>3276.718234832309</v>
      </c>
      <c r="Q3" s="122">
        <f t="shared" ref="Q3:Q6" si="1">IFERROR(+G3*M3*O3,"")</f>
        <v>0.38008208462167625</v>
      </c>
      <c r="S3" t="s">
        <v>485</v>
      </c>
    </row>
    <row r="4" spans="1:19" x14ac:dyDescent="0.25">
      <c r="A4" s="114" t="str">
        <f>+'Original Data Formatted'!A10</f>
        <v>191543</v>
      </c>
      <c r="B4" s="114" t="str">
        <f>+'Original Data from IESO'!B10</f>
        <v>NEWMARKET - TAY POWER DISTRIBUTION LTD. - MIDLAND PUC (SETL)</v>
      </c>
      <c r="C4" s="114" t="str">
        <f>+'Original Data from IESO'!C10</f>
        <v>SAVE ON ENERGY RETROFIT PROGRAM</v>
      </c>
      <c r="D4" s="114" t="str">
        <f>+'Original Data Formatted'!D10</f>
        <v>October 2020</v>
      </c>
      <c r="E4" s="112" t="str">
        <f>+'Original Data Formatted'!E10</f>
        <v>03/26/2018</v>
      </c>
      <c r="F4" s="127">
        <v>10619</v>
      </c>
      <c r="G4" s="127">
        <v>2.8</v>
      </c>
      <c r="H4" s="110" t="str">
        <f>+'Original Data Formatted'!J10</f>
        <v>Custom</v>
      </c>
      <c r="I4" s="114" t="str">
        <f>+'Original Data Formatted'!K10</f>
        <v>Lighting</v>
      </c>
      <c r="J4" s="114" t="str">
        <f t="shared" ref="J4:J6" si="2">C4</f>
        <v>SAVE ON ENERGY RETROFIT PROGRAM</v>
      </c>
      <c r="L4" s="126">
        <f>IFERROR(VLOOKUP($H4,LOOKUP!$D:$I,3,0),"")</f>
        <v>0.86638268662337881</v>
      </c>
      <c r="M4" s="126">
        <f>IFERROR(VLOOKUP($H4,LOOKUP!$D:$I,4,0),"")</f>
        <v>0.86638268662337881</v>
      </c>
      <c r="N4" s="126">
        <f>IFERROR(VLOOKUP($H4,LOOKUP!$D:$I,5,0),"")</f>
        <v>0.82399999999999995</v>
      </c>
      <c r="O4" s="126">
        <f>IFERROR(VLOOKUP($H4,LOOKUP!$D:$I,6,0),"")</f>
        <v>0.76800000000000002</v>
      </c>
      <c r="P4" s="100">
        <f t="shared" si="0"/>
        <v>7580.8970253850148</v>
      </c>
      <c r="Q4" s="122">
        <f t="shared" si="1"/>
        <v>1.8630693293149136</v>
      </c>
      <c r="S4" s="114" t="s">
        <v>485</v>
      </c>
    </row>
    <row r="5" spans="1:19" x14ac:dyDescent="0.25">
      <c r="A5" s="114" t="str">
        <f>+'Original Data Formatted'!A11</f>
        <v>203367</v>
      </c>
      <c r="B5" s="114" t="str">
        <f>+'Original Data from IESO'!B11</f>
        <v>NEWMARKET - TAY POWER DISTRIBUTION LTD. - MIDLAND PUC (SETL)</v>
      </c>
      <c r="C5" s="114" t="str">
        <f>+'Original Data from IESO'!C11</f>
        <v>SAVE ON ENERGY RETROFIT PROGRAM</v>
      </c>
      <c r="D5" s="114" t="str">
        <f>+'Original Data Formatted'!D11</f>
        <v>October 2020</v>
      </c>
      <c r="E5" s="112" t="str">
        <f>+'Original Data Formatted'!E11</f>
        <v>01/21/2019</v>
      </c>
      <c r="F5" s="127">
        <v>3583</v>
      </c>
      <c r="G5" s="127">
        <v>0.78</v>
      </c>
      <c r="H5" s="110" t="str">
        <f>+'Original Data Formatted'!J11</f>
        <v>Prescriptive</v>
      </c>
      <c r="I5" s="114" t="str">
        <f>+'Original Data Formatted'!K11</f>
        <v>Lighting</v>
      </c>
      <c r="J5" s="114" t="str">
        <f t="shared" si="2"/>
        <v>SAVE ON ENERGY RETROFIT PROGRAM</v>
      </c>
      <c r="L5" s="126">
        <f>IFERROR(VLOOKUP($H5,LOOKUP!$D:$I,3,0),"")</f>
        <v>0.86638268662337881</v>
      </c>
      <c r="M5" s="126">
        <f>IFERROR(VLOOKUP($H5,LOOKUP!$D:$I,4,0),"")</f>
        <v>0.86638268662337881</v>
      </c>
      <c r="N5" s="126">
        <f>IFERROR(VLOOKUP($H5,LOOKUP!$D:$I,5,0),"")</f>
        <v>1.004</v>
      </c>
      <c r="O5" s="126">
        <f>IFERROR(VLOOKUP($H5,LOOKUP!$D:$I,6,0),"")</f>
        <v>0.53500000000000003</v>
      </c>
      <c r="P5" s="100">
        <f>IFERROR(+F5*L5*N5,"")</f>
        <v>3116.6661628362526</v>
      </c>
      <c r="Q5" s="122">
        <f>IFERROR(+G5*M5*O5,"")</f>
        <v>0.36154149512793599</v>
      </c>
      <c r="S5" s="114" t="s">
        <v>484</v>
      </c>
    </row>
    <row r="6" spans="1:19" x14ac:dyDescent="0.25">
      <c r="A6" s="114" t="str">
        <f>+'Original Data Formatted'!A12</f>
        <v>199307</v>
      </c>
      <c r="B6" s="114" t="str">
        <f>+'Original Data from IESO'!B12</f>
        <v>TORONTO HYDRO-ELECTRIC SYSTEM LIMITED</v>
      </c>
      <c r="C6" s="114" t="str">
        <f>+'Original Data from IESO'!C12</f>
        <v>SAVE ON ENERGY RETROFIT PROGRAM</v>
      </c>
      <c r="D6" s="114" t="str">
        <f>+'Original Data Formatted'!D12</f>
        <v>September 2020</v>
      </c>
      <c r="E6" s="112" t="str">
        <f>+'Original Data Formatted'!E12</f>
        <v>05/20/2019</v>
      </c>
      <c r="F6" s="127">
        <v>67822</v>
      </c>
      <c r="G6" s="127">
        <v>14.4</v>
      </c>
      <c r="H6" s="110" t="str">
        <f>+'Original Data Formatted'!J12</f>
        <v>Custom</v>
      </c>
      <c r="I6" s="114" t="str">
        <f>+'Original Data Formatted'!K12</f>
        <v>Lighting</v>
      </c>
      <c r="J6" s="114" t="str">
        <f t="shared" si="2"/>
        <v>SAVE ON ENERGY RETROFIT PROGRAM</v>
      </c>
      <c r="L6" s="126">
        <f>IFERROR(VLOOKUP($H6,LOOKUP!$D:$I,3,0),"")</f>
        <v>0.86638268662337881</v>
      </c>
      <c r="M6" s="126">
        <f>IFERROR(VLOOKUP($H6,LOOKUP!$D:$I,4,0),"")</f>
        <v>0.86638268662337881</v>
      </c>
      <c r="N6" s="126">
        <f>IFERROR(VLOOKUP($H6,LOOKUP!$D:$I,5,0),"")</f>
        <v>0.82399999999999995</v>
      </c>
      <c r="O6" s="126">
        <f>IFERROR(VLOOKUP($H6,LOOKUP!$D:$I,6,0),"")</f>
        <v>0.76800000000000002</v>
      </c>
      <c r="P6" s="100">
        <f t="shared" si="0"/>
        <v>48418.080615468731</v>
      </c>
      <c r="Q6" s="122">
        <f t="shared" si="1"/>
        <v>9.5814994079052713</v>
      </c>
      <c r="S6" s="114" t="s">
        <v>484</v>
      </c>
    </row>
    <row r="7" spans="1:19" ht="15.75" thickBot="1" x14ac:dyDescent="0.3"/>
    <row r="8" spans="1:19" x14ac:dyDescent="0.25">
      <c r="J8" s="129" t="s">
        <v>486</v>
      </c>
      <c r="K8" s="130"/>
      <c r="L8" s="131">
        <f>+P3+P4</f>
        <v>10857.615260217324</v>
      </c>
      <c r="M8" s="132">
        <f>+Q3+Q4</f>
        <v>2.24315141393659</v>
      </c>
    </row>
    <row r="9" spans="1:19" x14ac:dyDescent="0.25">
      <c r="J9" s="133" t="s">
        <v>487</v>
      </c>
      <c r="K9" s="134"/>
      <c r="L9" s="135">
        <f>+P2+P5+P6</f>
        <v>53717.1370416633</v>
      </c>
      <c r="M9" s="136">
        <f>+Q2+Q5+Q6</f>
        <v>9.9430409030332072</v>
      </c>
    </row>
    <row r="10" spans="1:19" x14ac:dyDescent="0.25">
      <c r="J10" s="133"/>
      <c r="K10" s="134"/>
      <c r="L10" s="141">
        <f>SUM(L8:L9)</f>
        <v>64574.752301880624</v>
      </c>
      <c r="M10" s="141">
        <f>SUM(M8:M9)</f>
        <v>12.186192316969798</v>
      </c>
    </row>
    <row r="11" spans="1:19" s="114" customFormat="1" x14ac:dyDescent="0.25">
      <c r="E11" s="112"/>
      <c r="F11" s="108"/>
      <c r="G11" s="108"/>
      <c r="H11" s="110"/>
      <c r="J11" s="133"/>
      <c r="K11" s="134"/>
      <c r="L11" s="135">
        <f>SUM(P2:P6)-L10</f>
        <v>0</v>
      </c>
      <c r="M11" s="135">
        <f>SUM(Q2:Q6)-M10</f>
        <v>0</v>
      </c>
      <c r="Q11" s="123"/>
    </row>
    <row r="12" spans="1:19" x14ac:dyDescent="0.25">
      <c r="J12" s="133"/>
      <c r="K12" s="134"/>
      <c r="L12" s="134"/>
      <c r="M12" s="136"/>
    </row>
    <row r="13" spans="1:19" x14ac:dyDescent="0.25">
      <c r="J13" s="133" t="s">
        <v>488</v>
      </c>
      <c r="K13" s="134"/>
      <c r="L13" s="137">
        <f>+L8/L10</f>
        <v>0.16814025409588937</v>
      </c>
      <c r="M13" s="137">
        <f>+M8/M10</f>
        <v>0.18407319986349674</v>
      </c>
    </row>
    <row r="14" spans="1:19" x14ac:dyDescent="0.25">
      <c r="J14" s="133" t="s">
        <v>489</v>
      </c>
      <c r="K14" s="134"/>
      <c r="L14" s="137">
        <f>+L9/L10</f>
        <v>0.8318597459041106</v>
      </c>
      <c r="M14" s="137">
        <f>+M9/M10</f>
        <v>0.81592680013650321</v>
      </c>
    </row>
    <row r="15" spans="1:19" ht="15.75" thickBot="1" x14ac:dyDescent="0.3">
      <c r="J15" s="138"/>
      <c r="K15" s="139"/>
      <c r="L15" s="128">
        <f>SUM(L13:L14)</f>
        <v>1</v>
      </c>
      <c r="M15" s="140">
        <f>SUM(M13:M14)</f>
        <v>1</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
  <sheetViews>
    <sheetView workbookViewId="0">
      <selection activeCell="F5" sqref="F5"/>
    </sheetView>
  </sheetViews>
  <sheetFormatPr defaultRowHeight="15" x14ac:dyDescent="0.25"/>
  <cols>
    <col min="1" max="1" width="35.28515625" bestFit="1" customWidth="1"/>
    <col min="2" max="2" width="32.42578125" style="101" bestFit="1" customWidth="1"/>
    <col min="3" max="3" width="33.28515625" style="101" bestFit="1" customWidth="1"/>
  </cols>
  <sheetData>
    <row r="1" spans="1:6" ht="42" customHeight="1" x14ac:dyDescent="0.25">
      <c r="A1" s="178" t="s">
        <v>480</v>
      </c>
      <c r="B1" s="178"/>
      <c r="C1" s="178"/>
    </row>
    <row r="3" spans="1:6" x14ac:dyDescent="0.25">
      <c r="A3" s="116" t="s">
        <v>425</v>
      </c>
      <c r="B3" s="120" t="s">
        <v>427</v>
      </c>
      <c r="C3" s="120" t="s">
        <v>428</v>
      </c>
      <c r="E3" t="s">
        <v>481</v>
      </c>
      <c r="F3" t="s">
        <v>482</v>
      </c>
    </row>
    <row r="4" spans="1:6" x14ac:dyDescent="0.25">
      <c r="A4" s="117" t="s">
        <v>447</v>
      </c>
      <c r="B4" s="120">
        <v>64574.752301880624</v>
      </c>
      <c r="C4" s="120">
        <v>12.186192316969798</v>
      </c>
      <c r="E4">
        <v>12</v>
      </c>
      <c r="F4">
        <v>64575</v>
      </c>
    </row>
    <row r="5" spans="1:6" x14ac:dyDescent="0.25">
      <c r="A5" s="117" t="s">
        <v>426</v>
      </c>
      <c r="B5" s="120">
        <v>64574.752301880624</v>
      </c>
      <c r="C5" s="120">
        <v>12.186192316969798</v>
      </c>
    </row>
    <row r="6" spans="1:6" x14ac:dyDescent="0.25">
      <c r="B6"/>
      <c r="C6"/>
    </row>
    <row r="7" spans="1:6" x14ac:dyDescent="0.25">
      <c r="B7"/>
      <c r="C7"/>
    </row>
    <row r="8" spans="1:6" x14ac:dyDescent="0.25">
      <c r="B8"/>
      <c r="C8"/>
    </row>
    <row r="9" spans="1:6" x14ac:dyDescent="0.25">
      <c r="B9"/>
      <c r="C9"/>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Original Data from IESO</vt:lpstr>
      <vt:lpstr>Original Data Formatted</vt:lpstr>
      <vt:lpstr>Methodology</vt:lpstr>
      <vt:lpstr>Reference Tables</vt:lpstr>
      <vt:lpstr>LOOKUP</vt:lpstr>
      <vt:lpstr>2020Measures Only</vt:lpstr>
      <vt:lpstr>2020 Net Verified KW</vt:lpstr>
      <vt:lpstr>Methodology!Print_Area</vt:lpstr>
      <vt:lpstr>'Reference Tables'!Print_Area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Reesor</dc:creator>
  <cp:lastModifiedBy>Christine Bell</cp:lastModifiedBy>
  <dcterms:created xsi:type="dcterms:W3CDTF">2019-10-29T11:23:00Z</dcterms:created>
  <dcterms:modified xsi:type="dcterms:W3CDTF">2022-01-24T18:23:04Z</dcterms:modified>
</cp:coreProperties>
</file>