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molon\Desktop\Merger Integration\MAADs\Technical Conference\Undertakings\"/>
    </mc:Choice>
  </mc:AlternateContent>
  <xr:revisionPtr revIDLastSave="0" documentId="13_ncr:1_{DF768DBD-F3A8-4240-BFFB-01A046F04C77}" xr6:coauthVersionLast="47" xr6:coauthVersionMax="47" xr10:uidLastSave="{00000000-0000-0000-0000-000000000000}"/>
  <bookViews>
    <workbookView xWindow="-108" yWindow="-108" windowWidth="41496" windowHeight="16896" xr2:uid="{76E7C751-CEFF-47A0-A2F4-DB9CD0DB0799}"/>
  </bookViews>
  <sheets>
    <sheet name="JT1.2" sheetId="1" r:id="rId1"/>
    <sheet name="JT1.3" sheetId="2" r:id="rId2"/>
    <sheet name="JT1.4" sheetId="5" r:id="rId3"/>
    <sheet name="JT1.5" sheetId="6" r:id="rId4"/>
    <sheet name="JT1.6" sheetId="7"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L">#REF!</definedName>
    <definedName name="__123Graph_A" hidden="1">[1]Segment!#REF!</definedName>
    <definedName name="__123Graph_AADDVAL" hidden="1">[1]Segment!#REF!</definedName>
    <definedName name="__123Graph_AASSET" hidden="1">[1]Segment!#REF!</definedName>
    <definedName name="__123Graph_ABASE" hidden="1">[1]Segment!#REF!</definedName>
    <definedName name="__123Graph_ACAP" hidden="1">[1]Segment!#REF!</definedName>
    <definedName name="__123Graph_ACAPITAL" hidden="1">[1]Segment!#REF!</definedName>
    <definedName name="__123Graph_ACASH" hidden="1">[1]Segment!#REF!</definedName>
    <definedName name="__123Graph_ACOGS" hidden="1">[1]Segment!#REF!</definedName>
    <definedName name="__123Graph_ADEBT" hidden="1">[1]Segment!#REF!</definedName>
    <definedName name="__123Graph_ADEBTCAP" hidden="1">[1]Segment!#REF!</definedName>
    <definedName name="__123Graph_ADIRYELLOW" hidden="1">'[2]NEWSPRINT &amp; UGW'!#REF!</definedName>
    <definedName name="__123Graph_ADMPRC" hidden="1">'[3]QUARTERLY PULP'!#REF!</definedName>
    <definedName name="__123Graph_AFIXED" hidden="1">[1]Segment!#REF!</definedName>
    <definedName name="__123Graph_AFIXEDTURN" hidden="1">[1]Segment!#REF!</definedName>
    <definedName name="__123Graph_AGRDWDNEW" hidden="1">[4]QTLY!$X$4:$X$53</definedName>
    <definedName name="__123Graph_AINV" hidden="1">[1]Segment!#REF!</definedName>
    <definedName name="__123Graph_AINVTURN" hidden="1">[1]Segment!#REF!</definedName>
    <definedName name="__123Graph_ALABOUR" hidden="1">[1]Segment!#REF!</definedName>
    <definedName name="__123Graph_AMARGIN" hidden="1">[1]Segment!#REF!</definedName>
    <definedName name="__123Graph_AMATLS" hidden="1">[1]Segment!#REF!</definedName>
    <definedName name="__123Graph_AMFG" hidden="1">[1]Segment!#REF!</definedName>
    <definedName name="__123Graph_AMFG1" hidden="1">[1]Segment!#REF!</definedName>
    <definedName name="__123Graph_ANETEARN" hidden="1">[1]Segment!#REF!</definedName>
    <definedName name="__123Graph_ANETINC" hidden="1">[1]Segment!#REF!</definedName>
    <definedName name="__123Graph_ANEWNO5" hidden="1">[4]QTLY!$AA$4:$AA$55</definedName>
    <definedName name="__123Graph_ANSBKDMYEN" hidden="1">'[3]QUARTERLY PULP'!#REF!</definedName>
    <definedName name="__123Graph_AOFFSETPRC" hidden="1">'[4]UNCTD WHITE &amp; CONVRTG'!$E$67:$E$165</definedName>
    <definedName name="__123Graph_AOTHER" hidden="1">[1]Segment!#REF!</definedName>
    <definedName name="__123Graph_APAY" hidden="1">[1]Segment!#REF!</definedName>
    <definedName name="__123Graph_APROD" hidden="1">[1]Segment!#REF!</definedName>
    <definedName name="__123Graph_AROCE" hidden="1">[1]Segment!#REF!</definedName>
    <definedName name="__123Graph_AUSPP" hidden="1">'[3]QUARTERLY PULP'!$B$30:$B$60</definedName>
    <definedName name="__123Graph_AUSVSDM" hidden="1">[4]G!$C$10:$C$58</definedName>
    <definedName name="__123Graph_AUSVSKRONA" hidden="1">[4]G!$C$10:$C$58</definedName>
    <definedName name="__123Graph_AUSVSMARKKA" hidden="1">[4]G!$C$10:$C$58</definedName>
    <definedName name="__123Graph_AUSVSYEN" hidden="1">[4]G!$C$10:$C$58</definedName>
    <definedName name="__123Graph_AWC" hidden="1">[1]Segment!#REF!</definedName>
    <definedName name="__123Graph_AYENPRC" hidden="1">'[3]QUARTERLY PULP'!#REF!</definedName>
    <definedName name="__123Graph_B" hidden="1">[5]Assum!$C$14:$C$22</definedName>
    <definedName name="__123Graph_BDMPRC" hidden="1">'[3]QUARTERLY PULP'!#REF!</definedName>
    <definedName name="__123Graph_BGRDWDNEW" hidden="1">[4]QTLY!$Z$4:$Z$53</definedName>
    <definedName name="__123Graph_BMFG1" hidden="1">[1]Segment!#REF!</definedName>
    <definedName name="__123Graph_BNEWNO5" hidden="1">[4]QTLY!$AB$4:$AB$55</definedName>
    <definedName name="__123Graph_BNO5PRICE" hidden="1">[4]QTLY!$L$4:$L$52</definedName>
    <definedName name="__123Graph_BNSBKDMYEN" hidden="1">'[3]QUARTERLY PULP'!#REF!</definedName>
    <definedName name="__123Graph_BUSPRICE" hidden="1">'[3]QUARTERLY PULP'!#REF!</definedName>
    <definedName name="__123Graph_BUSVSDM" hidden="1">[4]G!$D$10:$D$58</definedName>
    <definedName name="__123Graph_BUSVSKRONA" hidden="1">[4]G!$F$10:$F$58</definedName>
    <definedName name="__123Graph_BUSVSMARKKA" hidden="1">[4]G!$G$10:$G$58</definedName>
    <definedName name="__123Graph_BUSVSYEN" hidden="1">[4]G!$E$10:$E$59</definedName>
    <definedName name="__123Graph_BYENPRC" hidden="1">'[3]QUARTERLY PULP'!#REF!</definedName>
    <definedName name="__123Graph_C" hidden="1">[5]Assum!$D$14:$D$22</definedName>
    <definedName name="__123Graph_CNSBKDMYEN" hidden="1">'[3]QUARTERLY PULP'!#REF!</definedName>
    <definedName name="__123Graph_D" hidden="1">[5]Assum!$E$14:$E$22</definedName>
    <definedName name="__123Graph_E" hidden="1">[5]Assum!$F$14:$F$20</definedName>
    <definedName name="__123Graph_X" hidden="1">'[3]QUARTERLY PULP'!#REF!</definedName>
    <definedName name="__123Graph_XDMPRC" hidden="1">'[3]QUARTERLY PULP'!$A$54:$A$59</definedName>
    <definedName name="__123Graph_XGRDWDNEW" hidden="1">[4]QTLY!$A$4:$A$53</definedName>
    <definedName name="__123Graph_XNEWNO5" hidden="1">[4]QTLY!$A$4:$A$56</definedName>
    <definedName name="__123Graph_XNO5PRICE" hidden="1">[4]QTLY!$A$4:$A$51</definedName>
    <definedName name="__123Graph_XNSBKDMYEN" hidden="1">'[3]QUARTERLY PULP'!$A$10:$A$61</definedName>
    <definedName name="__123Graph_XUSPP" hidden="1">'[3]QUARTERLY PULP'!$A$30:$A$61</definedName>
    <definedName name="__123Graph_XUSPRICE" hidden="1">'[3]QUARTERLY PULP'!#REF!</definedName>
    <definedName name="__123Graph_XUSVSKRONA" hidden="1">[4]G!$A$10:$A$64</definedName>
    <definedName name="__123Graph_XUSVSMARKKA" hidden="1">[4]G!$A$10:$A$64</definedName>
    <definedName name="__123Graph_XUSVSYEN" hidden="1">[4]G!$A$10:$A$64</definedName>
    <definedName name="__FDS_HYPERLINK_TOGGLE_STATE__" hidden="1">"ON"</definedName>
    <definedName name="__IntlFixup" hidden="1">TRUE</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1__123Graph_AA_R" hidden="1">[1]Segment!#REF!</definedName>
    <definedName name="_1__123Graph_ACHART_1" hidden="1">#REF!</definedName>
    <definedName name="_10__123Graph_BCHART_10" hidden="1">#REF!</definedName>
    <definedName name="_10__123Graph_BCHART_4" hidden="1">'[6]Graph data'!$J$11:$J$15</definedName>
    <definedName name="_11__123Graph_BCHART_11" hidden="1">#REF!</definedName>
    <definedName name="_11__123Graph_BCHART_5" hidden="1">[6]Report!#REF!</definedName>
    <definedName name="_12__123Graph_BCHART_3" hidden="1">#REF!</definedName>
    <definedName name="_12__123Graph_BCHART_6" hidden="1">'[6]Graph data'!$J$19:$J$19</definedName>
    <definedName name="_13__123Graph_BCHART_8" hidden="1">#REF!</definedName>
    <definedName name="_13__123Graph_CCHART_3" hidden="1">[6]Report!$G$59:$G$72</definedName>
    <definedName name="_14__123Graph_BCHART_9" hidden="1">#REF!</definedName>
    <definedName name="_14__123Graph_CCHART_4" hidden="1">'[6]Graph data'!$D$11:$D$15</definedName>
    <definedName name="_15__123Graph_CCHART_5" hidden="1">[6]Report!$E$106:$E$109</definedName>
    <definedName name="_16__123Graph_CCHART_6" hidden="1">[6]Report!#REF!</definedName>
    <definedName name="_17__123Graph_DCHART_1" hidden="1">[7]synthgraph!#REF!</definedName>
    <definedName name="_17__123Graph_DCHART_3" hidden="1">[6]Report!$H$59:$H$72</definedName>
    <definedName name="_18__123Graph_DCHART_4" hidden="1">[6]Report!#REF!</definedName>
    <definedName name="_19__123Graph_DCHART_5" hidden="1">[6]Report!$F$106:$F$109</definedName>
    <definedName name="_2__123Graph_AA_R" hidden="1">[8]Segment!#REF!</definedName>
    <definedName name="_2__123Graph_AA_RTURN" hidden="1">[1]Segment!#REF!</definedName>
    <definedName name="_2__123Graph_ACHART_10" hidden="1">#REF!</definedName>
    <definedName name="_20__123Graph_LBL_ACHART_1" hidden="1">[7]synthgraph!#REF!</definedName>
    <definedName name="_20__123Graph_XCHART_4" hidden="1">'[6]Graph data'!#REF!</definedName>
    <definedName name="_21__123Graph_LBL_ACHART_3" hidden="1">#REF!</definedName>
    <definedName name="_21__123Graph_XCHART_5" hidden="1">[6]Report!$B$106:$B$109</definedName>
    <definedName name="_22__123Graph_XCHART_6" hidden="1">'[6]Graph data'!#REF!</definedName>
    <definedName name="_24__123Graph_LBL_DCHART_1" hidden="1">[7]synthgraph!#REF!</definedName>
    <definedName name="_25__123Graph_XCHART_1" hidden="1">#REF!</definedName>
    <definedName name="_26__123Graph_XCHART_10" hidden="1">#REF!</definedName>
    <definedName name="_27__123Graph_XCHART_11" hidden="1">#REF!</definedName>
    <definedName name="_28__123Graph_XCHART_8" hidden="1">#REF!</definedName>
    <definedName name="_29__123Graph_XCHART_9" hidden="1">#REF!</definedName>
    <definedName name="_3__123Graph_ACHART_11" hidden="1">#REF!</definedName>
    <definedName name="_3__123Graph_ACHART_3" hidden="1">[6]Report!$E$59:$E$72</definedName>
    <definedName name="_4__123Graph_AA_RTURN" hidden="1">[8]Segment!#REF!</definedName>
    <definedName name="_4__123Graph_ACHART_3" hidden="1">#REF!</definedName>
    <definedName name="_4__123Graph_ACHART_4" hidden="1">'[6]Graph data'!$K$11:$K$15</definedName>
    <definedName name="_5__123Graph_ACHART_5" hidden="1">[6]Report!$L$106:$L$109</definedName>
    <definedName name="_5__123Graph_ACHART_8" hidden="1">#REF!</definedName>
    <definedName name="_6__123Graph_ACHART_6" hidden="1">'[6]Graph data'!$K$19:$K$19</definedName>
    <definedName name="_6__123Graph_ACHART_9" hidden="1">#REF!</definedName>
    <definedName name="_6__123Graph_ACOGS_SALES" hidden="1">[8]Segment!#REF!</definedName>
    <definedName name="_7__123Graph_ACOGS_SALES" hidden="1">[1]Segment!#REF!</definedName>
    <definedName name="_8__123Graph_AWC_SALES" hidden="1">[1]Segment!#REF!</definedName>
    <definedName name="_9__123Graph_BCHART_1" hidden="1">'[9]HOSPICE OPSUM'!#REF!</definedName>
    <definedName name="_9__123Graph_BCHART_3" hidden="1">[6]Report!$F$59:$F$72</definedName>
    <definedName name="_AOL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_ATPCorr_Dlg_Results" hidden="1">{2;#N/A;"R8C4:R8C18";#N/A;"R6C4:R6C18";#N/A;1;#N/A;#N/A;FALSE;#N/A;#N/A;#N/A}</definedName>
    <definedName name="_ATPCorr_Dlg_Types" hidden="1">{"EXCELHLP.HLP!1784";5;10;5;10;5;11;112;112;13;1;2;24}</definedName>
    <definedName name="_ATPCorr_Range1" hidden="1">#REF!</definedName>
    <definedName name="_ATPCorr_Range2" hidden="1">#REF!</definedName>
    <definedName name="_ATPHist_Dlg_Results" hidden="1">{2;#N/A;"R10C2";#N/A;"";#N/A;"";TRUE;TRUE;TRUE;#N/A;#N/A;#N/A}</definedName>
    <definedName name="_ATPHist_Dlg_Types" hidden="1">{"EXCELHLP.HLP!1790";5;10;5;10;5;10;13;13;13;1;2;24}</definedName>
    <definedName name="_ATPHist_Range1" hidden="1">#REF!</definedName>
    <definedName name="_ATPHist_Range2" hidden="1">"="</definedName>
    <definedName name="_ATPHist_Range3" hidden="1">"="</definedName>
    <definedName name="_bdm.0688EAB9C57B40AD9D5C96D715ED0894.edm" hidden="1">#REF!</definedName>
    <definedName name="_bdm.138223A95322406398E661E14AA086F5.edm" hidden="1">#REF!</definedName>
    <definedName name="_bdm.159A40241D984E22B6E755BD37282CB3.edm" hidden="1">#REF!</definedName>
    <definedName name="_bdm.1C517D754F724E2CAA8E9F0CFD547462.edm" hidden="1">#REF!</definedName>
    <definedName name="_bdm.25CC1354163441B89077AFBBA0D11CC7.edm" hidden="1">#REF!</definedName>
    <definedName name="_bdm.2B9FDA1269E24839A08CD0E05680A0E8.edm" hidden="1">#REF!</definedName>
    <definedName name="_bdm.3225C0C56C9C494F9290670A99FAE8BA.edm" hidden="1">#REF!</definedName>
    <definedName name="_bdm.329C0FC7F06C494D99AF26F57DFC32AA.edm" hidden="1">#REF!</definedName>
    <definedName name="_bdm.4274E31C4A6B448091C4F0BA907015DD.edm" hidden="1">#REF!</definedName>
    <definedName name="_bdm.46F44FA7AFD447399E6E3D50133B0FA0.edm" hidden="1">#REF!</definedName>
    <definedName name="_bdm.4FA78DC0C3D34F51A33ACE5117F6105E.edm" hidden="1">#REF!</definedName>
    <definedName name="_bdm.54A4E0A107434B52AF85F99209C43820.edm" hidden="1">#REF!</definedName>
    <definedName name="_bdm.5503C42D42714C469D9CA04B16DEB44B.edm" hidden="1">#REF!</definedName>
    <definedName name="_bdm.5C794E6939E6453D8ECFEDBD65818DE6.edm" hidden="1">#REF!</definedName>
    <definedName name="_bdm.6799D142AE3F4DCC8D7A33E560E11D18.edm" hidden="1">#REF!</definedName>
    <definedName name="_bdm.686E3B0727E64829A03F677E395A85FD.edm" hidden="1">#REF!</definedName>
    <definedName name="_bdm.6FAEE423EE824B2FBD0CF679DDF4C711.edm" hidden="1">'[10]Adj Combined IS'!$A:$IV</definedName>
    <definedName name="_bdm.7317FA0965BB429EA337AD9E02AC0386.edm" hidden="1">'[10]PV of Future Price'!$A:$IV</definedName>
    <definedName name="_bdm.76AD57D1CB1D43FB8FF4D680B78F4B3B.edm" hidden="1">'[10]DCF Output'!$A:$IV</definedName>
    <definedName name="_bdm.8249142CB5874BF5947E26128AE2C536.edm" hidden="1">[10]WACC!$A:$IV</definedName>
    <definedName name="_bdm.839A7E7E1F18447483142329F94EB1E2.edm" hidden="1">#REF!</definedName>
    <definedName name="_bdm.90641EEE93B6485E858D9FD5DACB08F0.edm" hidden="1">#REF!</definedName>
    <definedName name="_bdm.B11A7C87792B41DD911022A159DA9FA1.edm" hidden="1">[10]FF!$A:$IV</definedName>
    <definedName name="_bdm.B166239699C14F76A1D9767C5392E38D.edm" hidden="1">#REF!</definedName>
    <definedName name="_bdm.C46CCB4690644A398D84C99E9EC2147F.edm" hidden="1">#REF!</definedName>
    <definedName name="_bdm.C6A016005051411DB01BDC01C43DB04A.edm" hidden="1">#REF!</definedName>
    <definedName name="_bdm.CF26E7F8302448C58F100EBC0BB51B70.edm" hidden="1">#REF!</definedName>
    <definedName name="_bdm.D7CC70EE7A004AF29693C4DE11438861.edm" hidden="1">#REF!</definedName>
    <definedName name="_bdm.DCEF55218F004D75961B3991FDC33000.edm" hidden="1">#REF!</definedName>
    <definedName name="_bdm.E494A344B0624EDCB37C4B975E0DB18D.edm" hidden="1">#REF!</definedName>
    <definedName name="_bdm.E9D1D6F0D15A48E0A7C10FEB13081CE7.edm" hidden="1">'[10]Contribution Analysis'!$A:$IV</definedName>
    <definedName name="_bdm.EA870B5264F94FBE89EA90292A61304E.edm" hidden="1">'[10]SU-Cap'!$A:$IV</definedName>
    <definedName name="_bdm.ED8329B30F874A4C9452471685EE0149.edm" hidden="1">#REF!</definedName>
    <definedName name="_bdm.EF6677EE4C964AA1A772DC20421CAC95.edm" hidden="1">#REF!</definedName>
    <definedName name="_bdm.F62045AA05BC43BC865A4B6385F3667E.edm" hidden="1">#REF!</definedName>
    <definedName name="_Dist_Values" hidden="1">#REF!</definedName>
    <definedName name="_FA3" hidden="1">{#N/A,#N/A,FALSE,"Aging Summary";#N/A,#N/A,FALSE,"Ratio Analysis";#N/A,#N/A,FALSE,"Test 120 Day Accts";#N/A,#N/A,FALSE,"Tickmarks"}</definedName>
    <definedName name="_Fill" hidden="1">#REF!</definedName>
    <definedName name="_FP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_GSRATES_1" hidden="1">"CT30000120010801        "</definedName>
    <definedName name="_GSRATES_10" hidden="1">"CT30000120010930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2" hidden="1">"CT30000120010822        "</definedName>
    <definedName name="_GSRATES_3" hidden="1">"CT30000120010427        "</definedName>
    <definedName name="_GSRATES_4" hidden="1">"CT30000120011018        "</definedName>
    <definedName name="_GSRATES_5" hidden="1">"CT30000120010917        "</definedName>
    <definedName name="_GSRATES_6" hidden="1">"CT30000120011018        "</definedName>
    <definedName name="_GSRATES_7" hidden="1">"CF3000012001093020000930"</definedName>
    <definedName name="_GSRATES_8" hidden="1">"CT30000120010930        "</definedName>
    <definedName name="_GSRATES_9" hidden="1">"CF3000012001093020010101"</definedName>
    <definedName name="_GSRATES_COUNT" hidden="1">14</definedName>
    <definedName name="_Key1" hidden="1">[11]CREDITS2003!$B$4:$B$4</definedName>
    <definedName name="_Key2" hidden="1">[11]CREDITS2003!$A$4:$A$4</definedName>
    <definedName name="_ok2" hidden="1">{"ReportTop",#N/A,FALSE,"report top"}</definedName>
    <definedName name="_Order1" hidden="1">0</definedName>
    <definedName name="_Order2" hidden="1">255</definedName>
    <definedName name="_Q1" hidden="1">{"'Standalone List Price Trends'!$A$1:$X$56"}</definedName>
    <definedName name="_Q2" hidden="1">{"'Standalone List Price Trends'!$A$1:$X$56"}</definedName>
    <definedName name="_Q3" hidden="1">{#N/A,#N/A,FALSE,"98-profile"}</definedName>
    <definedName name="_Q32" hidden="1">{#N/A,#N/A,FALSE,"98-profile"}</definedName>
    <definedName name="_Q34" hidden="1">{#N/A,#N/A,FALSE,"98-profile"}</definedName>
    <definedName name="_Q4" hidden="1">{#N/A,#N/A,FALSE,"98-profile"}</definedName>
    <definedName name="_Q5" hidden="1">{"'Standalone List Price Trends'!$A$1:$X$56"}</definedName>
    <definedName name="_Q9" hidden="1">{"'Standalone List Price Trends'!$A$1:$X$56"}</definedName>
    <definedName name="_Regression_Out" hidden="1">[4]QTLY!$A$73</definedName>
    <definedName name="_Regression_X" hidden="1">[4]QTLY!$C$4:$C$45</definedName>
    <definedName name="_Regression_Y" hidden="1">[4]QTLY!$E$4:$E$45</definedName>
    <definedName name="_RO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2" hidden="1">{"WACC_filecopy",#N/A,FALSE,"Inputs";"Beta_filecopy",#N/A,FALSE,"Inputs";"SCF_filecopy",#N/A,FALSE,"Inputs";"ProBS_filecopy",#N/A,FALSE,"Inputs";"BS_filecopy",#N/A,FALSE,"Inputs";"ProIS_filecopy",#N/A,FALSE,"Inputs";"IS_filecopy",#N/A,FALSE,"Inputs"}</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D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a" hidden="1">{"comps",#N/A,FALSE,"TXTCOMPS";"segment_EPS",#N/A,FALSE,"TXTCOMPS";"valuation",#N/A,FALSE,"TXTCOMPS"}</definedName>
    <definedName name="a_5555" hidden="1">'[12]Bal Sheet-JW'!#REF!</definedName>
    <definedName name="aaa" hidden="1">{#N/A,#N/A,FALSE,"98-profile"}</definedName>
    <definedName name="AAA_DOCTOPS" hidden="1">"AAA_SET"</definedName>
    <definedName name="AAA_duser" hidden="1">"OFF"</definedName>
    <definedName name="aaaaaaaaaaaaa" hidden="1">{"'Standalone List Price Trends'!$A$1:$X$56"}</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 hidden="1">{"histincome",#N/A,FALSE,"hyfins";"closing balance",#N/A,FALSE,"hyfins"}</definedName>
    <definedName name="abcd" hidden="1">{#N/A,"Mgmt Plan",TRUE,"Assumptions";#N/A,#N/A,TRUE,"Summary";#N/A,#N/A,TRUE,"DCF (Company)";#N/A,"Conservative",TRUE,"Assumptions";#N/A,#N/A,TRUE,"Summary";#N/A,#N/A,TRUE,"DCF (Company)";#N/A,"Synergies",TRUE,"Assumptions";#N/A,#N/A,TRUE,"Summary";#N/A,#N/A,TRUE,"DCF (Company)"}</definedName>
    <definedName name="abcde" hidden="1">{#N/A,"Mgmt Plan",TRUE,"Assumptions";#N/A,#N/A,TRUE,"Summary";#N/A,#N/A,TRUE,"DCF (Company)";#N/A,"Conservative",TRUE,"Assumptions";#N/A,#N/A,TRUE,"Summary";#N/A,#N/A,TRUE,"DCF (Company)";#N/A,"Synergies",TRUE,"Assumptions";#N/A,#N/A,TRUE,"Summary";#N/A,#N/A,TRUE,"DCF (Company)"}</definedName>
    <definedName name="AB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AcctNameCamb">[13]!AcctsCamb[Description]</definedName>
    <definedName name="AcctNameParis">#REF!</definedName>
    <definedName name="adfa" hidden="1">{"ReportTop",#N/A,FALSE,"report top"}</definedName>
    <definedName name="again" hidden="1">{#N/A,#N/A,FALSE,"Push down";#N/A,#N/A,FALSE,"Eliminations";#N/A,#N/A,FALSE,"Inc Stmt "}</definedName>
    <definedName name="AGE" hidden="1">{#N/A,#N/A,FALSE,"Aging Summary";#N/A,#N/A,FALSE,"Ratio Analysis";#N/A,#N/A,FALSE,"Test 120 Day Accts";#N/A,#N/A,FALSE,"Tickmarks"}</definedName>
    <definedName name="Allocation">[14]Allocations!#REF!</definedName>
    <definedName name="amy" hidden="1">{#N/A,#N/A,TRUE,"Proj";#N/A,#N/A,TRUE,"Crew";#N/A,#N/A,TRUE,"Month"}</definedName>
    <definedName name="anscount" hidden="1">2</definedName>
    <definedName name="AP_Arrears">#REF!</definedName>
    <definedName name="AQS" hidden="1">{#N/A,#N/A,FALSE,"98-profile"}</definedName>
    <definedName name="AR_Arrears">#REF!</definedName>
    <definedName name="AS2DocOpenMode" hidden="1">"AS2DocumentEdit"</definedName>
    <definedName name="AS2HasNoAutoHeaderFooter" hidden="1">" "</definedName>
    <definedName name="AS2NamedRange" hidden="1">7</definedName>
    <definedName name="AS2ReportLS" hidden="1">1</definedName>
    <definedName name="AS2SyncStepLS" hidden="1">0</definedName>
    <definedName name="AS2TickmarkLS" hidden="1">#REF!</definedName>
    <definedName name="AS2VersionLS" hidden="1">300</definedName>
    <definedName name="asdfs"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asdfsdf" hidden="1">{#N/A,#N/A,FALSE,"Part E";#N/A,#N/A,FALSE,"E.1 Prelim Earnings Plan"}</definedName>
    <definedName name="asdtf" hidden="1">{"'Standalone List Price Trends'!$A$1:$X$56"}</definedName>
    <definedName name="aserh" hidden="1">{#N/A,#N/A,FALSE,"FBS-ASSETS";#N/A,#N/A,FALSE,"FBS-LIAB&amp;SE";#N/A,#N/A,FALSE,"FIS-YTD";#N/A,#N/A,FALSE,"FCF-YTD";#N/A,#N/A,FALSE,"FSE-YTD"}</definedName>
    <definedName name="asfdsdf" hidden="1">{#N/A,#N/A,FALSE,"Part E";#N/A,#N/A,FALSE,"E.1 Prelim Earnings Plan"}</definedName>
    <definedName name="asggdasgasdg" hidden="1">{"'Standalone List Price Trends'!$A$1:$X$56"}</definedName>
    <definedName name="Asset_IDs">'[15]Drop List'!$D$2:$D$31</definedName>
    <definedName name="B" hidden="1">{"comps",#N/A,FALSE,"TXTCOMPS";"segment_EPS",#N/A,FALSE,"TXTCOMPS";"valuation",#N/A,FALSE,"TXTCOMPS"}</definedName>
    <definedName name="ba" hidden="1">{"IS",#N/A,FALSE,"IS";"RPTIS",#N/A,FALSE,"RPTIS";"STATS",#N/A,FALSE,"STATS";"CELL",#N/A,FALSE,"CELL";"BS",#N/A,FALSE,"BS"}</definedName>
    <definedName name="bb" hidden="1">{"cred comp",#N/A,FALSE,"Comparable Credit Analysis";"IS",#N/A,FALSE,"IS";"Sensitivity",#N/A,FALSE,"Sensitivity";"BS",#N/A,FALSE,"BS";"Bond Summary",#N/A,FALSE,"B Summary";"AD",#N/A,FALSE,"Accretion";"NAV",#N/A,FALSE,"NAV";"SU",#N/A,FALSE,"S&amp;U";"acq. study",#N/A,FALSE,"Acq. Study";"F Charges",#N/A,FALSE,"Fixed Charges"}</definedName>
    <definedName name="bbb"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ear" hidden="1">{#N/A,#N/A,FALSE,"TS";#N/A,#N/A,FALSE,"Combo";#N/A,#N/A,FALSE,"FAIR";#N/A,#N/A,FALSE,"RBC";#N/A,#N/A,FALSE,"xxxx";#N/A,#N/A,FALSE,"A_D";#N/A,#N/A,FALSE,"WACC";#N/A,#N/A,FALSE,"DCF";#N/A,#N/A,FALSE,"LBO";#N/A,#N/A,FALSE,"AcqMults";#N/A,#N/A,FALSE,"CompMults"}</definedName>
    <definedName name="belnew" hidden="1">{"IS",#N/A,FALSE,"IS";"RPTIS",#N/A,FALSE,"RPTIS";"STATS",#N/A,FALSE,"STATS";"CELL",#N/A,FALSE,"CELL";"BS",#N/A,FALSE,"BS"}</definedName>
    <definedName name="ben" hidden="1">{#N/A,#N/A,FALSE,"Part E";#N/A,#N/A,FALSE,"E.1 Prelim Earnings Plan"}</definedName>
    <definedName name="BG_Del" hidden="1">15</definedName>
    <definedName name="BG_Ins" hidden="1">4</definedName>
    <definedName name="BG_Mod" hidden="1">6</definedName>
    <definedName name="BI_LDCLIST">'[16]3. Rate Class Selection'!$B$19:$B$21</definedName>
    <definedName name="bill" hidden="1">{#N/A,#N/A,FALSE,"MKT.COMPS";#N/A,#N/A,FALSE,"DCF - LBO"}</definedName>
    <definedName name="bill1" hidden="1">{#N/A,#N/A,FALSE,"MKT.COMPS";#N/A,#N/A,FALSE,"DCF - LBO"}</definedName>
    <definedName name="bilol" hidden="1">{#N/A,#N/A,FALSE,"VALSUM";#N/A,#N/A,FALSE,"MKT.COMPS";#N/A,#N/A,FALSE,"ACQ.MULT.";#N/A,#N/A,FALSE,"DCF - LBO"}</definedName>
    <definedName name="BLPH1" hidden="1">#REF!</definedName>
    <definedName name="BLPH2" hidden="1">#REF!</definedName>
    <definedName name="BLPH3" hidden="1">#REF!</definedName>
    <definedName name="BLPH4" hidden="1">[17]Data!#REF!</definedName>
    <definedName name="BLPH5" hidden="1">[17]Data!#REF!</definedName>
    <definedName name="BLPH6" hidden="1">[17]Data!#REF!</definedName>
    <definedName name="brid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BridgeYear">'[18]LDC Info'!$E$26</definedName>
    <definedName name="BU" hidden="1">{#N/A,#N/A,FALSE,"98-profile"}</definedName>
    <definedName name="Budget_ID_Drop_List">'[19]Unbudgeted Template'!$I$8:$I$14</definedName>
    <definedName name="BudgetIDs">OFFSET([20]Tables!$K$2,0,0,IF(COUNTA([20]Tables!$K:$K)=1,1,COUNTA([20]Tables!$K:$K)-1),2)</definedName>
    <definedName name="business_units" hidden="1">{#N/A,#N/A,FALSE,"98-profile"}</definedName>
    <definedName name="BUW" hidden="1">{#N/A,#N/A,FALSE,"98-profile"}</definedName>
    <definedName name="BUWS" hidden="1">{#N/A,#N/A,FALSE,"98-profile"}</definedName>
    <definedName name="CIQWBGuid" hidden="1">"76bf0d1c-490f-4307-9659-801927a40ee6"</definedName>
    <definedName name="co" hidden="1">{#N/A,#N/A,FALSE,"Push down"}</definedName>
    <definedName name="Code" hidden="1">#REF!</definedName>
    <definedName name="Computers">#REF!</definedName>
    <definedName name="Conc" hidden="1">{#N/A,#N/A,FALSE,"Inc Stmt "}</definedName>
    <definedName name="Conclusion" hidden="1">{#N/A,#N/A,FALSE,"Push down";#N/A,#N/A,FALSE,"Eliminations";#N/A,#N/A,FALSE,"Inc Stmt "}</definedName>
    <definedName name="Construction" hidden="1">{#N/A,#N/A,FALSE,"Aging Summary";#N/A,#N/A,FALSE,"Ratio Analysis";#N/A,#N/A,FALSE,"Test 120 Day Accts";#N/A,#N/A,FALSE,"Tickmarks"}</definedName>
    <definedName name="contactf">#REF!</definedName>
    <definedName name="copia" hidden="1">{#N/A,#N/A,FALSE,"voz corporativa";#N/A,#N/A,FALSE,"Transmisión de datos";#N/A,#N/A,FALSE,"Videoconferencia";#N/A,#N/A,FALSE,"Correo electrónico";#N/A,#N/A,FALSE,"Correo de voz";#N/A,#N/A,FALSE,"Megafax";#N/A,#N/A,FALSE,"Edi";#N/A,#N/A,FALSE,"Internet";#N/A,#N/A,FALSE,"VSAT";#N/A,#N/A,FALSE,"ing ult. milla"}</definedName>
    <definedName name="Covad"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ovad2"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CurrTaxExp">'[21]Current Taxes'!$F$282</definedName>
    <definedName name="CustomerAdministration">[18]lists!$Z$1:$Z$36</definedName>
    <definedName name="Cwvu.GREY_ALL." hidden="1">#REF!</definedName>
    <definedName name="czccxs" hidden="1">{#N/A,#N/A,FALSE,"Cover";#N/A,#N/A,FALSE,"Key Assumptions";#N/A,#N/A,FALSE,"Assum1";#N/A,#N/A,FALSE,"Revenue";#N/A,#N/A,FALSE,"Operating Income";#N/A,#N/A,FALSE,"Capital employed";#N/A,#N/A,FALSE,"Cap Emp WS"}</definedName>
    <definedName name="d" hidden="1">{"comps",#N/A,FALSE,"TXTCOMPS";"segment_EPS",#N/A,FALSE,"TXTCOMPS";"valuation",#N/A,FALSE,"TXTCOMPS"}</definedName>
    <definedName name="dage" hidden="1">{#N/A,#N/A,FALSE,"Aging Summary";#N/A,#N/A,FALSE,"Ratio Analysis";#N/A,#N/A,FALSE,"Test 120 Day Accts";#N/A,#N/A,FALSE,"Tickmarks"}</definedName>
    <definedName name="damnit" hidden="1">{#N/A,#N/A,FALSE,"Push down";#N/A,#N/A,FALSE,"Eliminations";#N/A,#N/A,FALSE,"Inc Stmt "}</definedName>
    <definedName name="darn" hidden="1">{#N/A,#N/A,FALSE,"Eliminations"}</definedName>
    <definedName name="darn1" hidden="1">{#N/A,#N/A,FALSE,"Eliminations"}</definedName>
    <definedName name="data2" hidden="1">#REF!</definedName>
    <definedName name="data3" hidden="1">#REF!</definedName>
    <definedName name="dc"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d" hidden="1">{#N/A,#N/A,FALSE,"F98 Q2";#N/A,#N/A,FALSE,"Worksheet";#N/A,#N/A,FALSE,"Reconciliation";#N/A,#N/A,FALSE,"Minority Interest"}</definedName>
    <definedName name="ddd" hidden="1">{#N/A,#N/A,FALSE,"Fin Model"}</definedName>
    <definedName name="dddd" hidden="1">{#N/A,"Mgmt Plan",TRUE,"Assumptions";#N/A,#N/A,TRUE,"Summary";#N/A,#N/A,TRUE,"DCF (Company)";#N/A,"Conservative",TRUE,"Assumptions";#N/A,#N/A,TRUE,"Summary";#N/A,#N/A,TRUE,"DCF (Company)";#N/A,"Synergies",TRUE,"Assumptions";#N/A,#N/A,TRUE,"Summary";#N/A,#N/A,TRUE,"DCF (Company)"}</definedName>
    <definedName name="de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delet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deleteme" hidden="1">{"schedule",#N/A,FALSE,"Sum Op's";"input area",#N/A,FALSE,"Sum Op's"}</definedName>
    <definedName name="deleteme1" hidden="1">{"schedule",#N/A,FALSE,"Sum Op's";"input area",#N/A,FALSE,"Sum Op's"}</definedName>
    <definedName name="Deli" hidden="1">{"110 Research Stmt",#N/A,FALSE,"110_Research";"110_Research Staff",#N/A,FALSE,"110_Research"}</definedName>
    <definedName name="depr" hidden="1">{#N/A,#N/A,FALSE,"Capital Costs";#N/A,#N/A,FALSE,"Depreciation (Book)";#N/A,#N/A,FALSE,"Depreciation (Tax)"}</definedName>
    <definedName name="deprec" hidden="1">{#N/A,#N/A,FALSE,"Capital Costs";#N/A,#N/A,FALSE,"Depreciation (Book)";#N/A,#N/A,FALSE,"Depreciation (Tax)"}</definedName>
    <definedName name="dfdf" hidden="1">{#N/A,#N/A,FALSE,"Aging Summary";#N/A,#N/A,FALSE,"Ratio Analysis";#N/A,#N/A,FALSE,"Test 120 Day Accts";#N/A,#N/A,FALSE,"Tickmarks"}</definedName>
    <definedName name="dfg" hidden="1">{"cred comp",#N/A,FALSE,"Comparable Credit Analysis";"IS",#N/A,FALSE,"IS";"Sensitivity",#N/A,FALSE,"Sensitivity";"BS",#N/A,FALSE,"BS";"Bond Summary",#N/A,FALSE,"B Summary";"AD",#N/A,FALSE,"Accretion";"NAV",#N/A,FALSE,"NAV";"SU",#N/A,FALSE,"S&amp;U";"acq. study",#N/A,FALSE,"Acq. Study";"F Charges",#N/A,FALSE,"Fixed Charges"}</definedName>
    <definedName name="Disc" hidden="1">{#N/A,#N/A,FALSE,"F98 Q2";#N/A,#N/A,FALSE,"Worksheet";#N/A,#N/A,FALSE,"Reconciliation";#N/A,#N/A,FALSE,"Minority Interest"}</definedName>
    <definedName name="Discount" hidden="1">#REF!</definedName>
    <definedName name="display_area_2" hidden="1">#REF!</definedName>
    <definedName name="dkdkdk" hidden="1">{#N/A,#N/A,TRUE,"CIN-11";#N/A,#N/A,TRUE,"CIN-13";#N/A,#N/A,TRUE,"CIN-14";#N/A,#N/A,TRUE,"CIN-16";#N/A,#N/A,TRUE,"CIN-17";#N/A,#N/A,TRUE,"CIN-18";#N/A,#N/A,TRUE,"CIN Earnings To Fixed Charges";#N/A,#N/A,TRUE,"CIN Financial Ratios";#N/A,#N/A,TRUE,"CIN-IS";#N/A,#N/A,TRUE,"CIN-BS";#N/A,#N/A,TRUE,"CIN-CS";#N/A,#N/A,TRUE,"Invest In Unconsol Subs"}</definedName>
    <definedName name="donkey" hidden="1">{#N/A,#N/A,FALSE,"Push down";#N/A,#N/A,FALSE,"Eliminations";#N/A,#N/A,FALSE,"Inc Stmt "}</definedName>
    <definedName name="dsafssaf"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EBNUMBER">'[18]LDC Info'!$E$16</definedName>
    <definedName name="eee" hidden="1">{#N/A,#N/A,FALSE,"MKT.COMPS";#N/A,#N/A,FALSE,"DCF - LBO"}</definedName>
    <definedName name="eeeeeeeeeeeeee"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eeeeeeeeeeeeeee" hidden="1">{"(MEASDATA) BY QUARTER",#N/A,FALSE,"measdata";"(PROGDETAIL) BY MONTH",#N/A,FALSE,"progdetail";"(PROGDETAIL) BY QTR",#N/A,FALSE,"progdetail";"(ORDERS) GOR ORDERS",#N/A,FALSE,"Orders";"(DELIVERIES) UNIT SALES",#N/A,FALSE,"Deliveries";"(SEGMENTDETAILS) DATA",#N/A,FALSE,"QTRComments"}</definedName>
    <definedName name="eeeeeeeeeeeeeeee" hidden="1">{#N/A,#N/A,FALSE,"SEGINC";#N/A,#N/A,FALSE,"INTINCEXP";#N/A,#N/A,FALSE,"SEGSALE";#N/A,#N/A,FALSE,"IDENTASSETS"}</definedName>
    <definedName name="eeeeeeeeeeeeeeeeee" hidden="1">{#N/A,#N/A,FALSE,"WARCO";#N/A,#N/A,FALSE,"ALPHA"}</definedName>
    <definedName name="eeeeeeeeeeeeeeeeeee" hidden="1">{#N/A,#N/A,FALSE,"FBS-ASSETS";#N/A,#N/A,FALSE,"FBS-LIAB&amp;SE";#N/A,#N/A,FALSE,"FIS-QTR";#N/A,#N/A,FALSE,"FIS-YTD";#N/A,#N/A,FALSE,"FCF-QTR";#N/A,#N/A,FALSE,"FCF-YTD";#N/A,#N/A,FALSE,"FSE-QTR";#N/A,#N/A,FALSE,"FSE-YTD"}</definedName>
    <definedName name="eeeeeeeeeeeeeeeeeeeeeeeeee" hidden="1">{#N/A,#N/A,FALSE,"BS-WP";#N/A,#N/A,FALSE,"INCST-WP";#N/A,#N/A,FALSE,"CF-WP";#N/A,#N/A,FALSE,"SEST-WP";#N/A,#N/A,FALSE,"RSTMENT";#N/A,#N/A,FALSE,"STMENT"}</definedName>
    <definedName name="effodd" hidden="1">{"'Standalone List Price Trends'!$A$1:$X$56"}</definedName>
    <definedName name="eGLPOSTDT">[20]AUTOMATION!$Q$13</definedName>
    <definedName name="ENG_BI_EXE_NAME" hidden="1">"BICORE.EXE"</definedName>
    <definedName name="ENG_BI_EXEC_CMD_ARGS" hidden="1">"03304607807410511511013004104507303704607512708407308306508709109606708806907006608307607007807708209003608306608508908206908103207908608006809212612407306608809408007807004905306112612409911211811011810612310206807506806608906508008407107007905809607"</definedName>
    <definedName name="ENG_BI_EXEC_CMD_ARGS_10" hidden="1">"032054053050050129123099117117107115106099077066085074076069089069092093084086070079084065054036084099125118099101123033051053049053130123088091068073087070069084065086070077092068050125"</definedName>
    <definedName name="ENG_BI_EXEC_CMD_ARGS_2" hidden="1">"00680680830850820890730870780930830810660790730730940370500570580480951000960940540480530540920920790660780770740910370500520530551001040950970550490490600460870700741341300961121231061191021161050730660940920690860660751021141101251301231041191151051"</definedName>
    <definedName name="ENG_BI_EXEC_CMD_ARGS_3" hidden="1">"27098117106068070085065092092087083087069062087067086070077067057050048068050050060059053059052068058053055064052058063049056056059059057058059058057056064049060053059058066059054056054060055051063055050062066051049061060051055050063061050068059051060"</definedName>
    <definedName name="ENG_BI_EXEC_CMD_ARGS_4" hidden="1">"06405005205405905306205406805604905406805005405705905305904906805904905306405505112912309911711710711510609908506607907606708307306907007807812912809611311810512210211611009011310810611610508809911810610111907410012206605012612709511611910512710411710"</definedName>
    <definedName name="ENG_BI_EXEC_CMD_ARGS_5" hidden="1">"10770670661141001091150841201201080801101001021141151051050610581321240951211151061230971201060830740820851191061150771090991051151151101220620531341240961171141091230971251100830770820770660820710890700710780740800680780620700830710800780830811341230"</definedName>
    <definedName name="ENG_BI_EXEC_CMD_ARGS_6" hidden="1">"99117115106122097120106082110110106115125102115106100071116109121106110125083098110105061087109097119107106122041079098121117118102108041079111115105116126127095116122098117112100067088078081070078093083065086078061087077066079072073094037078074091086"</definedName>
    <definedName name="ENG_BI_EXEC_CMD_ARGS_7" hidden="1">"08207407703307507908307308313413209511612209910910909907407807809807606608209208506608708407207008407807004903607909811112109711812603205905505004913412409611711710211310510807907308209407006608606908207306807409107006106005003307310110310610910711011"</definedName>
    <definedName name="ENG_BI_EXEC_CMD_ARGS_8" hidden="1">"40360550490500531251271001121261051091051080680860870820840740820820880680870890660830880680690890690700560330791081171121031011180370500570580491291280961131210981121100990760920830820890700830780790720740780770770650880740620520530320831041161201051"</definedName>
    <definedName name="ENG_BI_EXEC_CMD_ARGS_9" hidden="1">"02114041051049054049129128095121126098112110100068089082086085069091080080068070050049130123099117117107117105103072086083086070077083089078072083061059049050054125127100112126107108109104084070087083077084078077072085069070054033084099120116098110123"</definedName>
    <definedName name="ENG_BI_GEN_LIC" hidden="1">"0"</definedName>
    <definedName name="ENG_BI_GEN_LIC_WS" hidden="1">"True"</definedName>
    <definedName name="ENG_BI_LBI" hidden="1">"0F81CJ66XO"</definedName>
    <definedName name="ENG_BI_REPOS_FILE" hidden="1">"C:\Users\Public\Documents\Simply Accounting\2011\Intelligence\EN\alchemex.svd"</definedName>
    <definedName name="ENG_BI_REPOS_PATH" hidden="1">"C:\Users\Public\Documents\Simply Accounting\2011\Intelligence\EN"</definedName>
    <definedName name="ENG_BI_TLA" hidden="1">"130;72;124;210;20;35;173;148;86;198;105;93;13;42;97;74;57;90;86;161;120;58;234;217;109;276;76;127;159;244;202;239"</definedName>
    <definedName name="ere" hidden="1">{#N/A,#N/A,FALSE,"FBS-ASSETS";#N/A,#N/A,FALSE,"FBS-LIAB&amp;SE";#N/A,#N/A,FALSE,"FIS-QTR";#N/A,#N/A,FALSE,"FIS-YTD";#N/A,#N/A,FALSE,"FCF-QTR";#N/A,#N/A,FALSE,"FCF-YTD";#N/A,#N/A,FALSE,"FSE-QTR";#N/A,#N/A,FALSE,"FSE-YTD";#N/A,#N/A,FALSE,"CONSOLIDATING PGS 1";#N/A,#N/A,FALSE,"CONSOLIDATING PGS 2";#N/A,#N/A,FALSE,"ELIMINATIONS"}</definedName>
    <definedName name="essbase12month" hidden="1">{"balsheet",#N/A,FALSE,"A"}</definedName>
    <definedName name="ev.Calculation" hidden="1">-4135</definedName>
    <definedName name="ev.Initialized" hidden="1">FALSE</definedName>
    <definedName name="EV__LASTREFTIME__" hidden="1">38282.5116550926</definedName>
    <definedName name="f" hidden="1">{"comps",#N/A,FALSE,"TXTCOMPS";"segment_EPS",#N/A,FALSE,"TXTCOMPS";"valuation",#N/A,FALSE,"TXTCOMPS"}</definedName>
    <definedName name="fadsfsd" hidden="1">{#N/A,#N/A,FALSE,"MKT.COMPS";#N/A,#N/A,FALSE,"DCF - LBO"}</definedName>
    <definedName name="fafsdf" hidden="1">{"ReportTop",#N/A,FALSE,"report top"}</definedName>
    <definedName name="fasfwe"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FCode" hidden="1">#REF!</definedName>
    <definedName name="fd"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fdfsd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dsa" hidden="1">{"'Standalone List Price Trends'!$A$1:$X$56"}</definedName>
    <definedName name="fdsfsdd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edITCcy">'[21]Current Taxes'!$F$276</definedName>
    <definedName name="ff" hidden="1">{#N/A,#N/A,FALSE,"F98 Q2";#N/A,#N/A,FALSE,"Worksheet";#N/A,#N/A,FALSE,"Reconciliation";#N/A,#N/A,FALSE,"Minority Interest"}</definedName>
    <definedName name="ffdd" hidden="1">{TRUE,TRUE,-1.25,-15.5,604.5,369,FALSE,FALSE,TRUE,TRUE,0,1,83,1,38,4,5,4,TRUE,TRUE,3,TRUE,1,TRUE,75,"Swvu.inputs._.raw._.data.","ACwvu.inputs._.raw._.data.",#N/A,FALSE,FALSE,0.5,0.5,0.5,0.5,2,"&amp;F","&amp;A&amp;RPage &amp;P",FALSE,FALSE,FALSE,FALSE,1,60,#N/A,#N/A,"=R1C61:R53C89","=C1:C5",#N/A,#N/A,FALSE,FALSE,FALSE,1,600,600,FALSE,FALSE,TRUE,TRUE,TRUE}</definedName>
    <definedName name="fffff" hidden="1">{#N/A,#N/A,FALSE,"98-profile"}</definedName>
    <definedName name="fffffffffff" hidden="1">{"'Standalone List Price Trends'!$A$1:$X$56"}</definedName>
    <definedName name="fish" hidden="1">{#N/A,#N/A,FALSE,"VALSUM";#N/A,#N/A,FALSE,"MKT.COMPS";#N/A,#N/A,FALSE,"ACQ.MULT.";#N/A,#N/A,FALSE,"DCF - LBO"}</definedName>
    <definedName name="Fixed">#REF!</definedName>
    <definedName name="four" hidden="1">#REF!</definedName>
    <definedName name="FP"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fsdds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FSoPacific" hidden="1">{"BS",#N/A,FALSE,"USA"}</definedName>
    <definedName name="fuck" hidden="1">{#N/A,#N/A,FALSE,"Capital Costs";#N/A,#N/A,FALSE,"Depreciation (Book)";#N/A,#N/A,FALSE,"Depreciation (Tax)"}</definedName>
    <definedName name="Furniture">#REF!</definedName>
    <definedName name="FutTaxExp">'[21]Future Taxes'!$Q$311</definedName>
    <definedName name="fwaf" hidden="1">{#N/A,#N/A,FALSE,"Part B - Five Year Projections";#N/A,#N/A,FALSE,"B.1 Financial Summary";#N/A,#N/A,FALSE,"B.1a Financial Sum wks";#N/A,#N/A,FALSE,"B.2 Five Year Assumptions";#N/A,#N/A,FALSE,"B.3 Five Year Income";#N/A,#N/A,FALSE,"B.4 Five Year Balance Sheets";#N/A,#N/A,FALSE,"B.5 Five Year Cash Flows"}</definedName>
    <definedName name="fwafwf" hidden="1">{#N/A,#N/A,FALSE,"Front Cover";#N/A,#N/A,FALSE,"Index";#N/A,#N/A,FALSE,"President's Cover";#N/A,#N/A,FALSE,"A.1 1999 Objectives";#N/A,#N/A,FALSE,"A.2 President's Measures";#N/A,#N/A,FALSE,"A.3 Commentary";#N/A,#N/A,FALSE,"B.1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Proof";#N/A,#N/A,FALSE,"Forecast Cover";#N/A,#N/A,FALSE,"D.1 Bal. Sheet";#N/A,#N/A,FALSE,"D.2 Income Statement";#N/A,#N/A,FALSE,"D.3 Quarterly Forecast";#N/A,#N/A,FALSE,"E.1 Monthly Forecast Q3";#N/A,#N/A,FALSE,"E.2 Monthly Forecast Q2";#N/A,#N/A,FALSE,"E.3 Monthly Forecast Q1";#N/A,#N/A,FALSE,"E.4 Monthly Plan";#N/A,#N/A,FALSE,"E.5 1999 Monthly";#N/A,#N/A,FALSE,"E.6 1998 Monthly";#N/A,#N/A,FALSE,"E.7 Capital";#N/A,#N/A,FALSE,"E.8 Research &amp; Development";#N/A,#N/A,FALSE,"E.9 New Business Development";#N/A,#N/A,FALSE,"E.10 Tax Information";#N/A,#N/A,FALSE,"A.2 President's Measures"}</definedName>
    <definedName name="fwfwef"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g" hidden="1">{"comps",#N/A,FALSE,"TXTCOMPS";"segment_EPS",#N/A,FALSE,"TXTCOMPS";"valuation",#N/A,FALSE,"TXTCOMPS"}</definedName>
    <definedName name="genco" hidden="1">{#N/A,#N/A,TRUE,"CIN-11";#N/A,#N/A,TRUE,"CIN-13";#N/A,#N/A,TRUE,"CIN-14";#N/A,#N/A,TRUE,"CIN-16";#N/A,#N/A,TRUE,"CIN-17";#N/A,#N/A,TRUE,"CIN-18";#N/A,#N/A,TRUE,"CIN Earnings To Fixed Charges";#N/A,#N/A,TRUE,"CIN Financial Ratios";#N/A,#N/A,TRUE,"CIN-IS";#N/A,#N/A,TRUE,"CIN-BS";#N/A,#N/A,TRUE,"CIN-CS";#N/A,#N/A,TRUE,"Invest In Unconsol Subs"}</definedName>
    <definedName name="gggggggggggg" hidden="1">{#N/A,#N/A,FALSE,"YE BK COV PG"}</definedName>
    <definedName name="ggggggggggggg" hidden="1">{#N/A,#N/A,FALSE,"FBS-ASSETS";#N/A,#N/A,FALSE,"FBS-LIAB&amp;SE";#N/A,#N/A,FALSE,"FIS-YTD";#N/A,#N/A,FALSE,"FCF-YTD";#N/A,#N/A,FALSE,"FSE-YTD";#N/A,#N/A,FALSE,"CONSOLIDATING PGS 1";#N/A,#N/A,FALSE,"CONSOLIDATING PGS 2";#N/A,#N/A,FALSE,"ELIMINATIONS"}</definedName>
    <definedName name="gggggggggggggggg" hidden="1">{#N/A,#N/A,FALSE,"FBS-ASSETS";#N/A,#N/A,FALSE,"FBS-LIAB&amp;SE";#N/A,#N/A,FALSE,"FIS-YTD";#N/A,#N/A,FALSE,"FCF-YTD";#N/A,#N/A,FALSE,"FSE-YTD"}</definedName>
    <definedName name="gggggggggggggggggggg" hidden="1">{#N/A,#N/A,FALSE,"FY97";#N/A,#N/A,FALSE,"FY98";#N/A,#N/A,FALSE,"FY99";#N/A,#N/A,FALSE,"FY00";#N/A,#N/A,FALSE,"FY01"}</definedName>
    <definedName name="gre" hidden="1">{#N/A,#N/A,FALSE,"FBS-ASSETS";#N/A,#N/A,FALSE,"FBS-LIAB&amp;SE";#N/A,#N/A,FALSE,"FIS-YTD";#N/A,#N/A,FALSE,"FCF-YTD";#N/A,#N/A,FALSE,"FSE-YTD";#N/A,#N/A,FALSE,"CONSOLIDATING PGS 1";#N/A,#N/A,FALSE,"CONSOLIDATING PGS 2";#N/A,#N/A,FALSE,"ELIMINATIONS"}</definedName>
    <definedName name="gser" hidden="1">{#N/A,#N/A,FALSE,"WARCO";#N/A,#N/A,FALSE,"ALPHA"}</definedName>
    <definedName name="gt" hidden="1">{#N/A,#N/A,FALSE,"YE INT COV";#N/A,#N/A,FALSE,"YE INT COV B"}</definedName>
    <definedName name="h" hidden="1">{"comps",#N/A,FALSE,"TXTCOMPS";"segment_EPS",#N/A,FALSE,"TXTCOMPS";"valuation",#N/A,FALSE,"TXTCOMPS"}</definedName>
    <definedName name="hgheg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hhhh" hidden="1">{#N/A,#N/A,FALSE,"98-profile"}</definedName>
    <definedName name="HiddenRows" hidden="1">#REF!</definedName>
    <definedName name="histdate">[22]Financials!$E$76</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d" hidden="1">{#N/A,#N/A,FALSE,"TS";#N/A,#N/A,FALSE,"Combo";#N/A,#N/A,FALSE,"FAIR";#N/A,#N/A,FALSE,"RBC";#N/A,#N/A,FALSE,"xxxx";#N/A,#N/A,FALSE,"A_D";#N/A,#N/A,FALSE,"WACC";#N/A,#N/A,FALSE,"DCF";#N/A,#N/A,FALSE,"LBO";#N/A,#N/A,FALSE,"AcqMults";#N/A,#N/A,FALSE,"CompMults"}</definedName>
    <definedName name="houy" hidden="1">{#N/A,#N/A,FALSE,"AD_Purchase";#N/A,#N/A,FALSE,"Credit";#N/A,#N/A,FALSE,"PF Acquisition";#N/A,#N/A,FALSE,"PF Offering"}</definedName>
    <definedName name="hsg" hidden="1">{#N/A,#N/A,FALSE,"VALSUM";#N/A,#N/A,FALSE,"MKT.COMPS";#N/A,#N/A,FALSE,"ACQ.MULT.";#N/A,#N/A,FALSE,"DCF - LBO"}</definedName>
    <definedName name="HTML_CodePage" hidden="1">1252</definedName>
    <definedName name="HTML_Control" hidden="1">{"'Standalone List Price Trends'!$A$1:$X$56"}</definedName>
    <definedName name="HTML_Description" hidden="1">""</definedName>
    <definedName name="HTML_Email" hidden="1">""</definedName>
    <definedName name="HTML_Header" hidden="1">"Standalone List Price Trends"</definedName>
    <definedName name="HTML_LastUpdate" hidden="1">"3/5/98"</definedName>
    <definedName name="HTML_LineAfter" hidden="1">FALSE</definedName>
    <definedName name="HTML_LineBefore" hidden="1">FALSE</definedName>
    <definedName name="HTML_Name" hidden="1">"Kevin Mitchell"</definedName>
    <definedName name="HTML_OBDlg2" hidden="1">TRUE</definedName>
    <definedName name="HTML_OBDlg4" hidden="1">TRUE</definedName>
    <definedName name="HTML_OS" hidden="1">0</definedName>
    <definedName name="HTML_PathFile" hidden="1">"C:\Kevin's Data\SW$\SW$SVC HTML\Strends.htm"</definedName>
    <definedName name="HTML_PathFileMac" hidden="1">"Macintosh HD:Web Site “~adamodar”:pc:datasets:MyHTML.html"</definedName>
    <definedName name="HTML_Title" hidden="1">"Switch Prices 03-98 xl97"</definedName>
    <definedName name="hu" hidden="1">{"comps",#N/A,FALSE,"TXTCOMPS";"segment_EPS",#N/A,FALSE,"TXTCOMPS";"valuation",#N/A,FALSE,"TXTCOMPS"}</definedName>
    <definedName name="HUh" hidden="1">{"'Standalone List Price Trends'!$A$1:$X$56"}</definedName>
    <definedName name="huji" hidden="1">{"comps",#N/A,FALSE,"TXTCOMPS"}</definedName>
    <definedName name="hwswpulp" hidden="1">'[23]HW_SW PULP'!$E$3:$E$23</definedName>
    <definedName name="i" hidden="1">{"comps",#N/A,FALSE,"TXTCOMPS";"segment_EPS",#N/A,FALSE,"TXTCOMPS";"valuation",#N/A,FALSE,"TXTCOMPS"}</definedName>
    <definedName name="iiiiii" hidden="1">{#N/A,#N/A,FALSE,"PERSONAL";#N/A,#N/A,FALSE,"explotación";#N/A,#N/A,FALSE,"generales"}</definedName>
    <definedName name="Im" hidden="1">#REF!</definedName>
    <definedName name="Income">'[21]Current Taxes'!$F$8</definedName>
    <definedName name="Incr2000">#REF!</definedName>
    <definedName name="INFO_BI_EXE_NAME" hidden="1">"BICORE.EXE"</definedName>
    <definedName name="INFO_EXE_SERVER_PATH" hidden="1">"C:\Program Files (x86)\Sage Simply Accounting Enterprise 2011\BICORE.EXE"</definedName>
    <definedName name="INFO_INSTANCE_ID" hidden="1">"0"</definedName>
    <definedName name="INFO_INSTANCE_NAME" hidden="1">"Sales Analysis (2-1)_20111005_11_40_16_4040.xls"</definedName>
    <definedName name="INFO_REPORT_CODE" hidden="1">"SA10MySQL-AR01-2-1"</definedName>
    <definedName name="INFO_REPORT_ID" hidden="1">"28"</definedName>
    <definedName name="INFO_REPORT_NAME" hidden="1">"Sales Analysis (2-1)"</definedName>
    <definedName name="INFO_RUN_USER" hidden="1">"3"</definedName>
    <definedName name="INFO_RUN_WORKSTATION" hidden="1">"WS-JENNY-LAPTOP"</definedName>
    <definedName name="ip" hidden="1">{"'Standalone List Price Trends'!$A$1:$X$56"}</definedName>
    <definedName name="ipcc" hidden="1">{"'Standalone List Price Trends'!$A$1:$X$56"}</definedName>
    <definedName name="IQ_1" hidden="1">38971.6218981482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NDRATING_FITCH" hidden="1">"IQ_BONDRATING_FITCH"</definedName>
    <definedName name="IQ_BONDRATING_SP" hidden="1">"IQ_BONDRATING_SP"</definedName>
    <definedName name="IQ_BOOK_VALUE" hidden="1">"IQ_BOOK_VALUE"</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TDDEV_EST_REUT" hidden="1">"c5408"</definedName>
    <definedName name="IQ_CAPEX_BR" hidden="1">"c111"</definedName>
    <definedName name="IQ_CASH_DIVIDENDS_NET_INCOME_FDIC" hidden="1">"c6738"</definedName>
    <definedName name="IQ_CASH_IN_PROCESS_FDIC" hidden="1">"c6386"</definedName>
    <definedName name="IQ_CASH_OPER_ACT_OR_EST" hidden="1">"c4164"</definedName>
    <definedName name="IQ_CCE_FDIC" hidden="1">"c6296"</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"IQ_EBIT_GROWTH_1"</definedName>
    <definedName name="IQ_EBIT_GROWTH_2" hidden="1">"IQ_EBIT_GROWTH_2"</definedName>
    <definedName name="IQ_EBITDA_10K" hidden="1">"IQ_EBITDA_10K"</definedName>
    <definedName name="IQ_EBITDA_10Q" hidden="1">"IQ_EBITDA_10Q"</definedName>
    <definedName name="IQ_EBITDA_10Q1" hidden="1">"IQ_EBITDA_10Q1"</definedName>
    <definedName name="IQ_EBITDA_GROWTH_1" hidden="1">"IQ_EBITDA_GROWTH_1"</definedName>
    <definedName name="IQ_EBITDA_GROWTH_2" hidden="1">"IQ_EBITDA_GROWTH_2"</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"IQ_EPS_EST_1"</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EPS" hidden="1">"c1648"</definedName>
    <definedName name="IQ_EST_ACT_FFO_REUT" hidden="1">"c3843"</definedName>
    <definedName name="IQ_EST_ACT_FFO_SHARE_SHARE_REUT" hidden="1">"c3843"</definedName>
    <definedName name="IQ_EST_BV_DIFF_REUT" hidden="1">"c5433"</definedName>
    <definedName name="IQ_EST_BV_SURPRISE_PERCENT_REUT" hidden="1">"c5434"</definedName>
    <definedName name="IQ_EST_EPS_DIFF" hidden="1">"c1864"</definedName>
    <definedName name="IQ_EST_EPS_SURPRISE" hidden="1">"c1635"</definedName>
    <definedName name="IQ_EST_FFO_DIFF_REUT" hidden="1">"c3890"</definedName>
    <definedName name="IQ_EST_FFO_SHARE_SHARE_DIFF_REUT" hidden="1">"c3890"</definedName>
    <definedName name="IQ_EST_FFO_SHARE_SHARE_SURPRISE_PERCENT_REUT" hidden="1">"c3891"</definedName>
    <definedName name="IQ_EST_FFO_SURPRISE_PERCENT_REUT" hidden="1">"c3891"</definedName>
    <definedName name="IQ_EST_NUM_BUY_REUT" hidden="1">"c3869"</definedName>
    <definedName name="IQ_EST_NUM_HOLD_REUT" hidden="1">"c3871"</definedName>
    <definedName name="IQ_EST_NUM_OUTPERFORM_REUT" hidden="1">"c3870"</definedName>
    <definedName name="IQ_EST_NUM_SELL_REUT" hidden="1">"c3873"</definedName>
    <definedName name="IQ_EST_NUM_UNDERPERFORM_REUT" hidden="1">"c3872"</definedName>
    <definedName name="IQ_ESTIMATED_ASSESSABLE_DEPOSITS_FDIC" hidden="1">"c6490"</definedName>
    <definedName name="IQ_ESTIMATED_INSURED_DEPOSITS_FDIC" hidden="1">"c6491"</definedName>
    <definedName name="IQ_EV_OVER_REVENUE_EST" hidden="1">"IQ_EV_OVER_REVENUE_EST"</definedName>
    <definedName name="IQ_EV_OVER_REVENUE_EST_1" hidden="1">"IQ_EV_OVER_REVENUE_EST_1"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EST_REUT" hidden="1">"c3837"</definedName>
    <definedName name="IQ_FFO_HIGH_EST_REUT" hidden="1">"c3839"</definedName>
    <definedName name="IQ_FFO_LOW_EST_REUT" hidden="1">"c3840"</definedName>
    <definedName name="IQ_FFO_MEDIAN_EST_REUT" hidden="1">"c3838"</definedName>
    <definedName name="IQ_FFO_NUM_EST_REUT" hidden="1">"c3841"</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TDDEV_EST_REUT" hidden="1">"c3842"</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"50"</definedName>
    <definedName name="IQ_LATESTQ" hidden="1">500</definedName>
    <definedName name="IQ_LATESTQFR" hidden="1">"100"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2000</definedName>
    <definedName name="IQ_LTM_DATE" hidden="1">"IQ_LTM_DATE"</definedName>
    <definedName name="IQ_LTMMONTH" hidden="1">120000</definedName>
    <definedName name="IQ_MAINT_CAPEX_ACT_OR_EST" hidden="1">"c4458"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43895.6691435185</definedName>
    <definedName name="IQ_NAMES_REVISION_DATE__1" hidden="1">42298.8973032407</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"IQ_NET_INC_GROWTH_1"</definedName>
    <definedName name="IQ_NET_INC_GROWTH_2" hidden="1">"IQ_NET_INC_GROWTH_2"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2MONTHS_REUT" hidden="1">"c3938"</definedName>
    <definedName name="IQ_PERCENT_CHANGE_EST_FFO_18MONTHS" hidden="1">"c1829"</definedName>
    <definedName name="IQ_PERCENT_CHANGE_EST_FFO_18MONTHS_REUT" hidden="1">"c3939"</definedName>
    <definedName name="IQ_PERCENT_CHANGE_EST_FFO_3MONTHS" hidden="1">"c1825"</definedName>
    <definedName name="IQ_PERCENT_CHANGE_EST_FFO_3MONTHS_REUT" hidden="1">"c3935"</definedName>
    <definedName name="IQ_PERCENT_CHANGE_EST_FFO_6MONTHS" hidden="1">"c1826"</definedName>
    <definedName name="IQ_PERCENT_CHANGE_EST_FFO_6MONTHS_REUT" hidden="1">"c3936"</definedName>
    <definedName name="IQ_PERCENT_CHANGE_EST_FFO_9MONTHS" hidden="1">"c1827"</definedName>
    <definedName name="IQ_PERCENT_CHANGE_EST_FFO_9MONTHS_REUT" hidden="1">"c3937"</definedName>
    <definedName name="IQ_PERCENT_CHANGE_EST_FFO_DAY" hidden="1">"c1822"</definedName>
    <definedName name="IQ_PERCENT_CHANGE_EST_FFO_DAY_REUT" hidden="1">"c3933"</definedName>
    <definedName name="IQ_PERCENT_CHANGE_EST_FFO_MONTH" hidden="1">"c1824"</definedName>
    <definedName name="IQ_PERCENT_CHANGE_EST_FFO_MONTH_REUT" hidden="1">"c3934"</definedName>
    <definedName name="IQ_PERCENT_CHANGE_EST_FFO_SHARE_SHARE_12MONTHS" hidden="1">"c1828"</definedName>
    <definedName name="IQ_PERCENT_CHANGE_EST_FFO_SHARE_SHARE_12MONTHS_REUT" hidden="1">"c3938"</definedName>
    <definedName name="IQ_PERCENT_CHANGE_EST_FFO_SHARE_SHARE_18MONTHS" hidden="1">"c1829"</definedName>
    <definedName name="IQ_PERCENT_CHANGE_EST_FFO_SHARE_SHARE_18MONTHS_REUT" hidden="1">"c3939"</definedName>
    <definedName name="IQ_PERCENT_CHANGE_EST_FFO_SHARE_SHARE_3MONTHS" hidden="1">"c1825"</definedName>
    <definedName name="IQ_PERCENT_CHANGE_EST_FFO_SHARE_SHARE_3MONTHS_REUT" hidden="1">"c3935"</definedName>
    <definedName name="IQ_PERCENT_CHANGE_EST_FFO_SHARE_SHARE_6MONTHS" hidden="1">"c1826"</definedName>
    <definedName name="IQ_PERCENT_CHANGE_EST_FFO_SHARE_SHARE_6MONTHS_REUT" hidden="1">"c3936"</definedName>
    <definedName name="IQ_PERCENT_CHANGE_EST_FFO_SHARE_SHARE_9MONTHS" hidden="1">"c1827"</definedName>
    <definedName name="IQ_PERCENT_CHANGE_EST_FFO_SHARE_SHARE_9MONTHS_REUT" hidden="1">"c3937"</definedName>
    <definedName name="IQ_PERCENT_CHANGE_EST_FFO_SHARE_SHARE_DAY" hidden="1">"c1822"</definedName>
    <definedName name="IQ_PERCENT_CHANGE_EST_FFO_SHARE_SHARE_DAY_REUT" hidden="1">"c3933"</definedName>
    <definedName name="IQ_PERCENT_CHANGE_EST_FFO_SHARE_SHARE_MONTH" hidden="1">"c1824"</definedName>
    <definedName name="IQ_PERCENT_CHANGE_EST_FFO_SHARE_SHARE_MONTH_REUT" hidden="1">"c3934"</definedName>
    <definedName name="IQ_PERCENT_CHANGE_EST_FFO_SHARE_SHARE_WEEK" hidden="1">"c1823"</definedName>
    <definedName name="IQ_PERCENT_CHANGE_EST_FFO_SHARE_SHARE_WEEK_REUT" hidden="1">"c3964"</definedName>
    <definedName name="IQ_PERCENT_CHANGE_EST_FFO_WEEK" hidden="1">"c1823"</definedName>
    <definedName name="IQ_PERCENT_CHANGE_EST_FFO_WEEK_REUT" hidden="1">"c3964"</definedName>
    <definedName name="IQ_PERCENT_INSURED_FDIC" hidden="1">"c6374"</definedName>
    <definedName name="IQ_PERIODDATE_FDIC" hidden="1">"c13646"</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"IQ_PRICE_OVER_EPS_EST"</definedName>
    <definedName name="IQ_PRICE_OVER_EPS_EST_1" hidden="1">"IQ_PRICE_OVER_EPS_EST_1"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"IQ_REVENUE_EST_1"</definedName>
    <definedName name="IQ_REVENUE_GROWTH_1" hidden="1">"IQ_REVENUE_GROWTH_1"</definedName>
    <definedName name="IQ_REVENUE_GROWTH_2" hidden="1">"IQ_REVENUE_GROWTH_2"</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12" hidden="1">"$A$13:$A$272"</definedName>
    <definedName name="IQRA279" hidden="1">"$A$280:$A$539"</definedName>
    <definedName name="IQRA5" hidden="1">"$A$6:$A$12"</definedName>
    <definedName name="IQRA91" hidden="1">"$A$92:$A$98"</definedName>
    <definedName name="IQRAC12" hidden="1">"$AC$13"</definedName>
    <definedName name="IQRAC279" hidden="1">"$AC$280:$AC$539"</definedName>
    <definedName name="IQRAF12" hidden="1">"$AF$13"</definedName>
    <definedName name="IQRAF279" hidden="1">"$AF$280:$AF$339"</definedName>
    <definedName name="IQRAJ12" hidden="1">"$AJ$13"</definedName>
    <definedName name="IQRAJ279" hidden="1">"$AJ$280:$AJ$539"</definedName>
    <definedName name="IQRAM12" hidden="1">"$AM$13"</definedName>
    <definedName name="IQRAM279" hidden="1">"$AM$280:$AM$339"</definedName>
    <definedName name="IQRAQ12" hidden="1">"$AQ$13"</definedName>
    <definedName name="IQRAQ279" hidden="1">"$AQ$280:$AQ$539"</definedName>
    <definedName name="IQRAT12" hidden="1">"$AT$13"</definedName>
    <definedName name="IQRAT279" hidden="1">"$AT$280:$AT$339"</definedName>
    <definedName name="IQRAX12" hidden="1">"$AX$13"</definedName>
    <definedName name="IQRAX279" hidden="1">"$AX$280:$AX$539"</definedName>
    <definedName name="IQRB17" hidden="1">"$B$18:$B$279"</definedName>
    <definedName name="IQRB5" hidden="1">"$B$6:$B$12"</definedName>
    <definedName name="IQRB91" hidden="1">"$B$92:$B$98"</definedName>
    <definedName name="IQRBA12" hidden="1">"$BA$13"</definedName>
    <definedName name="IQRBA279" hidden="1">"$BA$280:$BA$339"</definedName>
    <definedName name="IQRBE12" hidden="1">"$BE$13"</definedName>
    <definedName name="IQRBE279" hidden="1">"$BE$280:$BE$539"</definedName>
    <definedName name="IQRBetaDataA12" hidden="1">'[24]Beta Data'!$A$13:$A$273</definedName>
    <definedName name="IQRBetaDataA279" hidden="1">'[24]Beta Data'!$A$280:$A$540</definedName>
    <definedName name="IQRBetaDataAC12" hidden="1">'[24]Beta Data'!$AC$13:$AC$273</definedName>
    <definedName name="IQRBetaDataAF12" hidden="1">'[24]Beta Data'!$AF$13:$AF$72</definedName>
    <definedName name="IQRBetaDataAF279" hidden="1">'[24]Beta Data'!$AF$280:$AF$339</definedName>
    <definedName name="IQRBetaDataAJ12" hidden="1">'[24]Beta Data'!$AJ$13:$AJ$273</definedName>
    <definedName name="IQRBetaDataAJ279" hidden="1">'[24]Beta Data'!$AJ$280:$AJ$540</definedName>
    <definedName name="IQRBetaDataAM12" hidden="1">'[24]Beta Data'!$AM$13:$AM$72</definedName>
    <definedName name="IQRBetaDataAM279" hidden="1">'[24]Beta Data'!$AM$280:$AM$339</definedName>
    <definedName name="IQRBetaDataAQ12" hidden="1">'[24]Beta Data'!$AQ$13:$AQ$273</definedName>
    <definedName name="IQRBetaDataAQ279" hidden="1">'[24]Beta Data'!$AQ$280:$AQ$540</definedName>
    <definedName name="IQRBetaDataAT12" hidden="1">'[24]Beta Data'!$AT$13:$AT$72</definedName>
    <definedName name="IQRBetaDataAT279" hidden="1">'[24]Beta Data'!$AT$280:$AT$339</definedName>
    <definedName name="IQRBetaDataAX12" hidden="1">'[24]Beta Data'!$AX$13:$AX$273</definedName>
    <definedName name="IQRBetaDataAX279" hidden="1">'[24]Beta Data'!$AX$280:$AX$540</definedName>
    <definedName name="IQRBetaDataBA12" hidden="1">'[24]Beta Data'!$BA$13:$BA$72</definedName>
    <definedName name="IQRBetaDataBE12" hidden="1">'[24]Beta Data'!$BE$13:$BE$273</definedName>
    <definedName name="IQRBetaDataBH12" hidden="1">'[24]Beta Data'!$BH$13:$BH$72</definedName>
    <definedName name="IQRBetaDataBH279" hidden="1">'[24]Beta Data'!$BH$280:$BH$339</definedName>
    <definedName name="IQRBetaDataBL12" hidden="1">'[24]Beta Data'!$BL$13:$BL$273</definedName>
    <definedName name="IQRBetaDataBL279" hidden="1">'[24]Beta Data'!$BL$280:$BL$540</definedName>
    <definedName name="IQRBetaDataBO12" hidden="1">'[24]Beta Data'!$BO$13:$BO$72</definedName>
    <definedName name="IQRBetaDataBO279" hidden="1">'[24]Beta Data'!$BO$280:$BO$339</definedName>
    <definedName name="IQRBetaDataBS12" hidden="1">'[25]Beta Data'!$BS$13:$BS$273</definedName>
    <definedName name="IQRBetaDataBV12" hidden="1">'[25]Beta Data'!$BV$13:$BV$71</definedName>
    <definedName name="IQRBetaDataBV279" hidden="1">'[24]Beta Data'!$BV$280:$BV$339</definedName>
    <definedName name="IQRBetaDataCC279" hidden="1">'[24]Beta Data'!$CC$280:$CC$339</definedName>
    <definedName name="IQRBetaDataCG279" hidden="1">'[24]Beta Data'!$CG$280:$CG$540</definedName>
    <definedName name="IQRBetaDataCJ279" hidden="1">'[24]Beta Data'!$CJ$280:$CJ$339</definedName>
    <definedName name="IQRBetaDataCN279" hidden="1">'[24]Beta Data'!$CN$280:$CN$540</definedName>
    <definedName name="IQRBetaDataCQ279" hidden="1">'[24]Beta Data'!$CQ$280:$CQ$339</definedName>
    <definedName name="IQRBetaDataCX279" hidden="1">'[24]Beta Data'!$CX$280:$CX$339</definedName>
    <definedName name="IQRBetaDataD12" hidden="1">'[24]Beta Data'!$D$13:$D$72</definedName>
    <definedName name="IQRBetaDataD279" hidden="1">'[24]Beta Data'!$D$280:$D$339</definedName>
    <definedName name="IQRBetaDataH12" hidden="1">'[24]Beta Data'!$H$13:$H$273</definedName>
    <definedName name="IQRBetaDataH279" hidden="1">'[24]Beta Data'!$H$280:$H$540</definedName>
    <definedName name="IQRBetaDataK12" hidden="1">'[24]Beta Data'!$K$13:$K$72</definedName>
    <definedName name="IQRBetaDataK279" hidden="1">'[24]Beta Data'!$K$280:$K$339</definedName>
    <definedName name="IQRBetaDataO12" hidden="1">'[24]Beta Data'!$O$13:$O$273</definedName>
    <definedName name="IQRBetaDataO279" hidden="1">'[24]Beta Data'!$O$280:$O$540</definedName>
    <definedName name="IQRBetaDataR12" hidden="1">'[24]Beta Data'!$R$13:$R$72</definedName>
    <definedName name="IQRBetaDataR279" hidden="1">'[24]Beta Data'!$R$280:$R$339</definedName>
    <definedName name="IQRBetaDataV12" hidden="1">'[24]Beta Data'!$V$13:$V$273</definedName>
    <definedName name="IQRBetaDataV279" hidden="1">'[24]Beta Data'!$V$280:$V$540</definedName>
    <definedName name="IQRBetaDataY12" hidden="1">'[24]Beta Data'!$Y$13:$Y$72</definedName>
    <definedName name="IQRBetaDataY279" hidden="1">'[24]Beta Data'!$Y$280:$Y$339</definedName>
    <definedName name="IQRBH12" hidden="1">"$BH$13"</definedName>
    <definedName name="IQRBH279" hidden="1">"$BH$280:$BH$339"</definedName>
    <definedName name="IQRBL12" hidden="1">"$BL$13"</definedName>
    <definedName name="IQRBL279" hidden="1">"$BL$280:$BL$539"</definedName>
    <definedName name="IQRBO12" hidden="1">"$BO$13"</definedName>
    <definedName name="IQRBO279" hidden="1">"$BO$280:$BO$339"</definedName>
    <definedName name="IQRBS11" hidden="1">"$BS$12:$BS$272"</definedName>
    <definedName name="IQRBS12" hidden="1">"$BS$13"</definedName>
    <definedName name="IQRBS279" hidden="1">"$BS$280:$BS$539"</definedName>
    <definedName name="IQRBV12" hidden="1">"$BV$13"</definedName>
    <definedName name="IQRBV279" hidden="1">"$BV$280:$BV$339"</definedName>
    <definedName name="IQRBZ12" hidden="1">"$BZ$13"</definedName>
    <definedName name="IQRBZ279" hidden="1">"$BZ$280:$BZ$539"</definedName>
    <definedName name="IQRC5" hidden="1">"$C$6:$C$12"</definedName>
    <definedName name="IQRCC12" hidden="1">"$CC$13"</definedName>
    <definedName name="IQRCC279" hidden="1">"$CC$280:$CC$339"</definedName>
    <definedName name="IQRCG12" hidden="1">"$CG$13"</definedName>
    <definedName name="IQRCG279" hidden="1">"$CG$280:$CG$539"</definedName>
    <definedName name="IQRCJ12" hidden="1">"$CJ$13"</definedName>
    <definedName name="IQRCJ279" hidden="1">"$CJ$280:$CJ$339"</definedName>
    <definedName name="IQRCN12" hidden="1">"$CN$13"</definedName>
    <definedName name="IQRCN279" hidden="1">"$CN$280:$CN$539"</definedName>
    <definedName name="IQRCQ12" hidden="1">"$CQ$13"</definedName>
    <definedName name="IQRCQ279" hidden="1">"$CQ$280:$CQ$339"</definedName>
    <definedName name="IQRCU12" hidden="1">"$CU$13"</definedName>
    <definedName name="IQRCU279" hidden="1">"$CU$280:$CU$539"</definedName>
    <definedName name="IQRCX12" hidden="1">"$CX$13"</definedName>
    <definedName name="IQRCX279" hidden="1">"$CX$280:$CX$339"</definedName>
    <definedName name="IQRD12" hidden="1">"$D$13:$D$71"</definedName>
    <definedName name="IQRD279" hidden="1">"$D$280:$D$339"</definedName>
    <definedName name="IQRE5" hidden="1">"$E$6:$E$12"</definedName>
    <definedName name="IQRF13" hidden="1">"$F$14:$F$572"</definedName>
    <definedName name="IQRF5" hidden="1">"$F$6:$F$12"</definedName>
    <definedName name="IQRH12" hidden="1">"$H$13"</definedName>
    <definedName name="IQRH279" hidden="1">"$H$280:$H$539"</definedName>
    <definedName name="IQRH91" hidden="1">"$H$92:$H$98"</definedName>
    <definedName name="IQRI92" hidden="1">"$I$93:$I$99"</definedName>
    <definedName name="IQRJ5" hidden="1">"$J$6:$J$13"</definedName>
    <definedName name="IQRK12" hidden="1">"$K$13"</definedName>
    <definedName name="IQRK279" hidden="1">"$K$280:$K$339"</definedName>
    <definedName name="IQRL95" hidden="1">"$M$95:$S$95"</definedName>
    <definedName name="IQRN89" hidden="1">"$O$89:$U$89"</definedName>
    <definedName name="IQRN90" hidden="1">"$O$90:$U$90"</definedName>
    <definedName name="IQRO12" hidden="1">"$O$13"</definedName>
    <definedName name="IQRO279" hidden="1">"$O$280:$O$539"</definedName>
    <definedName name="IQRR12" hidden="1">"$R$13"</definedName>
    <definedName name="IQRR279" hidden="1">"$R$280:$R$339"</definedName>
    <definedName name="IQRTreasuryOptionsWarrantsK13" hidden="1">'[26]Treasury Options Warrants'!$K$14:$K$17</definedName>
    <definedName name="IQRTreasuryOptionsWarrantsL13" hidden="1">'[26]Treasury Options Warrants'!$L$14:$L$17</definedName>
    <definedName name="IQRTreasuryOptionsWarrantsM13" hidden="1">'[26]Treasury Options Warrants'!$M$14:$M$17</definedName>
    <definedName name="IQRTreasuryOptionsWarrantsN13" hidden="1">'[26]Treasury Options Warrants'!$N$14:$N$17</definedName>
    <definedName name="IQRTreasuryOptionsWarrantsO13" hidden="1">'[26]Treasury Options Warrants'!$O$14:$O$17</definedName>
    <definedName name="IQRTreasuryOptionsWarrantsP13" hidden="1">'[26]Treasury Options Warrants'!$P$14:$P$17</definedName>
    <definedName name="IQRTreasuryOptionsWarrantsR13" hidden="1">'[26]Treasury Options Warrants'!$R$14:$R$17</definedName>
    <definedName name="IQRTreasuryOptionsWarrantsS13" hidden="1">'[26]Treasury Options Warrants'!$S$14:$S$17</definedName>
    <definedName name="IQRTreasuryOptionsWarrantsT13" hidden="1">'[26]Treasury Options Warrants'!$T$14:$T$17</definedName>
    <definedName name="IQRV12" hidden="1">"$V$13"</definedName>
    <definedName name="IQRV279" hidden="1">"$V$280:$V$539"</definedName>
    <definedName name="IQRY12" hidden="1">"$Y$13"</definedName>
    <definedName name="IQRY279" hidden="1">"$Y$280:$Y$339"</definedName>
    <definedName name="iQShowHideColumns" hidden="1">"iQShowAll"</definedName>
    <definedName name="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IsColHidden" hidden="1">FALSE</definedName>
    <definedName name="IsLTMColHidden" hidden="1">FALSE</definedName>
    <definedName name="j" hidden="1">{#N/A,"Mgmt Plan",TRUE,"Assumptions";#N/A,#N/A,TRUE,"Summary";#N/A,#N/A,TRUE,"DCF (Company)";#N/A,"Conservative",TRUE,"Assumptions";#N/A,#N/A,TRUE,"Summary";#N/A,#N/A,TRUE,"DCF (Company)";#N/A,"Synergies",TRUE,"Assumptions";#N/A,#N/A,TRUE,"Summary";#N/A,#N/A,TRUE,"DCF (Company)"}</definedName>
    <definedName name="jeff" hidden="1">{"comps",#N/A,FALSE,"TXTCOMPS";"segment_EPS",#N/A,FALSE,"TXTCOMPS";"valuation",#N/A,FALSE,"TXTCOMPS"}</definedName>
    <definedName name="jfj" hidden="1">{#N/A,#N/A,FALSE,"FY97";#N/A,#N/A,FALSE,"FY98";#N/A,#N/A,FALSE,"FY99";#N/A,#N/A,FALSE,"FY00";#N/A,#N/A,FALSE,"FY01"}</definedName>
    <definedName name="jhjhk" hidden="1">{#N/A,#N/A,FALSE,"Aging Summary";#N/A,#N/A,FALSE,"Ratio Analysis";#N/A,#N/A,FALSE,"Test 120 Day Accts";#N/A,#N/A,FALSE,"Tickmarks"}</definedName>
    <definedName name="jj" hidden="1">{"Page 1",#N/A,FALSE,"Sheet1";"Page 2",#N/A,FALSE,"Sheet1"}</definedName>
    <definedName name="jjj" hidden="1">{#N/A,#N/A,FALSE,"BS-WP";#N/A,#N/A,FALSE,"INCST-WP";#N/A,#N/A,FALSE,"CF-WP";#N/A,#N/A,FALSE,"SEST-WP";#N/A,#N/A,FALSE,"RSTMENT";#N/A,#N/A,FALSE,"STMENT"}</definedName>
    <definedName name="jk" hidden="1">{"segment_EPS",#N/A,FALSE,"TXTCOMPS"}</definedName>
    <definedName name="JOB2PROJECT">OFFSET([20]Tables!$N$3,0,0,IF(COUNTA([20]Tables!$N:$N)=1,1,COUNTA([20]Tables!$N:$N)-1),2)</definedName>
    <definedName name="jsl" hidden="1">{#N/A,#N/A,FALSE,"Part E";#N/A,#N/A,FALSE,"E.1 Prelim Earnings Plan"}</definedName>
    <definedName name="k" hidden="1">{"comps",#N/A,FALSE,"TXTCOMPS";"segment_EPS",#N/A,FALSE,"TXTCOMPS";"valuation",#N/A,FALSE,"TXTCOMPS"}</definedName>
    <definedName name="kjhh" hidden="1">{"cap_structure",#N/A,FALSE,"Graph-Mkt Cap";"price",#N/A,FALSE,"Graph-Price";"ebit",#N/A,FALSE,"Graph-EBITDA";"ebitda",#N/A,FALSE,"Graph-EBITDA"}</definedName>
    <definedName name="KJ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kkkkkkkkkkkkkkkkkkkk" hidden="1">{#N/A,#N/A,FALSE,"VALSUM";#N/A,#N/A,FALSE,"MKT.COMPS";#N/A,#N/A,FALSE,"ACQ.MULT.";#N/A,#N/A,FALSE,"DCF - LBO"}</definedName>
    <definedName name="l" hidden="1">{"IS",#N/A,FALSE,"IS";"RPTIS",#N/A,FALSE,"RPTIS";"STATS",#N/A,FALSE,"STATS";"CELL",#N/A,FALSE,"CELL";"BS",#N/A,FALSE,"BS"}</definedName>
    <definedName name="LCT">'[21]Current Taxes'!$F$272</definedName>
    <definedName name="LDC_LIST">[27]lists!$AM$1:$AM$80</definedName>
    <definedName name="LDCLIST">'[18]LDC Info'!$AA$3:$AA$99</definedName>
    <definedName name="LIMIT">#REF!</definedName>
    <definedName name="ListOffset" hidden="1">1</definedName>
    <definedName name="lkk" hidden="1">{#N/A,#N/A,FALSE,"Push down"}</definedName>
    <definedName name="ll" hidden="1">{#N/A,#N/A,FALSE,"Aging Summary";#N/A,#N/A,FALSE,"Ratio Analysis";#N/A,#N/A,FALSE,"Test 120 Day Accts";#N/A,#N/A,FALSE,"Tickmarks"}</definedName>
    <definedName name="lll" hidden="1">{#N/A,#N/A,FALSE,"Inc Stmt "}</definedName>
    <definedName name="lllllllllll" hidden="1">{#N/A,#N/A,FALSE,"MKT.COMPS";#N/A,#N/A,FALSE,"DCF - LBO"}</definedName>
    <definedName name="llllllllllllllllll" hidden="1">{#N/A,#N/A,FALSE,"VALSUM";#N/A,#N/A,FALSE,"MKT.COMPS";#N/A,#N/A,FALSE,"ACQ.MULT.";#N/A,#N/A,FALSE,"DCF - LBO"}</definedName>
    <definedName name="lllllllllllllllllll" hidden="1">{#N/A,#N/A,FALSE,"MKT.COMPS";#N/A,#N/A,FALSE,"DCF - LBO"}</definedName>
    <definedName name="lo" hidden="1">{"valuation",#N/A,FALSE,"TXTCOMPS"}</definedName>
    <definedName name="loik" hidden="1">{"segment_EPS",#N/A,FALSE,"TXTCOMPS"}</definedName>
    <definedName name="loiku" hidden="1">{"valuation",#N/A,FALSE,"TXTCOMPS"}</definedName>
    <definedName name="loiuy" hidden="1">{"comps",#N/A,FALSE,"TXTCOMPS"}</definedName>
    <definedName name="lola" hidden="1">{#N/A,#N/A,FALSE,"PERSONAL";#N/A,#N/A,FALSE,"explotación";#N/A,#N/A,FALSE,"generales"}</definedName>
    <definedName name="lolal"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as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pi" hidden="1">{"comps",#N/A,FALSE,"TXTCOMPS"}</definedName>
    <definedName name="LossFactors">[18]lists!$L$2:$L$15</definedName>
    <definedName name="lund"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lundd"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1Forecast" hidden="1">{"Page 1",#N/A,FALSE,"Sheet1";"Page 2",#N/A,FALSE,"Sheet1"}</definedName>
    <definedName name="MayForecast" hidden="1">{"Page 1",#N/A,FALSE,"Sheet1";"Page 2",#N/A,FALSE,"Sheet1"}</definedName>
    <definedName name="Merge">#REF!</definedName>
    <definedName name="Meters">#REF!</definedName>
    <definedName name="mmmmmmmmmmmmm" hidden="1">{#N/A,#N/A,FALSE,"CASHFLOW BS";#N/A,#N/A,FALSE,"CASHFLOW DETAIL"}</definedName>
    <definedName name="mmmmmmmmmmmmmm" hidden="1">{#N/A,#N/A,FALSE,"Sheet1"}</definedName>
    <definedName name="MofF">#REF!</definedName>
    <definedName name="months">[20]Tables!$A$3:$A$14</definedName>
    <definedName name="move"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mthPicker">"Rounded Rectangle 3,ddMonths,ddYears,cmdPickDate"</definedName>
    <definedName name="n" hidden="1">{"Page 1",#N/A,FALSE,"Sheet1";"Page 2",#N/A,FALSE,"Sheet1"}</definedName>
    <definedName name="new"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newbel" hidden="1">{"IS",#N/A,FALSE,"IS";"RPTIS",#N/A,FALSE,"RPTIS";"STATS",#N/A,FALSE,"STATS";"CELL",#N/A,FALSE,"CELL";"BS",#N/A,FALSE,"BS"}</definedName>
    <definedName name="NJ" hidden="1">{"valuation",#N/A,FALSE,"TXTCOMPS"}</definedName>
    <definedName name="nl" hidden="1">{#N/A,#N/A,FALSE,"Aging Summary";#N/A,#N/A,FALSE,"Ratio Analysis";#N/A,#N/A,FALSE,"Test 120 Day Accts";#N/A,#N/A,FALSE,"Tickmarks"}</definedName>
    <definedName name="NonPayment">[18]lists!$AA$1:$AA$71</definedName>
    <definedName name="NovFcstMktGuidance" hidden="1">{#N/A,#N/A,FALSE,"98-profile"}</definedName>
    <definedName name="o" hidden="1">{#N/A,#N/A,FALSE,"New Depr Sch-150% DB";#N/A,#N/A,FALSE,"Cash Flows RLP";#N/A,#N/A,FALSE,"IRR";#N/A,#N/A,FALSE,"Proforma IS";#N/A,#N/A,FALSE,"Assumptions"}</definedName>
    <definedName name="o_1" hidden="1">{#N/A,#N/A,FALSE,"New Depr Sch-150% DB";#N/A,#N/A,FALSE,"Cash Flows RLP";#N/A,#N/A,FALSE,"IRR";#N/A,#N/A,FALSE,"Proforma IS";#N/A,#N/A,FALSE,"Assumptions"}</definedName>
    <definedName name="o_2" hidden="1">{#N/A,#N/A,FALSE,"New Depr Sch-150% DB";#N/A,#N/A,FALSE,"Cash Flows RLP";#N/A,#N/A,FALSE,"IRR";#N/A,#N/A,FALSE,"Proforma IS";#N/A,#N/A,FALSE,"Assumptions"}</definedName>
    <definedName name="ok" hidden="1">{"ReportTop",#N/A,FALSE,"report top"}</definedName>
    <definedName name="old" hidden="1">{"Con. New Accts",#N/A,FALSE,"NEW ACCOUNTS BUDGET";"Zel. New Accts",#N/A,FALSE,"NEW ACCOUNTS BUDGET";"Bay New Accts",#N/A,FALSE,"NEW ACCOUNTS BUDGET"}</definedName>
    <definedName name="one.total" hidden="1">{#N/A,#N/A,FALSE,"Coverage";#N/A,#N/A,FALSE,"Leverage";#N/A,#N/A,FALSE,"Projections"}</definedName>
    <definedName name="Order" hidden="1">255</definedName>
    <definedName name="OrderTable" hidden="1">#REF!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 hidden="1">{"comps",#N/A,FALSE,"TXTCOMPS";"segment_EPS",#N/A,FALSE,"TXTCOMPS";"valuation",#N/A,FALSE,"TXTCOMPS"}</definedName>
    <definedName name="per" hidden="1">{"WACC_clientcopy",#N/A,FALSE,"Inputs";"Beta_clientcopy",#N/A,FALSE,"Inputs";"SCF_clientcopy",#N/A,FALSE,"Inputs";"ProBS_clientcopy",#N/A,FALSE,"Inputs";"BS_clientcopy",#N/A,FALSE,"Inputs";"ProIS_clientcopy",#N/A,FALSE,"Inputs";"IS_clientcopy",#N/A,FALSE,"Inputs";"Ratios_clientcopy",#N/A,FALSE,"Ratios"}</definedName>
    <definedName name="PeriodList">#REF!</definedName>
    <definedName name="pissoff" hidden="1">{#N/A,#N/A,FALSE,"Inc Stmt "}</definedName>
    <definedName name="pouy" hidden="1">{"segment_EPS",#N/A,FALSE,"TXTCOMPS"}</definedName>
    <definedName name="print_end">#REF!</definedName>
    <definedName name="ProdForm" hidden="1">#REF!</definedName>
    <definedName name="project_category">OFFSET([20]staging!$B$2,0,-1,IF(COUNTA([20]staging!$B:$B)=1,1,COUNTA([20]staging!$B:$B)-1),1)</definedName>
    <definedName name="PROJECT_TYPE">[20]Tables!$A$17:$A$20</definedName>
    <definedName name="Property">#REF!</definedName>
    <definedName name="pulp" hidden="1">[23]A!$E$13:$E$31</definedName>
    <definedName name="q" hidden="1">{"comps",#N/A,FALSE,"TXTCOMPS";"segment_EPS",#N/A,FALSE,"TXTCOMPS";"valuation",#N/A,FALSE,"TXTCOMPS"}</definedName>
    <definedName name="Q2OH" hidden="1">{"schedule",#N/A,FALSE,"Sum Op's";"input area",#N/A,FALSE,"Sum Op's"}</definedName>
    <definedName name="qa" hidden="1">{"comps",#N/A,FALSE,"TXTCOMPS";"segment_EPS",#N/A,FALSE,"TXTCOMPS";"valuation",#N/A,FALSE,"TXTCOMPS"}</definedName>
    <definedName name="qd" hidden="1">{"comps",#N/A,FALSE,"TXTCOMPS"}</definedName>
    <definedName name="qf" hidden="1">{"segment_EPS",#N/A,FALSE,"TXTCOMPS"}</definedName>
    <definedName name="qg" hidden="1">{"valuation",#N/A,FALSE,"TXTCOMPS"}</definedName>
    <definedName name="qqqqqqqqqqqq" hidden="1">{#N/A,#N/A,FALSE,"BS";#N/A,#N/A,FALSE,"IS";#N/A,#N/A,FALSE,"PI";#N/A,#N/A,FALSE,"CF"}</definedName>
    <definedName name="qqqqqqqqqqqqq"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qqqqqqqqqqqqqq" hidden="1">{#N/A,#N/A,FALSE,"YE INT COV";#N/A,#N/A,FALSE,"YE INT COV B"}</definedName>
    <definedName name="qqqqqqqqqqqqqqqqq" hidden="1">{#N/A,#N/A,FALSE,"MKT.COMPS";#N/A,#N/A,FALSE,"DCF - LBO"}</definedName>
    <definedName name="qqqqqqqqqqqqqqqqqq" hidden="1">{#N/A,#N/A,FALSE,"FBS-ASSETS";#N/A,#N/A,FALSE,"FBS-LIAB&amp;SE";#N/A,#N/A,FALSE,"FIS-QTR";#N/A,#N/A,FALSE,"FIS-YTD";#N/A,#N/A,FALSE,"FCF-QTR";#N/A,#N/A,FALSE,"FCF-YTD";#N/A,#N/A,FALSE,"FSE-QTR";#N/A,#N/A,FALSE,"FSE-YTD";#N/A,#N/A,FALSE,"CONSOLIDATING PGS 1";#N/A,#N/A,FALSE,"CONSOLIDATING PGS 2";#N/A,#N/A,FALSE,"ELIMINATIONS"}</definedName>
    <definedName name="qs" hidden="1">{"valuation",#N/A,FALSE,"TXTCOMPS"}</definedName>
    <definedName name="rap" hidden="1">{"Page 1",#N/A,FALSE,"Sheet1";"Page 2",#N/A,FALSE,"Sheet1"}</definedName>
    <definedName name="RATE_CLASSES">[18]lists!$A$1:$A$104</definedName>
    <definedName name="ratedescription">[28]hidden1!$D$1:$D$122</definedName>
    <definedName name="RCArea" hidden="1">#REF!</definedName>
    <definedName name="RebaseYear">'[18]LDC Info'!$E$28</definedName>
    <definedName name="resss" hidden="1">{"comps",#N/A,FALSE,"TXTCOMPS";"segment_EPS",#N/A,FALSE,"TXTCOMPS";"valuation",#N/A,FALSE,"TXTCOMPS"}</definedName>
    <definedName name="ris" hidden="1">{"BALANCE SHEET",#N/A,FALSE,"FINANCIALS";"INCOME",#N/A,FALSE,"FINANCIALS";"RETAINED EARNINGS",#N/A,FALSE,"FINANCIALS";"SOCFP",#N/A,FALSE,"FINANCIALS";"TRIAL BALANCE",#N/A,FALSE,"FINANCIALS"}</definedName>
    <definedName name="rngCopyFormulasSource" hidden="1">#REF!</definedName>
    <definedName name="RT" hidden="1">{"segment_EPS",#N/A,FALSE,"TXTCOMPS"}</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WACC_clientcopy",#N/A,FALSE,"Inputs";"Beta_clientcopy",#N/A,FALSE,"Inputs";"SCF_clientcopy",#N/A,FALSE,"Inputs";"ProBS_clientcopy",#N/A,FALSE,"Inputs";"BS_clientcopy",#N/A,FALSE,"Inputs";"ProIS_clientcopy",#N/A,FALSE,"Inputs";"IS_clientcopy",#N/A,FALSE,"Inputs";"Ratios_clientcopy",#N/A,FALSE,"Ratios"}</definedName>
    <definedName name="sa" hidden="1">{#N/A,#N/A,FALSE,"Renewals In Process";#N/A,#N/A,FALSE,"New Clients In Process";#N/A,#N/A,FALSE,"Completed New Clients";#N/A,#N/A,FALSE,"Completed Renewals"}</definedName>
    <definedName name="sadf" hidden="1">{"ReportTop",#N/A,FALSE,"report top"}</definedName>
    <definedName name="SALBENF">#REF!</definedName>
    <definedName name="salreg">#REF!</definedName>
    <definedName name="SALREGF">#REF!</definedName>
    <definedName name="same" hidden="1">{#N/A,#N/A,FALSE,"Push down";#N/A,#N/A,FALSE,"Eliminations";#N/A,#N/A,FALSE,"Inc Stmt "}</definedName>
    <definedName name="sc" hidden="1">{"Page 1",#N/A,FALSE,"Sheet1";"Page 2",#N/A,FALSE,"Sheet1"}</definedName>
    <definedName name="sch" hidden="1">{"WACC_filecopy",#N/A,FALSE,"Inputs";"Beta_filecopy",#N/A,FALSE,"Inputs";"SCF_filecopy",#N/A,FALSE,"Inputs";"ProBS_filecopy",#N/A,FALSE,"Inputs";"BS_filecopy",#N/A,FALSE,"Inputs";"ProIS_filecopy",#N/A,FALSE,"Inputs";"IS_filecopy",#N/A,FALSE,"Inputs"}</definedName>
    <definedName name="sched" hidden="1">{#N/A,"Mgmt Plan",TRUE,"Assumptions";#N/A,#N/A,TRUE,"Summary";#N/A,#N/A,TRUE,"DCF (Company)";#N/A,"Conservative",TRUE,"Assumptions";#N/A,#N/A,TRUE,"Summary";#N/A,#N/A,TRUE,"DCF (Company)";#N/A,"Synergies",TRUE,"Assumptions";#N/A,#N/A,TRUE,"Summary";#N/A,#N/A,TRUE,"DCF (Company)"}</definedName>
    <definedName name="sd" hidden="1">{#N/A,#N/A,FALSE,"IPO";#N/A,#N/A,FALSE,"DCF";#N/A,#N/A,FALSE,"LBO";#N/A,#N/A,FALSE,"MULT_VAL";#N/A,#N/A,FALSE,"Status Quo";#N/A,#N/A,FALSE,"Recap"}</definedName>
    <definedName name="sdf"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sdfasd" hidden="1">{"consolidated_costs",#N/A,FALSE,"Cost_Data_Table";"regulatory_adjustments",#N/A,FALSE,"Cost_Data_Table";"adjustment_explanations",#N/A,FALSE,"Cost_Data_Table";"utility_costs",#N/A,FALSE,"Cost_Data_Table";"utility_costs_inflated",#N/A,FALSE,"Cost_Data_Table"}</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ds" hidden="1">{"'Standalone List Price Trends'!$A$1:$X$56"}</definedName>
    <definedName name="sdfg" hidden="1">{#N/A,#N/A,FALSE,"BS";#N/A,#N/A,FALSE,"IS";#N/A,#N/A,FALSE,"PI";#N/A,#N/A,FALSE,"CF"}</definedName>
    <definedName name="sdfs" hidden="1">{#N/A,#N/A,FALSE,"Renewals In Process";#N/A,#N/A,FALSE,"New Clients In Process";#N/A,#N/A,FALSE,"Completed New Clients";#N/A,#N/A,FALSE,"Completed Renewals"}</definedName>
    <definedName name="sdfsf"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seg" hidden="1">{"segment_EPS",#N/A,FALSE,"TXTCOMPS"}</definedName>
    <definedName name="sencount" hidden="1">1</definedName>
    <definedName name="sGLPOSTDT">[20]AUTOMATION!$P$13</definedName>
    <definedName name="shtr" hidden="1">{"(MEASDATA) BY QUARTER",#N/A,FALSE,"measdata";"(PROGDETAIL) BY MONTH",#N/A,FALSE,"progdetail";"(PROGDETAIL) BY QTR",#N/A,FALSE,"progdetail";"(ORDERS) GOR ORDERS",#N/A,FALSE,"Orders";"(DELIVERIES) UNIT SALES",#N/A,FALSE,"Deliveries";"(SEGMENTDETAILS) DATA",#N/A,FALSE,"QTRComments"}</definedName>
    <definedName name="SL"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pecialPrice" hidden="1">#REF!</definedName>
    <definedName name="spectfdi" hidden="1">{"schedule",#N/A,FALSE,"Sum Op's";"input area",#N/A,FALSE,"Sum Op's"}</definedName>
    <definedName name="spoc" hidden="1">{"Page 1",#N/A,FALSE,"Sheet1";"Page 2",#N/A,FALSE,"Sheet1"}</definedName>
    <definedName name="ss" hidden="1">{"toc",#N/A,TRUE,"TOC";"summary",#N/A,TRUE,"Summary";"credit",#N/A,TRUE,"Model";"income",#N/A,TRUE,"Model";"balance",#N/A,TRUE,"Model";"cash",#N/A,TRUE,"Model";"capitalization",#N/A,TRUE,"Model";"margins",#N/A,TRUE,"Model";"acq_bal",#N/A,TRUE,"Model";"dep_amort",#N/A,TRUE,"Model";"tax",#N/A,TRUE,"Model";"dep_tax",#N/A,TRUE,"TOC";#N/A,#N/A,TRUE,"Expenses";"returns",#N/A,TRUE,"Model";"return_calc",#N/A,TRUE,"Returns"}</definedName>
    <definedName name="ssss" hidden="1">{#N/A,#N/A,FALSE,"98-profile"}</definedName>
    <definedName name="sssssssssss" hidden="1">{#N/A,#N/A,FALSE,"Sheet1"}</definedName>
    <definedName name="ssssssssssssssssss" hidden="1">{#N/A,#N/A,FALSE,"MKT.COMPS";#N/A,#N/A,FALSE,"DCF - LBO"}</definedName>
    <definedName name="Steel" hidden="1">{#N/A,#N/A,FALSE,"Aging Summary";#N/A,#N/A,FALSE,"Ratio Analysis";#N/A,#N/A,FALSE,"Test 120 Day Accts";#N/A,#N/A,FALSE,"Tickmarks"}</definedName>
    <definedName name="Summ" hidden="1">{#N/A,#N/A,FALSE,"Aging Summary";#N/A,#N/A,FALSE,"Ratio Analysis";#N/A,#N/A,FALSE,"Test 120 Day Accts";#N/A,#N/A,FALSE,"Tickmarks"}</definedName>
    <definedName name="Summary2" hidden="1">{#N/A,#N/A,FALSE,"FACTSHEETS";#N/A,#N/A,FALSE,"pump";#N/A,#N/A,FALSE,"filter"}</definedName>
    <definedName name="sunirse" hidden="1">[29]Data!$B$2</definedName>
    <definedName name="Surtax">#REF!</definedName>
    <definedName name="SV_AUTO_CONN_CATALOG" hidden="1">"F:\ACCOUNTING\SHANDIZ 2010-2011\SHANDIZ 2007-2008.SAJ"</definedName>
    <definedName name="SV_AUTO_CONN_SERVER" hidden="1">""</definedName>
    <definedName name="SV_ENCPT_AUTO_CONN_PASSWORD" hidden="1">"083096084083070071100100113117114118"</definedName>
    <definedName name="SV_ENCPT_AUTO_CONN_USER" hidden="1">"095094088070084080102111112121"</definedName>
    <definedName name="SV_ENCPT_LOGON_PWD" hidden="1">"078104085088070"</definedName>
    <definedName name="SV_ENCPT_LOGON_USER" hidden="1">"095094088070084080102111112121"</definedName>
    <definedName name="sxh" hidden="1">{"WACC_clientcopy",#N/A,FALSE,"Inputs";"Beta_clientcopy",#N/A,FALSE,"Inputs";"SCF_clientcopy",#N/A,FALSE,"Inputs";"ProBS_clientcopy",#N/A,FALSE,"Inputs";"BS_clientcopy",#N/A,FALSE,"Inputs";"ProIS_clientcopy",#N/A,FALSE,"Inputs";"IS_clientcopy",#N/A,FALSE,"Inputs";"Ratios_clientcopy",#N/A,FALSE,"Ratios"}</definedName>
    <definedName name="t">#REF!</definedName>
    <definedName name="ta" hidden="1">{"WACC_clientcopy",#N/A,FALSE,"Inputs";"Beta_clientcopy",#N/A,FALSE,"Inputs";"SCF_clientcopy",#N/A,FALSE,"Inputs";"ProBS_clientcopy",#N/A,FALSE,"Inputs";"BS_clientcopy",#N/A,FALSE,"Inputs";"ProIS_clientcopy",#N/A,FALSE,"Inputs";"IS_clientcopy",#N/A,FALSE,"Inputs";"Ratios_clientcopy",#N/A,FALSE,"Ratios"}</definedName>
    <definedName name="taft" hidden="1">{#N/A,#N/A,FALSE,"Op Exp By Cost Ctr";#N/A,#N/A,FALSE,"ASSUMPTIONS";#N/A,#N/A,FALSE,"P&amp;L";#N/A,#N/A,FALSE,"Graph";#N/A,#N/A,FALSE,"Op Exp Chart";#N/A,#N/A,FALSE,"Op Exp By Cost Ctr";#N/A,#N/A,FALSE,"FTE Graph"}</definedName>
    <definedName name="Tangible" hidden="1">{"WACC_filecopy",#N/A,FALSE,"Inputs";"Beta_filecopy",#N/A,FALSE,"Inputs";"SCF_filecopy",#N/A,FALSE,"Inputs";"ProBS_filecopy",#N/A,FALSE,"Inputs";"BS_filecopy",#N/A,FALSE,"Inputs";"ProIS_filecopy",#N/A,FALSE,"Inputs";"IS_filecopy",#N/A,FALSE,"Inputs"}</definedName>
    <definedName name="TaxYear">[21]Main!$C$8</definedName>
    <definedName name="tbl_ProdInfo" hidden="1">#REF!</definedName>
    <definedName name="TD_BRI"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TEMPA">#REF!</definedName>
    <definedName name="test">#REF!</definedName>
    <definedName name="test1" hidden="1">{"Page 1",#N/A,FALSE,"Sheet1";"Page 2",#N/A,FALSE,"Sheet1"}</definedName>
    <definedName name="test2" hidden="1">{"Page 1",#N/A,FALSE,"Sheet1";"Page 2",#N/A,FALSE,"Sheet1"}</definedName>
    <definedName name="test3" hidden="1">{#N/A,#N/A,FALSE,"Part B - Five Year Projections";#N/A,#N/A,FALSE,"B.1 Financial Summary";#N/A,#N/A,FALSE,"B.1a Financial Sum wks";#N/A,#N/A,FALSE,"B.2 Five Year Assumptions";#N/A,#N/A,FALSE,"B.3 Five Year Income";#N/A,#N/A,FALSE,"B.4 Five Year Balance Sheets";#N/A,#N/A,FALSE,"B.5 Five Year Cash Flows"}</definedName>
    <definedName name="testpage" hidden="1">{"Page 1",#N/A,FALSE,"Sheet1";"Page 2",#N/A,FALSE,"Sheet1"}</definedName>
    <definedName name="TestYear">'[18]LDC Info'!$E$24</definedName>
    <definedName name="TextRefCopyRangeCount" hidden="1">6</definedName>
    <definedName name="TFA">#REF!</definedName>
    <definedName name="three" hidden="1">#REF!,#REF!,#REF!,#REF!,#REF!,#REF!,#REF!,#REF!,#REF!,#REF!,#REF!,#REF!,#REF!</definedName>
    <definedName name="TM1REBUILDOPTION">1</definedName>
    <definedName name="tmpltSaved">[20]Tables!$G$4</definedName>
    <definedName name="tmpltSavedBy">[20]Tables!$H$4</definedName>
    <definedName name="tmpltSavedOn">[20]Tables!$I$4</definedName>
    <definedName name="Tools">#REF!</definedName>
    <definedName name="total_dept">#REF!</definedName>
    <definedName name="TOTAL_Dis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rsht" hidden="1">{#N/A,#N/A,FALSE,"FBS-ASSETS";#N/A,#N/A,FALSE,"FBS-LIAB&amp;SE";#N/A,#N/A,FALSE,"FIS-QTR";#N/A,#N/A,FALSE,"FIS-YTD";#N/A,#N/A,FALSE,"FCF-QTR";#N/A,#N/A,FALSE,"FCF-YTD";#N/A,#N/A,FALSE,"FSE-QTR";#N/A,#N/A,FALSE,"FSE-YTD"}</definedName>
    <definedName name="tt" hidden="1">{#N/A,#N/A,FALSE,"Aging Summary";#N/A,#N/A,FALSE,"Ratio Analysis";#N/A,#N/A,FALSE,"Test 120 Day Accts";#N/A,#N/A,FALSE,"Tickmarks"}</definedName>
    <definedName name="tttt" hidden="1">{#N/A,#N/A,FALSE,"F98 Q2";#N/A,#N/A,FALSE,"Worksheet";#N/A,#N/A,FALSE,"Reconciliation";#N/A,#N/A,FALSE,"Minority Interest"}</definedName>
    <definedName name="tyui" hidden="1">{"valuation",#N/A,FALSE,"TXTCOMPS"}</definedName>
    <definedName name="u" hidden="1">{"valuation",#N/A,FALSE,"TXTCOMPS"}</definedName>
    <definedName name="Units">[18]lists!$N$2:$N$5</definedName>
    <definedName name="Utility">[22]Financials!$A$1</definedName>
    <definedName name="utitliy1">[30]Financials!$A$1</definedName>
    <definedName name="v" hidden="1">{"valuation",#N/A,FALSE,"TXTCOMPS"}</definedName>
    <definedName name="va" hidden="1">{"valuation",#N/A,FALSE,"TXTCOMPS"}</definedName>
    <definedName name="Variable">#REF!</definedName>
    <definedName name="Vehicle">#REF!</definedName>
    <definedName name="Vehicles">#REF!</definedName>
    <definedName name="vvvvvvvvvvvvv" hidden="1">{#N/A,#N/A,FALSE,"CONENTRY"}</definedName>
    <definedName name="vvvvvvvvvvvvvvvvv" hidden="1">{#N/A,#N/A,FALSE,"MKT.COMPS";#N/A,#N/A,FALSE,"DCF - LBO"}</definedName>
    <definedName name="w" hidden="1">{"valuation",#N/A,FALSE,"TXTCOMPS"}</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GBENF">#REF!</definedName>
    <definedName name="wagdob">#REF!</definedName>
    <definedName name="wagdobf">#REF!</definedName>
    <definedName name="wagreg">#REF!</definedName>
    <definedName name="wagregf">#REF!</definedName>
    <definedName name="wcom" hidden="1">{"IS",#N/A,FALSE,"IS";"RPTIS",#N/A,FALSE,"RPTIS";"STATS",#N/A,FALSE,"STATS";"BS",#N/A,FALSE,"BS"}</definedName>
    <definedName name="wfweaf"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hatisthis" hidden="1">{#N/A,#N/A,FALSE,"Summary";#N/A,#N/A,FALSE,"Projections";#N/A,#N/A,FALSE,"Mkt Mults";#N/A,#N/A,FALSE,"DCF";#N/A,#N/A,FALSE,"Accr Dil";#N/A,#N/A,FALSE,"PIC LBO";#N/A,#N/A,FALSE,"MULT10_4";#N/A,#N/A,FALSE,"CBI LBO"}</definedName>
    <definedName name="whatisthissss" hidden="1">{#N/A,#N/A,FALSE,"IPO";#N/A,#N/A,FALSE,"DCF";#N/A,#N/A,FALSE,"LBO";#N/A,#N/A,FALSE,"MULT_VAL";#N/A,#N/A,FALSE,"Status Quo";#N/A,#N/A,FALSE,"Recap"}</definedName>
    <definedName name="whatisthisssss" hidden="1">{#N/A,#N/A,FALSE,"Summary";#N/A,#N/A,FALSE,"Projections";#N/A,#N/A,FALSE,"Mkt Mults";#N/A,#N/A,FALSE,"DCF";#N/A,#N/A,FALSE,"Accr Dil";#N/A,#N/A,FALSE,"PIC LBO";#N/A,#N/A,FALSE,"MULT10_4";#N/A,#N/A,FALSE,"CBI LBO"}</definedName>
    <definedName name="whattodo" hidden="1">{#N/A,#N/A,FALSE,"Inc Stmt "}</definedName>
    <definedName name="who" hidden="1">{"REV 1 YR LIT",#N/A,FALSE,"Rev 1 yr";"REV 1 YR COMM SERV",#N/A,FALSE,"Rev 1 yr";"REV 1 YR HC",#N/A,FALSE,"Rev 1 yr";"REV 1 YR INVEST SERV",#N/A,FALSE,"Rev 1 yr"}</definedName>
    <definedName name="WIPNUMST">[20]AUTOMATION!$P$9</definedName>
    <definedName name="wn.revenue" hidden="1">{"Consolidated_revenue",#N/A,FALSE,"Revenue_Data_Table";"regulatory_adjustments",#N/A,FALSE,"Revenue_Data_Table";"adjustment_explanation",#N/A,FALSE,"Revenue_Data_Table";"utility_revenue",#N/A,FALSE,"Revenue_Data_Table";"utility_revenue_inflated",#N/A,FALSE,"Revenue_Data_Table"}</definedName>
    <definedName name="wrm.analysis2." hidden="1">{#N/A,#N/A,FALSE,"Cashflow Forecast";#N/A,#N/A,FALSE,"Profit and Loss";#N/A,#N/A,FALSE,"Balance Sheets"}</definedName>
    <definedName name="wrn.101." hidden="1">{"101",#N/A,FALSE,"101"}</definedName>
    <definedName name="wrn.2001._.plan." hidden="1">{#N/A,#N/A,FALSE,"Op Exp By Cost Ctr";#N/A,#N/A,FALSE,"ASSUMPTIONS";#N/A,#N/A,FALSE,"P&amp;L";#N/A,#N/A,FALSE,"Graph";#N/A,#N/A,FALSE,"Op Exp Chart";#N/A,#N/A,FALSE,"Op Exp By Cost Ctr";#N/A,#N/A,FALSE,"FTE Graph"}</definedName>
    <definedName name="wrn.5._.Year._.Plan." hidden="1">{#N/A,#N/A,FALSE,"Cover";#N/A,#N/A,FALSE,"Key Assumptions";#N/A,#N/A,FALSE,"Assum1";#N/A,#N/A,FALSE,"Revenue";#N/A,#N/A,FALSE,"Operating Income";#N/A,#N/A,FALSE,"Capital employed";#N/A,#N/A,FALSE,"Cap Emp WS"}</definedName>
    <definedName name="wrn.A." hidden="1">{"Overview",#N/A,TRUE,"Trading Levels";"Overview",#N/A,TRUE,"Overview";"Overview",#N/A,TRUE,"Classic Qwest";"Overview",#N/A,TRUE,"US WEST";"Overview",#N/A,TRUE,"Wireless";"Overview",#N/A,TRUE,"DEX";"Overview",#N/A,TRUE,"Cash Flow";"Overview",#N/A,TRUE,"Debt and Interest";"Overview",#N/A,TRUE,"Coverage";"Overview",#N/A,TRUE,"Wk Cap"}</definedName>
    <definedName name="wrn.A_VALUATION." hidden="1">{#N/A,#N/A,FALSE,"A_D";#N/A,#N/A,FALSE,"WACC";#N/A,#N/A,FALSE,"DCF";#N/A,#N/A,FALSE,"A";#N/A,#N/A,FALSE,"LBO";#N/A,#N/A,FALSE,"C";#N/A,#N/A,FALSE,"impd";#N/A,#N/A,FALSE,"comps"}</definedName>
    <definedName name="wrn.Accr_Dil." hidden="1">{#N/A,#N/A,FALSE,"Debt Accr";#N/A,#N/A,FALSE,"Stock Accr";#N/A,#N/A,FALSE,"Debt Stock Accr"}</definedName>
    <definedName name="wrn.Accretion." hidden="1">{"Accretion",#N/A,FALSE,"Assum"}</definedName>
    <definedName name="wrn.Actives." hidden="1">{"Bay Actives",#N/A,TRUE,"Actives Budget";"Simpsons Actives",#N/A,TRUE,"Actives Budget";"Bay Simpsons Actives",#N/A,TRUE,"Actives Budget";"Zellers Actives",#N/A,TRUE,"Actives Budget";"Total Actives",#N/A,TRUE,"Actives Budget"}</definedName>
    <definedName name="wrn.Additonal." hidden="1">{"Revolver",#N/A,FALSE,"Revolver";"Incentives",#N/A,FALSE,"Model"}</definedName>
    <definedName name="wrn.age._.and._.Trend._.Analysis"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 hidden="1">{"comps",#N/A,FALSE,"TXTCOMPS";"segment_EPS",#N/A,FALSE,"TXTCOMPS";"valuation",#N/A,FALSE,"TXTCOMPS"}</definedName>
    <definedName name="wrn.All._.3._.Pages."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all._.gulp._.sheets." hidden="1">{#N/A,#N/A,FALSE,"units";#N/A,#N/A,FALSE,"projections";#N/A,#N/A,FALSE,"calendar";#N/A,#N/A,FALSE,"gulp shares";#N/A,#N/A,FALSE,"gulp comp";#N/A,#N/A,FALSE,"gulp-acq";#N/A,#N/A,FALSE,"gulp dcf";#N/A,#N/A,FALSE,"gulp wacc";#N/A,#N/A,FALSE,"acc_dil";#N/A,#N/A,FALSE,"gulp summary";#N/A,#N/A,FALSE,"snooze";#N/A,#N/A,FALSE,"combined";#N/A,#N/A,FALSE,"valuation";#N/A,#N/A,FALSE,"PurchPriMult";#N/A,#N/A,FALSE,"Trans-Sum";#N/A,#N/A,FALSE,"Net Debt";#N/A,#N/A,FALSE,"fees"}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Schedules." hidden="1">{#N/A,#N/A,FALSE,"Push down";#N/A,#N/A,FALSE,"Eliminations";#N/A,#N/A,FALSE,"Inc Stmt "}</definedName>
    <definedName name="wrn.ALL._.SHEETS." hidden="1">{#N/A,#N/A,FALSE,"Adj Proj";#N/A,#N/A,FALSE,"Sheet1";#N/A,#N/A,FALSE,"LBO";#N/A,#N/A,FALSE,"LBOMER";#N/A,#N/A,FALSE,"WACC";#N/A,#N/A,FALSE,"DCF";#N/A,#N/A,FALSE,"DCFMER";#N/A,#N/A,FALSE,"Pooling";#N/A,#N/A,FALSE,"income";#N/A,#N/A,FALSE,"Offer"}</definedName>
    <definedName name="wrn.All._.Worksheets." hidden="1">{#N/A,#N/A,TRUE,"Cover Page";#N/A,#N/A,TRUE,"Summary Stats Annual";#N/A,#N/A,TRUE,"Unit Economics";#N/A,#N/A,TRUE,"Balance Sheet Annual";#N/A,#N/A,TRUE,"Cash Flow Annual";#N/A,#N/A,TRUE,"Income Statement Annual";#N/A,#N/A,TRUE,"CAPEX Annual";#N/A,#N/A,TRUE,"Headcount Summary Annual";#N/A,#N/A,TRUE,"Customer Build up";#N/A,#N/A,TRUE,"Cash Call";#N/A,#N/A,TRUE,"Summary Stats Month";#N/A,#N/A,TRUE,"Balance Sheet Month";#N/A,#N/A,TRUE,"Cash Flow Month";#N/A,#N/A,TRUE,"Income Statement Month";#N/A,#N/A,TRUE,"CAPEX Month";#N/A,#N/A,TRUE,"Headcount Summary Month";#N/A,#N/A,TRUE,"Assumptions";#N/A,#N/A,TRUE,"Headcount Inputs";#N/A,#N/A,TRUE,"Revenue &amp; Direct Expense";#N/A,#N/A,TRUE,"Indirect Expense";#N/A,#N/A,TRUE,"Markets";#N/A,#N/A,TRUE,"Colocation";#N/A,#N/A,TRUE,"Demographics";#N/A,#N/A,TRUE,"ILEC Rates";#N/A,#N/A,TRUE,"Amortization"}</definedName>
    <definedName name="wrn.All_Models." hidden="1">{#N/A,#N/A,FALSE,"Summary";#N/A,#N/A,FALSE,"Projections";#N/A,#N/A,FALSE,"Mkt Mults";#N/A,#N/A,FALSE,"DCF";#N/A,#N/A,FALSE,"Accr Dil";#N/A,#N/A,FALSE,"PIC LBO";#N/A,#N/A,FALSE,"MULT10_4";#N/A,#N/A,FALSE,"CBI LBO"}</definedName>
    <definedName name="wrn.All_Sheets." hidden="1">{#N/A,#N/A,FALSE,"Projections";#N/A,#N/A,FALSE,"Contribution_Stock";#N/A,#N/A,FALSE,"PF_Combo_Stock";#N/A,#N/A,FALSE,"Projections";#N/A,#N/A,FALSE,"Contribution_Cash";#N/A,#N/A,FALSE,"PF_Combo_Cash";#N/A,#N/A,FALSE,"IPO_Cash"}</definedName>
    <definedName name="wrn.ALLbutPREMIUM." hidden="1">{#N/A,#N/A,FALSE,"Projections";#N/A,#N/A,FALSE,"AccrDil";#N/A,#N/A,FALSE,"PurchPriMult";#N/A,#N/A,FALSE,"Mults7_13";#N/A,#N/A,FALSE,"Mkt Mults";#N/A,#N/A,FALSE,"Acq Mults";#N/A,#N/A,FALSE,"StockPrices";#N/A,#N/A,FALSE,"Prem Paid";#N/A,#N/A,FALSE,"DCF";#N/A,#N/A,FALSE,"AUTO";#N/A,#N/A,FALSE,"Relative Trading";#N/A,#N/A,FALSE,"Mkt Val";#N/A,#N/A,FALSE,"Acq Val"}</definedName>
    <definedName name="wrn.AllModels." hidden="1">{#N/A,#N/A,FALSE,"AD_Purchase";#N/A,#N/A,FALSE,"Credit";#N/A,#N/A,FALSE,"PF Acquisition";#N/A,#N/A,FALSE,"PF Offering"}</definedName>
    <definedName name="wrn.Amortization." hidden="1">{"Exist Debt Amort",#N/A,TRUE,"Financials";"Intangible Amort",#N/A,TRUE,"Financials";"Proj Debt Amort",#N/A,TRUE,"Financials";"Proj Pfd Amort",#N/A,TRUE,"Financials"}</definedName>
    <definedName name="wrn.analysis1." hidden="1">{#N/A,#N/A,FALSE,"Cashflow Forecast";#N/A,#N/A,FALSE,"Profit and Loss";#N/A,#N/A,FALSE,"Balance Sheets"}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{"Assumptions",#N/A,FALSE,"Assum"}</definedName>
    <definedName name="wrn.AUS_CLOSE." hidden="1">{#N/A,#N/A,FALSE,"MGMT_P&amp;L";#N/A,#N/A,FALSE,"MGMT_COGS";#N/A,#N/A,FALSE,"EXP_RPT"}</definedName>
    <definedName name="wrn.Auto._.Comp." hidden="1">{#N/A,#N/A,FALSE,"Sheet1"}</definedName>
    <definedName name="wrn.balance." hidden="1">{"balance table",#N/A,FALSE,"PBSUDE"}</definedName>
    <definedName name="wrn.balsheet." hidden="1">{"balsheet",#N/A,FALSE,"A"}</definedName>
    <definedName name="wrn.Basic." hidden="1">{#N/A,#N/A,FALSE,"Cover";#N/A,#N/A,FALSE,"Assumptions";#N/A,#N/A,FALSE,"Acquirer";#N/A,#N/A,FALSE,"Target";#N/A,#N/A,FALSE,"Income Statement";#N/A,#N/A,FALSE,"Summary Tables"}</definedName>
    <definedName name="wrn.Basic._.Report." hidden="1">{#N/A,#N/A,FALSE,"New Depr Sch-150% DB";#N/A,#N/A,FALSE,"Cash Flows RLP";#N/A,#N/A,FALSE,"IRR";#N/A,#N/A,FALSE,"Proforma IS";#N/A,#N/A,FALSE,"Assumptions"}</definedName>
    <definedName name="wrn.Basic._.Report._1" hidden="1">{#N/A,#N/A,FALSE,"New Depr Sch-150% DB";#N/A,#N/A,FALSE,"Cash Flows RLP";#N/A,#N/A,FALSE,"IRR";#N/A,#N/A,FALSE,"Proforma IS";#N/A,#N/A,FALSE,"Assumptions"}</definedName>
    <definedName name="wrn.Basic._.Report._2" hidden="1">{#N/A,#N/A,FALSE,"New Depr Sch-150% DB";#N/A,#N/A,FALSE,"Cash Flows RLP";#N/A,#N/A,FALSE,"IRR";#N/A,#N/A,FALSE,"Proforma IS";#N/A,#N/A,FALSE,"Assumptions"}</definedName>
    <definedName name="wrn.basics." hidden="1">{#N/A,#N/A,FALSE,"TSUM";#N/A,#N/A,FALSE,"shares";#N/A,#N/A,FALSE,"earnout";#N/A,#N/A,FALSE,"Heaty";#N/A,#N/A,FALSE,"self-tend";#N/A,#N/A,FALSE,"self-sum"}</definedName>
    <definedName name="wrn.BAY." hidden="1">{"baypage1",#N/A,FALSE,"1995";"baypage2",#N/A,FALSE,"1995";"baypage3",#N/A,FALSE,"1995"}</definedName>
    <definedName name="wrn.BEDFORD._.BUDGET._.REVIEW." hidden="1">{"BUDGET REVIEW",#N/A,FALSE,"BED. ADMINISTRATION";"BUDGET REVIEW",#N/A,FALSE,"BED PIPE";"BUDGET REVIEW",#N/A,FALSE,"BED - PRECAST"}</definedName>
    <definedName name="wrn.BEL." hidden="1">{"IS",#N/A,FALSE,"IS";"RPTIS",#N/A,FALSE,"RPTIS";"STATS",#N/A,FALSE,"STATS";"CELL",#N/A,FALSE,"CELL";"BS",#N/A,FALSE,"BS"}</definedName>
    <definedName name="wrn.Bluebook." hidden="1">{#N/A,#N/A,FALSE,"P&amp;L";#N/A,#N/A,FALSE,"Graph";#N/A,#N/A,FALSE,"Variance Commentary";#N/A,#N/A,FALSE,"FTE Graph"}</definedName>
    <definedName name="wrn.Budget._.Review." hidden="1">{"ADMIN",#N/A,FALSE,"Saint John Administration";"TRUCK",#N/A,FALSE,"Trucking";"ERECT",#N/A,FALSE,"Erection";"PIPE",#N/A,FALSE,"Pipe";"READY MIX",#N/A,FALSE,"Ready Mix";"PRECAST1",#N/A,FALSE,"S J PRECAST";"PRECAST2",#N/A,FALSE,"S J PRECAST"}</definedName>
    <definedName name="wrn.bullshit1." hidden="1">{#N/A,#N/A,FALSE,"Sheet1";#N/A,#N/A,FALSE,"Summary";#N/A,#N/A,FALSE,"proj1";#N/A,#N/A,FALSE,"proj2"}</definedName>
    <definedName name="wrn.Business._.Activities." hidden="1">{#N/A,#N/A,FALSE,"Trends";#N/A,#N/A,FALSE,"LnsCust";#N/A,#N/A,FALSE,"Collections";#N/A,#N/A,FALSE,"Summary";#N/A,#N/A,FALSE,"Actual-Input";#N/A,#N/A,FALSE,"Plan"}</definedName>
    <definedName name="wrn.Business._.units." hidden="1">{#N/A,#N/A,FALSE,"98-profile"}</definedName>
    <definedName name="wrn.CAG." hidden="1">{#N/A,#N/A,FALSE,"CAG"}</definedName>
    <definedName name="wrn.CASHFLOW._.WP." hidden="1">{#N/A,#N/A,FALSE,"CASHFLOW BS";#N/A,#N/A,FALSE,"CASHFLOW DETAIL"}</definedName>
    <definedName name="wrn.CentDist." hidden="1">{"CentDistFactors",#N/A,FALSE,"Central Expenses";"CentDist01",#N/A,FALSE,"Central Expenses";"CentDist02",#N/A,FALSE,"Central Expenses";"CentDist03",#N/A,FALSE,"Central Expenses";"CentDist04",#N/A,FALSE,"Central Expenses";"CentDist05",#N/A,FALSE,"Central Expenses"}</definedName>
    <definedName name="wrn.CfmsDist." hidden="1">{"CfmsDistFactors",#N/A,FALSE,"CFMS Expenses";"CfmsDist01",#N/A,FALSE,"CFMS Expenses";"CfmsDist02",#N/A,FALSE,"CFMS Expenses";"CfmsDist03",#N/A,FALSE,"CFMS Expenses";"CfmsDist04",#N/A,FALSE,"CFMS Expenses";"CfmsDist05",#N/A,FALSE,"CFMS Expenses";"CfmsDist06",#N/A,FALSE,"CFMS Expenses";"CfmsDist07",#N/A,FALSE,"CFMS Expenses";"CfmsDist08",#N/A,FALSE,"CFMS Expenses";"CfmsDist09",#N/A,FALSE,"CFMS Expenses";"CfmsDist10",#N/A,FALSE,"CFMS Expenses";"CfmsDist11",#N/A,FALSE,"CFMS Expenses";"CfmsDist12",#N/A,FALSE,"CFMS Expenses";"CfmsDist13",#N/A,FALSE,"CFMS Expenses";"CfmsDist14",#N/A,FALSE,"CFMS Expenses";"CfmsDist15",#N/A,FALSE,"CFMS Expenses";"CfmsDist16",#N/A,FALSE,"CFMS Expenses";"CfmsDist17",#N/A,FALSE,"CFMS Expenses";"CfmsDist18",#N/A,FALSE,"CFMS Expenses"}</definedName>
    <definedName name="wrn.CGE" hidden="1">{#N/A,#N/A,TRUE,"CIN-11";#N/A,#N/A,TRUE,"CIN-13";#N/A,#N/A,TRUE,"CIN-14";#N/A,#N/A,TRUE,"CIN-16";#N/A,#N/A,TRUE,"CIN-17";#N/A,#N/A,TRUE,"CIN-18";#N/A,#N/A,TRUE,"CIN Earnings To Fixed Charges";#N/A,#N/A,TRUE,"CIN Financial Ratios";#N/A,#N/A,TRUE,"CIN-IS";#N/A,#N/A,TRUE,"CIN-BS";#N/A,#N/A,TRUE,"CIN-CS";#N/A,#N/A,TRUE,"Invest In Unconsol Subs"}</definedName>
    <definedName name="wrn.cge2" hidden="1">{#N/A,#N/A,TRUE,"CIN-11";#N/A,#N/A,TRUE,"CIN-13";#N/A,#N/A,TRUE,"CIN-14";#N/A,#N/A,TRUE,"CIN-16";#N/A,#N/A,TRUE,"CIN-17";#N/A,#N/A,TRUE,"CIN-18";#N/A,#N/A,TRUE,"CIN Earnings To Fixed Charges";#N/A,#N/A,TRUE,"CIN Financial Ratios";#N/A,#N/A,TRUE,"CIN-IS";#N/A,#N/A,TRUE,"CIN-BS";#N/A,#N/A,TRUE,"CIN-CS";#N/A,#N/A,TRUE,"Invest In Unconsol Subs"}</definedName>
    <definedName name="wrn.CIN." hidden="1">{#N/A,#N/A,TRUE,"CIN-11";#N/A,#N/A,TRUE,"CIN-13";#N/A,#N/A,TRUE,"CIN-14";#N/A,#N/A,TRUE,"CIN-16";#N/A,#N/A,TRUE,"CIN-17";#N/A,#N/A,TRUE,"CIN-18";#N/A,#N/A,TRUE,"CIN Earnings To Fixed Charges";#N/A,#N/A,TRUE,"CIN Financial Ratios";#N/A,#N/A,TRUE,"CIN-IS";#N/A,#N/A,TRUE,"CIN-BS";#N/A,#N/A,TRUE,"CIN-CS";#N/A,#N/A,TRUE,"Invest In Unconsol Subs"}</definedName>
    <definedName name="wrn.cinergy." hidden="1">{#N/A,#N/A,FALSE,"CINERGY"}</definedName>
    <definedName name="wrn.Client._.Process._.Report." hidden="1">{#N/A,#N/A,FALSE,"Renewals In Process";#N/A,#N/A,FALSE,"New Clients In Process";#N/A,#N/A,FALSE,"Completed New Clients";#N/A,#N/A,FALSE,"Completed Renewals"}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1"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lientcopy._2"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mplete._.Report." hidden="1">{#N/A,#N/A,FALSE,"Assumptions";#N/A,#N/A,FALSE,"Proforma IS";#N/A,#N/A,FALSE,"Cash Flows RLP";#N/A,#N/A,FALSE,"IRR";#N/A,#N/A,FALSE,"New Depr Sch-150% DB";#N/A,#N/A,FALSE,"Comments"}</definedName>
    <definedName name="wrn.Complete._.Report._1" hidden="1">{#N/A,#N/A,FALSE,"Assumptions";#N/A,#N/A,FALSE,"Proforma IS";#N/A,#N/A,FALSE,"Cash Flows RLP";#N/A,#N/A,FALSE,"IRR";#N/A,#N/A,FALSE,"New Depr Sch-150% DB";#N/A,#N/A,FALSE,"Comments"}</definedName>
    <definedName name="wrn.Complete._.Report._2" hidden="1">{#N/A,#N/A,FALSE,"Assumptions";#N/A,#N/A,FALSE,"Proforma IS";#N/A,#N/A,FALSE,"Cash Flows RLP";#N/A,#N/A,FALSE,"IRR";#N/A,#N/A,FALSE,"New Depr Sch-150% DB";#N/A,#N/A,FALSE,"Comments"}</definedName>
    <definedName name="wrn.comps." hidden="1">{"comps",#N/A,FALSE,"TXTCOMPS"}</definedName>
    <definedName name="wrn.comps._.and._.DCF_LBO." hidden="1">{#N/A,#N/A,FALSE,"MKT.COMPS";#N/A,#N/A,FALSE,"DCF - LBO"}</definedName>
    <definedName name="wrn.Cons._.EBT." hidden="1">{"EBT 1 Yr Cons",#N/A,FALSE,"EBT 1 yr"}</definedName>
    <definedName name="wrn.Cons._.Rev._.1._.Yr." hidden="1">{"REV 1 Yr Cons",#N/A,FALSE,"Rev 1 yr"}</definedName>
    <definedName name="wrn.CONSENTRY." hidden="1">{#N/A,#N/A,FALSE,"CONENTRY"}</definedName>
    <definedName name="wrn.contribution." hidden="1">{#N/A,#N/A,FALSE,"Contribution Analysis"}</definedName>
    <definedName name="wrn.Coprorate._.Package." hidden="1">{#N/A,#N/A,FALSE,"Cover";#N/A,#N/A,FALSE,"Index";#N/A,#N/A,FALSE,"A.1 New Department Initiatives";#N/A,#N/A,FALSE,"A.2 Summary Budget - Initiative";#N/A,#N/A,FALSE,"A.3 Monthly Departmental Budget";#N/A,#N/A,FALSE,"A.4 Special Projects";#N/A,#N/A,FALSE,"A.5 Consulting Expenses";#N/A,#N/A,FALSE,"A.6 Professional Fees";#N/A,#N/A,FALSE,"A.7 Capital Expenditures";#N/A,#N/A,FALSE,"A.8 Department Staffing"}</definedName>
    <definedName name="wrn.CORE._.KINETICS." hidden="1">{"COREKINETICS",#N/A,FALSE,"CORE KINETICS"}</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PB." hidden="1">{#N/A,#N/A,FALSE,"CPB"}</definedName>
    <definedName name="wrn.Credit._.Summary." hidden="1">{#N/A,#N/A,FALSE,"Credit Summary"}</definedName>
    <definedName name="wrn.crossroads." hidden="1">{#N/A,#N/A,FALSE,"RENT ROLL";#N/A,#N/A,FALSE,"CAM";#N/A,#N/A,FALSE,"TAXES";#N/A,#N/A,FALSE,"INSURANCE";#N/A,#N/A,FALSE,"HVAC";#N/A,#N/A,FALSE,"MARKETING"}</definedName>
    <definedName name="wrn.csc." hidden="1">{"orixcsc",#N/A,FALSE,"ORIX CSC";"orixcsc2",#N/A,FALSE,"ORIX CSC"}</definedName>
    <definedName name="wrn.csc2." hidden="1">{#N/A,#N/A,FALSE,"ORIX CSC"}</definedName>
    <definedName name="wrn.Current._.Year._.Plan._.Only." hidden="1">{#N/A,#N/A,FALSE,"Part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definedName>
    <definedName name="wrn.custadds_volumes." hidden="1">{"datatable",#N/A,FALSE,"Cust.Adds_Volumes"}</definedName>
    <definedName name="wrn.dcf." hidden="1">{"mgmt forecast",#N/A,FALSE,"Mgmt Forecast";"dcf table",#N/A,FALSE,"Mgmt Forecast";"sensitivity",#N/A,FALSE,"Mgmt Forecast";"table inputs",#N/A,FALSE,"Mgmt Forecast";"calculations",#N/A,FALSE,"Mgmt Forecast"}</definedName>
    <definedName name="wrn.Depreciation." hidden="1">{"GAAP Deprec",#N/A,TRUE,"Financials";"Tax Deprec",#N/A,TRUE,"Financials"}</definedName>
    <definedName name="wrn.Detail._.income._.and._.expense." hidden="1">{#N/A,#N/A,TRUE,"Assumptions";#N/A,#N/A,TRUE,"Revenue &amp; Direct Expense";#N/A,#N/A,TRUE,"Indirect Expense"}</definedName>
    <definedName name="wrn.dir." hidden="1">{#N/A,#N/A,FALSE,"Dir. Marketing_Summary";#N/A,#N/A,FALSE,"Infolink";#N/A,#N/A,FALSE,"Direct";#N/A,#N/A,FALSE,"Med_Marketing";#N/A,#N/A,FALSE,"Dimac_1";#N/A,#N/A,FALSE,"Dimac_2";#N/A,#N/A,FALSE,"Vantage";#N/A,#N/A,FALSE,"Tomahawk";#N/A,#N/A,FALSE,"BofA";#N/A,#N/A,FALSE,"Epsilon";#N/A,#N/A,FALSE,"Epsil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T._.1._.Yr._.by._.SBU." hidden="1">{"EBT 1 Yr Lit",#N/A,FALSE,"EBT 1 yr";"EBT 1 Yr CS",#N/A,FALSE,"EBT 1 yr";"EBT 1 YR HC",#N/A,FALSE,"EBT 1 yr";"EBT 1 YR IS",#N/A,FALSE,"EBT 1 yr"}</definedName>
    <definedName name="wrn.Elimination." hidden="1">{#N/A,#N/A,FALSE,"Eliminations"}</definedName>
    <definedName name="wrn.ENTRYDET." hidden="1">{#N/A,#N/A,FALSE,"ENTRYDET"}</definedName>
    <definedName name="wrn.EPS." hidden="1">{#N/A,#N/A,FALSE,"EPS"}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xception._.Report." hidden="1">{#N/A,#N/A,FALSE,"Exception Report"}</definedName>
    <definedName name="wrn.Executive._.Summary._.Growth." hidden="1">{#N/A,#N/A,FALSE,"WCI - Bud - Fin. Sum. ";"Summary",#N/A,FALSE,"Summary (g)";"GM with comments",#N/A,FALSE,"GM by Client";"Program Notes",#N/A,FALSE,"Summary (g)";"Risk",#N/A,FALSE,"Summary (g)";#N/A,#N/A,FALSE,"COS by Client by CC";"GM by month",#N/A,FALSE,"GM by Client";#N/A,#N/A,FALSE,"Salaries";#N/A,#N/A,FALSE,"HO Sch 1";"Growth PL sum",#N/A,FALSE,"WCI - Bud - P&amp;L with Growth";#N/A,#N/A,FALSE,"3 CCs"}</definedName>
    <definedName name="wrn.F97._.QTR._.2._.Rate." hidden="1">{#N/A,#N/A,FALSE,"F98 Q2";#N/A,#N/A,FALSE,"Worksheet";#N/A,#N/A,FALSE,"Reconciliation";#N/A,#N/A,FALSE,"Minority Interest"}</definedName>
    <definedName name="wrn.FCB." hidden="1">{"FCB_ALL",#N/A,FALSE,"FCB"}</definedName>
    <definedName name="wrn.fcb2" hidden="1">{"FCB_ALL",#N/A,FALSE,"FCB"}</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1"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ecopy._2"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lter." hidden="1">{#N/A,#N/A,FALSE,"Assump2";#N/A,#N/A,FALSE,"Income2";#N/A,#N/A,FALSE,"Balance2";#N/A,#N/A,FALSE,"DCF Filter";#N/A,#N/A,FALSE,"Trans Assump2";#N/A,#N/A,FALSE,"Combined Income2";#N/A,#N/A,FALSE,"Combined Balance2"}</definedName>
    <definedName name="wrn.Final._.Budget._.Report." hidden="1">{#N/A,#N/A,FALSE,"Pro Forma";"SJ Administration",#N/A,FALSE,"Saint John Administration";"SJ Trucking",#N/A,FALSE,"Trucking";"SJ Erection",#N/A,FALSE,"Erection";"SJ Pipe Material",#N/A,FALSE,"Pipe";"SJ Pipe Operational",#N/A,FALSE,"Pipe";"SJ Pipe Sales Forcast",#N/A,FALSE,"Pipe";"SJ Ready Mix",#N/A,FALSE,"Ready Mix";"SJ Precast Material",#N/A,FALSE,"S J PRECAST";"SJ Precast Operational",#N/A,FALSE,"S J PRECAST";"SJ Precast Sales Forcast",#N/A,FALSE,"S J PRECAST";"Bed Administration",#N/A,FALSE,"BED. ADMINISTRATION";"Bed Pipe Total",#N/A,FALSE,"BED PIPE";"Bed Pipe Sales Forcast",#N/A,FALSE,"BED PIPE";"Bed Precast Material",#N/A,FALSE,"BED - PRECAST";"Bed Precast Material",#N/A,FALSE,"BED - PRECAST";"Bed Precast Sales Forcast",#N/A,FALSE,"BED - PRECAST";"Capital Expenditures",#N/A,FALSE,"CAPITAL"}</definedName>
    <definedName name="wrn.Financial._.Statements." hidden="1">{"Stmt of Ops",#N/A,FALSE,"Statement of Operations";"Stmt of Ops - non-GAAP",#N/A,FALSE,"Stmt of Ops_non GAAP analysis";"BS &amp; CF",#N/A,FALSE,"Balsheet &amp; Cashflow";"CapEx buildup",#N/A,FALSE,"CapEx Buildup";"headcount buildup",#N/A,FALSE,"Headcount Buildup";"expense summary",#N/A,FALSE,"Expense Summary"}</definedName>
    <definedName name="wrn.Financials." hidden="1">{"Inc Stmt",#N/A,TRUE,"Financials";"Common Size",#N/A,TRUE,"Financials";"BS Assets",#N/A,TRUE,"Financials";"BS Liabilities",#N/A,TRUE,"Financials";"Cash Flow Stmt",#N/A,TRUE,"Financials";"DCF",#N/A,TRUE,"Financials"}</definedName>
    <definedName name="wrn.finmodel." hidden="1">{#N/A,#N/A,FALSE,"Fin Model"}</definedName>
    <definedName name="wrn.first2." hidden="1">{#N/A,#N/A,FALSE,"sum-don";#N/A,#N/A,FALSE,"inc-don"}</definedName>
    <definedName name="wrn.first3." hidden="1">{#N/A,#N/A,FALSE,"Summary";#N/A,#N/A,FALSE,"proj1";#N/A,#N/A,FALSE,"proj2"}</definedName>
    <definedName name="wrn.first4." hidden="1">{#N/A,#N/A,FALSE,"Summary";#N/A,#N/A,FALSE,"proj1";#N/A,#N/A,FALSE,"proj2";#N/A,#N/A,FALSE,"DCF"}</definedName>
    <definedName name="wrn.Five._.Year._.Plan." hidden="1">{#N/A,#N/A,FALSE,"Part B - Five Year Projections";#N/A,#N/A,FALSE,"B.1 Financial Summary";#N/A,#N/A,FALSE,"B.1a Financial Sum wks";#N/A,#N/A,FALSE,"B.2 Five Year Assumptions";#N/A,#N/A,FALSE,"B.3 Five Year Income";#N/A,#N/A,FALSE,"B.4 Five Year Balance Sheets";#N/A,#N/A,FALSE,"B.5 Five Year Cash Flows"}</definedName>
    <definedName name="wrn.FLASH." hidden="1">{#N/A,#N/A,FALSE,"OutlK-QTD";#N/A,#N/A,FALSE,"BKLG";#N/A,#N/A,FALSE,"BKLG Link";#N/A,#N/A,FALSE,"OEMBILL";#N/A,#N/A,FALSE,"Pre_Book";#N/A,#N/A,FALSE,"Delinq_outQ3"}</definedName>
    <definedName name="wrn.Full._.Business._.Plan._.Package." hidden="1">{#N/A,#N/A,FALSE,"Cover";#N/A,#N/A,FALSE,"Exception Report";#N/A,#N/A,FALSE,"Index";#N/A,#N/A,FALSE,"Part B - Five Year Projections";#N/A,#N/A,FALSE,"B.1 Financial Summary";#N/A,#N/A,FALSE,"B.1a Financial Sum wks";#N/A,#N/A,FALSE,"B.2 Five Year Assumptions";#N/A,#N/A,FALSE,"B.3 Five Year Income";#N/A,#N/A,FALSE,"B.4 Five Year Balance Sheets";#N/A,#N/A,FALSE,"B.5 Five Year Cash Flows";#N/A,#N/A,FALSE,"Part C";#N/A,#N/A,FALSE,"C.1(a) Key Financial Objectives";#N/A,#N/A,FALSE,"C.1(b) Key HR Objectives";#N/A,#N/A,FALSE,"C.2 Financial Summary";#N/A,#N/A,FALSE,"C.3 Assumptions";#N/A,#N/A,FALSE,"C.4 Sensitivities - 2000";#N/A,#N/A,FALSE,"C.5 Sensitivities - 2001";#N/A,#N/A,FALSE,"C.6 Bal. Sheet";#N/A,#N/A,FALSE,"C.7 Income by Qtr - 2000";#N/A,#N/A,FALSE,"C.8 Income by Qtr - 2001";#N/A,#N/A,FALSE,"C.9 Cash Flows - 2000";#N/A,#N/A,FALSE,"C.10 Cash Flows - 2001";#N/A,#N/A,FALSE,"Part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Full._.Model." hidden="1">{"P&amp;L",#N/A,FALSE,"P&amp;LPlan";"Cashflow",#N/A,FALSE,"Cash Flow";"Bal Sht",#N/A,FALSE,"Bal Sht";"Revenue",#N/A,FALSE,"Revenue";"Capital",#N/A,FALSE,"Capital";"Assumptions",#N/A,FALSE,"Assumptions";"G&amp;A",#N/A,FALSE,"G&amp;A";"Sales",#N/A,FALSE,"Sales";"Mktg",#N/A,FALSE,"Mktg";"R&amp;D",#N/A,FALSE,"R&amp;D";"Ttl Svc Cost",#N/A,FALSE,"TotalSvcCost";"Tech Sppt",#N/A,FALSE,"Tech Support";"Consulting",#N/A,FALSE,"Consulting";"Training",#N/A,FALSE,"Training"}</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97SBP." hidden="1">{#N/A,#N/A,FALSE,"FY97";#N/A,#N/A,FALSE,"FY98";#N/A,#N/A,FALSE,"FY99";#N/A,#N/A,FALSE,"FY00";#N/A,#N/A,FALSE,"FY01"}</definedName>
    <definedName name="wrn.gastos." hidden="1">{#N/A,#N/A,FALSE,"PERSONAL";#N/A,#N/A,FALSE,"explotación";#N/A,#N/A,FALSE,"generales"}</definedName>
    <definedName name="wrn.GIS." hidden="1">{#N/A,#N/A,FALSE,"GIS"}</definedName>
    <definedName name="wrn.HEAT." hidden="1">{#N/A,#N/A,FALSE,"Heat";#N/A,#N/A,FALSE,"DCF";#N/A,#N/A,FALSE,"LBO";#N/A,#N/A,FALSE,"A";#N/A,#N/A,FALSE,"C";#N/A,#N/A,FALSE,"impd";#N/A,#N/A,FALSE,"Accr-Dilu"}</definedName>
    <definedName name="wrn.HNZ." hidden="1">{#N/A,#N/A,FALSE,"HNZ"}</definedName>
    <definedName name="wrn.Hydraulic." hidden="1">{#N/A,#N/A,FALSE,"HuscoCombined-Summ";#N/A,#N/A,FALSE,"HuscoCombined-Income";#N/A,#N/A,FALSE,"HuscoCombined-Offering";#N/A,#N/A,FALSE,"HuscoCombined-Split";#N/A,#N/A,FALSE,"HuscoCombined-Mults";#N/A,#N/A,FALSE,"Husco-Summ";#N/A,#N/A,FALSE,"Husco-Income";#N/A,#N/A,FALSE,"Husco-Offering";#N/A,#N/A,FALSE,"Husco-Split";#N/A,#N/A,FALSE,"Husco-Mults";#N/A,#N/A,FALSE,"Target-Income"}</definedName>
    <definedName name="wrn.Hydraulic2." hidden="1">{#N/A,#N/A,FALSE,"HuscoCombined-Summ";#N/A,#N/A,FALSE,"HuscoCombined-Income";#N/A,#N/A,FALSE,"HuscoCombined-Offering";#N/A,#N/A,FALSE,"Husco-Income";#N/A,#N/A,FALSE,"TargetEngineer";#N/A,#N/A,FALSE,"TargetAcqCalc";#N/A,#N/A,FALSE,"Husco-Acq"}</definedName>
    <definedName name="wrn.income." hidden="1">{"income",#N/A,FALSE,"income_statement"}</definedName>
    <definedName name="wrn.ingreso."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_.data." hidden="1">{"Creditor Days",#N/A,FALSE,"Input Sheet";"Data Values",#N/A,FALSE,"Input Sheet"}</definedName>
    <definedName name="wrn.Inputs._.and._.detail._.calculations." hidden="1">{#N/A,#N/A,TRUE,"Revenue &amp; Direct Expense";#N/A,#N/A,TRUE,"Indirect Expense";#N/A,#N/A,TRUE,"Assumptions";#N/A,#N/A,TRUE,"Headcount Inputs";#N/A,#N/A,TRUE,"Markets";#N/A,#N/A,TRUE,"Colocation";#N/A,#N/A,TRUE,"Demographics";#N/A,#N/A,TRUE,"ILEC Rates"}</definedName>
    <definedName name="wrn.INTERNAL._.COV._.PG." hidden="1">{#N/A,#N/A,FALSE,"YE INT COV";#N/A,#N/A,FALSE,"YE INT COV B"}</definedName>
    <definedName name="wrn.INTL._.GROUP." hidden="1">{"INTLGROUP",#N/A,FALSE,"INTL GROUP"}</definedName>
    <definedName name="wrn.IPO._.Valuation." hidden="1">{"assumptions",#N/A,FALSE,"Scenario 1";"valuation",#N/A,FALSE,"Scenario 1"}</definedName>
    <definedName name="wrn.ipovalue." hidden="1">{#N/A,#N/A,FALSE,"puboff";#N/A,#N/A,FALSE,"valuation";#N/A,#N/A,FALSE,"finanalsis";#N/A,#N/A,FALSE,"split";#N/A,#N/A,FALSE,"ownership"}</definedName>
    <definedName name="wrn.irr." hidden="1">{#N/A,#N/A,FALSE,"IRR and earnings impact";#N/A,#N/A,FALSE,"Income - cash incremental";#N/A,#N/A,FALSE,"Income - cash expansion";#N/A,#N/A,FALSE,"Income - cash status quo";#N/A,#N/A,FALSE,"Assumptions";#N/A,#N/A,FALSE,"Advertising revenue - GN";#N/A,#N/A,FALSE,"Advertising Revenue";#N/A,#N/A,FALSE,"Air_Ground Transp.";#N/A,#N/A,FALSE,"Input Sheet";#N/A,#N/A,FALSE,"WSJ Operating Income History"}</definedName>
    <definedName name="wrn.ISCG._.model." hidden="1">{#N/A,#N/A,FALSE,"Second";#N/A,#N/A,FALSE,"ownership";#N/A,#N/A,FALSE,"Valuation";#N/A,#N/A,FALSE,"Eqiv";#N/A,#N/A,FALSE,"Mults";#N/A,#N/A,FALSE,"ISCG Graphics"}</definedName>
    <definedName name="wrn.JODM._.Graphs." hidden="1">{"graph",#N/A,FALSE,"WWJU";"graph",#N/A,FALSE,"WWSEM";"graph",#N/A,FALSE,"GOMJU";"graph",#N/A,FALSE,"GOMSEM";"graph",#N/A,FALSE,"NSJU";"graph",#N/A,FALSE,"NSSEM";"graph",#N/A,FALSE,"WAJU";"graph",#N/A,FALSE,"STOCKPRI";"graph",#N/A,FALSE,"CFTEV";"graph",#N/A,FALSE,"NAV-RCV";"graph",#N/A,FALSE,"CRUDEWW"}</definedName>
    <definedName name="wrn.K." hidden="1">{#N/A,#N/A,FALSE,"K"}</definedName>
    <definedName name="wrn.KATE." hidden="1">{"BALANCE SHEET",#N/A,FALSE,"FINANCIALS";"INCOME",#N/A,FALSE,"FINANCIALS";"RETAINED EARNINGS",#N/A,FALSE,"FINANCIALS";"SOCFP",#N/A,FALSE,"FINANCIALS";"TRIAL BALANCE",#N/A,FALSE,"FINANCIALS"}</definedName>
    <definedName name="wrn.LBO._.Summary." hidden="1">{"LBO Summary",#N/A,FALSE,"Summary"}</definedName>
    <definedName name="wrn.Maine." hidden="1">{"Assumptions",#N/A,TRUE,"Assumptions";"Income",#N/A,TRUE,"Income";"Balance",#N/A,TRUE,"Balance"}</definedName>
    <definedName name="wrn.Maine2." hidden="1">{"TransactionAssump",#N/A,FALSE,"Transaction Assump";"Combined Income",#N/A,FALSE,"Combined Income-Contrib.";"Combined Bal",#N/A,FALSE,"Combined Bal.";"Combined Credit",#N/A,FALSE,"Combined Credit";"Income Overview",#N/A,FALSE,"Income Overview";"Balance Overview",#N/A,FALSE,"Balance Overview";"Cash Flow Overview",#N/A,FALSE,"Cash Flow Overview";"Contribution Overview",#N/A,FALSE,"Contribution Overview"}</definedName>
    <definedName name="wrn.Management._.Adjustment." hidden="1">{"MGMT_Adj_Excl_Mktg_1",#N/A,TRUE,"Mgmt. Adj.";"MGMT_Adj_Excl_Mktg_2",#N/A,TRUE,"Mgmt. Adj.";"MGMT_ADJ_Incl_Mktg_1",#N/A,TRUE,"Mgmt. Adj.";"MGMT_Adj_Incl_Mktg_2",#N/A,TRUE,"Mgmt. Adj."}</definedName>
    <definedName name="wrn.MCCRK." hidden="1">{#N/A,#N/A,FALSE,"MCCRK"}</definedName>
    <definedName name="wrn.merge." hidden="1">{#N/A,#N/A,FALSE,"IPO";#N/A,#N/A,FALSE,"DCF";#N/A,#N/A,FALSE,"LBO";#N/A,#N/A,FALSE,"MULT_VAL";#N/A,#N/A,FALSE,"Status Quo";#N/A,#N/A,FALSE,"Recap"}</definedName>
    <definedName name="wrn.Model." hidden="1">{#N/A,#N/A,FALSE,"Cover";#N/A,#N/A,FALSE,"LUMI";#N/A,#N/A,FALSE,"COMD";#N/A,#N/A,FALSE,"Valuation";#N/A,#N/A,FALSE,"Assumptions";#N/A,#N/A,FALSE,"Pooling";#N/A,#N/A,FALSE,"BalanceSheet"}</definedName>
    <definedName name="wrn.Monthly._.MIFA._.Sheets." hidden="1">{"(MEASDATA) BY QUARTER",#N/A,FALSE,"measdata";"(BS) BALANCE SHEET",#N/A,FALSE,"bs";"(BS) CASH FLOW",#N/A,FALSE,"bs";"(INCST) INCOME STATEMENT",#N/A,FALSE,"incst";"(PROGDETAIL) BY MONTH",#N/A,FALSE,"progdetail";"(PROGDETAIL) BY QTR",#N/A,FALSE,"progdetail";"(ORDERS) GOR ORDERS",#N/A,FALSE,"Orders";"(DELIVERIES) UNIT SALES",#N/A,FALSE,"Deliveries";#N/A,#N/A,FALSE,"Risk&amp;OpprTY"}</definedName>
    <definedName name="wrn.NA." hidden="1">{#N/A,#N/A,FALSE,"NA"}</definedName>
    <definedName name="wrn.NCPC." hidden="1">{"_811",#N/A,FALSE,"NCPC Expenses";"_813",#N/A,FALSE,"NCPC Expenses";"_814",#N/A,FALSE,"NCPC Expenses"}</definedName>
    <definedName name="wrn.New." hidden="1">{"Con. New Accts",#N/A,FALSE,"NEW ACCOUNTS BUDGET";"Zel. New Accts",#N/A,FALSE,"NEW ACCOUNTS BUDGET";"Bay New Accts",#N/A,FALSE,"NEW ACCOUNTS BUDGET"}</definedName>
    <definedName name="wrn.newest." hidden="1">{#N/A,#N/A,TRUE,"TS";#N/A,#N/A,TRUE,"Combo";#N/A,#N/A,TRUE,"FAIR";#N/A,#N/A,TRUE,"RBC";#N/A,#N/A,TRUE,"xxxx"}</definedName>
    <definedName name="wrn.OMreport." hidden="1">{"OM_data",#N/A,FALSE,"O&amp;M Data Table";"OM_regulatory_adjustments",#N/A,FALSE,"O&amp;M Data Table";"OM_select_data",#N/A,FALSE,"O&amp;M Data Table"}</definedName>
    <definedName name="wrn.Operating._.Models." hidden="1">{#N/A,#N/A,TRUE,"Eastern Market";#N/A,#N/A,TRUE,"Western Market";#N/A,#N/A,TRUE,"Sulphur Services";#N/A,#N/A,TRUE,"Global Business";#N/A,#N/A,TRUE,"Incremental Overhead";#N/A,#N/A,TRUE,"Acquired Business"}</definedName>
    <definedName name="wrn.ORIGINALS." hidden="1">{#N/A,#N/A,FALSE,"BS";#N/A,#N/A,FALSE,"IS";#N/A,#N/A,FALSE,"PI";#N/A,#N/A,FALSE,"CF"}</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cker._.1." hidden="1">{#N/A,#N/A,FALSE,"gopher summary";#N/A,#N/A,FALSE,"GOPH-Comp Co. Mult";#N/A,#N/A,FALSE,"GOPH-Acq. Mult ";#N/A,#N/A,FALSE,"gopher dcf";#N/A,#N/A,FALSE,"goph-dividend";#N/A,#N/A,FALSE,"GOPHER WACC";#N/A,#N/A,FALSE,"Contribution";#N/A,#N/A,FALSE,"contr.anal.";#N/A,#N/A,FALSE,"acc_dil";#N/A,#N/A,FALSE,"GOPHER";#N/A,#N/A,FALSE,"pro forma";#N/A,#N/A,FALSE,"PACK-Comp Co. Mult";#N/A,#N/A,FALSE,"packer dcf ";#N/A,#N/A,FALSE,"PACK WACC ";#N/A,#N/A,FALSE,"PACKER";#N/A,#N/A,FALSE,"PurchPriMult"}</definedName>
    <definedName name="wrn.Page._.1." hidden="1">{"Page 1",#N/A,FALSE,"Sheet1";"Page 2",#N/A,FALSE,"Sheet1"}</definedName>
    <definedName name="wrn.Plan._.Support._.Only." hidden="1">{#N/A,#N/A,FALSE,"Part D";#N/A,#N/A,FALSE,"D.1 Monthly Plan - 2000";#N/A,#N/A,FALSE,"D.2 Equity and Min. Int.";#N/A,#N/A,FALSE,"D.3 Long-term Investments";#N/A,#N/A,FALSE,"D.4 Fixed Assets";#N/A,#N/A,FALSE,"D.5 Goodwill";#N/A,#N/A,FALSE,"D.6 Intercompany";#N/A,#N/A,FALSE,"D.7 Long-term Debt";#N/A,#N/A,FALSE,"D.8 Acquisitions";#N/A,#N/A,FALSE,"D.9 Key Expenses";#N/A,#N/A,FALSE,"D.10 Cap. Exp. and R&amp;D";#N/A,#N/A,FALSE,"D.11 Dvlpmt Prgs"}</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reliminary._.Plan." hidden="1">{#N/A,#N/A,FALSE,"Part E";#N/A,#N/A,FALSE,"E.1 Prelim Earnings Plan"}</definedName>
    <definedName name="wrn.President._.Report." hidden="1">{#N/A,#N/A,FALSE,"President's Cover";#N/A,#N/A,FALSE,"A.1 1998 Objectives";#N/A,#N/A,FALSE,"A.2 President's Measures";#N/A,#N/A,FALSE,"A.3 Commentary"}</definedName>
    <definedName name="wrn.prinst._.summary._.sheets." hidden="1">{"summary1",#N/A,TRUE,"Comps";"summary2",#N/A,TRUE,"Comps";"summary3",#N/A,TRUE,"Comps"}</definedName>
    <definedName name="wrn.print." hidden="1">{#N/A,#N/A,FALSE,"Japan 2003";#N/A,#N/A,FALSE,"Sheet2"}</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sheets." hidden="1">{#N/A,#N/A,FALSE,"Capitaliztion Matrix";#N/A,#N/A,FALSE,"4YR P&amp;L";#N/A,#N/A,FALSE,"Program Contributions";#N/A,#N/A,FALSE,"P&amp;L Trans YR 2";#N/A,#N/A,FALSE,"Rev &amp; EBITDA YR2";#N/A,#N/A,FALSE,"P&amp;L Trans YR 1";#N/A,#N/A,FALSE,"Rev &amp; EBITDA YR1"}</definedName>
    <definedName name="wrn.print._.graphs." hidden="1">{"cap_structure",#N/A,FALSE,"Graph-Mkt Cap";"price",#N/A,FALSE,"Graph-Price";"ebit",#N/A,FALSE,"Graph-EBITDA";"ebitda",#N/A,FALSE,"Graph-EBITDA"}</definedName>
    <definedName name="wrn.Print._.LBO._.Model." hidden="1">{"toc",#N/A,TRUE,"TOC";"summary",#N/A,TRUE,"Summary";"credit",#N/A,TRUE,"Model";"income",#N/A,TRUE,"Model";"balance",#N/A,TRUE,"Model";"cash",#N/A,TRUE,"Model";"capitalization",#N/A,TRUE,"Model";"margins",#N/A,TRUE,"Model";"acq_bal",#N/A,TRUE,"Model";"dep_amort",#N/A,TRUE,"Model";"tax",#N/A,TRUE,"Model";"dep_tax",#N/A,TRUE,"TOC";#N/A,#N/A,TRUE,"Expenses";"returns",#N/A,TRUE,"Model";"return_calc",#N/A,TRUE,"Returns"}</definedName>
    <definedName name="wrn.Print._.Model." hidden="1">{"Summary",#N/A,TRUE,"Model";"Returns I",#N/A,TRUE,"Model";"BS - Open",#N/A,TRUE,"Model";"Assumptions",#N/A,TRUE,"Model";"IS",#N/A,TRUE,"Model";"BS",#N/A,TRUE,"Model";"CF",#N/A,TRUE,"Model";"Debt",#N/A,TRUE,"Model";"Debt / Tax",#N/A,TRUE,"Model";"Returns II",#N/A,TRUE,"Model"}</definedName>
    <definedName name="wrn.print._.raw._.data._.entry." hidden="1">{"inputs raw data",#N/A,TRUE,"INPUT"}</definedName>
    <definedName name="wrn.print._.summary._.sheets." hidden="1">{"summary1",#N/A,TRUE,"Comps";"summary2",#N/A,TRUE,"Comps";"summary3",#N/A,TRUE,"Comps"}</definedName>
    <definedName name="wrn.print._.summary._.sheets.2" hidden="1">{"summary1",#N/A,TRUE,"Comps";"summary2",#N/A,TRUE,"Comps";"summary3",#N/A,TRUE,"Comps"}</definedName>
    <definedName name="wrn.print._1" hidden="1">{#N/A,#N/A,FALSE,"Japan 2003";#N/A,#N/A,FALSE,"Sheet2"}</definedName>
    <definedName name="wrn.print._2" hidden="1">{#N/A,#N/A,FALSE,"Japan 2003";#N/A,#N/A,FALSE,"Sheet2"}</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ODUCT._.GROUP." hidden="1">{"PRODUCTGROUP",#N/A,FALSE,"PRODUCT GROUP"}</definedName>
    <definedName name="wrn.PRUD._.QTR._.3." hidden="1">{#N/A,#N/A,FALSE,"FBS-ASSETS";#N/A,#N/A,FALSE,"FBS-LIAB&amp;SE";#N/A,#N/A,FALSE,"FIS-QTR";#N/A,#N/A,FALSE,"FIS-YTD";#N/A,#N/A,FALSE,"FCF-QTR";#N/A,#N/A,FALSE,"FCF-YTD";#N/A,#N/A,FALSE,"FSE-QTR";#N/A,#N/A,FALSE,"FSE-YTD";#N/A,#N/A,FALSE,"CONSOLIDATING PGS 1";#N/A,#N/A,FALSE,"CONSOLIDATING PGS 2";#N/A,#N/A,FALSE,"ELIMINATIONS"}</definedName>
    <definedName name="wrn.Pump." hidden="1">{#N/A,#N/A,FALSE,"Assump";#N/A,#N/A,FALSE,"Income";#N/A,#N/A,FALSE,"Balance";#N/A,#N/A,FALSE,"DCF Pump";#N/A,#N/A,FALSE,"Trans Assump";#N/A,#N/A,FALSE,"Combined Income";#N/A,#N/A,FALSE,"Combined Balance"}</definedName>
    <definedName name="wrn.Push._.Down." hidden="1">{#N/A,#N/A,FALSE,"Push down"}</definedName>
    <definedName name="wrn.Quarter._.1._.Forecast." hidden="1">{#N/A,#N/A,FALSE,"Forecast Cover";#N/A,#N/A,FALSE,"D.1 Bal. Sheet";#N/A,#N/A,FALSE,"D.2 Income Statement";#N/A,#N/A,FALSE,"D.3 Quarterly Forecast";#N/A,#N/A,FALSE,"E.3 Monthly Forecast Q1";#N/A,#N/A,FALSE,"E.4 Monthly Plan";#N/A,#N/A,FALSE,"E.6 1997 Monthly";#N/A,#N/A,FALSE,"E.7 Capital";#N/A,#N/A,FALSE,"E.8 Research &amp; Development";#N/A,#N/A,FALSE,"E.9 New Business Development";#N/A,#N/A,FALSE,"E.10 Tax Information"}</definedName>
    <definedName name="wrn.Quarter._.2._.Forecast." hidden="1">{#N/A,#N/A,FALSE,"Forecast Cover";#N/A,#N/A,FALSE,"D.1 Bal. Sheet";#N/A,#N/A,FALSE,"D.2 Income Statement";#N/A,#N/A,FALSE,"D.3 Quarterly Forecast";#N/A,#N/A,FALSE,"E.2 Monthly Forecast Q2";#N/A,#N/A,FALSE,"E.7 Capital";#N/A,#N/A,FALSE,"E.8 Research &amp; Development";#N/A,#N/A,FALSE,"E.9 New Business Development";#N/A,#N/A,FALSE,"E.10 Tax Information"}</definedName>
    <definedName name="wrn.Quarter._.3._.Forecast." hidden="1">{#N/A,#N/A,FALSE,"Forecast Cover";#N/A,#N/A,FALSE,"D.1 Bal. Sheet";#N/A,#N/A,FALSE,"D.2 Income Statement";#N/A,#N/A,FALSE,"D.3 Quarterly Forecast";#N/A,#N/A,FALSE,"E.1 Monthly Forecast Q3";#N/A,#N/A,FALSE,"E.7 Capital";#N/A,#N/A,FALSE,"E.8 Research &amp; Development";#N/A,#N/A,FALSE,"E.9 New Business Development";#N/A,#N/A,FALSE,"E.10 Tax Information"}</definedName>
    <definedName name="wrn.Quarterly._.Consolidation._.Report." hidden="1">{#N/A,#N/A,FALSE,"Front Cover";#N/A,#N/A,FALSE,"B.1 Bal. Sheet";#N/A,#N/A,FALSE,"B.2 Income and Ret. Erngs.";#N/A,#N/A,FALSE,"B.3 Cash Flows";#N/A,#N/A,FALSE,"B.4  Performance Measures";#N/A,#N/A,FALSE,"B.5  Perf Measures Data";#N/A,#N/A,FALSE,"C.1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definedName>
    <definedName name="wrn.Quarterly._.MIFA._.Sheets." hidden="1">{"(MEASDATA) BY QUARTER",#N/A,FALSE,"measdata";"(SEGMENTDETAILS) DATA",#N/A,FALSE,"segmentdetails";"(SEGMENTDETAILS) EXPLANATIONS",#N/A,FALSE,"segmentdetails";"(BS) BALANCE SHEET",#N/A,FALSE,"bs";"(BS) CASH FLOW",#N/A,FALSE,"bs";"(INCST) INCOME STATEMENT",#N/A,FALSE,"incst";"(PROGDETAIL) BY MONTH",#N/A,FALSE,"progdetail";"(PROGDETAIL) BY QTR",#N/A,FALSE,"progdetail";"(ORDERS) GOR ORDERS",#N/A,FALSE,"Orders";"(DELIVERIES) UNIT SALES",#N/A,FALSE,"Deliveries";#N/A,#N/A,FALSE,"QTRComments";#N/A,#N/A,FALSE,"Risk&amp;OpprQtr";#N/A,#N/A,FALSE,"Risk&amp;OpprTY";#N/A,#N/A,FALSE,"divbklgsales"}</definedName>
    <definedName name="wrn.RELEVANTSHEETS." hidden="1">{#N/A,#N/A,FALSE,"AD_Purch";#N/A,#N/A,FALSE,"Projections";#N/A,#N/A,FALSE,"DCF";#N/A,#N/A,FALSE,"Mkt Val"}</definedName>
    <definedName name="wrn.report." hidden="1">{#N/A,#N/A,FALSE,"Temp Staf_Summary";#N/A,#N/A,FALSE,"ATC Services";#N/A,#N/A,FALSE,"Brannon &amp; Tully";#N/A,#N/A,FALSE,"Debbie";#N/A,#N/A,FALSE,"Alternative";#N/A,#N/A,FALSE,"Mid-States";#N/A,#N/A,FALSE,"United Temp."}</definedName>
    <definedName name="wrn.Research._.Dept." hidden="1">{"hc buildup",#N/A,FALSE,"Headcount Build-up";"7xx - ops summary - hc",#N/A,FALSE,"7xx_Research Summary";"7xx operations summary",#N/A,FALSE,"7xx_Research Summary";"720 custom research",#N/A,FALSE,"720_Custom Research";"730 syn research",#N/A,FALSE,"730_Syndicated Research"}</definedName>
    <definedName name="wrn.Rev._.1._.Yr._.by._.SBU." hidden="1">{"REV 1 YR LIT",#N/A,FALSE,"Rev 1 yr";"REV 1 YR COMM SERV",#N/A,FALSE,"Rev 1 yr";"REV 1 YR HC",#N/A,FALSE,"Rev 1 yr";"REV 1 YR INVEST SERV",#N/A,FALSE,"Rev 1 yr"}</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wrn.Revenue._.Cost._.Model." hidden="1">{"revenue buildup",#N/A,FALSE,"Revenue_Cost Model";"hc buildup",#N/A,FALSE,"Headcount Build-up";"1xx summary ops - HC",#N/A,FALSE,"1xx_Operations Summary";"1xx ops summary - expense",#N/A,FALSE,"1xx_Operations Summary";"110 admin ops",#N/A,FALSE,"110_Admin";"120 survey ops",#N/A,FALSE,"120_Survey Research";"130 resorce mgmt",#N/A,FALSE,"130_Resource Mgmt.";"140 panel member",#N/A,FALSE,"140_Panel Member"}</definedName>
    <definedName name="wrn.REVSUMMARY." hidden="1">{"commiss",#N/A,FALSE,"chgdbsz.XLS";"reven",#N/A,FALSE,"chgdbsz.XLS"}</definedName>
    <definedName name="wrn.Richard._.Quick._.Report." hidden="1">{#N/A,"Mgmt Plan",TRUE,"Assumptions";#N/A,#N/A,TRUE,"Summary";#N/A,#N/A,TRUE,"DCF (Company)";#N/A,"Conservative",TRUE,"Assumptions";#N/A,#N/A,TRUE,"Summary";#N/A,#N/A,TRUE,"DCF (Company)";#N/A,"Synergies",TRUE,"Assumptions";#N/A,#N/A,TRUE,"Summary";#N/A,#N/A,TRUE,"DCF (Company)"}</definedName>
    <definedName name="wrn.sales." hidden="1">{"sales",#N/A,FALSE,"Sales";"sales existing",#N/A,FALSE,"Sales";"sales rd1",#N/A,FALSE,"Sales";"sales rd2",#N/A,FALSE,"Sales"}</definedName>
    <definedName name="wrn.SalesMarginPages." hidden="1">{"(MEASDATA) BY QUARTER",#N/A,FALSE,"measdata";"(PROGDETAIL) BY MONTH",#N/A,FALSE,"progdetail";"(PROGDETAIL) BY QTR",#N/A,FALSE,"progdetail";"(ORDERS) GOR ORDERS",#N/A,FALSE,"Orders";"(DELIVERIES) UNIT SALES",#N/A,FALSE,"Deliveries";"(SEGMENTDETAILS) DATA",#N/A,FALSE,"QTRComments"}</definedName>
    <definedName name="wrn.Season._.Model." hidden="1">{#N/A,#N/A,TRUE,"Proj";#N/A,#N/A,TRUE,"Crew";#N/A,#N/A,TRUE,"Month"}</definedName>
    <definedName name="wrn.segment._.EPS." hidden="1">{"segment_EPS",#N/A,FALSE,"TXTCOMPS"}</definedName>
    <definedName name="wrn.SEGSCH." hidden="1">{#N/A,#N/A,FALSE,"SEGINC";#N/A,#N/A,FALSE,"INTINCEXP";#N/A,#N/A,FALSE,"SEGSALE";#N/A,#N/A,FALSE,"IDENTASSETS"}</definedName>
    <definedName name="wrn.SIMPSONS." hidden="1">{"SPSPG1",#N/A,FALSE,"1995";"SPSPG2",#N/A,FALSE,"1995";"SPSPG3",#N/A,FALSE,"1995"}</definedName>
    <definedName name="wrn.STAND_ALONE_BOTH." hidden="1">{"FCB_ALL",#N/A,FALSE,"FCB";"GREY_ALL",#N/A,FALSE,"GREY"}</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m._.ops." hidden="1">{"schedule",#N/A,FALSE,"Sum Op's";"input area",#N/A,FALSE,"Sum Op's"}</definedName>
    <definedName name="wrn.Summary." hidden="1">{#N/A,#N/A,FALSE,"98-profile"}</definedName>
    <definedName name="wrn.Summary._.Report._.by._.Month." hidden="1">{#N/A,#N/A,TRUE,"Cover Page";#N/A,#N/A,TRUE,"Summary Stats Month";#N/A,#N/A,TRUE,"Balance Sheet Month";#N/A,#N/A,TRUE,"Cash Flow Month";#N/A,#N/A,TRUE,"Income Statement Month";#N/A,#N/A,TRUE,"CAPEX Month";#N/A,#N/A,TRUE,"Headcount Summary Month";#N/A,#N/A,TRUE,"Assumptions"}</definedName>
    <definedName name="wrn.Summary._.Report._.by._.Year." hidden="1">{#N/A,#N/A,TRUE,"Cover Page";#N/A,#N/A,TRUE,"Summary Stats Annual";#N/A,#N/A,TRUE,"Balance Sheet Annual";#N/A,#N/A,TRUE,"Cash Flow Annual";#N/A,#N/A,TRUE,"Income Statement Annual";#N/A,#N/A,TRUE,"CAPEX Annual";#N/A,#N/A,TRUE,"Assumptions"}</definedName>
    <definedName name="wrn.summary._.reports." hidden="1">{#N/A,#N/A,FALSE,"Total Capital Plan";#N/A,#N/A,FALSE,"2000 EDULINX Capital Plan";#N/A,#N/A,FALSE,"1999 EDULINX Capital Plan";#N/A,#N/A,FALSE,"1999 CIBC Funded Capital Plan";#N/A,#N/A,FALSE,"Summary"}</definedName>
    <definedName name="wrn.Supplemental._.Pkg.." hidden="1">{#N/A,#N/A,FALSE,"Cover";#N/A,#N/A,FALSE,"Index";#N/A,#N/A,FALSE,"Supp. A";#N/A,#N/A,FALSE,"Supp. B";#N/A,#N/A,FALSE,"Supp. C";#N/A,#N/A,FALSE,"Supp. D";#N/A,#N/A,FALSE,"Supp. E";#N/A,#N/A,FALSE,"Supp. F";#N/A,#N/A,FALSE,"Supp. G";#N/A,#N/A,FALSE,"Supp. H";#N/A,#N/A,FALSE,"Supp. I";#N/A,#N/A,FALSE,"Supp. J";#N/A,#N/A,FALSE,"Supp. K";#N/A,#N/A,FALSE,"Supp. L"}</definedName>
    <definedName name="wrn.Taxes." hidden="1">{"Def Tax Long",#N/A,TRUE,"Financials";"Def Tax Short",#N/A,TRUE,"Financials";"Cons Tax Sched",#N/A,TRUE,"Financials"}</definedName>
    <definedName name="wrn.tel2." hidden="1">{#N/A,#N/A,FALSE,"FS_Summary";#N/A,#N/A,FALSE,"Tel_Summary";#N/A,#N/A,FALSE,"Tomahawk";#N/A,#N/A,FALSE,"Medical Marketing";#N/A,#N/A,FALSE,"DIMAC";#N/A,#N/A,FALSE,"Epsilon";#N/A,#N/A,FALSE,"Direct";#N/A,#N/A,FALSE,"DIMAC(2)"}</definedName>
    <definedName name="wrn.telem." hidden="1">{#N/A,#N/A,FALSE,"FS_Summary";#N/A,#N/A,FALSE,"Tomahawk";#N/A,#N/A,FALSE,"Medical Marketing";#N/A,#N/A,FALSE,"Epsilon";#N/A,#N/A,FALSE,"DIMAC";#N/A,#N/A,FALSE,"Direct";#N/A,#N/A,FALSE,"DIMAC(2)"}</definedName>
    <definedName name="wrn.test." hidden="1">{"test2",#N/A,TRUE,"Prices"}</definedName>
    <definedName name="wrn.Textron." hidden="1">{#N/A,#N/A,FALSE,"IS";#N/A,#N/A,FALSE,"SG";#N/A,#N/A,FALSE,"FF";#N/A,#N/A,FALSE,"BS";#N/A,#N/A,FALSE,"DCF";#N/A,#N/A,FALSE,"EVA";#N/A,#N/A,FALSE,"Air";#N/A,#N/A,FALSE,"Car";#N/A,#N/A,FALSE,"Ind";#N/A,#N/A,FALSE,"Sys";#N/A,#N/A,FALSE,"Fin";#N/A,#N/A,FALSE,"Ces";#N/A,#N/A,FALSE,"Bell"}</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OL." hidden="1">{#N/A,#N/A,TRUE,"Consolidated";#N/A,#N/A,TRUE,"Offering";#N/A,#N/A,TRUE,"WAE";#N/A,#N/A,TRUE,"Combined";#N/A,#N/A,TRUE,"PE Consolidated";#N/A,#N/A,TRUE,"CF Consolidated";#N/A,#N/A,TRUE,"Income";#N/A,#N/A,TRUE,"OfferingTool";#N/A,#N/A,TRUE,"Inputs";#N/A,#N/A,TRUE,"PE";#N/A,#N/A,TRUE,"CF";#N/A,#N/A,TRUE,"Income (2)";#N/A,#N/A,TRUE,"Inputs (2)";#N/A,#N/A,TRUE,"PE (2)";#N/A,#N/A,TRUE,"CF (2)";#N/A,#N/A,TRUE,"Summary"}</definedName>
    <definedName name="wrn.total." hidden="1">{#N/A,#N/A,FALSE,"Coverage";#N/A,#N/A,FALSE,"Leverage";#N/A,#N/A,FALSE,"Projections"}</definedName>
    <definedName name="wrn.Trading._.Summary." hidden="1">{#N/A,#N/A,FALSE,"Trading Summary"}</definedName>
    <definedName name="wrn.TransPrcd_123." hidden="1">{#N/A,#N/A,TRUE,"TransPrcd 1";#N/A,#N/A,TRUE,"TransPrcd 2";#N/A,#N/A,TRUE,"TransPrcd 3"}</definedName>
    <definedName name="wrn.U.S.._.Industries._.Inc.." hidden="1">{#N/A,#N/A,TRUE,"3QRpt";#N/A,#N/A,TRUE,"EST";#N/A,#N/A,TRUE,"HOUSE";#N/A,#N/A,TRUE,"REC";#N/A,#N/A,TRUE,"SHOE";#N/A,#N/A,TRUE,"BLD";#N/A,#N/A,TRUE,"IND";#N/A,#N/A,TRUE,"COMP";#N/A,#N/A,TRUE,"COMP2";#N/A,#N/A,TRUE,"KEEP";#N/A,#N/A,TRUE,"IntExp";#N/A,#N/A,TRUE,"Proceeds"}</definedName>
    <definedName name="wrn.Uneliminated." hidden="1">{#N/A,#N/A,FALSE,"Inc Stmt "}</definedName>
    <definedName name="wrn.Update._.Meeting." hidden="1">{#N/A,#N/A,FALSE,"TWNW";"Client Summary",#N/A,FALSE,"KeyEvent"}</definedName>
    <definedName name="wrn.upstairs." hidden="1">{"histincome",#N/A,FALSE,"hyfins";"closing balance",#N/A,FALSE,"hyfins"}</definedName>
    <definedName name="wrn.USF._.GROUP." hidden="1">{"USFGROUP",#N/A,FALSE,"USF GROUP CONSOL"}</definedName>
    <definedName name="wrn.USW." hidden="1">{"IS",#N/A,FALSE,"IS";"RPTIS",#N/A,FALSE,"RPTIS";"STATS",#N/A,FALSE,"STATS";"BS",#N/A,FALSE,"BS"}</definedName>
    <definedName name="wrn.valuation." hidden="1">{"valuation",#N/A,FALSE,"TXTCOMPS"}</definedName>
    <definedName name="wrn.WACC." hidden="1">{#N/A,#N/A,FALSE,"WACC-new";#N/A,#N/A,FALSE,"Inflation";#N/A,#N/A,FALSE,"Betas";#N/A,#N/A,FALSE,"Unlevered Betas";#N/A,#N/A,FALSE,"Cominco Tax";#N/A,#N/A,FALSE,"Cominco Debt"}</definedName>
    <definedName name="wrn.WACHOVIA._.QTR._.5." hidden="1">{#N/A,#N/A,FALSE,"FBS-ASSETS";#N/A,#N/A,FALSE,"FBS-LIAB&amp;SE";#N/A,#N/A,FALSE,"FIS-QTR";#N/A,#N/A,FALSE,"FIS-YTD";#N/A,#N/A,FALSE,"FCF-QTR";#N/A,#N/A,FALSE,"FCF-YTD";#N/A,#N/A,FALSE,"FSE-QTR";#N/A,#N/A,FALSE,"FSE-YTD"}</definedName>
    <definedName name="wrn.WARCO._.ALPHA." hidden="1">{#N/A,#N/A,FALSE,"WARCO";#N/A,#N/A,FALSE,"ALPHA"}</definedName>
    <definedName name="wrn.Weekly._.Report." hidden="1">{#N/A,#N/A,FALSE,"Invoice";#N/A,#N/A,FALSE,"Report";#N/A,#N/A,FALSE,"Fax"}</definedName>
    <definedName name="wrn.wicor." hidden="1">{#N/A,#N/A,FALSE,"FACTSHEETS";#N/A,#N/A,FALSE,"pump";#N/A,#N/A,FALSE,"filter"}</definedName>
    <definedName name="wrn.WORKPAPERS." hidden="1">{#N/A,#N/A,FALSE,"BS-WP";#N/A,#N/A,FALSE,"INCST-WP";#N/A,#N/A,FALSE,"CF-WP";#N/A,#N/A,FALSE,"SEST-WP";#N/A,#N/A,FALSE,"RSTMENT";#N/A,#N/A,FALSE,"STMENT"}</definedName>
    <definedName name="wrn.WWY." hidden="1">{#N/A,#N/A,FALSE,"WWY"}</definedName>
    <definedName name="wrn.YE._.ADDITIONAL._.INFO." hidden="1">{#N/A,#N/A,FALSE,"FBS-ASSETS";#N/A,#N/A,FALSE,"FBS-LIAB&amp;SE";#N/A,#N/A,FALSE,"FIS-YTD";#N/A,#N/A,FALSE,"FCF-YTD";#N/A,#N/A,FALSE,"FSE-YTD";#N/A,#N/A,FALSE,"CONSOLIDATING PGS 1";#N/A,#N/A,FALSE,"CONSOLIDATING PGS 2";#N/A,#N/A,FALSE,"ELIMINATIONS"}</definedName>
    <definedName name="wrn.YE._.BANK._.COV._.PG." hidden="1">{#N/A,#N/A,FALSE,"YE BK COV PG"}</definedName>
    <definedName name="wrn.YE._.FINANCIAL._.STAT." hidden="1">{#N/A,#N/A,FALSE,"FBS-ASSETS";#N/A,#N/A,FALSE,"FBS-LIAB&amp;SE";#N/A,#N/A,FALSE,"FIS-YTD";#N/A,#N/A,FALSE,"FCF-YTD";#N/A,#N/A,FALSE,"FSE-YTD"}</definedName>
    <definedName name="wrn.Year._.End._.Reporting._.Pkg.." hidden="1">{#N/A,#N/A,FALSE,"Front Cover";#N/A,#N/A,FALSE,"Index";#N/A,#N/A,FALSE,"A.1 Performance Measures";#N/A,#N/A,FALSE,"A.2 Perf Measures Data";#N/A,#N/A,FALSE,"B.1 Bal. Sheet";#N/A,#N/A,FALSE,"B.2 Income and Ret. Erngs.";#N/A,#N/A,FALSE,"B.3 Cash Flows";#N/A,#N/A,FALSE,"C.1 Sup Sch 1";#N/A,#N/A,FALSE,"C.2 Sup Sch 2";#N/A,#N/A,FALSE,"C.3 Sup Sch 3";#N/A,#N/A,FALSE,"C.4 Sup Sch 4";#N/A,#N/A,FALSE,"C.5 Sup Sch 5";#N/A,#N/A,FALSE,"C.6 Sup Sch 6";#N/A,#N/A,FALSE,"C.7 Sup Sch 7";#N/A,#N/A,FALSE,"C.8 Sup Sch 8";#N/A,#N/A,FALSE,"C.9 Sup Sch 9";#N/A,#N/A,FALSE,"C.10 Sup Sch 10";#N/A,#N/A,FALSE,"C.11 Sup Sch 11";#N/A,#N/A,FALSE,"C.12 Sup Sch 12";#N/A,#N/A,FALSE,"C.13 Sup Sch 13";#N/A,#N/A,FALSE,"C.14 Sup Sch 14";#N/A,#N/A,FALSE,"C.15 Sup Sch 15";#N/A,#N/A,FALSE,"C.16 Other Supp. Info.";#N/A,#N/A,FALSE,"C.17 SCF Proof";#N/A,#N/A,FALSE,"C.18 Income Tax Information"}</definedName>
    <definedName name="wrn.ZELLERS." hidden="1">{"ZELPG1",#N/A,FALSE,"1995";"ZELPG2",#N/A,FALSE,"1995";"ZELPG3",#N/A,FALSE,"1995"}</definedName>
    <definedName name="wrn2.Basic" hidden="1">{#N/A,#N/A,FALSE,"e-Svc Level";#N/A,#N/A,FALSE,"e-Hosted";#N/A,#N/A,FALSE,"e-Licensed";#N/A,#N/A,FALSE,"Assumptions"}</definedName>
    <definedName name="wrn2.Basic." hidden="1">{#N/A,#N/A,FALSE,"e-Svc Level";#N/A,#N/A,FALSE,"e-Hosted";#N/A,#N/A,FALSE,"e-Licensed";#N/A,#N/A,FALSE,"Assumptions"}</definedName>
    <definedName name="wrnn" hidden="1">{#N/A,#N/A,FALSE,"PERSONAL";#N/A,#N/A,FALSE,"explotación";#N/A,#N/A,FALSE,"generales"}</definedName>
    <definedName name="WS" hidden="1">{"valuation",#N/A,FALSE,"TXTCOMPS"}</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wwww" hidden="1">{#N/A,#N/A,FALSE,"EPS"}</definedName>
    <definedName name="wwwwww" hidden="1">{#N/A,#N/A,FALSE,"CASHFLOW BS";#N/A,#N/A,FALSE,"CASHFLOW DETAIL"}</definedName>
    <definedName name="wwwwwww" hidden="1">{#N/A,#N/A,FALSE,"Sheet1"}</definedName>
    <definedName name="wwwwwwwwwwww" hidden="1">{#N/A,#N/A,FALSE,"FY97";#N/A,#N/A,FALSE,"FY98";#N/A,#N/A,FALSE,"FY99";#N/A,#N/A,FALSE,"FY00";#N/A,#N/A,FALSE,"FY01"}</definedName>
    <definedName name="wwwwwwwwwwwwwww" hidden="1">{#N/A,#N/A,FALSE,"CONENTRY"}</definedName>
    <definedName name="wwwwwwwwwwwwwwwwwwwww" hidden="1">{#N/A,#N/A,FALSE,"ENTRYDET"}</definedName>
    <definedName name="x" hidden="1">{"valuation",#N/A,FALSE,"TXTCOMPS"}</definedName>
    <definedName name="XRefCopy1" hidden="1">#REF!</definedName>
    <definedName name="XRefCopyRangeCount" hidden="1">1</definedName>
    <definedName name="xyz" hidden="1">{"histincome",#N/A,FALSE,"hyfins";"closing balance",#N/A,FALSE,"hyfins"}</definedName>
    <definedName name="y" hidden="1">{"segment_EPS",#N/A,FALSE,"TXTCOMPS"}</definedName>
    <definedName name="years">[20]Tables!$B$3:$B$14</definedName>
    <definedName name="yhsey" hidden="1">{#N/A,#N/A,FALSE,"SEGINC";#N/A,#N/A,FALSE,"INTINCEXP";#N/A,#N/A,FALSE,"SEGSALE";#N/A,#N/A,FALSE,"IDENTASSETS"}</definedName>
    <definedName name="YTDValue">[20]AUTOMATION!$R$13</definedName>
    <definedName name="ythjt" hidden="1">{#N/A,#N/A,FALSE,"YE BK COV PG"}</definedName>
    <definedName name="yy" hidden="1">{#N/A,#N/A,FALSE,"F98 Q2";#N/A,#N/A,FALSE,"Worksheet";#N/A,#N/A,FALSE,"Reconciliation";#N/A,#N/A,FALSE,"Minority Interest"}</definedName>
    <definedName name="z" hidden="1">{"segment_EPS",#N/A,FALSE,"TXTCOMPS"}</definedName>
    <definedName name="zzzzzzzzzzzzz" hidden="1">{#N/A,#N/A,FALSE,"ENTRYDET"}</definedName>
    <definedName name="zzzzzzzzzzzzzzzz" hidden="1">{#N/A,#N/A,FALSE,"EPS"}</definedName>
    <definedName name="zzzzzzzzzzzzzzzzzzzzzz" hidden="1">{#N/A,#N/A,FALSE,"FY97";#N/A,#N/A,FALSE,"FY98";#N/A,#N/A,FALSE,"FY99";#N/A,#N/A,FALSE,"FY00";#N/A,#N/A,FALSE,"FY01"}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2" l="1"/>
  <c r="E39" i="2"/>
  <c r="F39" i="2"/>
  <c r="G39" i="2"/>
  <c r="H39" i="2"/>
  <c r="I39" i="2"/>
  <c r="J39" i="2"/>
  <c r="K39" i="2"/>
  <c r="L39" i="2"/>
  <c r="M39" i="2"/>
  <c r="D45" i="2"/>
  <c r="E45" i="2"/>
  <c r="F45" i="2"/>
  <c r="G45" i="2"/>
  <c r="H45" i="2"/>
  <c r="I45" i="2"/>
  <c r="J45" i="2"/>
  <c r="K45" i="2"/>
  <c r="L45" i="2"/>
  <c r="M45" i="2"/>
  <c r="D37" i="2"/>
  <c r="E37" i="2"/>
  <c r="F37" i="2"/>
  <c r="G37" i="2"/>
  <c r="H37" i="2"/>
  <c r="I37" i="2"/>
  <c r="J37" i="2"/>
  <c r="K37" i="2"/>
  <c r="L37" i="2"/>
  <c r="M37" i="2"/>
  <c r="O24" i="1"/>
  <c r="N24" i="1"/>
  <c r="M24" i="1"/>
  <c r="L24" i="1"/>
  <c r="K24" i="1"/>
  <c r="J24" i="1"/>
  <c r="I24" i="1"/>
  <c r="H24" i="1"/>
  <c r="G24" i="1"/>
  <c r="F24" i="1"/>
  <c r="E24" i="1"/>
  <c r="D24" i="1"/>
  <c r="C24" i="1"/>
  <c r="D18" i="1"/>
  <c r="E18" i="1"/>
  <c r="F18" i="1"/>
  <c r="G18" i="1"/>
  <c r="H18" i="1"/>
  <c r="I18" i="1"/>
  <c r="J18" i="1"/>
  <c r="K18" i="1"/>
  <c r="L18" i="1"/>
  <c r="M18" i="1"/>
  <c r="N18" i="1"/>
  <c r="O18" i="1"/>
  <c r="C18" i="1"/>
  <c r="D10" i="1"/>
  <c r="E10" i="1"/>
  <c r="F10" i="1"/>
  <c r="G10" i="1"/>
  <c r="H10" i="1"/>
  <c r="I10" i="1"/>
  <c r="J10" i="1"/>
  <c r="K10" i="1"/>
  <c r="L10" i="1"/>
  <c r="M10" i="1"/>
  <c r="N10" i="1"/>
  <c r="O10" i="1"/>
  <c r="C10" i="1"/>
  <c r="O93" i="7"/>
  <c r="F93" i="7"/>
  <c r="I77" i="7"/>
  <c r="H77" i="7"/>
  <c r="G77" i="7"/>
  <c r="F77" i="7"/>
  <c r="E77" i="7"/>
  <c r="E74" i="7"/>
  <c r="F59" i="7" s="1"/>
  <c r="E73" i="7"/>
  <c r="E66" i="7"/>
  <c r="E81" i="7" s="1"/>
  <c r="E65" i="7"/>
  <c r="E80" i="7" s="1"/>
  <c r="F65" i="7" s="1"/>
  <c r="E64" i="7"/>
  <c r="E63" i="7"/>
  <c r="E78" i="7" s="1"/>
  <c r="F63" i="7" s="1"/>
  <c r="E62" i="7"/>
  <c r="N62" i="7" s="1"/>
  <c r="O62" i="7" s="1"/>
  <c r="E61" i="7"/>
  <c r="E76" i="7" s="1"/>
  <c r="E60" i="7"/>
  <c r="E75" i="7" s="1"/>
  <c r="E59" i="7"/>
  <c r="N59" i="7" s="1"/>
  <c r="E58" i="7"/>
  <c r="E57" i="7"/>
  <c r="E72" i="7" s="1"/>
  <c r="F57" i="7" s="1"/>
  <c r="E50" i="7"/>
  <c r="F20" i="7" s="1"/>
  <c r="E49" i="7"/>
  <c r="F19" i="7" s="1"/>
  <c r="E48" i="7"/>
  <c r="E47" i="7"/>
  <c r="F17" i="7" s="1"/>
  <c r="I46" i="7"/>
  <c r="H46" i="7"/>
  <c r="G46" i="7"/>
  <c r="F46" i="7"/>
  <c r="E46" i="7"/>
  <c r="F16" i="7" s="1"/>
  <c r="E45" i="7"/>
  <c r="F15" i="7" s="1"/>
  <c r="E44" i="7"/>
  <c r="F14" i="7" s="1"/>
  <c r="F44" i="7" s="1"/>
  <c r="E43" i="7"/>
  <c r="F13" i="7" s="1"/>
  <c r="O13" i="7" s="1"/>
  <c r="O43" i="7" s="1"/>
  <c r="E42" i="7"/>
  <c r="F12" i="7" s="1"/>
  <c r="E41" i="7"/>
  <c r="F11" i="7" s="1"/>
  <c r="I36" i="7"/>
  <c r="I38" i="7" s="1"/>
  <c r="H36" i="7"/>
  <c r="H38" i="7" s="1"/>
  <c r="G36" i="7"/>
  <c r="G38" i="7" s="1"/>
  <c r="F36" i="7"/>
  <c r="F38" i="7" s="1"/>
  <c r="E36" i="7"/>
  <c r="E38" i="7" s="1"/>
  <c r="R35" i="7"/>
  <c r="Q35" i="7"/>
  <c r="P35" i="7"/>
  <c r="O35" i="7"/>
  <c r="N35" i="7"/>
  <c r="R34" i="7"/>
  <c r="Q34" i="7"/>
  <c r="P34" i="7"/>
  <c r="O34" i="7"/>
  <c r="N34" i="7"/>
  <c r="R33" i="7"/>
  <c r="Q33" i="7"/>
  <c r="P33" i="7"/>
  <c r="O33" i="7"/>
  <c r="N33" i="7"/>
  <c r="R32" i="7"/>
  <c r="Q32" i="7"/>
  <c r="P32" i="7"/>
  <c r="O32" i="7"/>
  <c r="N32" i="7"/>
  <c r="R31" i="7"/>
  <c r="R77" i="7" s="1"/>
  <c r="Q31" i="7"/>
  <c r="Q46" i="7" s="1"/>
  <c r="P31" i="7"/>
  <c r="P77" i="7" s="1"/>
  <c r="O31" i="7"/>
  <c r="O46" i="7" s="1"/>
  <c r="N31" i="7"/>
  <c r="N77" i="7" s="1"/>
  <c r="R30" i="7"/>
  <c r="Q30" i="7"/>
  <c r="P30" i="7"/>
  <c r="O30" i="7"/>
  <c r="N30" i="7"/>
  <c r="R29" i="7"/>
  <c r="Q29" i="7"/>
  <c r="P29" i="7"/>
  <c r="O29" i="7"/>
  <c r="N29" i="7"/>
  <c r="R28" i="7"/>
  <c r="Q28" i="7"/>
  <c r="P28" i="7"/>
  <c r="O28" i="7"/>
  <c r="N28" i="7"/>
  <c r="R27" i="7"/>
  <c r="Q27" i="7"/>
  <c r="P27" i="7"/>
  <c r="O27" i="7"/>
  <c r="N27" i="7"/>
  <c r="R26" i="7"/>
  <c r="Q26" i="7"/>
  <c r="P26" i="7"/>
  <c r="O26" i="7"/>
  <c r="N26" i="7"/>
  <c r="E21" i="7"/>
  <c r="E23" i="7" s="1"/>
  <c r="N20" i="7"/>
  <c r="N19" i="7"/>
  <c r="N18" i="7"/>
  <c r="F18" i="7"/>
  <c r="O18" i="7" s="1"/>
  <c r="N17" i="7"/>
  <c r="N16" i="7"/>
  <c r="N15" i="7"/>
  <c r="N14" i="7"/>
  <c r="N13" i="7"/>
  <c r="N12" i="7"/>
  <c r="N11" i="7"/>
  <c r="N45" i="7" l="1"/>
  <c r="N43" i="7"/>
  <c r="N50" i="7"/>
  <c r="N57" i="7"/>
  <c r="N21" i="7"/>
  <c r="N22" i="7" s="1"/>
  <c r="N44" i="7"/>
  <c r="F50" i="7"/>
  <c r="G20" i="7" s="1"/>
  <c r="O20" i="7"/>
  <c r="O50" i="7" s="1"/>
  <c r="O12" i="7"/>
  <c r="O42" i="7" s="1"/>
  <c r="F42" i="7"/>
  <c r="G12" i="7" s="1"/>
  <c r="G42" i="7" s="1"/>
  <c r="H12" i="7" s="1"/>
  <c r="O19" i="7"/>
  <c r="O49" i="7" s="1"/>
  <c r="F49" i="7"/>
  <c r="G19" i="7" s="1"/>
  <c r="F45" i="7"/>
  <c r="G15" i="7" s="1"/>
  <c r="P15" i="7" s="1"/>
  <c r="P45" i="7" s="1"/>
  <c r="O15" i="7"/>
  <c r="O45" i="7" s="1"/>
  <c r="N63" i="7"/>
  <c r="N78" i="7" s="1"/>
  <c r="F58" i="7"/>
  <c r="F73" i="7" s="1"/>
  <c r="G58" i="7" s="1"/>
  <c r="F64" i="7"/>
  <c r="F79" i="7" s="1"/>
  <c r="P46" i="7"/>
  <c r="N58" i="7"/>
  <c r="N64" i="7"/>
  <c r="N79" i="7" s="1"/>
  <c r="O77" i="7"/>
  <c r="P62" i="7" s="1"/>
  <c r="Q62" i="7" s="1"/>
  <c r="F43" i="7"/>
  <c r="G13" i="7" s="1"/>
  <c r="P13" i="7" s="1"/>
  <c r="P43" i="7" s="1"/>
  <c r="R46" i="7"/>
  <c r="F62" i="7"/>
  <c r="G62" i="7" s="1"/>
  <c r="H62" i="7" s="1"/>
  <c r="I62" i="7" s="1"/>
  <c r="N72" i="7"/>
  <c r="O57" i="7" s="1"/>
  <c r="N65" i="7"/>
  <c r="E79" i="7"/>
  <c r="F48" i="7"/>
  <c r="G50" i="7"/>
  <c r="F80" i="7"/>
  <c r="G65" i="7" s="1"/>
  <c r="O17" i="7"/>
  <c r="O47" i="7" s="1"/>
  <c r="F47" i="7"/>
  <c r="G17" i="7" s="1"/>
  <c r="F74" i="7"/>
  <c r="G59" i="7" s="1"/>
  <c r="O11" i="7"/>
  <c r="O41" i="7" s="1"/>
  <c r="F21" i="7"/>
  <c r="F23" i="7" s="1"/>
  <c r="F41" i="7"/>
  <c r="G16" i="7"/>
  <c r="O16" i="7"/>
  <c r="E82" i="7"/>
  <c r="Q77" i="7"/>
  <c r="E67" i="7"/>
  <c r="E68" i="7" s="1"/>
  <c r="N49" i="7"/>
  <c r="F61" i="7"/>
  <c r="G14" i="7"/>
  <c r="F72" i="7"/>
  <c r="G57" i="7" s="1"/>
  <c r="N74" i="7"/>
  <c r="O59" i="7" s="1"/>
  <c r="O74" i="7" s="1"/>
  <c r="F78" i="7"/>
  <c r="G63" i="7" s="1"/>
  <c r="N42" i="7"/>
  <c r="N48" i="7"/>
  <c r="F60" i="7"/>
  <c r="F66" i="7"/>
  <c r="N36" i="7"/>
  <c r="O48" i="7"/>
  <c r="E51" i="7"/>
  <c r="G18" i="7"/>
  <c r="O36" i="7"/>
  <c r="N41" i="7"/>
  <c r="N47" i="7"/>
  <c r="N61" i="7"/>
  <c r="N76" i="7" s="1"/>
  <c r="O14" i="7"/>
  <c r="O44" i="7" s="1"/>
  <c r="P36" i="7"/>
  <c r="Q36" i="7"/>
  <c r="N46" i="7"/>
  <c r="N60" i="7"/>
  <c r="N66" i="7"/>
  <c r="R36" i="7"/>
  <c r="G45" i="7" l="1"/>
  <c r="H15" i="7" s="1"/>
  <c r="H45" i="7" s="1"/>
  <c r="P12" i="7"/>
  <c r="P42" i="7" s="1"/>
  <c r="G49" i="7"/>
  <c r="H19" i="7"/>
  <c r="P19" i="7"/>
  <c r="P49" i="7" s="1"/>
  <c r="H20" i="7"/>
  <c r="G43" i="7"/>
  <c r="H13" i="7" s="1"/>
  <c r="N67" i="7"/>
  <c r="N68" i="7" s="1"/>
  <c r="G64" i="7"/>
  <c r="G79" i="7" s="1"/>
  <c r="H64" i="7" s="1"/>
  <c r="N73" i="7"/>
  <c r="O58" i="7" s="1"/>
  <c r="O73" i="7" s="1"/>
  <c r="O64" i="7"/>
  <c r="O79" i="7" s="1"/>
  <c r="O63" i="7"/>
  <c r="O78" i="7" s="1"/>
  <c r="F51" i="7"/>
  <c r="N80" i="7"/>
  <c r="O65" i="7" s="1"/>
  <c r="O80" i="7" s="1"/>
  <c r="P65" i="7" s="1"/>
  <c r="N75" i="7"/>
  <c r="O60" i="7" s="1"/>
  <c r="N51" i="7"/>
  <c r="N52" i="7" s="1"/>
  <c r="P20" i="7"/>
  <c r="P50" i="7" s="1"/>
  <c r="P17" i="7"/>
  <c r="P47" i="7" s="1"/>
  <c r="G47" i="7"/>
  <c r="H17" i="7" s="1"/>
  <c r="G80" i="7"/>
  <c r="H65" i="7" s="1"/>
  <c r="G73" i="7"/>
  <c r="H58" i="7" s="1"/>
  <c r="H43" i="7"/>
  <c r="I13" i="7" s="1"/>
  <c r="Q13" i="7"/>
  <c r="Q43" i="7" s="1"/>
  <c r="Q12" i="7"/>
  <c r="Q42" i="7" s="1"/>
  <c r="H42" i="7"/>
  <c r="I12" i="7" s="1"/>
  <c r="G44" i="7"/>
  <c r="H14" i="7" s="1"/>
  <c r="P14" i="7"/>
  <c r="P44" i="7" s="1"/>
  <c r="O37" i="7"/>
  <c r="O38" i="7"/>
  <c r="F76" i="7"/>
  <c r="G61" i="7" s="1"/>
  <c r="G78" i="7"/>
  <c r="H63" i="7" s="1"/>
  <c r="P59" i="7"/>
  <c r="R38" i="7"/>
  <c r="R37" i="7"/>
  <c r="P38" i="7"/>
  <c r="P37" i="7"/>
  <c r="P16" i="7"/>
  <c r="H16" i="7"/>
  <c r="G11" i="7"/>
  <c r="G72" i="7"/>
  <c r="H57" i="7"/>
  <c r="E53" i="7"/>
  <c r="E85" i="7"/>
  <c r="O21" i="7"/>
  <c r="O22" i="7" s="1"/>
  <c r="H50" i="7"/>
  <c r="I20" i="7" s="1"/>
  <c r="Q20" i="7"/>
  <c r="Q50" i="7" s="1"/>
  <c r="Q38" i="7"/>
  <c r="Q37" i="7"/>
  <c r="N37" i="7"/>
  <c r="N38" i="7"/>
  <c r="E83" i="7"/>
  <c r="O72" i="7"/>
  <c r="P57" i="7" s="1"/>
  <c r="O61" i="7"/>
  <c r="G74" i="7"/>
  <c r="H59" i="7" s="1"/>
  <c r="R62" i="7"/>
  <c r="F75" i="7"/>
  <c r="G60" i="7" s="1"/>
  <c r="F67" i="7"/>
  <c r="F68" i="7" s="1"/>
  <c r="P18" i="7"/>
  <c r="P48" i="7" s="1"/>
  <c r="G48" i="7"/>
  <c r="H18" i="7" s="1"/>
  <c r="O51" i="7"/>
  <c r="N81" i="7"/>
  <c r="O66" i="7" s="1"/>
  <c r="Q19" i="7"/>
  <c r="Q49" i="7" s="1"/>
  <c r="H49" i="7"/>
  <c r="I19" i="7" s="1"/>
  <c r="F81" i="7"/>
  <c r="G66" i="7"/>
  <c r="I15" i="7" l="1"/>
  <c r="I45" i="7" s="1"/>
  <c r="Q15" i="7"/>
  <c r="Q45" i="7" s="1"/>
  <c r="P64" i="7"/>
  <c r="P63" i="7"/>
  <c r="P78" i="7" s="1"/>
  <c r="Q63" i="7" s="1"/>
  <c r="P58" i="7"/>
  <c r="P73" i="7" s="1"/>
  <c r="Q58" i="7" s="1"/>
  <c r="N82" i="7"/>
  <c r="N85" i="7" s="1"/>
  <c r="N87" i="7" s="1"/>
  <c r="N89" i="7" s="1"/>
  <c r="F82" i="7"/>
  <c r="P72" i="7"/>
  <c r="Q18" i="7"/>
  <c r="Q48" i="7" s="1"/>
  <c r="H48" i="7"/>
  <c r="I18" i="7" s="1"/>
  <c r="I43" i="7"/>
  <c r="R13" i="7"/>
  <c r="R43" i="7" s="1"/>
  <c r="H78" i="7"/>
  <c r="I63" i="7" s="1"/>
  <c r="I78" i="7" s="1"/>
  <c r="H47" i="7"/>
  <c r="I17" i="7" s="1"/>
  <c r="Q17" i="7"/>
  <c r="Q47" i="7" s="1"/>
  <c r="R19" i="7"/>
  <c r="R49" i="7" s="1"/>
  <c r="I49" i="7"/>
  <c r="I50" i="7"/>
  <c r="R20" i="7"/>
  <c r="R50" i="7" s="1"/>
  <c r="H79" i="7"/>
  <c r="I64" i="7" s="1"/>
  <c r="I79" i="7" s="1"/>
  <c r="F83" i="7"/>
  <c r="F85" i="7"/>
  <c r="F87" i="7" s="1"/>
  <c r="F89" i="7" s="1"/>
  <c r="P80" i="7"/>
  <c r="Q65" i="7" s="1"/>
  <c r="H80" i="7"/>
  <c r="I65" i="7" s="1"/>
  <c r="I80" i="7" s="1"/>
  <c r="O81" i="7"/>
  <c r="P66" i="7" s="1"/>
  <c r="I16" i="7"/>
  <c r="R16" i="7" s="1"/>
  <c r="Q16" i="7"/>
  <c r="G81" i="7"/>
  <c r="R12" i="7"/>
  <c r="R42" i="7" s="1"/>
  <c r="I42" i="7"/>
  <c r="H73" i="7"/>
  <c r="I58" i="7" s="1"/>
  <c r="I73" i="7" s="1"/>
  <c r="G75" i="7"/>
  <c r="H60" i="7" s="1"/>
  <c r="P74" i="7"/>
  <c r="Q59" i="7" s="1"/>
  <c r="H44" i="7"/>
  <c r="I14" i="7" s="1"/>
  <c r="Q14" i="7"/>
  <c r="Q44" i="7" s="1"/>
  <c r="E87" i="7"/>
  <c r="E89" i="7" s="1"/>
  <c r="H72" i="7"/>
  <c r="I57" i="7" s="1"/>
  <c r="H74" i="7"/>
  <c r="I59" i="7" s="1"/>
  <c r="I74" i="7" s="1"/>
  <c r="G67" i="7"/>
  <c r="O76" i="7"/>
  <c r="P61" i="7" s="1"/>
  <c r="O75" i="7"/>
  <c r="P60" i="7" s="1"/>
  <c r="G76" i="7"/>
  <c r="H61" i="7"/>
  <c r="P79" i="7"/>
  <c r="Q64" i="7" s="1"/>
  <c r="O67" i="7"/>
  <c r="O52" i="7"/>
  <c r="G21" i="7"/>
  <c r="P11" i="7"/>
  <c r="G41" i="7"/>
  <c r="G51" i="7" s="1"/>
  <c r="R15" i="7" l="1"/>
  <c r="R45" i="7" s="1"/>
  <c r="O82" i="7"/>
  <c r="O85" i="7" s="1"/>
  <c r="O87" i="7" s="1"/>
  <c r="O89" i="7" s="1"/>
  <c r="G82" i="7"/>
  <c r="H11" i="7"/>
  <c r="I11" i="7" s="1"/>
  <c r="H66" i="7"/>
  <c r="H81" i="7" s="1"/>
  <c r="I66" i="7" s="1"/>
  <c r="I81" i="7" s="1"/>
  <c r="P75" i="7"/>
  <c r="Q60" i="7" s="1"/>
  <c r="P67" i="7"/>
  <c r="Q79" i="7"/>
  <c r="R64" i="7" s="1"/>
  <c r="R79" i="7" s="1"/>
  <c r="Q74" i="7"/>
  <c r="R59" i="7" s="1"/>
  <c r="R74" i="7" s="1"/>
  <c r="H75" i="7"/>
  <c r="I60" i="7"/>
  <c r="I75" i="7" s="1"/>
  <c r="H67" i="7"/>
  <c r="I47" i="7"/>
  <c r="R17" i="7"/>
  <c r="R47" i="7" s="1"/>
  <c r="Q78" i="7"/>
  <c r="R63" i="7" s="1"/>
  <c r="R78" i="7" s="1"/>
  <c r="Q80" i="7"/>
  <c r="R65" i="7" s="1"/>
  <c r="R80" i="7" s="1"/>
  <c r="Q73" i="7"/>
  <c r="R58" i="7" s="1"/>
  <c r="R73" i="7" s="1"/>
  <c r="R18" i="7"/>
  <c r="R48" i="7" s="1"/>
  <c r="I48" i="7"/>
  <c r="P81" i="7"/>
  <c r="Q66" i="7" s="1"/>
  <c r="H21" i="7"/>
  <c r="Q11" i="7"/>
  <c r="H41" i="7"/>
  <c r="H51" i="7" s="1"/>
  <c r="I72" i="7"/>
  <c r="P76" i="7"/>
  <c r="Q61" i="7" s="1"/>
  <c r="I44" i="7"/>
  <c r="R14" i="7"/>
  <c r="R44" i="7" s="1"/>
  <c r="H76" i="7"/>
  <c r="I61" i="7"/>
  <c r="I76" i="7" s="1"/>
  <c r="G85" i="7"/>
  <c r="G87" i="7" s="1"/>
  <c r="G89" i="7" s="1"/>
  <c r="P21" i="7"/>
  <c r="P22" i="7" s="1"/>
  <c r="P41" i="7"/>
  <c r="P51" i="7" s="1"/>
  <c r="Q57" i="7"/>
  <c r="H82" i="7" l="1"/>
  <c r="H85" i="7" s="1"/>
  <c r="Q76" i="7"/>
  <c r="R61" i="7" s="1"/>
  <c r="R76" i="7" s="1"/>
  <c r="Q75" i="7"/>
  <c r="R60" i="7" s="1"/>
  <c r="R75" i="7" s="1"/>
  <c r="Q81" i="7"/>
  <c r="R66" i="7" s="1"/>
  <c r="R81" i="7" s="1"/>
  <c r="I67" i="7"/>
  <c r="Q67" i="7"/>
  <c r="Q72" i="7"/>
  <c r="I82" i="7"/>
  <c r="I21" i="7"/>
  <c r="R11" i="7"/>
  <c r="I41" i="7"/>
  <c r="I51" i="7" s="1"/>
  <c r="P52" i="7"/>
  <c r="P82" i="7"/>
  <c r="P85" i="7" s="1"/>
  <c r="Q21" i="7"/>
  <c r="Q22" i="7" s="1"/>
  <c r="Q41" i="7"/>
  <c r="Q51" i="7" s="1"/>
  <c r="Q82" i="7" l="1"/>
  <c r="P87" i="7"/>
  <c r="P89" i="7" s="1"/>
  <c r="Q52" i="7"/>
  <c r="Q85" i="7"/>
  <c r="Q87" i="7" s="1"/>
  <c r="Q89" i="7" s="1"/>
  <c r="H87" i="7"/>
  <c r="H89" i="7" s="1"/>
  <c r="R57" i="7"/>
  <c r="I85" i="7"/>
  <c r="I87" i="7" s="1"/>
  <c r="I89" i="7" s="1"/>
  <c r="R41" i="7"/>
  <c r="R51" i="7" s="1"/>
  <c r="R21" i="7"/>
  <c r="R22" i="7" s="1"/>
  <c r="R52" i="7" l="1"/>
  <c r="F92" i="7"/>
  <c r="F94" i="7" s="1"/>
  <c r="F95" i="7" s="1"/>
  <c r="R67" i="7"/>
  <c r="R72" i="7"/>
  <c r="R82" i="7" s="1"/>
  <c r="R85" i="7" s="1"/>
  <c r="R87" i="7" l="1"/>
  <c r="R89" i="7" s="1"/>
  <c r="O92" i="7"/>
  <c r="J97" i="7" l="1"/>
  <c r="J99" i="7" s="1"/>
  <c r="J100" i="7" s="1"/>
  <c r="J102" i="7" s="1"/>
  <c r="O94" i="7"/>
  <c r="O95" i="7" s="1"/>
  <c r="D75" i="5" l="1"/>
  <c r="E75" i="5"/>
  <c r="F75" i="5"/>
  <c r="G75" i="5"/>
  <c r="H75" i="5"/>
  <c r="I75" i="5"/>
  <c r="J75" i="5"/>
  <c r="K75" i="5"/>
  <c r="L75" i="5"/>
  <c r="M75" i="5"/>
  <c r="C75" i="5"/>
  <c r="C81" i="2"/>
  <c r="F12" i="1"/>
  <c r="G12" i="1"/>
  <c r="H12" i="1"/>
  <c r="I12" i="1"/>
  <c r="J12" i="1"/>
  <c r="K12" i="1"/>
  <c r="L12" i="1"/>
  <c r="M12" i="1"/>
  <c r="N12" i="1"/>
  <c r="O12" i="1"/>
  <c r="E12" i="1"/>
  <c r="M98" i="5"/>
  <c r="E98" i="5"/>
  <c r="D98" i="5"/>
  <c r="M97" i="5"/>
  <c r="M93" i="5"/>
  <c r="J93" i="5"/>
  <c r="H93" i="5"/>
  <c r="M90" i="5"/>
  <c r="L90" i="5"/>
  <c r="K90" i="5"/>
  <c r="J90" i="5"/>
  <c r="I90" i="5"/>
  <c r="H90" i="5"/>
  <c r="G90" i="5"/>
  <c r="F90" i="5"/>
  <c r="E90" i="5"/>
  <c r="D90" i="5"/>
  <c r="C90" i="5"/>
  <c r="I86" i="5"/>
  <c r="M85" i="5"/>
  <c r="C85" i="5"/>
  <c r="G81" i="5"/>
  <c r="G86" i="5" s="1"/>
  <c r="F81" i="5"/>
  <c r="F86" i="5" s="1"/>
  <c r="E81" i="5"/>
  <c r="E86" i="5" s="1"/>
  <c r="D81" i="5"/>
  <c r="D86" i="5" s="1"/>
  <c r="C81" i="5"/>
  <c r="C86" i="5" s="1"/>
  <c r="M78" i="5"/>
  <c r="L78" i="5"/>
  <c r="K78" i="5"/>
  <c r="J78" i="5"/>
  <c r="I78" i="5"/>
  <c r="H78" i="5"/>
  <c r="G78" i="5"/>
  <c r="F78" i="5"/>
  <c r="E78" i="5"/>
  <c r="D78" i="5"/>
  <c r="C78" i="5"/>
  <c r="M86" i="5"/>
  <c r="L98" i="5"/>
  <c r="K98" i="5"/>
  <c r="J98" i="5"/>
  <c r="I93" i="5"/>
  <c r="H98" i="5"/>
  <c r="G93" i="5"/>
  <c r="F93" i="5"/>
  <c r="E93" i="5"/>
  <c r="D93" i="5"/>
  <c r="C93" i="5"/>
  <c r="M81" i="5"/>
  <c r="L81" i="5"/>
  <c r="K81" i="5"/>
  <c r="J81" i="5"/>
  <c r="I81" i="5"/>
  <c r="H81" i="5"/>
  <c r="M72" i="5"/>
  <c r="L72" i="5"/>
  <c r="K72" i="5"/>
  <c r="J72" i="5"/>
  <c r="I72" i="5"/>
  <c r="H72" i="5"/>
  <c r="G72" i="5"/>
  <c r="F72" i="5"/>
  <c r="E72" i="5"/>
  <c r="D72" i="5"/>
  <c r="C72" i="5"/>
  <c r="M45" i="5"/>
  <c r="J43" i="5"/>
  <c r="J92" i="5" s="1"/>
  <c r="J94" i="5" s="1"/>
  <c r="E43" i="5"/>
  <c r="E92" i="5" s="1"/>
  <c r="M42" i="5"/>
  <c r="M80" i="5" s="1"/>
  <c r="H42" i="5"/>
  <c r="H80" i="5" s="1"/>
  <c r="C42" i="5"/>
  <c r="C80" i="5" s="1"/>
  <c r="D26" i="5"/>
  <c r="D29" i="5" s="1"/>
  <c r="C20" i="5"/>
  <c r="C43" i="5" s="1"/>
  <c r="C92" i="5" s="1"/>
  <c r="K17" i="5"/>
  <c r="K20" i="5" s="1"/>
  <c r="F17" i="5"/>
  <c r="F20" i="5" s="1"/>
  <c r="C32" i="5"/>
  <c r="C35" i="5" s="1"/>
  <c r="I11" i="5"/>
  <c r="I14" i="5" s="1"/>
  <c r="J11" i="5" s="1"/>
  <c r="J14" i="5" s="1"/>
  <c r="D11" i="5"/>
  <c r="D14" i="5" s="1"/>
  <c r="C76" i="2"/>
  <c r="D74" i="2" s="1"/>
  <c r="D76" i="2" s="1"/>
  <c r="E74" i="2" s="1"/>
  <c r="E76" i="2" s="1"/>
  <c r="C70" i="2"/>
  <c r="D68" i="2" s="1"/>
  <c r="D70" i="2" s="1"/>
  <c r="E68" i="2" s="1"/>
  <c r="E70" i="2" s="1"/>
  <c r="F68" i="2" s="1"/>
  <c r="F70" i="2" s="1"/>
  <c r="G68" i="2" s="1"/>
  <c r="G70" i="2" s="1"/>
  <c r="H68" i="2" s="1"/>
  <c r="H70" i="2" s="1"/>
  <c r="I68" i="2" s="1"/>
  <c r="I70" i="2" s="1"/>
  <c r="J68" i="2" s="1"/>
  <c r="J70" i="2" s="1"/>
  <c r="K68" i="2" s="1"/>
  <c r="K70" i="2" s="1"/>
  <c r="L68" i="2" s="1"/>
  <c r="L70" i="2" s="1"/>
  <c r="M68" i="2" s="1"/>
  <c r="M70" i="2" s="1"/>
  <c r="M82" i="2" s="1"/>
  <c r="D61" i="2"/>
  <c r="D63" i="2" s="1"/>
  <c r="D55" i="2"/>
  <c r="D57" i="2" s="1"/>
  <c r="E55" i="2" s="1"/>
  <c r="E57" i="2" s="1"/>
  <c r="F55" i="2" s="1"/>
  <c r="F57" i="2" s="1"/>
  <c r="G55" i="2" s="1"/>
  <c r="G57" i="2" s="1"/>
  <c r="H55" i="2" s="1"/>
  <c r="H57" i="2" s="1"/>
  <c r="I55" i="2" s="1"/>
  <c r="I57" i="2" s="1"/>
  <c r="J55" i="2" s="1"/>
  <c r="J57" i="2" s="1"/>
  <c r="K55" i="2" s="1"/>
  <c r="K57" i="2" s="1"/>
  <c r="L55" i="2" s="1"/>
  <c r="L57" i="2" s="1"/>
  <c r="M55" i="2" s="1"/>
  <c r="M57" i="2" s="1"/>
  <c r="M81" i="2" s="1"/>
  <c r="M83" i="2" s="1"/>
  <c r="C43" i="2"/>
  <c r="C37" i="2"/>
  <c r="M36" i="2"/>
  <c r="M35" i="2"/>
  <c r="M34" i="2"/>
  <c r="M33" i="2"/>
  <c r="M32" i="2"/>
  <c r="L28" i="2"/>
  <c r="K28" i="2"/>
  <c r="K46" i="2" s="1"/>
  <c r="K47" i="2" s="1"/>
  <c r="J28" i="2"/>
  <c r="I28" i="2"/>
  <c r="H28" i="2"/>
  <c r="H46" i="2" s="1"/>
  <c r="H47" i="2" s="1"/>
  <c r="G28" i="2"/>
  <c r="F28" i="2"/>
  <c r="E28" i="2"/>
  <c r="D28" i="2"/>
  <c r="D46" i="2" s="1"/>
  <c r="D47" i="2" s="1"/>
  <c r="C28" i="2"/>
  <c r="M27" i="2"/>
  <c r="M26" i="2"/>
  <c r="M25" i="2"/>
  <c r="M24" i="2"/>
  <c r="M23" i="2"/>
  <c r="M22" i="2"/>
  <c r="C18" i="2"/>
  <c r="D16" i="2" s="1"/>
  <c r="D18" i="2" s="1"/>
  <c r="D10" i="2"/>
  <c r="D12" i="2" s="1"/>
  <c r="C82" i="5" l="1"/>
  <c r="D42" i="5"/>
  <c r="D80" i="5" s="1"/>
  <c r="D82" i="5" s="1"/>
  <c r="E11" i="5"/>
  <c r="E14" i="5" s="1"/>
  <c r="E22" i="5" s="1"/>
  <c r="M99" i="5"/>
  <c r="L46" i="2"/>
  <c r="L47" i="2" s="1"/>
  <c r="G82" i="2"/>
  <c r="J46" i="2"/>
  <c r="J47" i="2" s="1"/>
  <c r="C82" i="2"/>
  <c r="C83" i="2" s="1"/>
  <c r="H82" i="2"/>
  <c r="F82" i="2"/>
  <c r="C39" i="2"/>
  <c r="C46" i="2" s="1"/>
  <c r="E46" i="2"/>
  <c r="E47" i="2" s="1"/>
  <c r="F46" i="2"/>
  <c r="F47" i="2" s="1"/>
  <c r="G46" i="2"/>
  <c r="G47" i="2" s="1"/>
  <c r="I46" i="2"/>
  <c r="I47" i="2" s="1"/>
  <c r="F81" i="2"/>
  <c r="F83" i="2" s="1"/>
  <c r="E81" i="2"/>
  <c r="D82" i="2"/>
  <c r="D88" i="2" s="1"/>
  <c r="D81" i="2"/>
  <c r="D87" i="2" s="1"/>
  <c r="D89" i="2" s="1"/>
  <c r="I81" i="2"/>
  <c r="G81" i="2"/>
  <c r="L82" i="2"/>
  <c r="M28" i="2"/>
  <c r="M46" i="2" s="1"/>
  <c r="M47" i="2" s="1"/>
  <c r="C44" i="2"/>
  <c r="C45" i="2" s="1"/>
  <c r="C47" i="2" s="1"/>
  <c r="L81" i="2"/>
  <c r="K82" i="2"/>
  <c r="H81" i="2"/>
  <c r="H83" i="2" s="1"/>
  <c r="C88" i="2"/>
  <c r="K81" i="2"/>
  <c r="J82" i="2"/>
  <c r="J81" i="2"/>
  <c r="I82" i="2"/>
  <c r="E82" i="2"/>
  <c r="E88" i="2" s="1"/>
  <c r="C22" i="5"/>
  <c r="M87" i="5"/>
  <c r="M82" i="5"/>
  <c r="C94" i="5"/>
  <c r="K43" i="5"/>
  <c r="K92" i="5" s="1"/>
  <c r="L17" i="5"/>
  <c r="L20" i="5" s="1"/>
  <c r="C87" i="5"/>
  <c r="E61" i="2"/>
  <c r="E63" i="2" s="1"/>
  <c r="F61" i="2" s="1"/>
  <c r="F63" i="2" s="1"/>
  <c r="D85" i="5"/>
  <c r="D87" i="5" s="1"/>
  <c r="E26" i="5"/>
  <c r="E29" i="5" s="1"/>
  <c r="C44" i="5"/>
  <c r="F74" i="2"/>
  <c r="F76" i="2" s="1"/>
  <c r="G74" i="2" s="1"/>
  <c r="G76" i="2" s="1"/>
  <c r="E42" i="5"/>
  <c r="H82" i="5"/>
  <c r="D43" i="2"/>
  <c r="E10" i="2"/>
  <c r="E12" i="2" s="1"/>
  <c r="E16" i="2"/>
  <c r="E18" i="2" s="1"/>
  <c r="D44" i="2"/>
  <c r="E94" i="5"/>
  <c r="K11" i="5"/>
  <c r="K14" i="5" s="1"/>
  <c r="J22" i="5"/>
  <c r="J42" i="5"/>
  <c r="D32" i="5"/>
  <c r="D35" i="5" s="1"/>
  <c r="C97" i="5"/>
  <c r="C37" i="5"/>
  <c r="C45" i="5" s="1"/>
  <c r="G17" i="5"/>
  <c r="G20" i="5" s="1"/>
  <c r="F43" i="5"/>
  <c r="F92" i="5" s="1"/>
  <c r="F94" i="5" s="1"/>
  <c r="K93" i="5"/>
  <c r="H86" i="5"/>
  <c r="L93" i="5"/>
  <c r="C98" i="5"/>
  <c r="J86" i="5"/>
  <c r="I42" i="5"/>
  <c r="K86" i="5"/>
  <c r="F98" i="5"/>
  <c r="L86" i="5"/>
  <c r="G98" i="5"/>
  <c r="D17" i="5"/>
  <c r="D20" i="5" s="1"/>
  <c r="I98" i="5"/>
  <c r="C87" i="2"/>
  <c r="F11" i="5" l="1"/>
  <c r="F14" i="5" s="1"/>
  <c r="F42" i="5" s="1"/>
  <c r="K83" i="2"/>
  <c r="L83" i="2"/>
  <c r="G83" i="2"/>
  <c r="I83" i="2"/>
  <c r="C89" i="2"/>
  <c r="J83" i="2"/>
  <c r="E83" i="2"/>
  <c r="D83" i="2"/>
  <c r="F88" i="2"/>
  <c r="E43" i="2"/>
  <c r="F10" i="2"/>
  <c r="F12" i="2" s="1"/>
  <c r="C99" i="5"/>
  <c r="F26" i="5"/>
  <c r="F29" i="5" s="1"/>
  <c r="E85" i="5"/>
  <c r="E87" i="5" s="1"/>
  <c r="E32" i="5"/>
  <c r="E35" i="5" s="1"/>
  <c r="D97" i="5"/>
  <c r="D99" i="5" s="1"/>
  <c r="D37" i="5"/>
  <c r="D45" i="5" s="1"/>
  <c r="F87" i="2"/>
  <c r="G61" i="2"/>
  <c r="G63" i="2" s="1"/>
  <c r="D43" i="5"/>
  <c r="D22" i="5"/>
  <c r="E44" i="5"/>
  <c r="E80" i="5"/>
  <c r="E82" i="5" s="1"/>
  <c r="J80" i="5"/>
  <c r="J82" i="5" s="1"/>
  <c r="J44" i="5"/>
  <c r="L11" i="5"/>
  <c r="L14" i="5" s="1"/>
  <c r="L42" i="5" s="1"/>
  <c r="K42" i="5"/>
  <c r="L43" i="5"/>
  <c r="L92" i="5" s="1"/>
  <c r="L94" i="5" s="1"/>
  <c r="M17" i="5"/>
  <c r="M20" i="5" s="1"/>
  <c r="H74" i="2"/>
  <c r="H76" i="2" s="1"/>
  <c r="G88" i="2"/>
  <c r="K94" i="5"/>
  <c r="F16" i="2"/>
  <c r="F18" i="2" s="1"/>
  <c r="E44" i="2"/>
  <c r="E87" i="2"/>
  <c r="E89" i="2" s="1"/>
  <c r="K22" i="5"/>
  <c r="C46" i="5"/>
  <c r="I80" i="5"/>
  <c r="I82" i="5" s="1"/>
  <c r="H17" i="5"/>
  <c r="H20" i="5" s="1"/>
  <c r="G43" i="5"/>
  <c r="G92" i="5" s="1"/>
  <c r="G94" i="5" s="1"/>
  <c r="F22" i="5" l="1"/>
  <c r="G11" i="5"/>
  <c r="G14" i="5" s="1"/>
  <c r="F89" i="2"/>
  <c r="H61" i="2"/>
  <c r="H63" i="2" s="1"/>
  <c r="G87" i="2"/>
  <c r="G89" i="2" s="1"/>
  <c r="I17" i="5"/>
  <c r="I20" i="5" s="1"/>
  <c r="H22" i="5"/>
  <c r="H43" i="5"/>
  <c r="I74" i="2"/>
  <c r="I76" i="2" s="1"/>
  <c r="H88" i="2"/>
  <c r="L22" i="5"/>
  <c r="K80" i="5"/>
  <c r="K82" i="5" s="1"/>
  <c r="K44" i="5"/>
  <c r="F32" i="5"/>
  <c r="F35" i="5" s="1"/>
  <c r="E97" i="5"/>
  <c r="E99" i="5" s="1"/>
  <c r="E37" i="5"/>
  <c r="E45" i="5" s="1"/>
  <c r="E46" i="5" s="1"/>
  <c r="D92" i="5"/>
  <c r="D94" i="5" s="1"/>
  <c r="D44" i="5"/>
  <c r="D46" i="5" s="1"/>
  <c r="M22" i="5"/>
  <c r="M43" i="5"/>
  <c r="L80" i="5"/>
  <c r="L82" i="5" s="1"/>
  <c r="L44" i="5"/>
  <c r="F80" i="5"/>
  <c r="F82" i="5" s="1"/>
  <c r="F44" i="5"/>
  <c r="G26" i="5"/>
  <c r="G29" i="5" s="1"/>
  <c r="F85" i="5"/>
  <c r="F87" i="5" s="1"/>
  <c r="F43" i="2"/>
  <c r="G10" i="2"/>
  <c r="G12" i="2" s="1"/>
  <c r="G16" i="2"/>
  <c r="G18" i="2" s="1"/>
  <c r="F44" i="2"/>
  <c r="G42" i="5" l="1"/>
  <c r="G22" i="5"/>
  <c r="G32" i="5"/>
  <c r="G35" i="5" s="1"/>
  <c r="F97" i="5"/>
  <c r="F99" i="5" s="1"/>
  <c r="F37" i="5"/>
  <c r="F45" i="5" s="1"/>
  <c r="J74" i="2"/>
  <c r="J76" i="2" s="1"/>
  <c r="I88" i="2"/>
  <c r="H26" i="5"/>
  <c r="H29" i="5" s="1"/>
  <c r="G85" i="5"/>
  <c r="G87" i="5" s="1"/>
  <c r="G44" i="2"/>
  <c r="H16" i="2"/>
  <c r="H18" i="2" s="1"/>
  <c r="M92" i="5"/>
  <c r="M94" i="5" s="1"/>
  <c r="M44" i="5"/>
  <c r="M46" i="5" s="1"/>
  <c r="G43" i="2"/>
  <c r="H10" i="2"/>
  <c r="H12" i="2" s="1"/>
  <c r="I22" i="5"/>
  <c r="I43" i="5"/>
  <c r="F46" i="5"/>
  <c r="H92" i="5"/>
  <c r="H94" i="5" s="1"/>
  <c r="H44" i="5"/>
  <c r="I61" i="2"/>
  <c r="I63" i="2" s="1"/>
  <c r="H87" i="2"/>
  <c r="H89" i="2" s="1"/>
  <c r="G80" i="5" l="1"/>
  <c r="G82" i="5" s="1"/>
  <c r="G44" i="5"/>
  <c r="H44" i="2"/>
  <c r="I16" i="2"/>
  <c r="I18" i="2" s="1"/>
  <c r="I26" i="5"/>
  <c r="I29" i="5" s="1"/>
  <c r="H85" i="5"/>
  <c r="H87" i="5" s="1"/>
  <c r="J61" i="2"/>
  <c r="J63" i="2" s="1"/>
  <c r="I87" i="2"/>
  <c r="I89" i="2" s="1"/>
  <c r="I92" i="5"/>
  <c r="I94" i="5" s="1"/>
  <c r="I44" i="5"/>
  <c r="K74" i="2"/>
  <c r="K76" i="2" s="1"/>
  <c r="J88" i="2"/>
  <c r="H43" i="2"/>
  <c r="I10" i="2"/>
  <c r="I12" i="2" s="1"/>
  <c r="H32" i="5"/>
  <c r="H35" i="5" s="1"/>
  <c r="G97" i="5"/>
  <c r="G99" i="5" s="1"/>
  <c r="G37" i="5"/>
  <c r="G45" i="5" s="1"/>
  <c r="G46" i="5" s="1"/>
  <c r="I32" i="5" l="1"/>
  <c r="I35" i="5" s="1"/>
  <c r="H97" i="5"/>
  <c r="H99" i="5" s="1"/>
  <c r="H37" i="5"/>
  <c r="H45" i="5" s="1"/>
  <c r="H46" i="5" s="1"/>
  <c r="J26" i="5"/>
  <c r="J29" i="5" s="1"/>
  <c r="I85" i="5"/>
  <c r="I87" i="5" s="1"/>
  <c r="L74" i="2"/>
  <c r="L76" i="2" s="1"/>
  <c r="K88" i="2"/>
  <c r="I43" i="2"/>
  <c r="J10" i="2"/>
  <c r="J12" i="2" s="1"/>
  <c r="I44" i="2"/>
  <c r="J16" i="2"/>
  <c r="J18" i="2" s="1"/>
  <c r="J87" i="2"/>
  <c r="J89" i="2" s="1"/>
  <c r="K61" i="2"/>
  <c r="K63" i="2" s="1"/>
  <c r="J44" i="2" l="1"/>
  <c r="K16" i="2"/>
  <c r="K18" i="2" s="1"/>
  <c r="M74" i="2"/>
  <c r="M76" i="2" s="1"/>
  <c r="M88" i="2" s="1"/>
  <c r="L88" i="2"/>
  <c r="K26" i="5"/>
  <c r="K29" i="5" s="1"/>
  <c r="J85" i="5"/>
  <c r="J87" i="5" s="1"/>
  <c r="I97" i="5"/>
  <c r="I99" i="5" s="1"/>
  <c r="I37" i="5"/>
  <c r="I45" i="5" s="1"/>
  <c r="I46" i="5" s="1"/>
  <c r="J32" i="5"/>
  <c r="J35" i="5" s="1"/>
  <c r="K10" i="2"/>
  <c r="K12" i="2" s="1"/>
  <c r="J43" i="2"/>
  <c r="L61" i="2"/>
  <c r="L63" i="2" s="1"/>
  <c r="K87" i="2"/>
  <c r="K89" i="2" s="1"/>
  <c r="J97" i="5" l="1"/>
  <c r="J99" i="5" s="1"/>
  <c r="J37" i="5"/>
  <c r="J45" i="5" s="1"/>
  <c r="J46" i="5" s="1"/>
  <c r="K32" i="5"/>
  <c r="K35" i="5" s="1"/>
  <c r="L16" i="2"/>
  <c r="L18" i="2" s="1"/>
  <c r="K44" i="2"/>
  <c r="L10" i="2"/>
  <c r="L12" i="2" s="1"/>
  <c r="K43" i="2"/>
  <c r="L26" i="5"/>
  <c r="L29" i="5" s="1"/>
  <c r="L85" i="5" s="1"/>
  <c r="L87" i="5" s="1"/>
  <c r="K85" i="5"/>
  <c r="K87" i="5" s="1"/>
  <c r="M61" i="2"/>
  <c r="M63" i="2" s="1"/>
  <c r="M87" i="2" s="1"/>
  <c r="M89" i="2" s="1"/>
  <c r="L87" i="2"/>
  <c r="L89" i="2" s="1"/>
  <c r="M10" i="2" l="1"/>
  <c r="M12" i="2" s="1"/>
  <c r="M43" i="2" s="1"/>
  <c r="L43" i="2"/>
  <c r="K97" i="5"/>
  <c r="K99" i="5" s="1"/>
  <c r="K37" i="5"/>
  <c r="K45" i="5" s="1"/>
  <c r="K46" i="5" s="1"/>
  <c r="L32" i="5"/>
  <c r="L35" i="5" s="1"/>
  <c r="M16" i="2"/>
  <c r="M18" i="2" s="1"/>
  <c r="M44" i="2" s="1"/>
  <c r="L44" i="2"/>
  <c r="L37" i="5" l="1"/>
  <c r="L45" i="5" s="1"/>
  <c r="L46" i="5" s="1"/>
  <c r="L97" i="5"/>
  <c r="L99" i="5" s="1"/>
</calcChain>
</file>

<file path=xl/sharedStrings.xml><?xml version="1.0" encoding="utf-8"?>
<sst xmlns="http://schemas.openxmlformats.org/spreadsheetml/2006/main" count="870" uniqueCount="185">
  <si>
    <t>OM&amp;A</t>
  </si>
  <si>
    <t>Year 1</t>
  </si>
  <si>
    <t>Year 2</t>
  </si>
  <si>
    <t>Year 3</t>
  </si>
  <si>
    <t>Year 4</t>
  </si>
  <si>
    <t>Year 5</t>
  </si>
  <si>
    <t>Year 6</t>
  </si>
  <si>
    <t>Year 7</t>
  </si>
  <si>
    <t>Year 8</t>
  </si>
  <si>
    <t>Year 9</t>
  </si>
  <si>
    <t>Year 10</t>
  </si>
  <si>
    <t>Year 11</t>
  </si>
  <si>
    <t>Brantford Power</t>
  </si>
  <si>
    <t>Energy+</t>
  </si>
  <si>
    <t>Total BPI and E+ (Stand-Alone)</t>
  </si>
  <si>
    <t>Net (Costs) / Synergies</t>
  </si>
  <si>
    <t>LDC Amalco</t>
  </si>
  <si>
    <t>Gross Capital Expenditures</t>
  </si>
  <si>
    <t>Net Capital Expenditures</t>
  </si>
  <si>
    <t>Table 6 Calculations</t>
  </si>
  <si>
    <t>Brantford Power OM&amp;A Projections</t>
  </si>
  <si>
    <t>Year 1 (COS)</t>
  </si>
  <si>
    <t>Prior Year</t>
  </si>
  <si>
    <t>NA</t>
  </si>
  <si>
    <t>% Increase</t>
  </si>
  <si>
    <t>OM&amp;A Total</t>
  </si>
  <si>
    <t>Energy+ OM&amp;A Projections</t>
  </si>
  <si>
    <t>Synergy Savings Projections</t>
  </si>
  <si>
    <t>Human Resource Savings</t>
  </si>
  <si>
    <t>General Administrative</t>
  </si>
  <si>
    <t>Billing</t>
  </si>
  <si>
    <t>Finance &amp; Regulatory</t>
  </si>
  <si>
    <t>Information Technology</t>
  </si>
  <si>
    <t>Various Other</t>
  </si>
  <si>
    <t>Total Synergy Savings</t>
  </si>
  <si>
    <t>Integration and Implementation Cost Projections</t>
  </si>
  <si>
    <t>Human Resource Costs</t>
  </si>
  <si>
    <t>Branding</t>
  </si>
  <si>
    <t>Project Management</t>
  </si>
  <si>
    <t>Legal and Regulatory Costs</t>
  </si>
  <si>
    <t>Total Integration and Implementation Costs</t>
  </si>
  <si>
    <t>Table 6: Projected LDC Amalco Net OM&amp;A Cost Savings ($000's)</t>
  </si>
  <si>
    <t>Table 7 &amp; 8 Calculations</t>
  </si>
  <si>
    <t>Brantford Power Gross Capital Projections</t>
  </si>
  <si>
    <t>BPI Gross Capital Total</t>
  </si>
  <si>
    <t>Brantford Power Capital Contribution Projections</t>
  </si>
  <si>
    <t>Energy+ Gross Capital Projections</t>
  </si>
  <si>
    <t>Energy+ Capital Contribution Projections</t>
  </si>
  <si>
    <t>Table 7: Gross Capital Expenditures ($000's)</t>
  </si>
  <si>
    <t>Table 8: Net Capital Expenditures ($000's)</t>
  </si>
  <si>
    <t>Figure 1 Calculations</t>
  </si>
  <si>
    <t>Brantford Power (Stand-Alone)</t>
  </si>
  <si>
    <t>Year 6 (COS)</t>
  </si>
  <si>
    <t>Year 11 (COS)</t>
  </si>
  <si>
    <t>Prior Year Distribution Revenue</t>
  </si>
  <si>
    <t>IRM Inflation %</t>
  </si>
  <si>
    <t>Increase from Customer Growth %</t>
  </si>
  <si>
    <t>Total Distribution Revenue</t>
  </si>
  <si>
    <t>Energy+ (Stand-Alone)</t>
  </si>
  <si>
    <t>Year 3 (COS)</t>
  </si>
  <si>
    <t>Year 8 (COS)</t>
  </si>
  <si>
    <t>Customer Increase Impact %</t>
  </si>
  <si>
    <t>Total Stand-Alone Distribution Revenue</t>
  </si>
  <si>
    <t>Brantford Power (Merged)</t>
  </si>
  <si>
    <t>Energy+ (Merged)</t>
  </si>
  <si>
    <t>Total Merged Distribution Revenue</t>
  </si>
  <si>
    <t>Distribution Revenue ($000's)</t>
  </si>
  <si>
    <t>Difference</t>
  </si>
  <si>
    <t>Figure 1: Distribution Revenue Trends</t>
  </si>
  <si>
    <t>Figure 2 &amp; 3 Calculations</t>
  </si>
  <si>
    <t>Customer Counts</t>
  </si>
  <si>
    <t>Brantford Power Stand-Alone</t>
  </si>
  <si>
    <t>Customer Count</t>
  </si>
  <si>
    <t>Distribution Revenue per Customer</t>
  </si>
  <si>
    <t>Brantford Power Merged</t>
  </si>
  <si>
    <t>Energy+ Stand-Alone</t>
  </si>
  <si>
    <t>Energy+ Merged</t>
  </si>
  <si>
    <t>Figure 2: BPI Distribution Revenue per Customer</t>
  </si>
  <si>
    <t>LDC Amalco (BPI Service Area)</t>
  </si>
  <si>
    <t>Figure 3: Energy+ Distribution Revenue per Customer</t>
  </si>
  <si>
    <t>LDC Amalco (E+ Service Area)</t>
  </si>
  <si>
    <t>Source:</t>
  </si>
  <si>
    <t>Final%20Rate_Order_Brantford%20Power_CoS_20211125%20(2).PDF</t>
  </si>
  <si>
    <t>BPI</t>
  </si>
  <si>
    <t>E+</t>
  </si>
  <si>
    <t>Final%rate%20order_Final_2022_EnergyPlus_20220112%20(2).PDF</t>
  </si>
  <si>
    <t>RESIDENTIAL SERVICE CLASSIFICATION</t>
  </si>
  <si>
    <t>EB-2021-0009</t>
  </si>
  <si>
    <t>EB-2021-0018</t>
  </si>
  <si>
    <t>Service Charge</t>
  </si>
  <si>
    <t>$</t>
  </si>
  <si>
    <t>Rate Rider for Disposition of Group 2 Accounts (2022) - effective until December 31, 2022</t>
  </si>
  <si>
    <t>Smart Metering Entity Charge - effective until December 31, 2022</t>
  </si>
  <si>
    <t>Rate Rider for Disposition of Deferral/Variance Accounts (2022) - effective until December 31, 2022</t>
  </si>
  <si>
    <t>$/kWh</t>
  </si>
  <si>
    <t>Rate Rider for Disposition of Lost Revenue Adjustment Mechanism Variance Account (LRAMVA) (2022) - effective until December 31, 2022</t>
  </si>
  <si>
    <t>Rate Rider for Recovery of Advanced Capital Module - effective until the date of the next cost of service-based rate order</t>
  </si>
  <si>
    <t>Rate Rider for Recovery of Incremental Capital - effective until the effective date of the next cost of service based rate order</t>
  </si>
  <si>
    <t>Low Voltage Service Rate</t>
  </si>
  <si>
    <t>GENERAL SERVICE LESS THAN 50 KW SERVICE CLASSIFICATION</t>
  </si>
  <si>
    <t xml:space="preserve">Distribution Volumetric Rate
</t>
  </si>
  <si>
    <t>Rate Rider for Disposition of Global Adjustment Account (2022) - effective until December 31, 2022 Applicable only to Non-RPP customers</t>
  </si>
  <si>
    <t>GENERAL SERVICE GREATER THAN 50 KW SERVICE CLASSIFICATION</t>
  </si>
  <si>
    <t>GENERAL SERVICE 50 TO 999 KW SERVICE CLASSIFICATION</t>
  </si>
  <si>
    <t>Distribution Volumetric Rate</t>
  </si>
  <si>
    <t>$/kW</t>
  </si>
  <si>
    <t>Rate Rider for Disposition of Deferral/Variance Accounts - Applicable only for Non-Wholesale Market Participants - effective until December 31, 2022</t>
  </si>
  <si>
    <t xml:space="preserve">Rate Rider for Disposition of Group 2 Accounts (2022) - effective until December 31, 2022
</t>
  </si>
  <si>
    <t xml:space="preserve">Rate Rider for Disposition of Lost Revenue Adjustment Mechanism Variance Account (LRAMVA) (2022) - effective until December 31, 2022
</t>
  </si>
  <si>
    <t>GENERAL SERVICE 1,000 TO 4,999 KW SERVICE CLASSIFICATION</t>
  </si>
  <si>
    <t xml:space="preserve">Low Voltage Service </t>
  </si>
  <si>
    <t>Rate Rider for Disposition of Global Adjustment Account (2022) - effective until December 31, 2022 Applicable only for Non-RPP Customers</t>
  </si>
  <si>
    <t xml:space="preserve">Rate Rider for Disposition of Deferral/Variance Accounts (2022) - effective until December 31, 2022 Applicable only for Non-Wholesale Market Participants
</t>
  </si>
  <si>
    <t xml:space="preserve">Rate Rider for Disposition of Deferral/Variance Accounts (2022) - effective until December 31, 2022
</t>
  </si>
  <si>
    <t>LARGE USE SERVICE CLASSIFICATION</t>
  </si>
  <si>
    <t>EMBEDDED DISTRIBUTOR SERVICE CLASSIFICATION</t>
  </si>
  <si>
    <t>EMBEDDED DISTRIBUTOR SERVICE CLASSIFICATION - HYDRO ONE CND</t>
  </si>
  <si>
    <t>EMBEDDED DISTRIBUTOR SERVICE CLASSIFICATION - WATERLOO</t>
  </si>
  <si>
    <t>EMBEDDED DISTRIBUTOR SERVICE CLASSIFICATION - BRANTFORD</t>
  </si>
  <si>
    <t>EMBEDDED DISTRIBUTOR SERVICE CLASSIFICATION - HYDRO ONE #1</t>
  </si>
  <si>
    <t>EMBEDDED DISTRIBUTOR SERVICE CLASSIFICATION - HYDRO ONE #2</t>
  </si>
  <si>
    <t>microFIT SERVICE CLASSIFICATION</t>
  </si>
  <si>
    <t>SENTINEL LIGHTING SERVICE CLASSIFICATION</t>
  </si>
  <si>
    <t>Service Charge (per connection)</t>
  </si>
  <si>
    <t>STREET LIGHTING SERVICE CLASSIFICATION</t>
  </si>
  <si>
    <t>UNMETERED SCATTERED LOAD SERVICE CLASSIFICATION</t>
  </si>
  <si>
    <t>STANDBY POWER SERVICE CLASSIFICATION</t>
  </si>
  <si>
    <t>Standby Charge - for a month where standby power is not provided. The charge is applied to the contracted amount (e.g. nameplate rating of the generation facility).</t>
  </si>
  <si>
    <t>SMOOTHING CALC USED IN 22 COS</t>
  </si>
  <si>
    <t xml:space="preserve">SMOOTHING CALC USING 27-31 CCA RULES </t>
  </si>
  <si>
    <t>UCC Balances Using 2022 Acceleration Rules 3x</t>
  </si>
  <si>
    <t xml:space="preserve">As per 2022 COS </t>
  </si>
  <si>
    <t xml:space="preserve">Opening </t>
  </si>
  <si>
    <t>UCC</t>
  </si>
  <si>
    <t>Class 1 - Buildings</t>
  </si>
  <si>
    <t>1b</t>
  </si>
  <si>
    <t>Class 1b - Building</t>
  </si>
  <si>
    <t>Class 8 - Equipment</t>
  </si>
  <si>
    <t>Class 10 - Vehicles</t>
  </si>
  <si>
    <t>Class 50 -Hardware</t>
  </si>
  <si>
    <t>Class 12 - Software</t>
  </si>
  <si>
    <t>Class 13 - Leaseholds</t>
  </si>
  <si>
    <t>Class 14.1</t>
  </si>
  <si>
    <t>Class 46- Software</t>
  </si>
  <si>
    <t>Class 47</t>
  </si>
  <si>
    <t>2022 PILS Model 22 opening and closing UCC</t>
  </si>
  <si>
    <t>Check to Smoothing Table</t>
  </si>
  <si>
    <t>Check</t>
  </si>
  <si>
    <t>2022-2026 DSP Planned Additions - Consistently Used to calculate CCA</t>
  </si>
  <si>
    <t>Additions</t>
  </si>
  <si>
    <t>Additions per App 2-AB</t>
  </si>
  <si>
    <t>2022 Acceleration - Baseline for CCA Comparison to CCA Below</t>
  </si>
  <si>
    <t>CCA Rate</t>
  </si>
  <si>
    <t>Acceleration Factor</t>
  </si>
  <si>
    <t>2022 PILS Model 22 CCA</t>
  </si>
  <si>
    <t>UCC Balances Using 2022-2026 Acceleration Rules</t>
  </si>
  <si>
    <t>UCC Balances Using 2027-2031 Acceleration Rules</t>
  </si>
  <si>
    <t>Tax Year for CCA Rules</t>
  </si>
  <si>
    <t>CCA Using 22-26 Acceleration Rules - For Comparison to Baseline</t>
  </si>
  <si>
    <t>CCA Using 27-31 Acceleration Rules - For Comparison to Baseline</t>
  </si>
  <si>
    <t xml:space="preserve">CCA Accelerated (as in place in 2022) </t>
  </si>
  <si>
    <t>CCA Accelerated (using 27-31 Tax Rules)</t>
  </si>
  <si>
    <t xml:space="preserve">Difference in CCA </t>
  </si>
  <si>
    <t xml:space="preserve">Tax Rate </t>
  </si>
  <si>
    <t xml:space="preserve">Tax Impact </t>
  </si>
  <si>
    <t>Grossed up PILS Imact</t>
  </si>
  <si>
    <t>Average Difference in CCA</t>
  </si>
  <si>
    <t>Addition for smoothing of CCA Impact As entered in T1 Sch 1 Taxable Income Test 2022 PILS Model</t>
  </si>
  <si>
    <t>Tax Rate</t>
  </si>
  <si>
    <t>Tax Impact</t>
  </si>
  <si>
    <t>Grossed Up PILS</t>
  </si>
  <si>
    <t>Annual Difference in Smoothing Adj</t>
  </si>
  <si>
    <t>Annual Grossed Up PILS/ Annual DVA Entry</t>
  </si>
  <si>
    <t>Years</t>
  </si>
  <si>
    <t xml:space="preserve">Total DVA Expected Principal Value </t>
  </si>
  <si>
    <t xml:space="preserve">Description of the DVA </t>
  </si>
  <si>
    <t xml:space="preserve">In its 2022 PILS BPI used a smoothing adjustment to normalize the impact of the acceleration factor phase out period beginning in 2024. This adjustment was added to taxable income in BPI's schedule 1 in its test year to reduce the CCA deduction calculated at 3x acceleration. 
During the years 5-10 of the rebasing deferral period this acceleration factor reduces from 2x in 2027 to 1x (unaccelerated) for 2028-2031, resulting in a lower level of CCA deduction (ie. higher PILS for those 5 years than what is included in BPI's base rates as set in 2022). 
This DVA would capture the difference between smoothing of the phase out period included in BPI's base rates and a smoothing adjustment of the expected acceleration or lack thereof in 2027-2031.
The starting point for the two smoothing calculations is consistent: CCA calculated using BPI's 2022-2026 DSP additions at 2022 CCA Rules (an acceleration factor of 3x). 
In the smoothing for 27-31 CCA is calculated using BPI's 2022-2026 DSP Additions at 27-31 CCA rules, 2x acceleration in 2027 and no acceleration in 2028-2031. The difference in CCA is determined for each year and the smoothing adjustment is the 5-year average of the difference in CCA. 
The only difference being accounted for in the proposed DVA entries is the expected impact of the CCA Rule difference in 2027-2031 compared to 2022-2027 tax rules. Since the only update to the smoothing adjustment is the change in tax rules, their impact is all that is proposed to be captured in account 1592.  </t>
  </si>
  <si>
    <t>EB-2021-0280</t>
  </si>
  <si>
    <t>Undertaking Responses</t>
  </si>
  <si>
    <t>JT1.2</t>
  </si>
  <si>
    <t>JT1.3</t>
  </si>
  <si>
    <r>
      <t xml:space="preserve">Rate Rider for Disposition of Global Adjustment Account (2022) - effective until December 31, 2022 </t>
    </r>
    <r>
      <rPr>
        <sz val="10"/>
        <color rgb="FF00B050"/>
        <rFont val="Arial"/>
        <family val="2"/>
      </rPr>
      <t xml:space="preserve"> </t>
    </r>
    <r>
      <rPr>
        <sz val="10"/>
        <rFont val="Arial"/>
        <family val="2"/>
      </rPr>
      <t>Applicable only for Non-RPP Customers</t>
    </r>
    <r>
      <rPr>
        <sz val="10"/>
        <color theme="1"/>
        <rFont val="Arial"/>
        <family val="2"/>
      </rPr>
      <t xml:space="preserve">
 Applicable only to Non-RPP customers</t>
    </r>
  </si>
  <si>
    <t>JT1.5</t>
  </si>
  <si>
    <t>JT1.4</t>
  </si>
  <si>
    <t>JT1.6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</si>
</sst>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000"/>
  </numFmts>
  <fonts count="26" x14ac:knownFonts="1">
    <font>
      <sz val="11"/>
      <color theme="1"/>
      <name val="Calibri"/>
      <family val="2"/>
      <scheme val="minor"/>
    </font>
    <font>
      <sz val="11"/>
      <color theme="1"/>
      <name val="Calibri"/>
      <family val="2"/>
      <scheme val="minor"/>
    </font>
    <font>
      <b/>
      <sz val="10"/>
      <color theme="1"/>
      <name val="Arial"/>
      <family val="2"/>
    </font>
    <font>
      <sz val="11"/>
      <color theme="1"/>
      <name val="Arial"/>
      <family val="2"/>
    </font>
    <font>
      <sz val="10"/>
      <color theme="1"/>
      <name val="Arial"/>
      <family val="2"/>
    </font>
    <font>
      <b/>
      <sz val="14"/>
      <color theme="1"/>
      <name val="Arial"/>
      <family val="2"/>
    </font>
    <font>
      <i/>
      <sz val="10"/>
      <color theme="1"/>
      <name val="Arial"/>
      <family val="2"/>
    </font>
    <font>
      <b/>
      <i/>
      <sz val="10"/>
      <color theme="1"/>
      <name val="Arial"/>
      <family val="2"/>
    </font>
    <font>
      <b/>
      <sz val="12"/>
      <color theme="1"/>
      <name val="Arial"/>
      <family val="2"/>
    </font>
    <font>
      <b/>
      <sz val="11"/>
      <color theme="1"/>
      <name val="Calibri"/>
      <family val="2"/>
      <scheme val="minor"/>
    </font>
    <font>
      <u/>
      <sz val="11"/>
      <color theme="10"/>
      <name val="Calibri"/>
      <family val="2"/>
      <scheme val="minor"/>
    </font>
    <font>
      <b/>
      <sz val="18"/>
      <color theme="1"/>
      <name val="Calibri"/>
      <family val="2"/>
      <scheme val="minor"/>
    </font>
    <font>
      <b/>
      <sz val="12"/>
      <color theme="1"/>
      <name val="Calibri"/>
      <family val="2"/>
      <scheme val="minor"/>
    </font>
    <font>
      <b/>
      <i/>
      <sz val="11"/>
      <color theme="1"/>
      <name val="Calibri"/>
      <family val="2"/>
      <scheme val="minor"/>
    </font>
    <font>
      <sz val="11"/>
      <color theme="0" tint="-0.249977111117893"/>
      <name val="Calibri"/>
      <family val="2"/>
      <scheme val="minor"/>
    </font>
    <font>
      <b/>
      <sz val="14"/>
      <color theme="1"/>
      <name val="Calibri"/>
      <family val="2"/>
      <scheme val="minor"/>
    </font>
    <font>
      <b/>
      <sz val="11"/>
      <color theme="1"/>
      <name val="Arial"/>
      <family val="2"/>
    </font>
    <font>
      <u/>
      <sz val="10"/>
      <color theme="10"/>
      <name val="Arial"/>
      <family val="2"/>
    </font>
    <font>
      <sz val="10"/>
      <color rgb="FF0070C0"/>
      <name val="Arial"/>
      <family val="2"/>
    </font>
    <font>
      <b/>
      <sz val="10"/>
      <color rgb="FF0070C0"/>
      <name val="Arial"/>
      <family val="2"/>
    </font>
    <font>
      <b/>
      <sz val="10"/>
      <color rgb="FF00B050"/>
      <name val="Arial"/>
      <family val="2"/>
    </font>
    <font>
      <sz val="10"/>
      <color rgb="FFFF0000"/>
      <name val="Arial"/>
      <family val="2"/>
    </font>
    <font>
      <sz val="10"/>
      <color rgb="FF00B050"/>
      <name val="Arial"/>
      <family val="2"/>
    </font>
    <font>
      <sz val="10"/>
      <name val="Arial"/>
      <family val="2"/>
    </font>
    <font>
      <b/>
      <sz val="10"/>
      <color theme="4"/>
      <name val="Arial"/>
      <family val="2"/>
    </font>
    <font>
      <sz val="10"/>
      <color theme="4"/>
      <name val="Arial"/>
      <family val="2"/>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92D050"/>
        <bgColor indexed="64"/>
      </patternFill>
    </fill>
  </fills>
  <borders count="27">
    <border>
      <left/>
      <right/>
      <top/>
      <bottom/>
      <diagonal/>
    </border>
    <border>
      <left/>
      <right/>
      <top/>
      <bottom style="thin">
        <color auto="1"/>
      </bottom>
      <diagonal/>
    </border>
    <border>
      <left/>
      <right/>
      <top style="thin">
        <color indexed="64"/>
      </top>
      <bottom style="medium">
        <color indexed="64"/>
      </bottom>
      <diagonal/>
    </border>
    <border>
      <left/>
      <right/>
      <top style="thin">
        <color indexed="64"/>
      </top>
      <bottom style="thin">
        <color indexed="64"/>
      </bottom>
      <diagonal/>
    </border>
    <border>
      <left/>
      <right/>
      <top style="thin">
        <color auto="1"/>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43" fontId="3" fillId="0" borderId="0" applyFont="0" applyFill="0" applyBorder="0" applyAlignment="0" applyProtection="0"/>
    <xf numFmtId="44" fontId="1" fillId="0" borderId="0" applyFont="0" applyFill="0" applyBorder="0" applyAlignment="0" applyProtection="0"/>
    <xf numFmtId="9" fontId="3"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97">
    <xf numFmtId="0" fontId="0" fillId="0" borderId="0" xfId="0"/>
    <xf numFmtId="0" fontId="2" fillId="0" borderId="0" xfId="0" applyFont="1" applyAlignment="1">
      <alignment horizontal="left" vertical="center"/>
    </xf>
    <xf numFmtId="0" fontId="2" fillId="0" borderId="0" xfId="1" applyNumberFormat="1" applyFont="1" applyAlignment="1">
      <alignment horizontal="center"/>
    </xf>
    <xf numFmtId="0" fontId="4" fillId="0" borderId="0" xfId="0" applyFont="1"/>
    <xf numFmtId="164" fontId="4" fillId="0" borderId="0" xfId="2" applyNumberFormat="1" applyFont="1" applyBorder="1"/>
    <xf numFmtId="0" fontId="4" fillId="0" borderId="1" xfId="0" applyFont="1" applyBorder="1"/>
    <xf numFmtId="164" fontId="4" fillId="0" borderId="1" xfId="2" applyNumberFormat="1" applyFont="1" applyBorder="1"/>
    <xf numFmtId="164" fontId="4" fillId="0" borderId="0" xfId="2" applyNumberFormat="1" applyFont="1"/>
    <xf numFmtId="0" fontId="4" fillId="0" borderId="2" xfId="0" applyFont="1" applyBorder="1" applyAlignment="1">
      <alignment horizontal="left" vertical="center"/>
    </xf>
    <xf numFmtId="164" fontId="4" fillId="0" borderId="2" xfId="2" applyNumberFormat="1" applyFont="1" applyBorder="1"/>
    <xf numFmtId="9" fontId="4" fillId="0" borderId="0" xfId="3" applyFont="1"/>
    <xf numFmtId="0" fontId="4" fillId="0" borderId="2" xfId="0" applyFont="1" applyBorder="1"/>
    <xf numFmtId="0" fontId="4" fillId="0" borderId="0" xfId="0" applyFont="1" applyAlignment="1">
      <alignment horizontal="left" vertical="center"/>
    </xf>
    <xf numFmtId="165" fontId="4" fillId="0" borderId="0" xfId="0" applyNumberFormat="1" applyFont="1"/>
    <xf numFmtId="164" fontId="4" fillId="0" borderId="0" xfId="2" applyNumberFormat="1" applyFont="1" applyBorder="1" applyAlignment="1">
      <alignment horizontal="right"/>
    </xf>
    <xf numFmtId="166" fontId="4" fillId="0" borderId="1" xfId="3" applyNumberFormat="1" applyFont="1" applyBorder="1"/>
    <xf numFmtId="166" fontId="4" fillId="0" borderId="0" xfId="3" applyNumberFormat="1" applyFont="1" applyBorder="1" applyAlignment="1">
      <alignment horizontal="right"/>
    </xf>
    <xf numFmtId="0" fontId="2" fillId="0" borderId="0" xfId="0" applyFont="1"/>
    <xf numFmtId="165" fontId="4" fillId="0" borderId="0" xfId="1" applyNumberFormat="1" applyFont="1"/>
    <xf numFmtId="0" fontId="4" fillId="0" borderId="3" xfId="0" applyFont="1" applyBorder="1"/>
    <xf numFmtId="164" fontId="4" fillId="0" borderId="3" xfId="2" applyNumberFormat="1" applyFont="1" applyBorder="1"/>
    <xf numFmtId="0" fontId="4" fillId="0" borderId="0" xfId="0" applyFont="1" applyAlignment="1">
      <alignment horizontal="right"/>
    </xf>
    <xf numFmtId="0" fontId="5" fillId="0" borderId="0" xfId="0" applyFont="1" applyAlignment="1">
      <alignment horizontal="left" vertical="center"/>
    </xf>
    <xf numFmtId="164" fontId="4" fillId="0" borderId="0" xfId="0" applyNumberFormat="1" applyFont="1"/>
    <xf numFmtId="10" fontId="4" fillId="0" borderId="0" xfId="3" applyNumberFormat="1" applyFont="1"/>
    <xf numFmtId="164" fontId="4" fillId="0" borderId="0" xfId="2" applyNumberFormat="1" applyFont="1" applyAlignment="1">
      <alignment horizontal="right"/>
    </xf>
    <xf numFmtId="10" fontId="4" fillId="0" borderId="0" xfId="3" applyNumberFormat="1" applyFont="1" applyAlignment="1">
      <alignment horizontal="right"/>
    </xf>
    <xf numFmtId="164" fontId="2" fillId="0" borderId="0" xfId="0" applyNumberFormat="1" applyFont="1"/>
    <xf numFmtId="164" fontId="4" fillId="0" borderId="0" xfId="0" applyNumberFormat="1" applyFont="1" applyAlignment="1">
      <alignment horizontal="right"/>
    </xf>
    <xf numFmtId="164" fontId="4" fillId="0" borderId="2" xfId="2" applyNumberFormat="1" applyFont="1" applyBorder="1" applyAlignment="1">
      <alignment horizontal="right"/>
    </xf>
    <xf numFmtId="0" fontId="6" fillId="0" borderId="0" xfId="0" applyFont="1" applyAlignment="1">
      <alignment horizontal="left" vertical="center"/>
    </xf>
    <xf numFmtId="166" fontId="6" fillId="0" borderId="0" xfId="3" applyNumberFormat="1" applyFont="1" applyFill="1"/>
    <xf numFmtId="0" fontId="6" fillId="0" borderId="0" xfId="0" applyFont="1"/>
    <xf numFmtId="0" fontId="7" fillId="0" borderId="0" xfId="0" applyFont="1" applyAlignment="1">
      <alignment horizontal="left" vertical="center"/>
    </xf>
    <xf numFmtId="166" fontId="6" fillId="0" borderId="0" xfId="0" applyNumberFormat="1" applyFont="1" applyAlignment="1">
      <alignment horizontal="right"/>
    </xf>
    <xf numFmtId="166" fontId="6" fillId="0" borderId="0" xfId="3" applyNumberFormat="1" applyFont="1"/>
    <xf numFmtId="164" fontId="6" fillId="0" borderId="0" xfId="0" applyNumberFormat="1" applyFont="1"/>
    <xf numFmtId="165" fontId="6" fillId="0" borderId="0" xfId="0" applyNumberFormat="1" applyFont="1"/>
    <xf numFmtId="165" fontId="4" fillId="0" borderId="2" xfId="1" applyNumberFormat="1" applyFont="1" applyBorder="1"/>
    <xf numFmtId="166" fontId="4" fillId="0" borderId="0" xfId="3" applyNumberFormat="1" applyFont="1"/>
    <xf numFmtId="0" fontId="8" fillId="0" borderId="0" xfId="0" applyFont="1" applyAlignment="1">
      <alignment horizontal="left" vertical="center"/>
    </xf>
    <xf numFmtId="164" fontId="4" fillId="0" borderId="0" xfId="1" applyNumberFormat="1" applyFont="1" applyAlignment="1">
      <alignment horizontal="center"/>
    </xf>
    <xf numFmtId="165" fontId="4" fillId="0" borderId="0" xfId="1" applyNumberFormat="1" applyFont="1" applyAlignment="1">
      <alignment horizontal="center"/>
    </xf>
    <xf numFmtId="0" fontId="4" fillId="0" borderId="4" xfId="0" applyFont="1" applyBorder="1"/>
    <xf numFmtId="44" fontId="4" fillId="0" borderId="4" xfId="2" applyFont="1" applyBorder="1"/>
    <xf numFmtId="44" fontId="4" fillId="0" borderId="0" xfId="2" applyFont="1"/>
    <xf numFmtId="43" fontId="4" fillId="0" borderId="0" xfId="1" applyFont="1"/>
    <xf numFmtId="0" fontId="7" fillId="0" borderId="0" xfId="0" applyFont="1"/>
    <xf numFmtId="44" fontId="4" fillId="0" borderId="0" xfId="2" applyFont="1" applyBorder="1"/>
    <xf numFmtId="166" fontId="4" fillId="0" borderId="0" xfId="0" applyNumberFormat="1" applyFont="1" applyAlignment="1">
      <alignment horizontal="right"/>
    </xf>
    <xf numFmtId="164" fontId="2" fillId="0" borderId="0" xfId="2" applyNumberFormat="1" applyFont="1"/>
    <xf numFmtId="0" fontId="0" fillId="0" borderId="0" xfId="0" applyAlignment="1">
      <alignment horizontal="right"/>
    </xf>
    <xf numFmtId="0" fontId="9" fillId="0" borderId="0" xfId="0" applyFont="1"/>
    <xf numFmtId="0" fontId="12" fillId="4" borderId="16" xfId="0" applyFont="1" applyFill="1" applyBorder="1"/>
    <xf numFmtId="0" fontId="9" fillId="4" borderId="17" xfId="0" applyFont="1" applyFill="1" applyBorder="1"/>
    <xf numFmtId="0" fontId="9" fillId="4" borderId="18" xfId="0" applyFont="1" applyFill="1" applyBorder="1"/>
    <xf numFmtId="0" fontId="0" fillId="4" borderId="16" xfId="0" applyFill="1" applyBorder="1"/>
    <xf numFmtId="0" fontId="0" fillId="0" borderId="19" xfId="0" applyBorder="1"/>
    <xf numFmtId="0" fontId="0" fillId="0" borderId="20" xfId="0" applyBorder="1"/>
    <xf numFmtId="165" fontId="0" fillId="0" borderId="0" xfId="5" applyNumberFormat="1" applyFont="1" applyBorder="1"/>
    <xf numFmtId="165" fontId="0" fillId="0" borderId="0" xfId="0" applyNumberFormat="1"/>
    <xf numFmtId="165" fontId="0" fillId="0" borderId="20" xfId="0" applyNumberFormat="1" applyBorder="1"/>
    <xf numFmtId="165" fontId="0" fillId="0" borderId="20" xfId="5" applyNumberFormat="1" applyFont="1" applyBorder="1"/>
    <xf numFmtId="0" fontId="0" fillId="0" borderId="0" xfId="0" quotePrefix="1" applyAlignment="1">
      <alignment horizontal="right"/>
    </xf>
    <xf numFmtId="165" fontId="0" fillId="0" borderId="4" xfId="5" applyNumberFormat="1" applyFont="1" applyBorder="1"/>
    <xf numFmtId="165" fontId="0" fillId="0" borderId="21" xfId="5" applyNumberFormat="1" applyFont="1" applyBorder="1"/>
    <xf numFmtId="0" fontId="0" fillId="3" borderId="22" xfId="0" applyFill="1" applyBorder="1"/>
    <xf numFmtId="0" fontId="0" fillId="3" borderId="23" xfId="0" applyFill="1" applyBorder="1"/>
    <xf numFmtId="0" fontId="13" fillId="3" borderId="23" xfId="0" applyFont="1" applyFill="1" applyBorder="1" applyAlignment="1">
      <alignment horizontal="right"/>
    </xf>
    <xf numFmtId="165" fontId="13" fillId="3" borderId="23" xfId="5" applyNumberFormat="1" applyFont="1" applyFill="1" applyBorder="1"/>
    <xf numFmtId="165" fontId="0" fillId="0" borderId="23" xfId="5" applyNumberFormat="1" applyFont="1" applyBorder="1"/>
    <xf numFmtId="165" fontId="0" fillId="0" borderId="24" xfId="5" applyNumberFormat="1" applyFont="1" applyBorder="1"/>
    <xf numFmtId="0" fontId="0" fillId="0" borderId="22" xfId="0" applyBorder="1"/>
    <xf numFmtId="0" fontId="0" fillId="0" borderId="23" xfId="0" applyBorder="1"/>
    <xf numFmtId="0" fontId="14" fillId="0" borderId="0" xfId="0" applyFont="1"/>
    <xf numFmtId="165" fontId="14" fillId="0" borderId="0" xfId="0" applyNumberFormat="1" applyFont="1"/>
    <xf numFmtId="0" fontId="15" fillId="4" borderId="16" xfId="0" applyFont="1" applyFill="1" applyBorder="1"/>
    <xf numFmtId="0" fontId="0" fillId="4" borderId="17" xfId="0" applyFill="1" applyBorder="1"/>
    <xf numFmtId="0" fontId="0" fillId="4" borderId="18" xfId="0" applyFill="1" applyBorder="1"/>
    <xf numFmtId="0" fontId="0" fillId="4" borderId="19" xfId="0" applyFill="1" applyBorder="1"/>
    <xf numFmtId="0" fontId="0" fillId="4" borderId="0" xfId="0" applyFill="1"/>
    <xf numFmtId="0" fontId="9" fillId="4" borderId="0" xfId="0" applyFont="1" applyFill="1"/>
    <xf numFmtId="0" fontId="9" fillId="4" borderId="20" xfId="0" applyFont="1" applyFill="1" applyBorder="1"/>
    <xf numFmtId="165" fontId="0" fillId="0" borderId="4" xfId="0" applyNumberFormat="1" applyBorder="1"/>
    <xf numFmtId="165" fontId="0" fillId="0" borderId="21" xfId="0" applyNumberFormat="1" applyBorder="1"/>
    <xf numFmtId="0" fontId="13" fillId="3" borderId="23" xfId="0" applyFont="1" applyFill="1" applyBorder="1"/>
    <xf numFmtId="165" fontId="13" fillId="3" borderId="24" xfId="5" applyNumberFormat="1" applyFont="1" applyFill="1" applyBorder="1"/>
    <xf numFmtId="0" fontId="9" fillId="4" borderId="19" xfId="0" applyFont="1" applyFill="1" applyBorder="1"/>
    <xf numFmtId="9" fontId="0" fillId="0" borderId="19" xfId="6" applyFont="1" applyFill="1" applyBorder="1"/>
    <xf numFmtId="43" fontId="0" fillId="0" borderId="20" xfId="0" applyNumberFormat="1" applyBorder="1"/>
    <xf numFmtId="165" fontId="0" fillId="0" borderId="23" xfId="0" applyNumberFormat="1" applyBorder="1"/>
    <xf numFmtId="165" fontId="0" fillId="0" borderId="24" xfId="0" applyNumberFormat="1" applyBorder="1"/>
    <xf numFmtId="0" fontId="12" fillId="5" borderId="16" xfId="0" applyFont="1" applyFill="1" applyBorder="1"/>
    <xf numFmtId="0" fontId="9" fillId="5" borderId="17" xfId="0" applyFont="1" applyFill="1" applyBorder="1"/>
    <xf numFmtId="0" fontId="9" fillId="5" borderId="18" xfId="0" applyFont="1" applyFill="1" applyBorder="1"/>
    <xf numFmtId="0" fontId="12" fillId="6" borderId="16" xfId="0" applyFont="1" applyFill="1" applyBorder="1"/>
    <xf numFmtId="0" fontId="9" fillId="6" borderId="17" xfId="0" applyFont="1" applyFill="1" applyBorder="1"/>
    <xf numFmtId="0" fontId="9" fillId="6" borderId="18" xfId="0" applyFont="1" applyFill="1" applyBorder="1"/>
    <xf numFmtId="165" fontId="0" fillId="0" borderId="2" xfId="5" applyNumberFormat="1" applyFont="1" applyBorder="1"/>
    <xf numFmtId="165" fontId="0" fillId="0" borderId="25" xfId="5" applyNumberFormat="1" applyFont="1" applyBorder="1"/>
    <xf numFmtId="43" fontId="14" fillId="0" borderId="0" xfId="0" applyNumberFormat="1" applyFont="1"/>
    <xf numFmtId="0" fontId="0" fillId="3" borderId="13" xfId="0" applyFill="1" applyBorder="1"/>
    <xf numFmtId="0" fontId="0" fillId="3" borderId="14" xfId="0" applyFill="1" applyBorder="1"/>
    <xf numFmtId="0" fontId="9" fillId="3" borderId="14" xfId="0" applyFont="1" applyFill="1" applyBorder="1"/>
    <xf numFmtId="1" fontId="9" fillId="3" borderId="14" xfId="0" applyNumberFormat="1" applyFont="1" applyFill="1" applyBorder="1"/>
    <xf numFmtId="1" fontId="9" fillId="3" borderId="15" xfId="0" applyNumberFormat="1" applyFont="1" applyFill="1" applyBorder="1"/>
    <xf numFmtId="0" fontId="0" fillId="5" borderId="17" xfId="0" applyFill="1" applyBorder="1"/>
    <xf numFmtId="0" fontId="0" fillId="6" borderId="17" xfId="0" applyFill="1" applyBorder="1"/>
    <xf numFmtId="0" fontId="9" fillId="5" borderId="19" xfId="0" applyFont="1" applyFill="1" applyBorder="1"/>
    <xf numFmtId="0" fontId="9" fillId="5" borderId="0" xfId="0" applyFont="1" applyFill="1"/>
    <xf numFmtId="0" fontId="9" fillId="5" borderId="20" xfId="0" applyFont="1" applyFill="1" applyBorder="1"/>
    <xf numFmtId="0" fontId="9" fillId="6" borderId="19" xfId="0" applyFont="1" applyFill="1" applyBorder="1"/>
    <xf numFmtId="0" fontId="9" fillId="6" borderId="0" xfId="0" applyFont="1" applyFill="1"/>
    <xf numFmtId="0" fontId="9" fillId="6" borderId="20" xfId="0" applyFont="1" applyFill="1" applyBorder="1"/>
    <xf numFmtId="165" fontId="0" fillId="0" borderId="2" xfId="0" applyNumberFormat="1" applyBorder="1"/>
    <xf numFmtId="165" fontId="0" fillId="0" borderId="25" xfId="0" applyNumberFormat="1" applyBorder="1"/>
    <xf numFmtId="44" fontId="0" fillId="0" borderId="0" xfId="0" applyNumberFormat="1"/>
    <xf numFmtId="10" fontId="0" fillId="0" borderId="0" xfId="0" applyNumberFormat="1"/>
    <xf numFmtId="0" fontId="0" fillId="0" borderId="3" xfId="0" applyBorder="1"/>
    <xf numFmtId="165" fontId="0" fillId="0" borderId="3" xfId="0" applyNumberFormat="1" applyBorder="1"/>
    <xf numFmtId="0" fontId="9" fillId="7" borderId="0" xfId="0" applyFont="1" applyFill="1"/>
    <xf numFmtId="0" fontId="0" fillId="7" borderId="0" xfId="0" applyFill="1"/>
    <xf numFmtId="165" fontId="9" fillId="7" borderId="0" xfId="5" applyNumberFormat="1" applyFont="1" applyFill="1"/>
    <xf numFmtId="0" fontId="0" fillId="0" borderId="0" xfId="0" applyAlignment="1">
      <alignment wrapText="1"/>
    </xf>
    <xf numFmtId="0" fontId="9" fillId="0" borderId="0" xfId="0" applyFont="1" applyAlignment="1">
      <alignment horizontal="right"/>
    </xf>
    <xf numFmtId="165" fontId="9" fillId="0" borderId="0" xfId="0" applyNumberFormat="1" applyFont="1"/>
    <xf numFmtId="165" fontId="13" fillId="3" borderId="0" xfId="5" applyNumberFormat="1" applyFont="1" applyFill="1"/>
    <xf numFmtId="0" fontId="13" fillId="0" borderId="0" xfId="0" applyFont="1" applyAlignment="1">
      <alignment wrapText="1"/>
    </xf>
    <xf numFmtId="165" fontId="0" fillId="0" borderId="26" xfId="5" applyNumberFormat="1" applyFont="1" applyBorder="1"/>
    <xf numFmtId="165" fontId="0" fillId="3" borderId="26" xfId="5" applyNumberFormat="1" applyFont="1" applyFill="1" applyBorder="1"/>
    <xf numFmtId="43" fontId="0" fillId="0" borderId="0" xfId="0" applyNumberFormat="1"/>
    <xf numFmtId="164" fontId="9" fillId="8" borderId="26" xfId="2" applyNumberFormat="1" applyFont="1" applyFill="1" applyBorder="1"/>
    <xf numFmtId="0" fontId="16" fillId="0" borderId="0" xfId="0" applyFont="1"/>
    <xf numFmtId="0" fontId="4" fillId="0" borderId="0" xfId="0" applyFont="1" applyAlignment="1">
      <alignment vertical="top" wrapText="1"/>
    </xf>
    <xf numFmtId="0" fontId="17" fillId="0" borderId="0" xfId="4" applyFont="1"/>
    <xf numFmtId="0" fontId="18" fillId="0" borderId="5" xfId="0" applyFont="1" applyBorder="1" applyAlignment="1">
      <alignment horizontal="right"/>
    </xf>
    <xf numFmtId="0" fontId="19" fillId="0" borderId="6" xfId="0" applyFont="1" applyBorder="1"/>
    <xf numFmtId="0" fontId="4" fillId="0" borderId="5" xfId="0" applyFont="1" applyBorder="1" applyAlignment="1">
      <alignment horizontal="right"/>
    </xf>
    <xf numFmtId="0" fontId="20" fillId="0" borderId="7" xfId="0" applyFont="1" applyBorder="1"/>
    <xf numFmtId="0" fontId="2" fillId="0" borderId="0" xfId="0" applyFont="1" applyAlignment="1">
      <alignment vertical="top" wrapText="1"/>
    </xf>
    <xf numFmtId="0" fontId="4" fillId="0" borderId="8" xfId="0" applyFont="1" applyBorder="1" applyAlignment="1">
      <alignment horizontal="right"/>
    </xf>
    <xf numFmtId="0" fontId="4" fillId="0" borderId="9" xfId="0" applyFont="1" applyBorder="1"/>
    <xf numFmtId="0" fontId="18" fillId="0" borderId="0" xfId="0" applyFont="1" applyAlignment="1">
      <alignment vertical="top" wrapText="1"/>
    </xf>
    <xf numFmtId="0" fontId="21" fillId="0" borderId="0" xfId="0" applyFont="1"/>
    <xf numFmtId="0" fontId="4" fillId="2" borderId="8" xfId="0" applyFont="1" applyFill="1" applyBorder="1" applyAlignment="1">
      <alignment horizontal="right"/>
    </xf>
    <xf numFmtId="0" fontId="4" fillId="2" borderId="9" xfId="0" applyFont="1" applyFill="1" applyBorder="1"/>
    <xf numFmtId="0" fontId="23" fillId="0" borderId="0" xfId="0" applyFont="1"/>
    <xf numFmtId="0" fontId="22" fillId="0" borderId="0" xfId="0" applyFont="1" applyAlignment="1">
      <alignment vertical="top" wrapText="1"/>
    </xf>
    <xf numFmtId="0" fontId="4" fillId="2" borderId="0" xfId="0" applyFont="1" applyFill="1"/>
    <xf numFmtId="0" fontId="4" fillId="2" borderId="10" xfId="0" applyFont="1" applyFill="1" applyBorder="1" applyAlignment="1">
      <alignment horizontal="right"/>
    </xf>
    <xf numFmtId="0" fontId="4" fillId="2" borderId="11" xfId="0" applyFont="1" applyFill="1" applyBorder="1"/>
    <xf numFmtId="0" fontId="4" fillId="0" borderId="10" xfId="0" applyFont="1" applyBorder="1" applyAlignment="1">
      <alignment horizontal="right"/>
    </xf>
    <xf numFmtId="0" fontId="4" fillId="0" borderId="12" xfId="0" applyFont="1" applyBorder="1"/>
    <xf numFmtId="167" fontId="4" fillId="0" borderId="0" xfId="0" applyNumberFormat="1" applyFont="1"/>
    <xf numFmtId="0" fontId="19" fillId="0" borderId="7" xfId="0" applyFont="1" applyBorder="1"/>
    <xf numFmtId="0" fontId="19" fillId="0" borderId="0" xfId="0" applyFont="1" applyAlignment="1">
      <alignment vertical="top" wrapText="1"/>
    </xf>
    <xf numFmtId="0" fontId="19" fillId="0" borderId="8" xfId="0" applyFont="1" applyBorder="1" applyAlignment="1">
      <alignment vertical="top" wrapText="1"/>
    </xf>
    <xf numFmtId="0" fontId="19" fillId="0" borderId="9" xfId="0" applyFont="1" applyBorder="1" applyAlignment="1">
      <alignment vertical="top" wrapText="1"/>
    </xf>
    <xf numFmtId="0" fontId="20" fillId="0" borderId="8" xfId="0" applyFont="1" applyBorder="1"/>
    <xf numFmtId="0" fontId="4" fillId="0" borderId="8" xfId="0" applyFont="1" applyBorder="1"/>
    <xf numFmtId="167" fontId="4" fillId="0" borderId="9" xfId="0" applyNumberFormat="1" applyFont="1" applyBorder="1"/>
    <xf numFmtId="0" fontId="21" fillId="0" borderId="9" xfId="0" applyFont="1" applyBorder="1"/>
    <xf numFmtId="167" fontId="21" fillId="0" borderId="9" xfId="0" applyNumberFormat="1" applyFont="1" applyBorder="1"/>
    <xf numFmtId="0" fontId="4" fillId="2" borderId="12" xfId="0" applyFont="1" applyFill="1" applyBorder="1"/>
    <xf numFmtId="0" fontId="20" fillId="0" borderId="0" xfId="0" applyFont="1"/>
    <xf numFmtId="0" fontId="23" fillId="0" borderId="0" xfId="0" applyFont="1" applyAlignment="1">
      <alignment vertical="top" wrapText="1"/>
    </xf>
    <xf numFmtId="2" fontId="4" fillId="0" borderId="9" xfId="0" applyNumberFormat="1" applyFont="1" applyBorder="1"/>
    <xf numFmtId="4" fontId="4" fillId="0" borderId="9" xfId="0" applyNumberFormat="1" applyFont="1" applyBorder="1"/>
    <xf numFmtId="167" fontId="4" fillId="0" borderId="12" xfId="0" applyNumberFormat="1" applyFont="1" applyBorder="1"/>
    <xf numFmtId="0" fontId="24" fillId="0" borderId="0" xfId="0" applyFont="1" applyAlignment="1">
      <alignment vertical="top" wrapText="1"/>
    </xf>
    <xf numFmtId="0" fontId="4" fillId="0" borderId="10" xfId="0" applyFont="1" applyBorder="1"/>
    <xf numFmtId="0" fontId="4" fillId="0" borderId="11" xfId="0" applyFont="1" applyBorder="1"/>
    <xf numFmtId="0" fontId="4" fillId="0" borderId="6" xfId="0" applyFont="1" applyBorder="1" applyAlignment="1">
      <alignment horizontal="right"/>
    </xf>
    <xf numFmtId="0" fontId="20" fillId="0" borderId="0" xfId="0" applyFont="1" applyAlignment="1">
      <alignment vertical="top" wrapText="1"/>
    </xf>
    <xf numFmtId="0" fontId="22" fillId="0" borderId="0" xfId="0" applyFont="1"/>
    <xf numFmtId="167" fontId="21" fillId="0" borderId="0" xfId="0" applyNumberFormat="1" applyFont="1"/>
    <xf numFmtId="0" fontId="24" fillId="0" borderId="0" xfId="0" applyFont="1"/>
    <xf numFmtId="0" fontId="25" fillId="0" borderId="0" xfId="0" applyFont="1" applyAlignment="1">
      <alignment vertical="top" wrapText="1"/>
    </xf>
    <xf numFmtId="0" fontId="19" fillId="0" borderId="8" xfId="0" applyFont="1" applyBorder="1" applyAlignment="1">
      <alignment horizontal="center"/>
    </xf>
    <xf numFmtId="0" fontId="19" fillId="0" borderId="0" xfId="0" applyFont="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19" fillId="0" borderId="9" xfId="0" applyFont="1" applyBorder="1" applyAlignment="1">
      <alignment horizontal="center"/>
    </xf>
    <xf numFmtId="0" fontId="20" fillId="0" borderId="0" xfId="0" applyFont="1" applyAlignment="1">
      <alignment horizontal="center"/>
    </xf>
    <xf numFmtId="0" fontId="11" fillId="3" borderId="13" xfId="0" applyFont="1" applyFill="1" applyBorder="1" applyAlignment="1">
      <alignment horizontal="center"/>
    </xf>
    <xf numFmtId="0" fontId="11" fillId="3" borderId="14" xfId="0" applyFont="1" applyFill="1" applyBorder="1" applyAlignment="1">
      <alignment horizontal="center"/>
    </xf>
    <xf numFmtId="0" fontId="11" fillId="3" borderId="15" xfId="0" applyFont="1" applyFill="1" applyBorder="1" applyAlignment="1">
      <alignment horizontal="center"/>
    </xf>
    <xf numFmtId="0" fontId="13" fillId="3" borderId="0" xfId="0" applyFont="1" applyFill="1" applyAlignment="1">
      <alignment horizontal="left" wrapText="1"/>
    </xf>
    <xf numFmtId="0" fontId="9" fillId="8" borderId="13" xfId="0" applyFont="1" applyFill="1" applyBorder="1" applyAlignment="1">
      <alignment horizontal="left"/>
    </xf>
    <xf numFmtId="0" fontId="9" fillId="8" borderId="14" xfId="0" applyFont="1" applyFill="1" applyBorder="1" applyAlignment="1">
      <alignment horizontal="left"/>
    </xf>
    <xf numFmtId="0" fontId="9" fillId="8" borderId="15" xfId="0" applyFont="1" applyFill="1" applyBorder="1" applyAlignment="1">
      <alignment horizontal="left"/>
    </xf>
    <xf numFmtId="0" fontId="0" fillId="0" borderId="19"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cellXfs>
  <cellStyles count="7">
    <cellStyle name="Comma" xfId="1" builtinId="3"/>
    <cellStyle name="Comma 2" xfId="5" xr:uid="{122364A1-0CCE-401E-BA73-CAA21783116F}"/>
    <cellStyle name="Currency" xfId="2" builtinId="4"/>
    <cellStyle name="Hyperlink" xfId="4" builtinId="8"/>
    <cellStyle name="Normal" xfId="0" builtinId="0"/>
    <cellStyle name="Percent" xfId="3" builtinId="5"/>
    <cellStyle name="Percent 2" xfId="6" xr:uid="{65CD41E2-5DD3-459F-8CE7-574A2ACBD5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calcChain" Target="calcChain.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8" Type="http://schemas.openxmlformats.org/officeDocument/2006/relationships/externalLink" Target="externalLinks/externalLink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BPI Distribution Revenue per Customer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'JT1.4'!$B$107</c:f>
              <c:strCache>
                <c:ptCount val="1"/>
                <c:pt idx="0">
                  <c:v>Brantford Power (Stand-Alone)</c:v>
                </c:pt>
              </c:strCache>
            </c:strRef>
          </c:tx>
          <c:spPr>
            <a:solidFill>
              <a:schemeClr val="accent1"/>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E0-4E91-9ACB-E3BEC281CFF9}"/>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'JT1.4'!$C$72:$M$72</c:f>
              <c:strCache>
                <c:ptCount val="11"/>
                <c:pt idx="0">
                  <c:v>Year 1</c:v>
                </c:pt>
                <c:pt idx="1">
                  <c:v>Year 2</c:v>
                </c:pt>
                <c:pt idx="2">
                  <c:v>Year 3</c:v>
                </c:pt>
                <c:pt idx="3">
                  <c:v>Year 4</c:v>
                </c:pt>
                <c:pt idx="4">
                  <c:v>Year 5</c:v>
                </c:pt>
                <c:pt idx="5">
                  <c:v>Year 6</c:v>
                </c:pt>
                <c:pt idx="6">
                  <c:v>Year 7</c:v>
                </c:pt>
                <c:pt idx="7">
                  <c:v>Year 8</c:v>
                </c:pt>
                <c:pt idx="8">
                  <c:v>Year 9</c:v>
                </c:pt>
                <c:pt idx="9">
                  <c:v>Year 10</c:v>
                </c:pt>
                <c:pt idx="10">
                  <c:v>Year 11</c:v>
                </c:pt>
              </c:strCache>
            </c:strRef>
          </c:cat>
          <c:val>
            <c:numRef>
              <c:f>'JT1.4'!$C$82:$M$82</c:f>
              <c:numCache>
                <c:formatCode>_("$"* #,##0.00_);_("$"* \(#,##0.00\);_("$"* "-"??_);_(@_)</c:formatCode>
                <c:ptCount val="11"/>
                <c:pt idx="0">
                  <c:v>502.07230959138928</c:v>
                </c:pt>
                <c:pt idx="1">
                  <c:v>513.34475261843295</c:v>
                </c:pt>
                <c:pt idx="2">
                  <c:v>524.87979633256282</c:v>
                </c:pt>
                <c:pt idx="3">
                  <c:v>536.69453946773865</c:v>
                </c:pt>
                <c:pt idx="4">
                  <c:v>548.7962824023308</c:v>
                </c:pt>
                <c:pt idx="5">
                  <c:v>575.02800930659566</c:v>
                </c:pt>
                <c:pt idx="6">
                  <c:v>588.00844432018334</c:v>
                </c:pt>
                <c:pt idx="7">
                  <c:v>601.31103040941048</c:v>
                </c:pt>
                <c:pt idx="8">
                  <c:v>614.93844434909579</c:v>
                </c:pt>
                <c:pt idx="9">
                  <c:v>628.89921662087306</c:v>
                </c:pt>
                <c:pt idx="10">
                  <c:v>642.32000000000005</c:v>
                </c:pt>
              </c:numCache>
            </c:numRef>
          </c:val>
          <c:extLst>
            <c:ext xmlns:c16="http://schemas.microsoft.com/office/drawing/2014/chart" uri="{C3380CC4-5D6E-409C-BE32-E72D297353CC}">
              <c16:uniqueId val="{00000001-9DE0-4E91-9ACB-E3BEC281CFF9}"/>
            </c:ext>
          </c:extLst>
        </c:ser>
        <c:ser>
          <c:idx val="1"/>
          <c:order val="1"/>
          <c:tx>
            <c:strRef>
              <c:f>'JT1.4'!$B$108</c:f>
              <c:strCache>
                <c:ptCount val="1"/>
                <c:pt idx="0">
                  <c:v>LDC Amalco (BPI Service Area)</c:v>
                </c:pt>
              </c:strCache>
            </c:strRef>
          </c:tx>
          <c:spPr>
            <a:solidFill>
              <a:schemeClr val="accent2"/>
            </a:solidFill>
            <a:ln>
              <a:noFill/>
            </a:ln>
            <a:effectLst/>
          </c:spPr>
          <c:invertIfNegative val="0"/>
          <c:dLbls>
            <c:dLbl>
              <c:idx val="10"/>
              <c:layout>
                <c:manualLayout>
                  <c:x val="9.1705424845238068E-3"/>
                  <c:y val="-2.151587119436085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E0-4E91-9ACB-E3BEC281CFF9}"/>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'JT1.4'!$C$72:$M$72</c:f>
              <c:strCache>
                <c:ptCount val="11"/>
                <c:pt idx="0">
                  <c:v>Year 1</c:v>
                </c:pt>
                <c:pt idx="1">
                  <c:v>Year 2</c:v>
                </c:pt>
                <c:pt idx="2">
                  <c:v>Year 3</c:v>
                </c:pt>
                <c:pt idx="3">
                  <c:v>Year 4</c:v>
                </c:pt>
                <c:pt idx="4">
                  <c:v>Year 5</c:v>
                </c:pt>
                <c:pt idx="5">
                  <c:v>Year 6</c:v>
                </c:pt>
                <c:pt idx="6">
                  <c:v>Year 7</c:v>
                </c:pt>
                <c:pt idx="7">
                  <c:v>Year 8</c:v>
                </c:pt>
                <c:pt idx="8">
                  <c:v>Year 9</c:v>
                </c:pt>
                <c:pt idx="9">
                  <c:v>Year 10</c:v>
                </c:pt>
                <c:pt idx="10">
                  <c:v>Year 11</c:v>
                </c:pt>
              </c:strCache>
            </c:strRef>
          </c:cat>
          <c:val>
            <c:numRef>
              <c:f>'JT1.4'!$C$87:$M$87</c:f>
              <c:numCache>
                <c:formatCode>_("$"* #,##0.00_);_("$"* \(#,##0.00\);_("$"* "-"??_);_(@_)</c:formatCode>
                <c:ptCount val="11"/>
                <c:pt idx="0">
                  <c:v>502.07230959138928</c:v>
                </c:pt>
                <c:pt idx="1">
                  <c:v>513.34475261843295</c:v>
                </c:pt>
                <c:pt idx="2">
                  <c:v>525.65243587574105</c:v>
                </c:pt>
                <c:pt idx="3">
                  <c:v>538.27576485068994</c:v>
                </c:pt>
                <c:pt idx="4">
                  <c:v>551.223387759248</c:v>
                </c:pt>
                <c:pt idx="5">
                  <c:v>564.50420357461985</c:v>
                </c:pt>
                <c:pt idx="6">
                  <c:v>578.12736961104235</c:v>
                </c:pt>
                <c:pt idx="7">
                  <c:v>592.1023093430955</c:v>
                </c:pt>
                <c:pt idx="8">
                  <c:v>606.43872046792387</c:v>
                </c:pt>
                <c:pt idx="9">
                  <c:v>621.14658321800425</c:v>
                </c:pt>
                <c:pt idx="10">
                  <c:v>598.28910757800463</c:v>
                </c:pt>
              </c:numCache>
            </c:numRef>
          </c:val>
          <c:extLst>
            <c:ext xmlns:c16="http://schemas.microsoft.com/office/drawing/2014/chart" uri="{C3380CC4-5D6E-409C-BE32-E72D297353CC}">
              <c16:uniqueId val="{00000003-9DE0-4E91-9ACB-E3BEC281CFF9}"/>
            </c:ext>
          </c:extLst>
        </c:ser>
        <c:dLbls>
          <c:showLegendKey val="0"/>
          <c:showVal val="0"/>
          <c:showCatName val="0"/>
          <c:showSerName val="0"/>
          <c:showPercent val="0"/>
          <c:showBubbleSize val="0"/>
        </c:dLbls>
        <c:gapWidth val="219"/>
        <c:overlap val="-27"/>
        <c:axId val="2064307216"/>
        <c:axId val="2064307632"/>
      </c:barChart>
      <c:catAx>
        <c:axId val="206430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632"/>
        <c:crosses val="autoZero"/>
        <c:auto val="1"/>
        <c:lblAlgn val="ctr"/>
        <c:lblOffset val="100"/>
        <c:noMultiLvlLbl val="0"/>
      </c:catAx>
      <c:valAx>
        <c:axId val="2064307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Distribution Revenue ($000's)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'JT1.4'!$B$44</c:f>
              <c:strCache>
                <c:ptCount val="1"/>
                <c:pt idx="0">
                  <c:v>Total BPI and E+ (Stand-Alone)</c:v>
                </c:pt>
              </c:strCache>
            </c:strRef>
          </c:tx>
          <c:spPr>
            <a:solidFill>
              <a:schemeClr val="accent1"/>
            </a:solidFill>
            <a:ln>
              <a:noFill/>
            </a:ln>
            <a:effectLst/>
          </c:spPr>
          <c:invertIfNegative val="0"/>
          <c:val>
            <c:numRef>
              <c:f>'JT1.4'!$C$44:$M$44</c:f>
              <c:numCache>
                <c:formatCode>_("$"* #,##0_);_("$"* \(#,##0\);_("$"* "-"??_);_(@_)</c:formatCode>
                <c:ptCount val="11"/>
                <c:pt idx="0">
                  <c:v>59048.999999999993</c:v>
                </c:pt>
                <c:pt idx="1">
                  <c:v>60855.791972442792</c:v>
                </c:pt>
                <c:pt idx="2">
                  <c:v>65098.733827922028</c:v>
                </c:pt>
                <c:pt idx="3">
                  <c:v>67257.347735036776</c:v>
                </c:pt>
                <c:pt idx="4">
                  <c:v>69489.847410751114</c:v>
                </c:pt>
                <c:pt idx="5">
                  <c:v>72408.736161185589</c:v>
                </c:pt>
                <c:pt idx="6">
                  <c:v>74813.94640307856</c:v>
                </c:pt>
                <c:pt idx="7">
                  <c:v>75609.263365768304</c:v>
                </c:pt>
                <c:pt idx="8">
                  <c:v>78123.035529544664</c:v>
                </c:pt>
                <c:pt idx="9">
                  <c:v>80722.484155150072</c:v>
                </c:pt>
                <c:pt idx="10">
                  <c:v>83370.644701475874</c:v>
                </c:pt>
              </c:numCache>
            </c:numRef>
          </c:val>
          <c:extLst>
            <c:ext xmlns:c15="http://schemas.microsoft.com/office/drawing/2012/chart" uri="{02D57815-91ED-43cb-92C2-25804820EDAC}">
              <c15:filteredCategoryTitle>
                <c15:cat>
                  <c:multiLvlStrRef>
                    <c:extLst>
                      <c:ext uri="{02D57815-91ED-43cb-92C2-25804820EDAC}">
                        <c15:formulaRef>
                          <c15:sqref>'SEC 8'!#REF!</c15:sqref>
                        </c15:formulaRef>
                      </c:ext>
                    </c:extLst>
                  </c:multiLvlStrRef>
                </c15:cat>
              </c15:filteredCategoryTitle>
            </c:ext>
            <c:ext xmlns:c16="http://schemas.microsoft.com/office/drawing/2014/chart" uri="{C3380CC4-5D6E-409C-BE32-E72D297353CC}">
              <c16:uniqueId val="{00000000-40F3-4626-B831-9917B2F59D35}"/>
            </c:ext>
          </c:extLst>
        </c:ser>
        <c:ser>
          <c:idx val="2"/>
          <c:order val="1"/>
          <c:tx>
            <c:strRef>
              <c:f>'JT1.4'!$B$45</c:f>
              <c:strCache>
                <c:ptCount val="1"/>
                <c:pt idx="0">
                  <c:v>LDC Amalco</c:v>
                </c:pt>
              </c:strCache>
            </c:strRef>
          </c:tx>
          <c:spPr>
            <a:solidFill>
              <a:schemeClr val="accent3"/>
            </a:solidFill>
            <a:ln>
              <a:noFill/>
            </a:ln>
            <a:effectLst/>
          </c:spPr>
          <c:invertIfNegative val="0"/>
          <c:val>
            <c:numRef>
              <c:f>'JT1.4'!$C$45:$M$45</c:f>
              <c:numCache>
                <c:formatCode>_("$"* #,##0_);_("$"* \(#,##0\);_("$"* "-"??_);_(@_)</c:formatCode>
                <c:ptCount val="11"/>
                <c:pt idx="0">
                  <c:v>59048.999999999985</c:v>
                </c:pt>
                <c:pt idx="1">
                  <c:v>60855.791972442792</c:v>
                </c:pt>
                <c:pt idx="2">
                  <c:v>62902.75655957243</c:v>
                </c:pt>
                <c:pt idx="3">
                  <c:v>65020.519762856187</c:v>
                </c:pt>
                <c:pt idx="4">
                  <c:v>67211.590285470185</c:v>
                </c:pt>
                <c:pt idx="5">
                  <c:v>69478.567597926158</c:v>
                </c:pt>
                <c:pt idx="6">
                  <c:v>71824.145281301258</c:v>
                </c:pt>
                <c:pt idx="7">
                  <c:v>74251.114495498739</c:v>
                </c:pt>
                <c:pt idx="8">
                  <c:v>76762.367577276673</c:v>
                </c:pt>
                <c:pt idx="9">
                  <c:v>79360.901772962927</c:v>
                </c:pt>
                <c:pt idx="10">
                  <c:v>76462.465654770756</c:v>
                </c:pt>
              </c:numCache>
            </c:numRef>
          </c:val>
          <c:extLst>
            <c:ext xmlns:c15="http://schemas.microsoft.com/office/drawing/2012/chart" uri="{02D57815-91ED-43cb-92C2-25804820EDAC}">
              <c15:filteredCategoryTitle>
                <c15:cat>
                  <c:multiLvlStrRef>
                    <c:extLst>
                      <c:ext uri="{02D57815-91ED-43cb-92C2-25804820EDAC}">
                        <c15:formulaRef>
                          <c15:sqref>'SEC 8'!#REF!</c15:sqref>
                        </c15:formulaRef>
                      </c:ext>
                    </c:extLst>
                  </c:multiLvlStrRef>
                </c15:cat>
              </c15:filteredCategoryTitle>
            </c:ext>
            <c:ext xmlns:c16="http://schemas.microsoft.com/office/drawing/2014/chart" uri="{C3380CC4-5D6E-409C-BE32-E72D297353CC}">
              <c16:uniqueId val="{00000001-40F3-4626-B831-9917B2F59D35}"/>
            </c:ext>
          </c:extLst>
        </c:ser>
        <c:dLbls>
          <c:showLegendKey val="0"/>
          <c:showVal val="0"/>
          <c:showCatName val="0"/>
          <c:showSerName val="0"/>
          <c:showPercent val="0"/>
          <c:showBubbleSize val="0"/>
        </c:dLbls>
        <c:gapWidth val="150"/>
        <c:axId val="2064307216"/>
        <c:axId val="2064307632"/>
      </c:barChart>
      <c:catAx>
        <c:axId val="206430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632"/>
        <c:crosses val="autoZero"/>
        <c:auto val="1"/>
        <c:lblAlgn val="ctr"/>
        <c:lblOffset val="100"/>
        <c:noMultiLvlLbl val="0"/>
      </c:catAx>
      <c:valAx>
        <c:axId val="2064307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Energy+ Distribution Revenue per Customer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'JT1.4'!$B$132</c:f>
              <c:strCache>
                <c:ptCount val="1"/>
                <c:pt idx="0">
                  <c:v>Energy+ (Stand-Alone)</c:v>
                </c:pt>
              </c:strCache>
            </c:strRef>
          </c:tx>
          <c:spPr>
            <a:solidFill>
              <a:schemeClr val="accent1"/>
            </a:solidFill>
            <a:ln>
              <a:noFill/>
            </a:ln>
            <a:effectLst/>
          </c:spPr>
          <c:invertIfNegative val="0"/>
          <c:dLbls>
            <c:dLbl>
              <c:idx val="1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65-4321-B042-781530E686DD}"/>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'JT1.4'!$C$72:$M$72</c:f>
              <c:strCache>
                <c:ptCount val="11"/>
                <c:pt idx="0">
                  <c:v>Year 1</c:v>
                </c:pt>
                <c:pt idx="1">
                  <c:v>Year 2</c:v>
                </c:pt>
                <c:pt idx="2">
                  <c:v>Year 3</c:v>
                </c:pt>
                <c:pt idx="3">
                  <c:v>Year 4</c:v>
                </c:pt>
                <c:pt idx="4">
                  <c:v>Year 5</c:v>
                </c:pt>
                <c:pt idx="5">
                  <c:v>Year 6</c:v>
                </c:pt>
                <c:pt idx="6">
                  <c:v>Year 7</c:v>
                </c:pt>
                <c:pt idx="7">
                  <c:v>Year 8</c:v>
                </c:pt>
                <c:pt idx="8">
                  <c:v>Year 9</c:v>
                </c:pt>
                <c:pt idx="9">
                  <c:v>Year 10</c:v>
                </c:pt>
                <c:pt idx="10">
                  <c:v>Year 11</c:v>
                </c:pt>
              </c:strCache>
            </c:strRef>
          </c:cat>
          <c:val>
            <c:numRef>
              <c:f>'JT1.4'!$C$94:$M$94</c:f>
              <c:numCache>
                <c:formatCode>_("$"* #,##0.00_);_("$"* \(#,##0.00\);_("$"* "-"??_);_(@_)</c:formatCode>
                <c:ptCount val="11"/>
                <c:pt idx="0">
                  <c:v>542.79689357780194</c:v>
                </c:pt>
                <c:pt idx="1">
                  <c:v>550.36491365261008</c:v>
                </c:pt>
                <c:pt idx="2">
                  <c:v>591.15641624621389</c:v>
                </c:pt>
                <c:pt idx="3">
                  <c:v>601.65147910647886</c:v>
                </c:pt>
                <c:pt idx="4">
                  <c:v>612.34462980112608</c:v>
                </c:pt>
                <c:pt idx="5">
                  <c:v>623.23839690593184</c:v>
                </c:pt>
                <c:pt idx="6">
                  <c:v>634.33665143137034</c:v>
                </c:pt>
                <c:pt idx="7">
                  <c:v>623.95159711042265</c:v>
                </c:pt>
                <c:pt idx="8">
                  <c:v>635.07680577464816</c:v>
                </c:pt>
                <c:pt idx="9">
                  <c:v>646.40533039318211</c:v>
                </c:pt>
                <c:pt idx="10">
                  <c:v>657.94680871196749</c:v>
                </c:pt>
              </c:numCache>
            </c:numRef>
          </c:val>
          <c:extLst>
            <c:ext xmlns:c16="http://schemas.microsoft.com/office/drawing/2014/chart" uri="{C3380CC4-5D6E-409C-BE32-E72D297353CC}">
              <c16:uniqueId val="{00000001-4665-4321-B042-781530E686DD}"/>
            </c:ext>
          </c:extLst>
        </c:ser>
        <c:ser>
          <c:idx val="1"/>
          <c:order val="1"/>
          <c:tx>
            <c:strRef>
              <c:f>'JT1.4'!$B$133</c:f>
              <c:strCache>
                <c:ptCount val="1"/>
                <c:pt idx="0">
                  <c:v>LDC Amalco (E+ Service Area)</c:v>
                </c:pt>
              </c:strCache>
            </c:strRef>
          </c:tx>
          <c:spPr>
            <a:solidFill>
              <a:schemeClr val="accent2"/>
            </a:solidFill>
            <a:ln>
              <a:noFill/>
            </a:ln>
            <a:effectLst/>
          </c:spPr>
          <c:invertIfNegative val="0"/>
          <c:dLbls>
            <c:dLbl>
              <c:idx val="10"/>
              <c:layout>
                <c:manualLayout>
                  <c:x val="9.1602559472369251E-3"/>
                  <c:y val="-4.69442439148985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65-4321-B042-781530E686DD}"/>
                </c:ext>
              </c:extLst>
            </c:dLbl>
            <c:spPr>
              <a:noFill/>
              <a:ln>
                <a:noFill/>
              </a:ln>
              <a:effectLst/>
            </c:spPr>
            <c:txPr>
              <a:bodyPr rot="0" spcFirstLastPara="1" vertOverflow="ellipsis" vert="horz" wrap="square" anchor="ctr" anchorCtr="1"/>
              <a:lstStyle/>
              <a:p>
                <a:pPr>
                  <a:defRPr sz="9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'JT1.4'!$C$72:$M$72</c:f>
              <c:strCache>
                <c:ptCount val="11"/>
                <c:pt idx="0">
                  <c:v>Year 1</c:v>
                </c:pt>
                <c:pt idx="1">
                  <c:v>Year 2</c:v>
                </c:pt>
                <c:pt idx="2">
                  <c:v>Year 3</c:v>
                </c:pt>
                <c:pt idx="3">
                  <c:v>Year 4</c:v>
                </c:pt>
                <c:pt idx="4">
                  <c:v>Year 5</c:v>
                </c:pt>
                <c:pt idx="5">
                  <c:v>Year 6</c:v>
                </c:pt>
                <c:pt idx="6">
                  <c:v>Year 7</c:v>
                </c:pt>
                <c:pt idx="7">
                  <c:v>Year 8</c:v>
                </c:pt>
                <c:pt idx="8">
                  <c:v>Year 9</c:v>
                </c:pt>
                <c:pt idx="9">
                  <c:v>Year 10</c:v>
                </c:pt>
                <c:pt idx="10">
                  <c:v>Year 11</c:v>
                </c:pt>
              </c:strCache>
            </c:strRef>
          </c:cat>
          <c:val>
            <c:numRef>
              <c:f>'JT1.4'!$C$99:$M$99</c:f>
              <c:numCache>
                <c:formatCode>_("$"* #,##0.00_);_("$"* \(#,##0.00\);_("$"* "-"??_);_(@_)</c:formatCode>
                <c:ptCount val="11"/>
                <c:pt idx="0">
                  <c:v>542.79689357780182</c:v>
                </c:pt>
                <c:pt idx="1">
                  <c:v>550.36491365260997</c:v>
                </c:pt>
                <c:pt idx="2">
                  <c:v>560.13886261367668</c:v>
                </c:pt>
                <c:pt idx="3">
                  <c:v>570.09610839161348</c:v>
                </c:pt>
                <c:pt idx="4">
                  <c:v>580.24018690019579</c:v>
                </c:pt>
                <c:pt idx="5">
                  <c:v>590.5747035043355</c:v>
                </c:pt>
                <c:pt idx="6">
                  <c:v>601.103334402055</c:v>
                </c:pt>
                <c:pt idx="7">
                  <c:v>611.82982803421248</c:v>
                </c:pt>
                <c:pt idx="8">
                  <c:v>622.75800652255055</c:v>
                </c:pt>
                <c:pt idx="9">
                  <c:v>633.89176713663505</c:v>
                </c:pt>
                <c:pt idx="10">
                  <c:v>598.28910757800463</c:v>
                </c:pt>
              </c:numCache>
            </c:numRef>
          </c:val>
          <c:extLst>
            <c:ext xmlns:c16="http://schemas.microsoft.com/office/drawing/2014/chart" uri="{C3380CC4-5D6E-409C-BE32-E72D297353CC}">
              <c16:uniqueId val="{00000003-4665-4321-B042-781530E686DD}"/>
            </c:ext>
          </c:extLst>
        </c:ser>
        <c:dLbls>
          <c:showLegendKey val="0"/>
          <c:showVal val="0"/>
          <c:showCatName val="0"/>
          <c:showSerName val="0"/>
          <c:showPercent val="0"/>
          <c:showBubbleSize val="0"/>
        </c:dLbls>
        <c:gapWidth val="219"/>
        <c:overlap val="-27"/>
        <c:axId val="2064307216"/>
        <c:axId val="2064307632"/>
      </c:barChart>
      <c:catAx>
        <c:axId val="206430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632"/>
        <c:crosses val="autoZero"/>
        <c:auto val="1"/>
        <c:lblAlgn val="ctr"/>
        <c:lblOffset val="100"/>
        <c:noMultiLvlLbl val="0"/>
      </c:catAx>
      <c:valAx>
        <c:axId val="206430763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64307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7620</xdr:colOff>
      <xdr:row>103</xdr:row>
      <xdr:rowOff>22860</xdr:rowOff>
    </xdr:from>
    <xdr:to>
      <xdr:col>8</xdr:col>
      <xdr:colOff>532122</xdr:colOff>
      <xdr:row>119</xdr:row>
      <xdr:rowOff>115625</xdr:rowOff>
    </xdr:to>
    <xdr:graphicFrame macro="">
      <xdr:nvGraphicFramePr>
        <xdr:cNvPr id="2" name="Chart 1">
          <a:extLst>
            <a:ext uri="{FF2B5EF4-FFF2-40B4-BE49-F238E27FC236}">
              <a16:creationId xmlns:a16="http://schemas.microsoft.com/office/drawing/2014/main" id="{637360AF-3BDB-4205-BFBA-B70575B884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17417</xdr:colOff>
      <xdr:row>49</xdr:row>
      <xdr:rowOff>148047</xdr:rowOff>
    </xdr:from>
    <xdr:to>
      <xdr:col>8</xdr:col>
      <xdr:colOff>716090</xdr:colOff>
      <xdr:row>66</xdr:row>
      <xdr:rowOff>73172</xdr:rowOff>
    </xdr:to>
    <xdr:graphicFrame macro="">
      <xdr:nvGraphicFramePr>
        <xdr:cNvPr id="3" name="Chart 2">
          <a:extLst>
            <a:ext uri="{FF2B5EF4-FFF2-40B4-BE49-F238E27FC236}">
              <a16:creationId xmlns:a16="http://schemas.microsoft.com/office/drawing/2014/main" id="{469810A8-3429-4BA2-94D0-E8A44239C1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xdr:colOff>
      <xdr:row>124</xdr:row>
      <xdr:rowOff>30480</xdr:rowOff>
    </xdr:from>
    <xdr:to>
      <xdr:col>8</xdr:col>
      <xdr:colOff>539742</xdr:colOff>
      <xdr:row>140</xdr:row>
      <xdr:rowOff>123244</xdr:rowOff>
    </xdr:to>
    <xdr:graphicFrame macro="">
      <xdr:nvGraphicFramePr>
        <xdr:cNvPr id="4" name="Chart 3">
          <a:extLst>
            <a:ext uri="{FF2B5EF4-FFF2-40B4-BE49-F238E27FC236}">
              <a16:creationId xmlns:a16="http://schemas.microsoft.com/office/drawing/2014/main" id="{B5833889-4744-4126-801B-6333FD837E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windows\TEMP\My%20Documents\Exceldata\Hospital%20Food%20Services\My%20Documents\Results%20Guide\Studies\MSOFFICE\EXCEL\XLSDATA\ROIC\D_ROIC.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bna.msds.wachovia.net\root\BHC\Shared\Sami%20Elbadramany\Tomahawk%20Training\Pfizer%20&amp;%20Wyeth%20Merger%20Model%20MASTER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ic_admin_01\VOL4\ACCT\2003\Warranty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Loan%20Syndications\Charlotte\Deals\2003%20Deals\Corporate\Jeld-Wen\Project%20Rail\Model\2002\2002%20JWH%20Qtrly%20Forecast%20rev%208-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2018%20&amp;%202019\Energy+%20Inc\2018%20&amp;%202019%20Budget%20Templates\2018%20&amp;%202019%20Capital%20Budget\Non-Distribution%20Capital\2018%20&amp;%202019%20Non-Distribution%20Budget%20v3%20(17_10_11%20Proposed%20Adjustment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ydro\DfsRoot\2010\2010%20Capital%20Budget\Capital%20Burden%20analy%20W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2016\2015%20Capital%20Forecasts\2015%20Non-Distribution%20Capital%20Forecast%20V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BNOTORES1\RESDATA\r-estate\l123\realind\Sector\Meeting%20Oct-26-01%20YTD%20PricingT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Account%201576%20Analysis\2016_Filing_Requirements_Chapter2_Appendices.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2015\2014%20Capital%20Forecasts\2014%20Depreciation%20Forecast%20Using%20Low%20Range%20(14_10_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GTAFAS\Clients%20or%20Targets\S\SJS-IPP-2003VAL\Paper%20Division\Working%20Papers\Industry%20Stats%20(v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uwaqas/AppData/Local/Microsoft/Windows/INetCache/Content.Outlook/H8JU3F3J/Distribution%20Capital%20Report%20May2019%20Prelim%20for%20Ron%20and%20Umar%20May%2031%202019.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Clients\M\Milton%20Hydro%20Servides%20Inc-60119789\zz%20Work-in-Progress\2015%20Tax\MHDI%20DEC%2015%20Tax%20Provision\C-03%20Tax%20Provision%20Working%20Paper%20MHD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HOME\SHARED\GR_RSRCH\DSMYTH\EXCEL\COMMODIT\PULP\PULPR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U:\Users\shrenikv\Desktop\Deloitte%20Working%20Files\Shoppers\WACC%20Deloitte%20Template%20Final%20December%2029,%20201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GTAFAS\Clients%20or%20Targets\W\WESCO%20Distribution_828290\Wesco%20Legal%20Entity%20Valuation\Working%20papers\WACC\WACC%20-%20WESCO%20v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Q:\GTAFAS\Clients%20or%20Targets\C\Centric%20Health%20Corporation%20%20906843\2013%20August%20Goodwill%20Impairment%20Valuation\Working%20Papers\Model\DRAFT%20Centric%20GWI%20August%2031%202013%20v41%20(New%202014%20Budget).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d.cibc.com\corp\r-estate\l123\realind\Sector\Meeting%20Oct-26-01%20YTD%20PricingT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GTAFAS\Project%20Tsai\Working%20Papers\Research\Commodity%20Pric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HOME\SHARED\GR_RSRCH\DSMYTH\EXCEL\COMMODIT\PAPER\PAPPR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CATRY\HKS\Acquisition%20Model%2010.18.9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Documents%20and%20Settings\rredford\Local%20Settings\Temporary%20Internet%20Files\OLK1B\DOR%20-%20Total%20Produc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cibc.com\corp\TEMP\a%20b&#226;tons%20rompu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vtor\f\Documents%20and%20Settings\sales\Local%20Settings\Temporary%20Internet%20Files\Content.IE5\MBAB2PIZ\CARPEDIA\ROIC\D_ROIC.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rporate\data\USERS\CSpitz\Trends\Con-OpS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ment"/>
      <sheetName val="Sheet1"/>
      <sheetName val="Sheet2"/>
      <sheetName val="Sheet3"/>
      <sheetName val="Report"/>
      <sheetName val="Graph data"/>
      <sheetName val="Input"/>
      <sheetName val="Monthly Totals"/>
      <sheetName val="TABLES"/>
      <sheetName val="Dates"/>
      <sheetName val="QUA Pivot"/>
      <sheetName val="mac_cad98"/>
      <sheetName val="look ups"/>
      <sheetName val="D_ROIC"/>
      <sheetName val="hiddenSheet"/>
      <sheetName val="Key"/>
      <sheetName val="Data for chart"/>
      <sheetName val="Mapping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Feeder IS"/>
      <sheetName val="Feeder BS"/>
      <sheetName val="IS"/>
      <sheetName val="BS"/>
      <sheetName val="Acq. LBO"/>
      <sheetName val="WACC"/>
      <sheetName val="Convert"/>
      <sheetName val="Sum P&amp;L"/>
      <sheetName val="SU-Cap"/>
      <sheetName val="Adj Combined IS"/>
      <sheetName val="DCF"/>
      <sheetName val="DCF Output"/>
      <sheetName val="LBO"/>
      <sheetName val="PV of Future Price"/>
      <sheetName val="FF"/>
      <sheetName val="Contribution Analysis"/>
      <sheetName val="Summary Financials - Charts"/>
      <sheetName val="Credit Summary"/>
      <sheetName val="Sensitivities Input"/>
      <sheetName val="Sensitivities Output"/>
      <sheetName val="No Tug Plug"/>
      <sheetName val="HOSPICE OPSUM"/>
      <sheetName val="Synergies"/>
      <sheetName val="Shine WACC"/>
      <sheetName val="AVP"/>
      <sheetName val="Rise WACC"/>
    </sheetNames>
    <sheetDataSet>
      <sheetData sheetId="0" refreshError="1"/>
      <sheetData sheetId="1" refreshError="1"/>
      <sheetData sheetId="2" refreshError="1"/>
      <sheetData sheetId="3" refreshError="1"/>
      <sheetData sheetId="4" refreshError="1"/>
      <sheetData sheetId="5" refreshError="1"/>
      <sheetData sheetId="6">
        <row r="2">
          <cell r="B2" t="str">
            <v>Date for WACC</v>
          </cell>
          <cell r="D2">
            <v>39836</v>
          </cell>
        </row>
        <row r="5">
          <cell r="B5" t="str">
            <v>Weighted Average Cost of Capital Analysis</v>
          </cell>
        </row>
        <row r="7">
          <cell r="F7" t="str">
            <v>Market</v>
          </cell>
        </row>
        <row r="8">
          <cell r="F8" t="str">
            <v>Value of</v>
          </cell>
          <cell r="P8" t="str">
            <v>Debt /</v>
          </cell>
          <cell r="R8" t="str">
            <v>Levered</v>
          </cell>
          <cell r="T8" t="str">
            <v>Unlevered</v>
          </cell>
          <cell r="V8" t="str">
            <v>Relevered</v>
          </cell>
        </row>
        <row r="9">
          <cell r="B9" t="str">
            <v>Company</v>
          </cell>
          <cell r="D9" t="str">
            <v>Ticker</v>
          </cell>
          <cell r="F9" t="str">
            <v>Equity</v>
          </cell>
          <cell r="H9" t="str">
            <v>Total Debt</v>
          </cell>
          <cell r="J9" t="str">
            <v>Tax Rate</v>
          </cell>
          <cell r="L9" t="str">
            <v>% Debt</v>
          </cell>
          <cell r="N9" t="str">
            <v>% Equity</v>
          </cell>
          <cell r="P9" t="str">
            <v>Equity</v>
          </cell>
          <cell r="R9" t="str">
            <v>Beta 1</v>
          </cell>
          <cell r="T9" t="str">
            <v>Beta</v>
          </cell>
          <cell r="V9" t="str">
            <v>Beta</v>
          </cell>
        </row>
        <row r="10">
          <cell r="B10" t="str">
            <v>Merck &amp; Co. Inc.</v>
          </cell>
          <cell r="D10" t="str">
            <v>MRK</v>
          </cell>
          <cell r="F10">
            <v>49615.022599999997</v>
          </cell>
          <cell r="H10">
            <v>6240.4</v>
          </cell>
          <cell r="J10">
            <v>0.20385800000000001</v>
          </cell>
          <cell r="L10">
            <v>0.111724156930826</v>
          </cell>
          <cell r="N10">
            <v>0.88827584306917395</v>
          </cell>
          <cell r="P10">
            <v>0.125776421595342</v>
          </cell>
          <cell r="R10">
            <v>0.94</v>
          </cell>
          <cell r="T10">
            <v>0.85443989871681003</v>
          </cell>
          <cell r="V10">
            <v>0.95374209992713699</v>
          </cell>
        </row>
        <row r="11">
          <cell r="B11" t="str">
            <v>Johnson &amp; Johnson</v>
          </cell>
          <cell r="D11" t="str">
            <v>JNJ</v>
          </cell>
          <cell r="F11">
            <v>145190.60423999999</v>
          </cell>
          <cell r="H11">
            <v>11852</v>
          </cell>
          <cell r="J11">
            <v>0.235099</v>
          </cell>
          <cell r="L11">
            <v>7.5469965983798903E-2</v>
          </cell>
          <cell r="N11">
            <v>0.92453003401620104</v>
          </cell>
          <cell r="P11">
            <v>8.1630626596254502E-2</v>
          </cell>
          <cell r="R11">
            <v>0.53</v>
          </cell>
          <cell r="T11">
            <v>0.498852006037384</v>
          </cell>
          <cell r="V11">
            <v>0.55455310604319596</v>
          </cell>
        </row>
        <row r="12">
          <cell r="B12" t="str">
            <v>Abbott Laboratories</v>
          </cell>
          <cell r="D12" t="str">
            <v>ABT</v>
          </cell>
          <cell r="F12">
            <v>68568.643710000004</v>
          </cell>
          <cell r="H12">
            <v>11445.302</v>
          </cell>
          <cell r="J12">
            <v>0.19159999999999999</v>
          </cell>
          <cell r="L12">
            <v>0.14304133983695799</v>
          </cell>
          <cell r="N12">
            <v>0.85695866016304201</v>
          </cell>
          <cell r="P12">
            <v>0.16691743311135099</v>
          </cell>
          <cell r="R12">
            <v>0.43</v>
          </cell>
          <cell r="T12">
            <v>0.37887597181440102</v>
          </cell>
          <cell r="V12">
            <v>0.42358653993867001</v>
          </cell>
        </row>
        <row r="13">
          <cell r="B13" t="str">
            <v>Schering-Plough Corp.</v>
          </cell>
          <cell r="D13" t="str">
            <v>SGP</v>
          </cell>
          <cell r="F13">
            <v>35956.055849999997</v>
          </cell>
          <cell r="H13">
            <v>8176</v>
          </cell>
          <cell r="J13">
            <v>7.1253999999999998E-2</v>
          </cell>
          <cell r="L13">
            <v>0.18526216018100999</v>
          </cell>
          <cell r="N13">
            <v>0.81473783981898995</v>
          </cell>
          <cell r="P13">
            <v>0.227388677837978</v>
          </cell>
          <cell r="R13">
            <v>1.08</v>
          </cell>
          <cell r="T13">
            <v>0.89168774260336403</v>
          </cell>
          <cell r="V13">
            <v>1.01257946723547</v>
          </cell>
        </row>
        <row r="14">
          <cell r="B14" t="str">
            <v>Forest Laboratories Inc.</v>
          </cell>
          <cell r="D14" t="str">
            <v>FRX</v>
          </cell>
          <cell r="F14">
            <v>6505.79241</v>
          </cell>
          <cell r="H14">
            <v>0</v>
          </cell>
          <cell r="J14">
            <v>0.200317</v>
          </cell>
          <cell r="L14">
            <v>0</v>
          </cell>
          <cell r="N14">
            <v>1</v>
          </cell>
          <cell r="P14">
            <v>0</v>
          </cell>
          <cell r="R14">
            <v>0.89</v>
          </cell>
          <cell r="T14">
            <v>0.89</v>
          </cell>
          <cell r="V14">
            <v>0.99389501031136396</v>
          </cell>
        </row>
        <row r="15">
          <cell r="B15" t="str">
            <v>Bristol-Myers Squibb Co.</v>
          </cell>
          <cell r="D15" t="str">
            <v>BMY</v>
          </cell>
          <cell r="F15">
            <v>39597.26</v>
          </cell>
          <cell r="H15">
            <v>6739</v>
          </cell>
          <cell r="J15">
            <v>0.24127199999999999</v>
          </cell>
          <cell r="L15">
            <v>0.14543685657841199</v>
          </cell>
          <cell r="N15">
            <v>0.85456314342158801</v>
          </cell>
          <cell r="P15">
            <v>0.17018854334870601</v>
          </cell>
          <cell r="R15">
            <v>0.75</v>
          </cell>
          <cell r="T15">
            <v>0.66423008583864196</v>
          </cell>
          <cell r="V15">
            <v>0.73779851354361004</v>
          </cell>
        </row>
        <row r="16">
          <cell r="B16" t="str">
            <v>Company 7</v>
          </cell>
          <cell r="D16" t="str">
            <v>Ticker 7</v>
          </cell>
          <cell r="F16">
            <v>100</v>
          </cell>
          <cell r="H16">
            <v>0</v>
          </cell>
          <cell r="J16">
            <v>0.4</v>
          </cell>
          <cell r="L16">
            <v>0</v>
          </cell>
          <cell r="N16">
            <v>1</v>
          </cell>
          <cell r="P16">
            <v>0</v>
          </cell>
          <cell r="R16">
            <v>1</v>
          </cell>
          <cell r="T16">
            <v>1</v>
          </cell>
          <cell r="V16">
            <v>1.0875866812039101</v>
          </cell>
        </row>
        <row r="17">
          <cell r="B17" t="str">
            <v>Company 8</v>
          </cell>
          <cell r="D17" t="str">
            <v>Ticker 8</v>
          </cell>
          <cell r="F17">
            <v>100</v>
          </cell>
          <cell r="H17">
            <v>0</v>
          </cell>
          <cell r="J17">
            <v>0.4</v>
          </cell>
          <cell r="L17">
            <v>0</v>
          </cell>
          <cell r="N17">
            <v>1</v>
          </cell>
          <cell r="P17">
            <v>0</v>
          </cell>
          <cell r="R17">
            <v>1</v>
          </cell>
          <cell r="T17">
            <v>1</v>
          </cell>
          <cell r="V17">
            <v>1.0875866812039101</v>
          </cell>
        </row>
        <row r="18">
          <cell r="B18" t="str">
            <v>Company 9</v>
          </cell>
          <cell r="D18" t="str">
            <v>Ticker 9</v>
          </cell>
          <cell r="F18">
            <v>100</v>
          </cell>
          <cell r="H18">
            <v>0</v>
          </cell>
          <cell r="J18">
            <v>0.4</v>
          </cell>
          <cell r="L18">
            <v>0</v>
          </cell>
          <cell r="N18">
            <v>1</v>
          </cell>
          <cell r="P18">
            <v>0</v>
          </cell>
          <cell r="R18">
            <v>1</v>
          </cell>
          <cell r="T18">
            <v>1</v>
          </cell>
          <cell r="V18">
            <v>1.0875866812039101</v>
          </cell>
        </row>
        <row r="19">
          <cell r="B19" t="str">
            <v>Company 10</v>
          </cell>
          <cell r="D19" t="str">
            <v>Ticker 10</v>
          </cell>
          <cell r="F19">
            <v>100</v>
          </cell>
          <cell r="H19">
            <v>0</v>
          </cell>
          <cell r="J19">
            <v>0.4</v>
          </cell>
          <cell r="L19">
            <v>0</v>
          </cell>
          <cell r="N19">
            <v>1</v>
          </cell>
          <cell r="P19">
            <v>0</v>
          </cell>
          <cell r="R19">
            <v>1</v>
          </cell>
          <cell r="T19">
            <v>1</v>
          </cell>
          <cell r="V19">
            <v>1.0875866812039101</v>
          </cell>
        </row>
        <row r="21">
          <cell r="B21" t="str">
            <v>Median</v>
          </cell>
          <cell r="J21">
            <v>0.2020875</v>
          </cell>
          <cell r="L21">
            <v>0.12738274838389199</v>
          </cell>
          <cell r="N21">
            <v>0.87261725161610804</v>
          </cell>
          <cell r="P21">
            <v>0.14634692735334601</v>
          </cell>
          <cell r="R21">
            <v>0.82</v>
          </cell>
          <cell r="T21">
            <v>0.75933499227772605</v>
          </cell>
          <cell r="V21">
            <v>0.84577030673537301</v>
          </cell>
        </row>
        <row r="23">
          <cell r="B23" t="str">
            <v>Cost of Equity</v>
          </cell>
          <cell r="N23" t="str">
            <v>Long-term Capital Structure Estimates 4</v>
          </cell>
        </row>
        <row r="24">
          <cell r="B24" t="str">
            <v>Risk Free Rate 2</v>
          </cell>
          <cell r="H24">
            <v>0.03</v>
          </cell>
          <cell r="N24" t="str">
            <v>% Equity</v>
          </cell>
          <cell r="V24">
            <v>0.87261725161610804</v>
          </cell>
        </row>
        <row r="25">
          <cell r="B25" t="str">
            <v>Market Risk Premium 3</v>
          </cell>
          <cell r="H25">
            <v>7.0499999999999993E-2</v>
          </cell>
          <cell r="N25" t="str">
            <v>% Debt</v>
          </cell>
          <cell r="V25">
            <v>0.12738274838389199</v>
          </cell>
        </row>
        <row r="26">
          <cell r="B26" t="str">
            <v>Comparable Company Median Risk Factor</v>
          </cell>
          <cell r="H26">
            <v>0.84577030673537301</v>
          </cell>
          <cell r="N26" t="str">
            <v>Debt / Equity</v>
          </cell>
          <cell r="V26">
            <v>0.14634692735334601</v>
          </cell>
        </row>
        <row r="27">
          <cell r="B27" t="str">
            <v>Industry Specific Cost of Equity</v>
          </cell>
          <cell r="H27">
            <v>8.9626806624843805E-2</v>
          </cell>
        </row>
        <row r="28">
          <cell r="B28" t="str">
            <v>Small Size Company Premium</v>
          </cell>
          <cell r="H28">
            <v>-3.5999999999999999E-3</v>
          </cell>
        </row>
        <row r="29">
          <cell r="B29" t="str">
            <v>Company Specific Cost of Equity</v>
          </cell>
          <cell r="H29">
            <v>8.6026806624843799E-2</v>
          </cell>
        </row>
        <row r="30">
          <cell r="N30" t="str">
            <v>Weighted Average Cost of Capital</v>
          </cell>
        </row>
        <row r="31">
          <cell r="B31" t="str">
            <v>Cost of Debt</v>
          </cell>
          <cell r="R31" t="str">
            <v>Weighting</v>
          </cell>
          <cell r="T31" t="str">
            <v>Cost</v>
          </cell>
          <cell r="V31" t="str">
            <v>Wtd. Cost</v>
          </cell>
        </row>
        <row r="32">
          <cell r="B32" t="str">
            <v>Current Company Specific Cost of Debt</v>
          </cell>
          <cell r="H32">
            <v>0.04</v>
          </cell>
          <cell r="N32" t="str">
            <v>Weighted Cost of Equity</v>
          </cell>
          <cell r="R32">
            <v>0.87261725161610804</v>
          </cell>
          <cell r="T32">
            <v>8.6026806624843799E-2</v>
          </cell>
          <cell r="V32">
            <v>7.5068475562281606E-2</v>
          </cell>
        </row>
        <row r="33">
          <cell r="B33" t="str">
            <v>Less: 40.0% Tax Shield</v>
          </cell>
          <cell r="H33">
            <v>1.6E-2</v>
          </cell>
          <cell r="N33" t="str">
            <v>Weighted Cost of Debt</v>
          </cell>
          <cell r="R33">
            <v>0.12738274838389199</v>
          </cell>
          <cell r="T33">
            <v>2.4E-2</v>
          </cell>
          <cell r="V33">
            <v>3.0571859612134001E-3</v>
          </cell>
        </row>
        <row r="34">
          <cell r="B34" t="str">
            <v>Effective Company Specific Cost of Debt</v>
          </cell>
          <cell r="H34">
            <v>2.4E-2</v>
          </cell>
          <cell r="N34" t="str">
            <v>WACC</v>
          </cell>
          <cell r="V34">
            <v>7.8125661523494996E-2</v>
          </cell>
        </row>
        <row r="37">
          <cell r="B37" t="str">
            <v>1 Bloomberg Adjusted Betas</v>
          </cell>
          <cell r="AB37" t="str">
            <v>IBBOTSON ASSOCIATES 2009 YEARBOOK</v>
          </cell>
        </row>
        <row r="38">
          <cell r="B38" t="str">
            <v>2 Yield on the 10-year U.S. Government Bond</v>
          </cell>
          <cell r="AB38" t="str">
            <v>SMALL SIZE COMPANY PREMIUM</v>
          </cell>
        </row>
        <row r="39">
          <cell r="B39" t="str">
            <v>3 Based on Morningstar, Inc. SBBI 2009 Yearbook</v>
          </cell>
          <cell r="AB39" t="str">
            <v>($ in Millions)</v>
          </cell>
        </row>
        <row r="40">
          <cell r="B40" t="str">
            <v>4 Using median values from set of comparable companies</v>
          </cell>
        </row>
        <row r="42">
          <cell r="AF42" t="str">
            <v>MV</v>
          </cell>
          <cell r="AJ42" t="str">
            <v>VLOOKUP TABLE</v>
          </cell>
          <cell r="AM42" t="str">
            <v>VLOOKUP TABLE</v>
          </cell>
        </row>
        <row r="43">
          <cell r="B43" t="str">
            <v>****MEDIAN CALCULATION ASSUMES TEN COMPS.  CHANGE THE FORMULAS IF YOU HAVE A DIFFERENT NUMBER OF COMPS.****</v>
          </cell>
          <cell r="AB43" t="str">
            <v>Decile 1</v>
          </cell>
          <cell r="AF43" t="str">
            <v>Equity 2</v>
          </cell>
          <cell r="AH43" t="str">
            <v>Size Premium</v>
          </cell>
          <cell r="AM43" t="str">
            <v>Decile Group</v>
          </cell>
          <cell r="AO43" t="str">
            <v>MV of Equity 4</v>
          </cell>
          <cell r="AQ43" t="str">
            <v>Size Premium</v>
          </cell>
        </row>
        <row r="44">
          <cell r="AB44">
            <v>1</v>
          </cell>
          <cell r="AC44" t="str">
            <v>- Largest</v>
          </cell>
          <cell r="AF44">
            <v>465651.93800000002</v>
          </cell>
          <cell r="AH44">
            <v>-3.5999999999999999E-3</v>
          </cell>
          <cell r="AJ44">
            <v>0</v>
          </cell>
          <cell r="AK44">
            <v>10</v>
          </cell>
          <cell r="AM44" t="str">
            <v>Micro-cap (9 - 10)</v>
          </cell>
          <cell r="AO44">
            <v>0</v>
          </cell>
          <cell r="AQ44">
            <v>3.7400000000000003E-2</v>
          </cell>
        </row>
        <row r="45">
          <cell r="AB45">
            <v>2</v>
          </cell>
          <cell r="AF45">
            <v>18503.467000000001</v>
          </cell>
          <cell r="AH45">
            <v>6.1999999999999998E-3</v>
          </cell>
          <cell r="AJ45">
            <v>218.53299999999999</v>
          </cell>
          <cell r="AK45">
            <v>9</v>
          </cell>
          <cell r="AM45" t="str">
            <v>Low-cap (6 - 8)</v>
          </cell>
          <cell r="AO45">
            <v>453.25400000000002</v>
          </cell>
          <cell r="AQ45">
            <v>1.7399999999999999E-2</v>
          </cell>
        </row>
        <row r="46">
          <cell r="AB46">
            <v>3</v>
          </cell>
          <cell r="AF46">
            <v>7360.2709999999997</v>
          </cell>
          <cell r="AH46">
            <v>7.4000000000000003E-3</v>
          </cell>
          <cell r="AJ46">
            <v>453.25400000000002</v>
          </cell>
          <cell r="AK46">
            <v>8</v>
          </cell>
          <cell r="AM46" t="str">
            <v>Mid-cap (3-5)</v>
          </cell>
          <cell r="AO46">
            <v>1848.961</v>
          </cell>
          <cell r="AQ46">
            <v>9.4000000000000004E-3</v>
          </cell>
        </row>
        <row r="47">
          <cell r="AB47">
            <v>4</v>
          </cell>
          <cell r="AF47">
            <v>4225.152</v>
          </cell>
          <cell r="AH47">
            <v>9.7000000000000003E-3</v>
          </cell>
          <cell r="AJ47">
            <v>753.44799999999998</v>
          </cell>
          <cell r="AK47">
            <v>7</v>
          </cell>
          <cell r="AM47" t="str">
            <v>Decile 2</v>
          </cell>
          <cell r="AO47">
            <v>7360.2709999999997</v>
          </cell>
          <cell r="AQ47">
            <v>6.1999999999999998E-3</v>
          </cell>
        </row>
        <row r="48">
          <cell r="AB48">
            <v>5</v>
          </cell>
          <cell r="AF48">
            <v>2785.538</v>
          </cell>
          <cell r="AH48">
            <v>1.54E-2</v>
          </cell>
          <cell r="AJ48">
            <v>1197.133</v>
          </cell>
          <cell r="AK48">
            <v>6</v>
          </cell>
          <cell r="AM48" t="str">
            <v>Decile 1</v>
          </cell>
          <cell r="AO48">
            <v>18503.467000000001</v>
          </cell>
          <cell r="AQ48">
            <v>-3.5999999999999999E-3</v>
          </cell>
        </row>
        <row r="49">
          <cell r="AB49">
            <v>6</v>
          </cell>
          <cell r="AF49">
            <v>1848.961</v>
          </cell>
          <cell r="AH49">
            <v>1.6299999999999999E-2</v>
          </cell>
          <cell r="AJ49">
            <v>1848.961</v>
          </cell>
          <cell r="AK49">
            <v>5</v>
          </cell>
        </row>
        <row r="50">
          <cell r="AB50">
            <v>7</v>
          </cell>
          <cell r="AF50">
            <v>1197.133</v>
          </cell>
          <cell r="AH50">
            <v>1.6199999999999999E-2</v>
          </cell>
          <cell r="AJ50">
            <v>2785.538</v>
          </cell>
          <cell r="AK50">
            <v>4</v>
          </cell>
        </row>
        <row r="51">
          <cell r="AB51">
            <v>8</v>
          </cell>
          <cell r="AF51">
            <v>753.44799999999998</v>
          </cell>
          <cell r="AH51">
            <v>2.35E-2</v>
          </cell>
          <cell r="AJ51">
            <v>4225.152</v>
          </cell>
          <cell r="AK51">
            <v>3</v>
          </cell>
        </row>
        <row r="52">
          <cell r="AB52">
            <v>9</v>
          </cell>
          <cell r="AF52">
            <v>453.25400000000002</v>
          </cell>
          <cell r="AH52">
            <v>2.7099999999999999E-2</v>
          </cell>
          <cell r="AJ52">
            <v>7360.2709999999997</v>
          </cell>
          <cell r="AK52">
            <v>2</v>
          </cell>
        </row>
        <row r="53">
          <cell r="AB53">
            <v>10</v>
          </cell>
          <cell r="AC53" t="str">
            <v>- Smallest</v>
          </cell>
          <cell r="AF53">
            <v>218.53299999999999</v>
          </cell>
          <cell r="AH53">
            <v>5.8099999999999999E-2</v>
          </cell>
          <cell r="AJ53">
            <v>18503.467000000001</v>
          </cell>
          <cell r="AK53">
            <v>1</v>
          </cell>
        </row>
        <row r="54">
          <cell r="AJ54">
            <v>465651.93800000002</v>
          </cell>
          <cell r="AK54">
            <v>1</v>
          </cell>
        </row>
        <row r="56">
          <cell r="AB56" t="str">
            <v>Footnotes:</v>
          </cell>
        </row>
        <row r="57">
          <cell r="AB57" t="str">
            <v>1  Decile ranking based on market capitalization</v>
          </cell>
        </row>
        <row r="58">
          <cell r="AB58" t="str">
            <v>2 Largest market capitalization for a given decile</v>
          </cell>
        </row>
        <row r="59">
          <cell r="AB59" t="str">
            <v>3  Size premium based on historical data</v>
          </cell>
        </row>
        <row r="60">
          <cell r="AB60" t="str">
            <v>4  Smallest market capitalization for a given decile group</v>
          </cell>
        </row>
      </sheetData>
      <sheetData sheetId="7" refreshError="1"/>
      <sheetData sheetId="8" refreshError="1"/>
      <sheetData sheetId="9">
        <row r="1">
          <cell r="B1" t="str">
            <v>Wachovia Securities M&amp;A / Leveraged Finance</v>
          </cell>
          <cell r="AB1" t="str">
            <v>Confidential</v>
          </cell>
        </row>
        <row r="2">
          <cell r="B2" t="str">
            <v>Leveraged Buyout Model</v>
          </cell>
        </row>
        <row r="3">
          <cell r="B3" t="str">
            <v>Wyeth</v>
          </cell>
        </row>
        <row r="4">
          <cell r="B4" t="str">
            <v>($ in Millions)</v>
          </cell>
        </row>
        <row r="6">
          <cell r="B6" t="str">
            <v>PRO FORMA CAPITALIZATION AND SOURCES &amp; USES</v>
          </cell>
        </row>
        <row r="8">
          <cell r="A8" t="str">
            <v>x</v>
          </cell>
          <cell r="C8" t="str">
            <v>Sources &amp; Uses</v>
          </cell>
        </row>
        <row r="9">
          <cell r="C9" t="str">
            <v>($ in Millions)</v>
          </cell>
        </row>
        <row r="10">
          <cell r="C10" t="str">
            <v>Sources</v>
          </cell>
          <cell r="H10" t="str">
            <v>Uses</v>
          </cell>
        </row>
        <row r="12">
          <cell r="C12" t="str">
            <v>Acquiror Cash</v>
          </cell>
          <cell r="F12">
            <v>15488.646868805101</v>
          </cell>
          <cell r="H12" t="str">
            <v>Purchase of Equity</v>
          </cell>
          <cell r="K12">
            <v>67230.097144314495</v>
          </cell>
        </row>
        <row r="13">
          <cell r="C13" t="str">
            <v>Term Loan B</v>
          </cell>
          <cell r="F13">
            <v>21500</v>
          </cell>
          <cell r="H13" t="str">
            <v>Debt Retirement</v>
          </cell>
          <cell r="K13">
            <v>11485.3</v>
          </cell>
        </row>
        <row r="14">
          <cell r="C14" t="str">
            <v>Convertible Debt</v>
          </cell>
          <cell r="F14">
            <v>5000</v>
          </cell>
          <cell r="H14" t="str">
            <v>Less: Target Excess Cash</v>
          </cell>
          <cell r="K14">
            <v>14925.9</v>
          </cell>
        </row>
        <row r="15">
          <cell r="C15" t="str">
            <v>Common Stock</v>
          </cell>
          <cell r="F15">
            <v>23024.666475534901</v>
          </cell>
          <cell r="H15" t="str">
            <v>Fees and Expenses</v>
          </cell>
          <cell r="K15">
            <v>1223.8162000254999</v>
          </cell>
        </row>
        <row r="16">
          <cell r="C16">
            <v>0</v>
          </cell>
          <cell r="F16">
            <v>0</v>
          </cell>
        </row>
        <row r="17">
          <cell r="C17" t="str">
            <v>Total Sources</v>
          </cell>
          <cell r="F17">
            <v>65013.31334434</v>
          </cell>
          <cell r="H17" t="str">
            <v>Total Uses</v>
          </cell>
          <cell r="K17">
            <v>65013.31334434</v>
          </cell>
        </row>
        <row r="20">
          <cell r="B20" t="str">
            <v>DO NOT DELETE - USED FOR S&amp;U</v>
          </cell>
        </row>
        <row r="21">
          <cell r="B21">
            <v>15488.646868805101</v>
          </cell>
          <cell r="C21" t="str">
            <v>Acquiror Cash</v>
          </cell>
          <cell r="E21">
            <v>1</v>
          </cell>
          <cell r="F21">
            <v>1</v>
          </cell>
          <cell r="G21">
            <v>1</v>
          </cell>
        </row>
        <row r="22">
          <cell r="B22">
            <v>0</v>
          </cell>
          <cell r="C22" t="str">
            <v>Revolver</v>
          </cell>
          <cell r="E22">
            <v>1</v>
          </cell>
          <cell r="F22">
            <v>2</v>
          </cell>
          <cell r="G22">
            <v>4</v>
          </cell>
        </row>
        <row r="23">
          <cell r="B23">
            <v>0</v>
          </cell>
          <cell r="C23" t="str">
            <v>Term Loan A</v>
          </cell>
          <cell r="E23">
            <v>1</v>
          </cell>
          <cell r="F23">
            <v>3</v>
          </cell>
          <cell r="G23">
            <v>8</v>
          </cell>
        </row>
        <row r="24">
          <cell r="B24">
            <v>21500</v>
          </cell>
          <cell r="C24" t="str">
            <v>Term Loan B</v>
          </cell>
          <cell r="E24">
            <v>2</v>
          </cell>
          <cell r="F24">
            <v>4</v>
          </cell>
          <cell r="G24">
            <v>9</v>
          </cell>
        </row>
        <row r="25">
          <cell r="B25">
            <v>0</v>
          </cell>
          <cell r="C25" t="str">
            <v>Other Senior Debt</v>
          </cell>
          <cell r="E25">
            <v>2</v>
          </cell>
          <cell r="F25">
            <v>5</v>
          </cell>
          <cell r="G25">
            <v>0</v>
          </cell>
        </row>
        <row r="26">
          <cell r="B26">
            <v>0</v>
          </cell>
          <cell r="C26" t="str">
            <v>Subordinated Debt</v>
          </cell>
          <cell r="E26">
            <v>2</v>
          </cell>
          <cell r="F26">
            <v>6</v>
          </cell>
          <cell r="G26">
            <v>0</v>
          </cell>
        </row>
        <row r="27">
          <cell r="B27">
            <v>0</v>
          </cell>
          <cell r="C27" t="str">
            <v>Mezzanine Debt</v>
          </cell>
          <cell r="E27">
            <v>2</v>
          </cell>
          <cell r="F27">
            <v>7</v>
          </cell>
          <cell r="G27">
            <v>0</v>
          </cell>
        </row>
        <row r="28">
          <cell r="B28">
            <v>5000</v>
          </cell>
          <cell r="C28" t="str">
            <v>Convertible Debt</v>
          </cell>
          <cell r="E28">
            <v>3</v>
          </cell>
          <cell r="F28">
            <v>8</v>
          </cell>
          <cell r="G28">
            <v>0</v>
          </cell>
        </row>
        <row r="29">
          <cell r="B29">
            <v>23024.666475534901</v>
          </cell>
          <cell r="C29" t="str">
            <v>Common Stock</v>
          </cell>
          <cell r="E29">
            <v>4</v>
          </cell>
          <cell r="F29">
            <v>9</v>
          </cell>
          <cell r="G29">
            <v>0</v>
          </cell>
        </row>
        <row r="30">
          <cell r="B30">
            <v>0</v>
          </cell>
          <cell r="C30" t="str">
            <v>Management Rollover</v>
          </cell>
          <cell r="E30">
            <v>4</v>
          </cell>
          <cell r="F30">
            <v>10</v>
          </cell>
          <cell r="G30">
            <v>0</v>
          </cell>
        </row>
        <row r="34">
          <cell r="A34" t="str">
            <v>x</v>
          </cell>
          <cell r="M34" t="str">
            <v>Capitalization Table</v>
          </cell>
        </row>
        <row r="35">
          <cell r="M35" t="str">
            <v>($ in Millions)</v>
          </cell>
          <cell r="P35" t="str">
            <v>Pro Forma</v>
          </cell>
          <cell r="T35" t="str">
            <v>Cumulative</v>
          </cell>
        </row>
        <row r="36">
          <cell r="P36" t="str">
            <v>Capitalization</v>
          </cell>
          <cell r="T36" t="str">
            <v>Multiple of</v>
          </cell>
        </row>
        <row r="37">
          <cell r="P37" t="str">
            <v>$</v>
          </cell>
          <cell r="R37" t="str">
            <v>%</v>
          </cell>
          <cell r="T37" t="str">
            <v>EBITDA 1</v>
          </cell>
        </row>
        <row r="39">
          <cell r="M39" t="str">
            <v>Cash</v>
          </cell>
          <cell r="P39">
            <v>-14930.4887687924</v>
          </cell>
        </row>
        <row r="41">
          <cell r="M41" t="str">
            <v>Revolver</v>
          </cell>
          <cell r="P41">
            <v>0</v>
          </cell>
          <cell r="R41">
            <v>0</v>
          </cell>
          <cell r="T41">
            <v>0</v>
          </cell>
        </row>
        <row r="42">
          <cell r="M42" t="str">
            <v>Term Loan A</v>
          </cell>
          <cell r="P42">
            <v>0</v>
          </cell>
          <cell r="R42">
            <v>0</v>
          </cell>
          <cell r="T42">
            <v>0</v>
          </cell>
        </row>
        <row r="43">
          <cell r="M43" t="str">
            <v>Term Loan B</v>
          </cell>
          <cell r="P43">
            <v>21500</v>
          </cell>
          <cell r="R43">
            <v>0.43932739877424798</v>
          </cell>
          <cell r="T43">
            <v>2.6953839981947199</v>
          </cell>
        </row>
        <row r="44">
          <cell r="M44" t="str">
            <v>Other Senior Debt</v>
          </cell>
          <cell r="P44">
            <v>0</v>
          </cell>
          <cell r="R44">
            <v>0</v>
          </cell>
          <cell r="T44">
            <v>2.6953839981947199</v>
          </cell>
        </row>
        <row r="45">
          <cell r="M45" t="str">
            <v>Convertible Debt</v>
          </cell>
          <cell r="P45">
            <v>3534.4477798477501</v>
          </cell>
          <cell r="R45">
            <v>7.2222313917391895E-2</v>
          </cell>
          <cell r="T45">
            <v>3.1384860441601399</v>
          </cell>
        </row>
        <row r="46">
          <cell r="M46" t="str">
            <v>Existing Tranche</v>
          </cell>
          <cell r="P46">
            <v>0</v>
          </cell>
          <cell r="R46">
            <v>0</v>
          </cell>
          <cell r="T46">
            <v>3.1384860441601399</v>
          </cell>
        </row>
        <row r="47">
          <cell r="M47" t="str">
            <v>Existing Tranche</v>
          </cell>
          <cell r="P47">
            <v>0</v>
          </cell>
          <cell r="R47">
            <v>0</v>
          </cell>
          <cell r="T47">
            <v>3.1384860441601399</v>
          </cell>
        </row>
        <row r="48">
          <cell r="M48" t="str">
            <v>Total Senior Debt</v>
          </cell>
          <cell r="P48">
            <v>25034.447779847698</v>
          </cell>
          <cell r="R48">
            <v>0.51154971269163996</v>
          </cell>
          <cell r="T48">
            <v>3.1384860441601399</v>
          </cell>
        </row>
        <row r="50">
          <cell r="M50" t="str">
            <v>Subordinated Debt</v>
          </cell>
          <cell r="P50">
            <v>0</v>
          </cell>
          <cell r="R50">
            <v>0</v>
          </cell>
          <cell r="T50">
            <v>3.1384860441601399</v>
          </cell>
        </row>
        <row r="51">
          <cell r="M51" t="str">
            <v>Existing Tranche</v>
          </cell>
          <cell r="P51">
            <v>0</v>
          </cell>
          <cell r="R51">
            <v>0</v>
          </cell>
          <cell r="T51">
            <v>3.1384860441601399</v>
          </cell>
        </row>
        <row r="52">
          <cell r="M52" t="str">
            <v>Total Debt</v>
          </cell>
          <cell r="P52">
            <v>25034.447779847698</v>
          </cell>
          <cell r="R52">
            <v>0.51154971269163996</v>
          </cell>
          <cell r="T52">
            <v>3.1384860441601399</v>
          </cell>
        </row>
        <row r="54">
          <cell r="M54" t="str">
            <v>Total Equity</v>
          </cell>
          <cell r="P54">
            <v>23903.997807626201</v>
          </cell>
          <cell r="R54">
            <v>0.48845028730836099</v>
          </cell>
        </row>
        <row r="56">
          <cell r="M56" t="str">
            <v>Total Capitalization</v>
          </cell>
          <cell r="P56">
            <v>48938.445587474002</v>
          </cell>
          <cell r="R56">
            <v>1</v>
          </cell>
        </row>
        <row r="59">
          <cell r="M59">
            <v>1</v>
          </cell>
          <cell r="N59" t="str">
            <v>Pro Forma LTM 9/30/09 EBITDA of:</v>
          </cell>
          <cell r="T59">
            <v>7976.5999999999904</v>
          </cell>
        </row>
        <row r="62">
          <cell r="A62" t="str">
            <v>x</v>
          </cell>
          <cell r="M62" t="str">
            <v>Select EBITDA Metric:</v>
          </cell>
          <cell r="O62" t="str">
            <v>(E or P)</v>
          </cell>
          <cell r="T62" t="str">
            <v>LTM 9/30/09 EBITDA</v>
          </cell>
        </row>
        <row r="64">
          <cell r="N64">
            <v>40086</v>
          </cell>
          <cell r="R64" t="str">
            <v>LTM 9/30/09 EBITDA</v>
          </cell>
          <cell r="T64">
            <v>7976.5999999999904</v>
          </cell>
          <cell r="U64" t="str">
            <v>Including synergies</v>
          </cell>
        </row>
        <row r="65">
          <cell r="N65">
            <v>2008</v>
          </cell>
          <cell r="R65" t="str">
            <v>2008 EBITDA</v>
          </cell>
          <cell r="T65">
            <v>7895.9</v>
          </cell>
          <cell r="U65" t="str">
            <v>Including synergies</v>
          </cell>
        </row>
        <row r="66">
          <cell r="N66">
            <v>2009</v>
          </cell>
          <cell r="O66" t="str">
            <v>E</v>
          </cell>
          <cell r="R66" t="str">
            <v>2009E EBITDA</v>
          </cell>
          <cell r="T66">
            <v>8253.5</v>
          </cell>
          <cell r="U66" t="str">
            <v>Including synergies</v>
          </cell>
        </row>
        <row r="67">
          <cell r="N67">
            <v>2010</v>
          </cell>
          <cell r="O67" t="str">
            <v>P</v>
          </cell>
          <cell r="R67" t="str">
            <v>2010P EBITDA</v>
          </cell>
          <cell r="T67">
            <v>10000.299999999999</v>
          </cell>
          <cell r="U67" t="str">
            <v>Including synergies</v>
          </cell>
        </row>
        <row r="81">
          <cell r="A81" t="str">
            <v>x</v>
          </cell>
        </row>
      </sheetData>
      <sheetData sheetId="10">
        <row r="1">
          <cell r="B1" t="str">
            <v>Wachovia Securities M&amp;A / Leveraged Finance</v>
          </cell>
        </row>
        <row r="2">
          <cell r="B2" t="str">
            <v>Leveraged Buyout Model</v>
          </cell>
        </row>
        <row r="3">
          <cell r="B3" t="str">
            <v>Wyeth</v>
          </cell>
        </row>
        <row r="4">
          <cell r="B4" t="str">
            <v>($ in Millions)</v>
          </cell>
        </row>
        <row r="6">
          <cell r="E6" t="str">
            <v>2009: Actual or Pro Forma</v>
          </cell>
          <cell r="G6" t="str">
            <v>P</v>
          </cell>
          <cell r="I6" t="str">
            <v>Pro Forma</v>
          </cell>
          <cell r="K6" t="str">
            <v>Include Deal Fees and Restructuring Costs? (0 = No  1 = Yes)</v>
          </cell>
          <cell r="V6">
            <v>0</v>
          </cell>
        </row>
        <row r="8">
          <cell r="B8" t="str">
            <v>BASIC EPS METHOD</v>
          </cell>
        </row>
        <row r="9">
          <cell r="G9" t="str">
            <v>Pro Forma Fiscal Year Ending 2009</v>
          </cell>
          <cell r="R9" t="str">
            <v>Fiscal Year Ending 2010</v>
          </cell>
          <cell r="AB9" t="str">
            <v>Fiscal Year Ending 2011</v>
          </cell>
        </row>
        <row r="10">
          <cell r="G10" t="str">
            <v>Pfizer</v>
          </cell>
          <cell r="I10" t="str">
            <v>Wyeth</v>
          </cell>
          <cell r="K10" t="str">
            <v>Acq. Adj.</v>
          </cell>
          <cell r="N10" t="str">
            <v>Combined</v>
          </cell>
          <cell r="R10" t="str">
            <v>Pfizer</v>
          </cell>
          <cell r="T10" t="str">
            <v>Wyeth</v>
          </cell>
          <cell r="V10" t="str">
            <v>Acq. Adj.</v>
          </cell>
          <cell r="Y10" t="str">
            <v>Combined</v>
          </cell>
          <cell r="AB10" t="str">
            <v>Pfizer</v>
          </cell>
          <cell r="AD10" t="str">
            <v>Wyeth</v>
          </cell>
          <cell r="AF10" t="str">
            <v>Acq. Adj.</v>
          </cell>
          <cell r="AI10" t="str">
            <v>Combined</v>
          </cell>
        </row>
        <row r="11">
          <cell r="B11" t="str">
            <v>Total Net Sales</v>
          </cell>
          <cell r="G11">
            <v>46093.3</v>
          </cell>
          <cell r="I11">
            <v>23060.6</v>
          </cell>
          <cell r="K11">
            <v>-46093.3</v>
          </cell>
          <cell r="N11">
            <v>23060.6</v>
          </cell>
          <cell r="R11">
            <v>47370.2</v>
          </cell>
          <cell r="T11">
            <v>23050.6</v>
          </cell>
          <cell r="V11">
            <v>0</v>
          </cell>
          <cell r="Y11">
            <v>70420.800000000003</v>
          </cell>
          <cell r="AB11">
            <v>47940.1</v>
          </cell>
          <cell r="AD11">
            <v>23169.1</v>
          </cell>
          <cell r="AF11">
            <v>0</v>
          </cell>
          <cell r="AI11">
            <v>71109.2</v>
          </cell>
        </row>
        <row r="12">
          <cell r="C12" t="str">
            <v>Cost of Goods Sold (Excluding Depreciation)</v>
          </cell>
          <cell r="G12">
            <v>2353.6</v>
          </cell>
          <cell r="I12">
            <v>5064.6000000000004</v>
          </cell>
          <cell r="K12">
            <v>-2353.6</v>
          </cell>
          <cell r="N12">
            <v>5064.6000000000004</v>
          </cell>
          <cell r="R12">
            <v>2665.8</v>
          </cell>
          <cell r="T12">
            <v>4999.5</v>
          </cell>
          <cell r="V12">
            <v>0</v>
          </cell>
          <cell r="Y12">
            <v>7665.3</v>
          </cell>
          <cell r="AB12">
            <v>3707.5</v>
          </cell>
          <cell r="AD12">
            <v>4961.3</v>
          </cell>
          <cell r="AF12">
            <v>0</v>
          </cell>
          <cell r="AI12">
            <v>8668.7999999999993</v>
          </cell>
        </row>
        <row r="13">
          <cell r="B13" t="str">
            <v>Gross Profit</v>
          </cell>
          <cell r="G13">
            <v>43739.7</v>
          </cell>
          <cell r="I13">
            <v>17996</v>
          </cell>
          <cell r="K13">
            <v>-43739.7</v>
          </cell>
          <cell r="N13">
            <v>17996</v>
          </cell>
          <cell r="R13">
            <v>44704.4</v>
          </cell>
          <cell r="T13">
            <v>18051.099999999999</v>
          </cell>
          <cell r="V13">
            <v>0</v>
          </cell>
          <cell r="Y13">
            <v>62755.5</v>
          </cell>
          <cell r="AB13">
            <v>44232.6</v>
          </cell>
          <cell r="AD13">
            <v>18207.8</v>
          </cell>
          <cell r="AF13">
            <v>0</v>
          </cell>
          <cell r="AI13">
            <v>62440.4</v>
          </cell>
        </row>
        <row r="14">
          <cell r="C14" t="str">
            <v>Total SG&amp;A (Excluding Amortization)</v>
          </cell>
          <cell r="G14">
            <v>13927.7</v>
          </cell>
          <cell r="I14">
            <v>6560.7</v>
          </cell>
          <cell r="K14">
            <v>-14177.7</v>
          </cell>
          <cell r="N14">
            <v>6310.7</v>
          </cell>
          <cell r="R14">
            <v>12801.9</v>
          </cell>
          <cell r="T14">
            <v>6506.1</v>
          </cell>
          <cell r="V14">
            <v>-2000</v>
          </cell>
          <cell r="Y14">
            <v>17308</v>
          </cell>
          <cell r="AB14">
            <v>11366.7</v>
          </cell>
          <cell r="AD14">
            <v>6641.4</v>
          </cell>
          <cell r="AF14">
            <v>-3000</v>
          </cell>
          <cell r="AI14">
            <v>15008.1</v>
          </cell>
        </row>
        <row r="15">
          <cell r="B15" t="str">
            <v>Operating EBITDA</v>
          </cell>
          <cell r="G15">
            <v>29812</v>
          </cell>
          <cell r="I15">
            <v>11435.3</v>
          </cell>
          <cell r="K15">
            <v>-29562</v>
          </cell>
          <cell r="N15">
            <v>11685.3</v>
          </cell>
          <cell r="R15">
            <v>31902.5</v>
          </cell>
          <cell r="T15">
            <v>11545</v>
          </cell>
          <cell r="V15">
            <v>1999.99999999999</v>
          </cell>
          <cell r="Y15">
            <v>45447.5</v>
          </cell>
          <cell r="AB15">
            <v>32865.9</v>
          </cell>
          <cell r="AD15">
            <v>11566.4</v>
          </cell>
          <cell r="AF15">
            <v>3000</v>
          </cell>
          <cell r="AI15">
            <v>47432.3</v>
          </cell>
        </row>
        <row r="16">
          <cell r="C16" t="str">
            <v>Other (Income) Expense</v>
          </cell>
          <cell r="G16">
            <v>7948.5</v>
          </cell>
          <cell r="I16">
            <v>3431.8</v>
          </cell>
          <cell r="K16">
            <v>-7948.5</v>
          </cell>
          <cell r="N16">
            <v>3431.8</v>
          </cell>
          <cell r="R16">
            <v>7698.5</v>
          </cell>
          <cell r="T16">
            <v>3544.7</v>
          </cell>
          <cell r="V16">
            <v>0</v>
          </cell>
          <cell r="Y16">
            <v>11243.2</v>
          </cell>
          <cell r="AB16">
            <v>7187.9</v>
          </cell>
          <cell r="AD16">
            <v>3662.2</v>
          </cell>
          <cell r="AF16">
            <v>0</v>
          </cell>
          <cell r="AI16">
            <v>10850.1</v>
          </cell>
        </row>
        <row r="17">
          <cell r="C17" t="str">
            <v>Corporate Overhead</v>
          </cell>
          <cell r="G17">
            <v>0</v>
          </cell>
          <cell r="I17">
            <v>0</v>
          </cell>
          <cell r="K17">
            <v>0</v>
          </cell>
          <cell r="N17">
            <v>0</v>
          </cell>
          <cell r="R17">
            <v>0</v>
          </cell>
          <cell r="T17">
            <v>0</v>
          </cell>
          <cell r="V17">
            <v>0</v>
          </cell>
          <cell r="Y17">
            <v>0</v>
          </cell>
          <cell r="AB17">
            <v>0</v>
          </cell>
          <cell r="AD17">
            <v>0</v>
          </cell>
          <cell r="AF17">
            <v>0</v>
          </cell>
          <cell r="AI17">
            <v>0</v>
          </cell>
        </row>
        <row r="18">
          <cell r="B18" t="str">
            <v>EBITDA</v>
          </cell>
          <cell r="G18">
            <v>21863.5</v>
          </cell>
          <cell r="I18">
            <v>8003.5</v>
          </cell>
          <cell r="K18">
            <v>-21613.5</v>
          </cell>
          <cell r="N18">
            <v>8253.5</v>
          </cell>
          <cell r="R18">
            <v>24204</v>
          </cell>
          <cell r="T18">
            <v>8000.3</v>
          </cell>
          <cell r="V18">
            <v>2000</v>
          </cell>
          <cell r="Y18">
            <v>34204.300000000003</v>
          </cell>
          <cell r="AB18">
            <v>25678</v>
          </cell>
          <cell r="AD18">
            <v>7904.2</v>
          </cell>
          <cell r="AF18">
            <v>3000.00000000001</v>
          </cell>
          <cell r="AI18">
            <v>36582.199999999997</v>
          </cell>
        </row>
        <row r="19">
          <cell r="C19" t="str">
            <v>Depreciation &amp; Amortization</v>
          </cell>
          <cell r="G19">
            <v>4823.3999999999996</v>
          </cell>
          <cell r="I19">
            <v>938.1</v>
          </cell>
          <cell r="K19">
            <v>-3225.73453963061</v>
          </cell>
          <cell r="N19">
            <v>2535.76546036939</v>
          </cell>
          <cell r="R19">
            <v>4790.3999999999996</v>
          </cell>
          <cell r="T19">
            <v>987.3</v>
          </cell>
          <cell r="V19">
            <v>1447.6654603693901</v>
          </cell>
          <cell r="Y19">
            <v>7225.3654603693903</v>
          </cell>
          <cell r="AB19">
            <v>4861.8</v>
          </cell>
          <cell r="AD19">
            <v>1037</v>
          </cell>
          <cell r="AF19">
            <v>1447.6654603693901</v>
          </cell>
          <cell r="AI19">
            <v>7346.4654603693898</v>
          </cell>
        </row>
        <row r="20">
          <cell r="B20" t="str">
            <v>EBIT</v>
          </cell>
          <cell r="G20">
            <v>17040.099999999999</v>
          </cell>
          <cell r="I20">
            <v>7065.4</v>
          </cell>
          <cell r="K20">
            <v>-18387.765460369399</v>
          </cell>
          <cell r="N20">
            <v>5717.73453963061</v>
          </cell>
          <cell r="R20">
            <v>19413.599999999999</v>
          </cell>
          <cell r="T20">
            <v>7013</v>
          </cell>
          <cell r="V20">
            <v>552.33453963060299</v>
          </cell>
          <cell r="Y20">
            <v>26978.934539630602</v>
          </cell>
          <cell r="AB20">
            <v>20816.2</v>
          </cell>
          <cell r="AD20">
            <v>6867.2</v>
          </cell>
          <cell r="AF20">
            <v>1552.3345396306099</v>
          </cell>
          <cell r="AI20">
            <v>29235.734539630601</v>
          </cell>
        </row>
        <row r="21">
          <cell r="C21" t="str">
            <v>Interest (Income)</v>
          </cell>
          <cell r="G21">
            <v>-1095.2</v>
          </cell>
          <cell r="I21">
            <v>-529.29999999999995</v>
          </cell>
          <cell r="K21">
            <v>1773.80488768792</v>
          </cell>
          <cell r="N21">
            <v>149.30488768792401</v>
          </cell>
          <cell r="R21">
            <v>-1318.8</v>
          </cell>
          <cell r="T21">
            <v>-586.4</v>
          </cell>
          <cell r="V21">
            <v>1818.5798986357499</v>
          </cell>
          <cell r="Y21">
            <v>-86.620101364247304</v>
          </cell>
          <cell r="AB21">
            <v>-1508.9</v>
          </cell>
          <cell r="AD21">
            <v>-609.4</v>
          </cell>
          <cell r="AF21">
            <v>1802.3302680796201</v>
          </cell>
          <cell r="AI21">
            <v>-315.96973192037598</v>
          </cell>
        </row>
        <row r="22">
          <cell r="C22" t="str">
            <v>Other (Income)</v>
          </cell>
          <cell r="G22">
            <v>-360</v>
          </cell>
          <cell r="I22">
            <v>-100</v>
          </cell>
          <cell r="K22">
            <v>360</v>
          </cell>
          <cell r="N22">
            <v>-100</v>
          </cell>
          <cell r="R22">
            <v>-360</v>
          </cell>
          <cell r="T22">
            <v>-120</v>
          </cell>
          <cell r="V22">
            <v>0</v>
          </cell>
          <cell r="Y22">
            <v>-480</v>
          </cell>
          <cell r="AB22">
            <v>-350</v>
          </cell>
          <cell r="AD22">
            <v>-120</v>
          </cell>
          <cell r="AF22">
            <v>0</v>
          </cell>
          <cell r="AI22">
            <v>-470</v>
          </cell>
        </row>
        <row r="23">
          <cell r="C23" t="str">
            <v>Other Expense</v>
          </cell>
          <cell r="G23">
            <v>0</v>
          </cell>
          <cell r="I23">
            <v>0</v>
          </cell>
          <cell r="K23">
            <v>0</v>
          </cell>
          <cell r="N23">
            <v>0</v>
          </cell>
          <cell r="R23">
            <v>0</v>
          </cell>
          <cell r="T23">
            <v>0</v>
          </cell>
          <cell r="V23">
            <v>0</v>
          </cell>
          <cell r="Y23">
            <v>0</v>
          </cell>
          <cell r="AB23">
            <v>0</v>
          </cell>
          <cell r="AD23">
            <v>0</v>
          </cell>
          <cell r="AF23">
            <v>0</v>
          </cell>
          <cell r="AI23">
            <v>0</v>
          </cell>
        </row>
        <row r="24">
          <cell r="C24" t="str">
            <v>Deal Fees</v>
          </cell>
          <cell r="G24">
            <v>0</v>
          </cell>
          <cell r="I24">
            <v>0</v>
          </cell>
          <cell r="K24">
            <v>0</v>
          </cell>
          <cell r="N24">
            <v>0</v>
          </cell>
          <cell r="R24">
            <v>0</v>
          </cell>
          <cell r="T24">
            <v>0</v>
          </cell>
          <cell r="V24">
            <v>0</v>
          </cell>
          <cell r="Y24">
            <v>0</v>
          </cell>
          <cell r="AB24">
            <v>0</v>
          </cell>
          <cell r="AD24">
            <v>0</v>
          </cell>
          <cell r="AF24">
            <v>0</v>
          </cell>
          <cell r="AI24">
            <v>0</v>
          </cell>
        </row>
        <row r="25">
          <cell r="C25" t="str">
            <v>Restructuring Costs</v>
          </cell>
          <cell r="G25">
            <v>0</v>
          </cell>
          <cell r="I25">
            <v>0</v>
          </cell>
          <cell r="K25">
            <v>0</v>
          </cell>
          <cell r="N25">
            <v>0</v>
          </cell>
          <cell r="R25">
            <v>0</v>
          </cell>
          <cell r="T25">
            <v>0</v>
          </cell>
          <cell r="V25">
            <v>0</v>
          </cell>
          <cell r="Y25">
            <v>0</v>
          </cell>
          <cell r="AB25">
            <v>0</v>
          </cell>
          <cell r="AD25">
            <v>0</v>
          </cell>
          <cell r="AF25">
            <v>0</v>
          </cell>
          <cell r="AI25">
            <v>0</v>
          </cell>
        </row>
        <row r="26">
          <cell r="C26" t="str">
            <v>Interest Expense</v>
          </cell>
          <cell r="G26">
            <v>775.2</v>
          </cell>
          <cell r="I26">
            <v>597.9</v>
          </cell>
          <cell r="K26">
            <v>777.66624103160802</v>
          </cell>
          <cell r="N26">
            <v>2150.7662410316102</v>
          </cell>
          <cell r="R26">
            <v>732.7</v>
          </cell>
          <cell r="T26">
            <v>597.20000000000005</v>
          </cell>
          <cell r="V26">
            <v>-414.12596759118298</v>
          </cell>
          <cell r="Y26">
            <v>915.77403240881699</v>
          </cell>
          <cell r="AB26">
            <v>732.4</v>
          </cell>
          <cell r="AD26">
            <v>597.20000000000005</v>
          </cell>
          <cell r="AF26">
            <v>-934.3796533469</v>
          </cell>
          <cell r="AI26">
            <v>395.22034665310002</v>
          </cell>
        </row>
        <row r="27">
          <cell r="B27" t="str">
            <v>Pre-Tax Income</v>
          </cell>
          <cell r="G27">
            <v>17720.099999999999</v>
          </cell>
          <cell r="I27">
            <v>7096.8</v>
          </cell>
          <cell r="K27">
            <v>-21299.236589088901</v>
          </cell>
          <cell r="N27">
            <v>3517.6634109110701</v>
          </cell>
          <cell r="R27">
            <v>20359.7</v>
          </cell>
          <cell r="T27">
            <v>7122.2</v>
          </cell>
          <cell r="V27">
            <v>-852.11939141396203</v>
          </cell>
          <cell r="Y27">
            <v>26629.780608585999</v>
          </cell>
          <cell r="AB27">
            <v>21942.7</v>
          </cell>
          <cell r="AD27">
            <v>6999.4</v>
          </cell>
          <cell r="AF27">
            <v>684.38392489789101</v>
          </cell>
          <cell r="AI27">
            <v>29626.483924897901</v>
          </cell>
        </row>
        <row r="28">
          <cell r="C28" t="str">
            <v>Income Taxes Expense</v>
          </cell>
          <cell r="G28">
            <v>5316.1</v>
          </cell>
          <cell r="I28">
            <v>2129</v>
          </cell>
          <cell r="K28">
            <v>-6038.0346356355703</v>
          </cell>
          <cell r="N28">
            <v>1407.06536436443</v>
          </cell>
          <cell r="R28">
            <v>6107.9</v>
          </cell>
          <cell r="T28">
            <v>2136.6</v>
          </cell>
          <cell r="V28">
            <v>2407.4122434344099</v>
          </cell>
          <cell r="Y28">
            <v>10651.912243434401</v>
          </cell>
          <cell r="AB28">
            <v>6582.8</v>
          </cell>
          <cell r="AD28">
            <v>2064.8000000000002</v>
          </cell>
          <cell r="AF28">
            <v>3202.9935699591601</v>
          </cell>
          <cell r="AI28">
            <v>11850.593569959199</v>
          </cell>
        </row>
        <row r="29">
          <cell r="C29" t="str">
            <v>Preferred Dividends</v>
          </cell>
          <cell r="G29">
            <v>0</v>
          </cell>
          <cell r="I29">
            <v>0</v>
          </cell>
          <cell r="K29">
            <v>0</v>
          </cell>
          <cell r="N29">
            <v>0</v>
          </cell>
          <cell r="R29">
            <v>0</v>
          </cell>
          <cell r="T29">
            <v>0</v>
          </cell>
          <cell r="V29">
            <v>0</v>
          </cell>
          <cell r="Y29">
            <v>0</v>
          </cell>
          <cell r="AB29">
            <v>0</v>
          </cell>
          <cell r="AD29">
            <v>0</v>
          </cell>
          <cell r="AF29">
            <v>0</v>
          </cell>
          <cell r="AI29">
            <v>0</v>
          </cell>
        </row>
        <row r="30">
          <cell r="B30" t="str">
            <v>Consolidated Net Income</v>
          </cell>
          <cell r="G30">
            <v>12404</v>
          </cell>
          <cell r="I30">
            <v>4967.8</v>
          </cell>
          <cell r="K30">
            <v>-15261.201953453399</v>
          </cell>
          <cell r="N30">
            <v>2110.59804654664</v>
          </cell>
          <cell r="R30">
            <v>14251.8</v>
          </cell>
          <cell r="T30">
            <v>4985.6000000000004</v>
          </cell>
          <cell r="V30">
            <v>-3259.5316348483698</v>
          </cell>
          <cell r="Y30">
            <v>15977.8683651516</v>
          </cell>
          <cell r="AB30">
            <v>15359.9</v>
          </cell>
          <cell r="AD30">
            <v>4934.6000000000004</v>
          </cell>
          <cell r="AF30">
            <v>-2518.6096450612599</v>
          </cell>
          <cell r="AI30">
            <v>17775.8903549387</v>
          </cell>
        </row>
        <row r="31">
          <cell r="C31" t="str">
            <v>Attributable to Non-Controlling Interests</v>
          </cell>
          <cell r="G31">
            <v>28</v>
          </cell>
          <cell r="I31">
            <v>0</v>
          </cell>
          <cell r="K31">
            <v>-28</v>
          </cell>
          <cell r="N31">
            <v>0</v>
          </cell>
          <cell r="R31">
            <v>28</v>
          </cell>
          <cell r="T31">
            <v>0</v>
          </cell>
          <cell r="V31">
            <v>-28</v>
          </cell>
          <cell r="Y31">
            <v>0</v>
          </cell>
          <cell r="AB31">
            <v>28</v>
          </cell>
          <cell r="AD31">
            <v>0</v>
          </cell>
          <cell r="AF31">
            <v>-28</v>
          </cell>
          <cell r="AI31">
            <v>0</v>
          </cell>
        </row>
        <row r="32">
          <cell r="B32" t="str">
            <v>Net Income Available to Common</v>
          </cell>
          <cell r="G32">
            <v>12376</v>
          </cell>
          <cell r="I32">
            <v>4967.8</v>
          </cell>
          <cell r="K32">
            <v>-15233.201953453399</v>
          </cell>
          <cell r="N32">
            <v>2110.59804654664</v>
          </cell>
          <cell r="R32">
            <v>14223.8</v>
          </cell>
          <cell r="T32">
            <v>4985.6000000000004</v>
          </cell>
          <cell r="V32">
            <v>-3231.5316348483698</v>
          </cell>
          <cell r="Y32">
            <v>15977.8683651516</v>
          </cell>
          <cell r="AB32">
            <v>15331.9</v>
          </cell>
          <cell r="AD32">
            <v>4934.6000000000004</v>
          </cell>
          <cell r="AF32">
            <v>-2490.6096450612599</v>
          </cell>
          <cell r="AI32">
            <v>17775.8903549387</v>
          </cell>
        </row>
        <row r="34">
          <cell r="B34" t="str">
            <v>Weighted Average Fully Diluted Shares Outstanding</v>
          </cell>
          <cell r="G34">
            <v>6750</v>
          </cell>
          <cell r="I34">
            <v>1329</v>
          </cell>
          <cell r="K34">
            <v>1319.4651275378201</v>
          </cell>
          <cell r="N34">
            <v>8069.4651275378201</v>
          </cell>
          <cell r="R34">
            <v>6750</v>
          </cell>
          <cell r="T34">
            <v>1306.5</v>
          </cell>
          <cell r="V34">
            <v>1319.4651275378201</v>
          </cell>
          <cell r="Y34">
            <v>8069.4651275378201</v>
          </cell>
          <cell r="AB34">
            <v>6750</v>
          </cell>
          <cell r="AD34">
            <v>1301.5999999999999</v>
          </cell>
          <cell r="AF34">
            <v>1319.4651275378201</v>
          </cell>
          <cell r="AI34">
            <v>8069.4651275378201</v>
          </cell>
        </row>
        <row r="36">
          <cell r="B36" t="str">
            <v>Earnings per Share</v>
          </cell>
          <cell r="G36">
            <v>1.8334814814814799</v>
          </cell>
          <cell r="I36">
            <v>3.7379984951091001</v>
          </cell>
          <cell r="N36">
            <v>0.26155364862337999</v>
          </cell>
          <cell r="R36">
            <v>2.10722962962963</v>
          </cell>
          <cell r="T36">
            <v>3.8159969383850001</v>
          </cell>
          <cell r="Y36">
            <v>1.9800405742662699</v>
          </cell>
          <cell r="AB36">
            <v>2.2713925925925902</v>
          </cell>
          <cell r="AD36">
            <v>3.7911800860479401</v>
          </cell>
          <cell r="AI36">
            <v>2.2028585629891202</v>
          </cell>
        </row>
        <row r="38">
          <cell r="I38" t="str">
            <v>Accretion (Dilution) - $</v>
          </cell>
          <cell r="N38">
            <v>-1.5719278328580999</v>
          </cell>
          <cell r="T38" t="str">
            <v>Accretion (Dilution) - $</v>
          </cell>
          <cell r="Y38">
            <v>-0.12718905536335801</v>
          </cell>
          <cell r="AD38" t="str">
            <v>Accretion (Dilution) - $</v>
          </cell>
          <cell r="AI38">
            <v>-6.8534029603476196E-2</v>
          </cell>
        </row>
        <row r="40">
          <cell r="I40" t="str">
            <v>Accretion (Dilution) - %</v>
          </cell>
          <cell r="N40">
            <v>-0.85734590108210895</v>
          </cell>
          <cell r="T40" t="str">
            <v>Accretion (Dilution) - %</v>
          </cell>
          <cell r="Y40">
            <v>-6.0358422060396599E-2</v>
          </cell>
          <cell r="AD40" t="str">
            <v>Accretion (Dilution) - %</v>
          </cell>
          <cell r="AI40">
            <v>-3.0172692218411599E-2</v>
          </cell>
        </row>
        <row r="49">
          <cell r="B49" t="str">
            <v>Note:  Acquiror net income statement is pro forma for acquisitions entered on "Income Statement" tab.</v>
          </cell>
        </row>
        <row r="51">
          <cell r="A51" t="str">
            <v>x</v>
          </cell>
          <cell r="B51" t="str">
            <v>"IF CONVERTED" METHOD</v>
          </cell>
        </row>
        <row r="52">
          <cell r="G52" t="str">
            <v>Pro Forma Fiscal Year Ending 2009</v>
          </cell>
          <cell r="R52" t="str">
            <v>Fiscal Year Ending 2010</v>
          </cell>
          <cell r="AB52" t="str">
            <v>Fiscal Year Ending 2011</v>
          </cell>
        </row>
        <row r="53">
          <cell r="G53" t="str">
            <v>Pfizer</v>
          </cell>
          <cell r="I53" t="str">
            <v>Wyeth</v>
          </cell>
          <cell r="K53" t="str">
            <v>Acq. Adj.</v>
          </cell>
          <cell r="N53" t="str">
            <v>Combined</v>
          </cell>
          <cell r="R53" t="str">
            <v>Pfizer</v>
          </cell>
          <cell r="T53" t="str">
            <v>Wyeth</v>
          </cell>
          <cell r="V53" t="str">
            <v>Acq. Adj.</v>
          </cell>
          <cell r="Y53" t="str">
            <v>Combined</v>
          </cell>
          <cell r="AB53" t="str">
            <v>Pfizer</v>
          </cell>
          <cell r="AD53" t="str">
            <v>Wyeth</v>
          </cell>
          <cell r="AF53" t="str">
            <v>Acq. Adj.</v>
          </cell>
          <cell r="AI53" t="str">
            <v>Combined</v>
          </cell>
        </row>
        <row r="54">
          <cell r="B54" t="str">
            <v>Total Net Sales</v>
          </cell>
          <cell r="G54">
            <v>46093.3</v>
          </cell>
          <cell r="I54">
            <v>23060.6</v>
          </cell>
          <cell r="K54">
            <v>-46093.3</v>
          </cell>
          <cell r="N54">
            <v>23060.6</v>
          </cell>
          <cell r="R54">
            <v>47370.2</v>
          </cell>
          <cell r="T54">
            <v>23050.6</v>
          </cell>
          <cell r="V54">
            <v>0</v>
          </cell>
          <cell r="Y54">
            <v>70420.800000000003</v>
          </cell>
          <cell r="AB54">
            <v>47940.1</v>
          </cell>
          <cell r="AD54">
            <v>23169.1</v>
          </cell>
          <cell r="AF54">
            <v>0</v>
          </cell>
          <cell r="AI54">
            <v>71109.2</v>
          </cell>
        </row>
        <row r="55">
          <cell r="C55" t="str">
            <v>Cost of Goods Sold (Excluding Depreciation)</v>
          </cell>
          <cell r="G55">
            <v>2353.6</v>
          </cell>
          <cell r="I55">
            <v>5064.6000000000004</v>
          </cell>
          <cell r="K55">
            <v>-2353.6</v>
          </cell>
          <cell r="N55">
            <v>5064.6000000000004</v>
          </cell>
          <cell r="R55">
            <v>2665.8</v>
          </cell>
          <cell r="T55">
            <v>4999.5</v>
          </cell>
          <cell r="V55">
            <v>0</v>
          </cell>
          <cell r="Y55">
            <v>7665.3</v>
          </cell>
          <cell r="AB55">
            <v>3707.5</v>
          </cell>
          <cell r="AD55">
            <v>4961.3</v>
          </cell>
          <cell r="AF55">
            <v>0</v>
          </cell>
          <cell r="AI55">
            <v>8668.7999999999993</v>
          </cell>
        </row>
        <row r="56">
          <cell r="B56" t="str">
            <v>Gross Profit</v>
          </cell>
          <cell r="G56">
            <v>43739.7</v>
          </cell>
          <cell r="I56">
            <v>17996</v>
          </cell>
          <cell r="K56">
            <v>-43739.7</v>
          </cell>
          <cell r="N56">
            <v>17996</v>
          </cell>
          <cell r="R56">
            <v>44704.4</v>
          </cell>
          <cell r="T56">
            <v>18051.099999999999</v>
          </cell>
          <cell r="V56">
            <v>0</v>
          </cell>
          <cell r="Y56">
            <v>62755.5</v>
          </cell>
          <cell r="AB56">
            <v>44232.6</v>
          </cell>
          <cell r="AD56">
            <v>18207.8</v>
          </cell>
          <cell r="AF56">
            <v>0</v>
          </cell>
          <cell r="AI56">
            <v>62440.4</v>
          </cell>
        </row>
        <row r="57">
          <cell r="C57" t="str">
            <v>Total SG&amp;A (Excluding Amortization)</v>
          </cell>
          <cell r="G57">
            <v>13927.7</v>
          </cell>
          <cell r="I57">
            <v>6560.7</v>
          </cell>
          <cell r="K57">
            <v>-14177.7</v>
          </cell>
          <cell r="N57">
            <v>6310.7</v>
          </cell>
          <cell r="R57">
            <v>12801.9</v>
          </cell>
          <cell r="T57">
            <v>6506.1</v>
          </cell>
          <cell r="V57">
            <v>-2000</v>
          </cell>
          <cell r="Y57">
            <v>17308</v>
          </cell>
          <cell r="AB57">
            <v>11366.7</v>
          </cell>
          <cell r="AD57">
            <v>6641.4</v>
          </cell>
          <cell r="AF57">
            <v>-3000</v>
          </cell>
          <cell r="AI57">
            <v>15008.1</v>
          </cell>
        </row>
        <row r="58">
          <cell r="B58" t="str">
            <v>Operating EBITDA</v>
          </cell>
          <cell r="G58">
            <v>29812</v>
          </cell>
          <cell r="I58">
            <v>11435.3</v>
          </cell>
          <cell r="K58">
            <v>-29562</v>
          </cell>
          <cell r="N58">
            <v>11685.3</v>
          </cell>
          <cell r="R58">
            <v>31902.5</v>
          </cell>
          <cell r="T58">
            <v>11545</v>
          </cell>
          <cell r="V58">
            <v>1999.99999999999</v>
          </cell>
          <cell r="Y58">
            <v>45447.5</v>
          </cell>
          <cell r="AB58">
            <v>32865.9</v>
          </cell>
          <cell r="AD58">
            <v>11566.4</v>
          </cell>
          <cell r="AF58">
            <v>3000</v>
          </cell>
          <cell r="AI58">
            <v>47432.3</v>
          </cell>
        </row>
        <row r="59">
          <cell r="C59" t="str">
            <v>Other (Income) Expense</v>
          </cell>
          <cell r="G59">
            <v>7948.5</v>
          </cell>
          <cell r="I59">
            <v>3431.8</v>
          </cell>
          <cell r="K59">
            <v>-7948.5</v>
          </cell>
          <cell r="N59">
            <v>3431.8</v>
          </cell>
          <cell r="R59">
            <v>7698.5</v>
          </cell>
          <cell r="T59">
            <v>3544.7</v>
          </cell>
          <cell r="V59">
            <v>0</v>
          </cell>
          <cell r="Y59">
            <v>11243.2</v>
          </cell>
          <cell r="AB59">
            <v>7187.9</v>
          </cell>
          <cell r="AD59">
            <v>3662.2</v>
          </cell>
          <cell r="AF59">
            <v>0</v>
          </cell>
          <cell r="AI59">
            <v>10850.1</v>
          </cell>
        </row>
        <row r="60">
          <cell r="C60" t="str">
            <v>Corporate Overhead</v>
          </cell>
          <cell r="G60">
            <v>0</v>
          </cell>
          <cell r="I60">
            <v>0</v>
          </cell>
          <cell r="K60">
            <v>0</v>
          </cell>
          <cell r="N60">
            <v>0</v>
          </cell>
          <cell r="R60">
            <v>0</v>
          </cell>
          <cell r="T60">
            <v>0</v>
          </cell>
          <cell r="V60">
            <v>0</v>
          </cell>
          <cell r="Y60">
            <v>0</v>
          </cell>
          <cell r="AB60">
            <v>0</v>
          </cell>
          <cell r="AD60">
            <v>0</v>
          </cell>
          <cell r="AF60">
            <v>0</v>
          </cell>
          <cell r="AI60">
            <v>0</v>
          </cell>
        </row>
        <row r="61">
          <cell r="B61" t="str">
            <v>EBITDA</v>
          </cell>
          <cell r="G61">
            <v>21863.5</v>
          </cell>
          <cell r="I61">
            <v>8003.5</v>
          </cell>
          <cell r="K61">
            <v>-21613.5</v>
          </cell>
          <cell r="N61">
            <v>8253.5</v>
          </cell>
          <cell r="R61">
            <v>24204</v>
          </cell>
          <cell r="T61">
            <v>8000.3</v>
          </cell>
          <cell r="V61">
            <v>2000</v>
          </cell>
          <cell r="Y61">
            <v>34204.300000000003</v>
          </cell>
          <cell r="AB61">
            <v>25678</v>
          </cell>
          <cell r="AD61">
            <v>7904.2</v>
          </cell>
          <cell r="AF61">
            <v>3000.00000000001</v>
          </cell>
          <cell r="AI61">
            <v>36582.199999999997</v>
          </cell>
        </row>
        <row r="62">
          <cell r="C62" t="str">
            <v>Depreciation &amp; Amortization</v>
          </cell>
          <cell r="G62">
            <v>4823.3999999999996</v>
          </cell>
          <cell r="I62">
            <v>938.1</v>
          </cell>
          <cell r="K62">
            <v>-3225.73453963061</v>
          </cell>
          <cell r="N62">
            <v>2535.76546036939</v>
          </cell>
          <cell r="R62">
            <v>4790.3999999999996</v>
          </cell>
          <cell r="T62">
            <v>987.3</v>
          </cell>
          <cell r="V62">
            <v>1447.6654603693901</v>
          </cell>
          <cell r="Y62">
            <v>7225.3654603693903</v>
          </cell>
          <cell r="AB62">
            <v>4861.8</v>
          </cell>
          <cell r="AD62">
            <v>1037</v>
          </cell>
          <cell r="AF62">
            <v>1447.6654603693901</v>
          </cell>
          <cell r="AI62">
            <v>7346.4654603693898</v>
          </cell>
        </row>
        <row r="63">
          <cell r="B63" t="str">
            <v>EBIT</v>
          </cell>
          <cell r="G63">
            <v>17040.099999999999</v>
          </cell>
          <cell r="I63">
            <v>7065.4</v>
          </cell>
          <cell r="K63">
            <v>-18387.765460369399</v>
          </cell>
          <cell r="N63">
            <v>5717.73453963061</v>
          </cell>
          <cell r="R63">
            <v>19413.599999999999</v>
          </cell>
          <cell r="T63">
            <v>7013</v>
          </cell>
          <cell r="V63">
            <v>552.33453963060299</v>
          </cell>
          <cell r="Y63">
            <v>26978.934539630602</v>
          </cell>
          <cell r="AB63">
            <v>20816.2</v>
          </cell>
          <cell r="AD63">
            <v>6867.2</v>
          </cell>
          <cell r="AF63">
            <v>1552.3345396306099</v>
          </cell>
          <cell r="AI63">
            <v>29235.734539630601</v>
          </cell>
        </row>
        <row r="64">
          <cell r="C64" t="str">
            <v>Interest (Income)</v>
          </cell>
          <cell r="G64">
            <v>-1095.2</v>
          </cell>
          <cell r="I64">
            <v>-529.29999999999995</v>
          </cell>
          <cell r="K64">
            <v>1773.80488768792</v>
          </cell>
          <cell r="N64">
            <v>149.30488768792401</v>
          </cell>
          <cell r="R64">
            <v>-1318.8</v>
          </cell>
          <cell r="T64">
            <v>-586.4</v>
          </cell>
          <cell r="V64">
            <v>1818.5798986357499</v>
          </cell>
          <cell r="Y64">
            <v>-86.620101364247304</v>
          </cell>
          <cell r="AB64">
            <v>-1508.9</v>
          </cell>
          <cell r="AD64">
            <v>-609.4</v>
          </cell>
          <cell r="AF64">
            <v>1802.3302680796201</v>
          </cell>
          <cell r="AI64">
            <v>-315.96973192037598</v>
          </cell>
        </row>
        <row r="65">
          <cell r="C65" t="str">
            <v>Other (Income)</v>
          </cell>
          <cell r="G65">
            <v>-360</v>
          </cell>
          <cell r="I65">
            <v>-100</v>
          </cell>
          <cell r="K65">
            <v>360</v>
          </cell>
          <cell r="N65">
            <v>-100</v>
          </cell>
          <cell r="R65">
            <v>-360</v>
          </cell>
          <cell r="T65">
            <v>-120</v>
          </cell>
          <cell r="V65">
            <v>0</v>
          </cell>
          <cell r="Y65">
            <v>-480</v>
          </cell>
          <cell r="AB65">
            <v>-350</v>
          </cell>
          <cell r="AD65">
            <v>-120</v>
          </cell>
          <cell r="AF65">
            <v>0</v>
          </cell>
          <cell r="AI65">
            <v>-470</v>
          </cell>
        </row>
        <row r="66">
          <cell r="C66" t="str">
            <v>Other Expense</v>
          </cell>
          <cell r="G66">
            <v>0</v>
          </cell>
          <cell r="I66">
            <v>0</v>
          </cell>
          <cell r="K66">
            <v>0</v>
          </cell>
          <cell r="N66">
            <v>0</v>
          </cell>
          <cell r="R66">
            <v>0</v>
          </cell>
          <cell r="T66">
            <v>0</v>
          </cell>
          <cell r="V66">
            <v>0</v>
          </cell>
          <cell r="Y66">
            <v>0</v>
          </cell>
          <cell r="AB66">
            <v>0</v>
          </cell>
          <cell r="AD66">
            <v>0</v>
          </cell>
          <cell r="AF66">
            <v>0</v>
          </cell>
          <cell r="AI66">
            <v>0</v>
          </cell>
        </row>
        <row r="67">
          <cell r="C67" t="str">
            <v>Deal Fees</v>
          </cell>
          <cell r="G67">
            <v>0</v>
          </cell>
          <cell r="I67">
            <v>0</v>
          </cell>
          <cell r="K67">
            <v>0</v>
          </cell>
          <cell r="N67">
            <v>0</v>
          </cell>
          <cell r="R67">
            <v>0</v>
          </cell>
          <cell r="T67">
            <v>0</v>
          </cell>
          <cell r="V67">
            <v>0</v>
          </cell>
          <cell r="Y67">
            <v>0</v>
          </cell>
          <cell r="AB67">
            <v>0</v>
          </cell>
          <cell r="AD67">
            <v>0</v>
          </cell>
          <cell r="AF67">
            <v>0</v>
          </cell>
          <cell r="AI67">
            <v>0</v>
          </cell>
        </row>
        <row r="68">
          <cell r="C68" t="str">
            <v>Restructuring Costs</v>
          </cell>
          <cell r="G68">
            <v>0</v>
          </cell>
          <cell r="I68">
            <v>0</v>
          </cell>
          <cell r="K68">
            <v>0</v>
          </cell>
          <cell r="N68">
            <v>0</v>
          </cell>
          <cell r="R68">
            <v>0</v>
          </cell>
          <cell r="T68">
            <v>0</v>
          </cell>
          <cell r="V68">
            <v>0</v>
          </cell>
          <cell r="Y68">
            <v>0</v>
          </cell>
          <cell r="AB68">
            <v>0</v>
          </cell>
          <cell r="AD68">
            <v>0</v>
          </cell>
          <cell r="AF68">
            <v>0</v>
          </cell>
          <cell r="AI68">
            <v>0</v>
          </cell>
        </row>
        <row r="69">
          <cell r="C69" t="str">
            <v>Interest Expense</v>
          </cell>
          <cell r="G69">
            <v>775.2</v>
          </cell>
          <cell r="I69">
            <v>597.9</v>
          </cell>
          <cell r="K69">
            <v>433.05758249645299</v>
          </cell>
          <cell r="N69">
            <v>1806.15758249645</v>
          </cell>
          <cell r="R69">
            <v>732.7</v>
          </cell>
          <cell r="T69">
            <v>597.20000000000005</v>
          </cell>
          <cell r="V69">
            <v>-414.12596759118298</v>
          </cell>
          <cell r="Y69">
            <v>915.77403240881699</v>
          </cell>
          <cell r="AB69">
            <v>732.4</v>
          </cell>
          <cell r="AD69">
            <v>597.20000000000005</v>
          </cell>
          <cell r="AF69">
            <v>-934.3796533469</v>
          </cell>
          <cell r="AI69">
            <v>395.22034665310002</v>
          </cell>
        </row>
        <row r="70">
          <cell r="B70" t="str">
            <v>Pre-Tax Income</v>
          </cell>
          <cell r="G70">
            <v>17720.099999999999</v>
          </cell>
          <cell r="I70">
            <v>7096.8</v>
          </cell>
          <cell r="K70">
            <v>-20954.627930553801</v>
          </cell>
          <cell r="N70">
            <v>3862.27206944623</v>
          </cell>
          <cell r="R70">
            <v>20359.7</v>
          </cell>
          <cell r="T70">
            <v>7122.2</v>
          </cell>
          <cell r="V70">
            <v>-852.11939141396203</v>
          </cell>
          <cell r="Y70">
            <v>26629.780608585999</v>
          </cell>
          <cell r="AB70">
            <v>21942.7</v>
          </cell>
          <cell r="AD70">
            <v>6999.4</v>
          </cell>
          <cell r="AF70">
            <v>684.38392489789101</v>
          </cell>
          <cell r="AI70">
            <v>29626.483924897901</v>
          </cell>
        </row>
        <row r="71">
          <cell r="C71" t="str">
            <v>Income Taxes Expense</v>
          </cell>
          <cell r="G71">
            <v>5316.1</v>
          </cell>
          <cell r="I71">
            <v>597.9</v>
          </cell>
          <cell r="K71">
            <v>-4369.0911722215096</v>
          </cell>
          <cell r="N71">
            <v>1544.9088277784899</v>
          </cell>
          <cell r="R71">
            <v>6107.9</v>
          </cell>
          <cell r="T71">
            <v>2136.6</v>
          </cell>
          <cell r="V71">
            <v>2407.4122434344099</v>
          </cell>
          <cell r="Y71">
            <v>10651.912243434401</v>
          </cell>
          <cell r="AB71">
            <v>6582.8</v>
          </cell>
          <cell r="AD71">
            <v>2064.8000000000002</v>
          </cell>
          <cell r="AF71">
            <v>3202.9935699591601</v>
          </cell>
          <cell r="AI71">
            <v>11850.593569959199</v>
          </cell>
        </row>
        <row r="72">
          <cell r="C72" t="str">
            <v>Preferred Dividends</v>
          </cell>
          <cell r="G72">
            <v>0</v>
          </cell>
          <cell r="I72">
            <v>7694.7</v>
          </cell>
          <cell r="K72">
            <v>-7694.7</v>
          </cell>
          <cell r="N72">
            <v>0</v>
          </cell>
          <cell r="R72">
            <v>0</v>
          </cell>
          <cell r="T72">
            <v>0</v>
          </cell>
          <cell r="V72">
            <v>0</v>
          </cell>
          <cell r="Y72">
            <v>0</v>
          </cell>
          <cell r="AB72">
            <v>0</v>
          </cell>
          <cell r="AD72">
            <v>0</v>
          </cell>
          <cell r="AF72">
            <v>0</v>
          </cell>
          <cell r="AI72">
            <v>0</v>
          </cell>
        </row>
        <row r="73">
          <cell r="B73" t="str">
            <v>Consolidated Net Income</v>
          </cell>
          <cell r="G73">
            <v>12404</v>
          </cell>
          <cell r="I73">
            <v>-1195.8</v>
          </cell>
          <cell r="K73">
            <v>-8890.8367583322706</v>
          </cell>
          <cell r="N73">
            <v>2317.3632416677401</v>
          </cell>
          <cell r="R73">
            <v>14251.8</v>
          </cell>
          <cell r="T73">
            <v>4985.6000000000004</v>
          </cell>
          <cell r="V73">
            <v>-3259.5316348483698</v>
          </cell>
          <cell r="Y73">
            <v>15977.8683651516</v>
          </cell>
          <cell r="AB73">
            <v>15359.9</v>
          </cell>
          <cell r="AD73">
            <v>4934.6000000000004</v>
          </cell>
          <cell r="AF73">
            <v>-2518.6096450612599</v>
          </cell>
          <cell r="AI73">
            <v>17775.8903549387</v>
          </cell>
        </row>
        <row r="74">
          <cell r="C74" t="str">
            <v>Attributable to Non-Controlling Interests</v>
          </cell>
          <cell r="G74">
            <v>28</v>
          </cell>
          <cell r="I74">
            <v>0</v>
          </cell>
          <cell r="K74">
            <v>-28</v>
          </cell>
          <cell r="N74">
            <v>0</v>
          </cell>
          <cell r="R74">
            <v>28</v>
          </cell>
          <cell r="T74">
            <v>0</v>
          </cell>
          <cell r="V74">
            <v>-28</v>
          </cell>
          <cell r="Y74">
            <v>0</v>
          </cell>
          <cell r="AB74">
            <v>28</v>
          </cell>
          <cell r="AD74">
            <v>0</v>
          </cell>
          <cell r="AF74">
            <v>-28</v>
          </cell>
          <cell r="AI74">
            <v>0</v>
          </cell>
        </row>
        <row r="75">
          <cell r="B75" t="str">
            <v>Net Income Available to Common</v>
          </cell>
          <cell r="G75">
            <v>12376</v>
          </cell>
          <cell r="I75">
            <v>-1195.8</v>
          </cell>
          <cell r="K75">
            <v>-8862.8367583322706</v>
          </cell>
          <cell r="N75">
            <v>2317.3632416677401</v>
          </cell>
          <cell r="R75">
            <v>14223.8</v>
          </cell>
          <cell r="T75">
            <v>4985.6000000000004</v>
          </cell>
          <cell r="V75">
            <v>-3231.5316348483698</v>
          </cell>
          <cell r="Y75">
            <v>15977.8683651516</v>
          </cell>
          <cell r="AB75">
            <v>15331.9</v>
          </cell>
          <cell r="AD75">
            <v>4934.6000000000004</v>
          </cell>
          <cell r="AF75">
            <v>-2490.6096450612599</v>
          </cell>
          <cell r="AI75">
            <v>17775.8903549387</v>
          </cell>
        </row>
        <row r="77">
          <cell r="B77" t="str">
            <v>Existing Convertible Debt Shares</v>
          </cell>
          <cell r="N77">
            <v>0</v>
          </cell>
          <cell r="Y77">
            <v>0</v>
          </cell>
          <cell r="AI77">
            <v>0</v>
          </cell>
        </row>
        <row r="78">
          <cell r="B78" t="str">
            <v>New Convertible Debt Shares</v>
          </cell>
          <cell r="N78">
            <v>220.40996253030599</v>
          </cell>
          <cell r="Y78">
            <v>220.40996253030599</v>
          </cell>
          <cell r="AI78">
            <v>220.40996253030599</v>
          </cell>
        </row>
        <row r="79">
          <cell r="B79" t="str">
            <v>Fully Diluted Shares Outstanding - excluding Convts</v>
          </cell>
          <cell r="G79">
            <v>6750</v>
          </cell>
          <cell r="I79">
            <v>1329</v>
          </cell>
          <cell r="K79">
            <v>1319.4651275378201</v>
          </cell>
          <cell r="N79">
            <v>8069.4651275378201</v>
          </cell>
          <cell r="R79">
            <v>6750</v>
          </cell>
          <cell r="T79">
            <v>1306.5</v>
          </cell>
          <cell r="V79">
            <v>1319.4651275378201</v>
          </cell>
          <cell r="Y79">
            <v>8069.4651275378201</v>
          </cell>
          <cell r="AB79">
            <v>6750</v>
          </cell>
          <cell r="AD79">
            <v>1301.5999999999999</v>
          </cell>
          <cell r="AF79">
            <v>1319.4651275378201</v>
          </cell>
          <cell r="AI79">
            <v>8069.4651275378201</v>
          </cell>
        </row>
        <row r="80">
          <cell r="B80" t="str">
            <v>Total Shares</v>
          </cell>
          <cell r="G80">
            <v>6750</v>
          </cell>
          <cell r="N80">
            <v>8289.8750900681207</v>
          </cell>
          <cell r="R80">
            <v>6750</v>
          </cell>
          <cell r="Y80">
            <v>8289.8750900681207</v>
          </cell>
          <cell r="AB80">
            <v>6750</v>
          </cell>
          <cell r="AI80">
            <v>8289.8750900681207</v>
          </cell>
        </row>
        <row r="82">
          <cell r="B82" t="str">
            <v>Earnings per Share</v>
          </cell>
          <cell r="G82">
            <v>1.8334814814814799</v>
          </cell>
          <cell r="I82">
            <v>-0.89977426636568802</v>
          </cell>
          <cell r="N82">
            <v>0.27954139435033298</v>
          </cell>
          <cell r="R82">
            <v>2.10722962962963</v>
          </cell>
          <cell r="T82">
            <v>3.8159969383850001</v>
          </cell>
          <cell r="Y82">
            <v>1.9273955507839</v>
          </cell>
          <cell r="AB82">
            <v>2.2713925925925902</v>
          </cell>
          <cell r="AD82">
            <v>3.7911800860479401</v>
          </cell>
          <cell r="AI82">
            <v>2.1442892880539999</v>
          </cell>
        </row>
        <row r="84">
          <cell r="I84" t="str">
            <v>Accretion (Dilution) - $</v>
          </cell>
          <cell r="N84">
            <v>-1.5539400871311499</v>
          </cell>
          <cell r="T84" t="str">
            <v>Accretion (Dilution) - $</v>
          </cell>
          <cell r="Y84">
            <v>-0.179834078845724</v>
          </cell>
          <cell r="AD84" t="str">
            <v>Accretion (Dilution) - $</v>
          </cell>
          <cell r="AI84">
            <v>-0.127103304538596</v>
          </cell>
        </row>
        <row r="86">
          <cell r="I86" t="str">
            <v>Accretion (Dilution) - %</v>
          </cell>
          <cell r="N86">
            <v>-0.84753519619709505</v>
          </cell>
          <cell r="T86" t="str">
            <v>Accretion (Dilution) - %</v>
          </cell>
          <cell r="Y86">
            <v>-8.53414721950983E-2</v>
          </cell>
          <cell r="AD86" t="str">
            <v>Accretion (Dilution) - %</v>
          </cell>
          <cell r="AI86">
            <v>-5.59583160362069E-2</v>
          </cell>
        </row>
        <row r="93">
          <cell r="A93" t="str">
            <v>x</v>
          </cell>
          <cell r="E93" t="str">
            <v>Convert New Convertible Debt?</v>
          </cell>
          <cell r="G93" t="str">
            <v>Y</v>
          </cell>
        </row>
      </sheetData>
      <sheetData sheetId="11" refreshError="1"/>
      <sheetData sheetId="12">
        <row r="2">
          <cell r="H2" t="str">
            <v>* Toggle "Include Acquiror" to OFF from Inputs tab for correct output</v>
          </cell>
        </row>
        <row r="4">
          <cell r="F4" t="str">
            <v>Timing Discount Factor</v>
          </cell>
          <cell r="G4">
            <v>0</v>
          </cell>
          <cell r="H4" t="str">
            <v>0.0 = Assumes cash flows are received at year end</v>
          </cell>
        </row>
        <row r="5">
          <cell r="H5" t="str">
            <v>0.5 = Assumes cash flows are received mid year (terminal value always discounted at year-end)</v>
          </cell>
        </row>
        <row r="6">
          <cell r="F6" t="str">
            <v>Show Stub?</v>
          </cell>
          <cell r="G6">
            <v>3</v>
          </cell>
          <cell r="H6">
            <v>0</v>
          </cell>
        </row>
        <row r="7">
          <cell r="F7" t="str">
            <v>Terminal Value Method</v>
          </cell>
          <cell r="G7" t="str">
            <v>Growth</v>
          </cell>
        </row>
        <row r="9">
          <cell r="A9" t="str">
            <v>x</v>
          </cell>
          <cell r="C9" t="str">
            <v>Projected Free Cash Flow Summary</v>
          </cell>
        </row>
        <row r="10">
          <cell r="C10" t="str">
            <v>($ in Millions)</v>
          </cell>
          <cell r="H10">
            <v>3</v>
          </cell>
          <cell r="J10" t="str">
            <v>For the Years Ended December 31,</v>
          </cell>
          <cell r="P10" t="str">
            <v>Terminal</v>
          </cell>
        </row>
        <row r="11">
          <cell r="H11">
            <v>2009</v>
          </cell>
          <cell r="J11">
            <v>2010</v>
          </cell>
          <cell r="K11">
            <v>2011</v>
          </cell>
          <cell r="L11">
            <v>2012</v>
          </cell>
          <cell r="M11">
            <v>2013</v>
          </cell>
          <cell r="N11">
            <v>2014</v>
          </cell>
          <cell r="P11" t="str">
            <v>Value</v>
          </cell>
          <cell r="R11" t="str">
            <v>2014 Normalized</v>
          </cell>
          <cell r="U11">
            <v>2009</v>
          </cell>
        </row>
        <row r="12">
          <cell r="C12" t="str">
            <v>Net Revenue</v>
          </cell>
          <cell r="H12">
            <v>5765.15</v>
          </cell>
          <cell r="J12">
            <v>23050.6</v>
          </cell>
          <cell r="K12">
            <v>23169.1</v>
          </cell>
          <cell r="L12">
            <v>24367.3</v>
          </cell>
          <cell r="M12">
            <v>26043.8</v>
          </cell>
          <cell r="N12">
            <v>27835.645247524299</v>
          </cell>
          <cell r="P12">
            <v>28392.358152474801</v>
          </cell>
          <cell r="R12">
            <v>27835.645247524299</v>
          </cell>
          <cell r="U12">
            <v>23060.6</v>
          </cell>
        </row>
        <row r="13">
          <cell r="C13" t="str">
            <v>% Growth</v>
          </cell>
          <cell r="H13" t="str">
            <v>NM</v>
          </cell>
          <cell r="J13">
            <v>-4.3364006140345101E-4</v>
          </cell>
          <cell r="K13">
            <v>5.1408640122165804E-3</v>
          </cell>
          <cell r="L13">
            <v>5.1715431328795698E-2</v>
          </cell>
          <cell r="M13">
            <v>6.8801221308885302E-2</v>
          </cell>
          <cell r="N13">
            <v>6.8801221308885302E-2</v>
          </cell>
          <cell r="P13">
            <v>0.02</v>
          </cell>
        </row>
        <row r="15">
          <cell r="C15" t="str">
            <v>EBITDA</v>
          </cell>
          <cell r="H15">
            <v>2000.875</v>
          </cell>
          <cell r="J15">
            <v>8000.3</v>
          </cell>
          <cell r="K15">
            <v>7904.2</v>
          </cell>
          <cell r="L15">
            <v>8455.2000000000007</v>
          </cell>
          <cell r="M15">
            <v>9442</v>
          </cell>
          <cell r="N15">
            <v>10091.6211315985</v>
          </cell>
          <cell r="P15">
            <v>10293.4535542305</v>
          </cell>
          <cell r="R15">
            <v>10091.6211315985</v>
          </cell>
        </row>
        <row r="16">
          <cell r="C16" t="str">
            <v>% Margin</v>
          </cell>
          <cell r="H16">
            <v>0.347063823144238</v>
          </cell>
          <cell r="J16">
            <v>0.34707556419355701</v>
          </cell>
          <cell r="K16">
            <v>0.34115265590808402</v>
          </cell>
          <cell r="L16">
            <v>0.34698961312907101</v>
          </cell>
          <cell r="M16">
            <v>0.36254310046921001</v>
          </cell>
          <cell r="N16">
            <v>0.36254310046921001</v>
          </cell>
          <cell r="P16">
            <v>0.36254310046921001</v>
          </cell>
          <cell r="R16">
            <v>0.36254310046921001</v>
          </cell>
        </row>
        <row r="18">
          <cell r="C18" t="str">
            <v>EBIT (Excluding Synergies)</v>
          </cell>
          <cell r="H18">
            <v>1766.35</v>
          </cell>
          <cell r="J18">
            <v>7013</v>
          </cell>
          <cell r="K18">
            <v>6867.2</v>
          </cell>
          <cell r="L18">
            <v>7389.2</v>
          </cell>
          <cell r="M18">
            <v>8327.2000000000007</v>
          </cell>
          <cell r="N18">
            <v>8900.1215300833501</v>
          </cell>
          <cell r="P18">
            <v>9078.1239606850195</v>
          </cell>
          <cell r="R18">
            <v>8900.1215300833501</v>
          </cell>
        </row>
        <row r="19">
          <cell r="D19" t="str">
            <v>Less: Taxes 1</v>
          </cell>
          <cell r="H19">
            <v>706.54000000000099</v>
          </cell>
          <cell r="J19">
            <v>2805.2</v>
          </cell>
          <cell r="K19">
            <v>2746.88</v>
          </cell>
          <cell r="L19">
            <v>2955.68</v>
          </cell>
          <cell r="M19">
            <v>3330.88</v>
          </cell>
          <cell r="N19">
            <v>3560.0486120333399</v>
          </cell>
          <cell r="P19">
            <v>3631.24958427401</v>
          </cell>
          <cell r="R19">
            <v>3560.0486120333399</v>
          </cell>
        </row>
        <row r="20">
          <cell r="D20" t="str">
            <v>Plus: Depreciation &amp; Amortization</v>
          </cell>
          <cell r="H20">
            <v>234.52500000000001</v>
          </cell>
          <cell r="J20">
            <v>987.3</v>
          </cell>
          <cell r="K20">
            <v>1037</v>
          </cell>
          <cell r="L20">
            <v>1066</v>
          </cell>
          <cell r="M20">
            <v>1114.8</v>
          </cell>
          <cell r="N20">
            <v>1191.4996015151501</v>
          </cell>
          <cell r="P20">
            <v>1191.4996015151501</v>
          </cell>
          <cell r="R20">
            <v>1191.4996015151501</v>
          </cell>
        </row>
        <row r="21">
          <cell r="D21" t="str">
            <v>Less: Capital Expenditures</v>
          </cell>
          <cell r="H21">
            <v>250</v>
          </cell>
          <cell r="J21">
            <v>1000</v>
          </cell>
          <cell r="K21">
            <v>1000</v>
          </cell>
          <cell r="L21">
            <v>1000</v>
          </cell>
          <cell r="M21">
            <v>1000</v>
          </cell>
          <cell r="N21">
            <v>1000</v>
          </cell>
          <cell r="P21">
            <v>1191.4996015151501</v>
          </cell>
          <cell r="R21">
            <v>1191.4996015151501</v>
          </cell>
        </row>
        <row r="22">
          <cell r="D22" t="str">
            <v>Less: Incremental Working Capital</v>
          </cell>
          <cell r="H22">
            <v>1.40277700228853</v>
          </cell>
          <cell r="J22">
            <v>-21.8337985941907</v>
          </cell>
          <cell r="K22">
            <v>-11.362395224488001</v>
          </cell>
          <cell r="L22">
            <v>84.420435009898</v>
          </cell>
          <cell r="M22">
            <v>98.234677583744997</v>
          </cell>
          <cell r="N22">
            <v>145.016578897561</v>
          </cell>
          <cell r="P22">
            <v>147.916910475512</v>
          </cell>
          <cell r="R22">
            <v>145.016578897561</v>
          </cell>
        </row>
        <row r="23">
          <cell r="C23" t="str">
            <v>Unlevered Free Cash Flow</v>
          </cell>
          <cell r="H23">
            <v>1042.9322229977099</v>
          </cell>
          <cell r="J23">
            <v>4216.9337985941902</v>
          </cell>
          <cell r="K23">
            <v>4168.6823952244904</v>
          </cell>
          <cell r="L23">
            <v>4415.0995649900997</v>
          </cell>
          <cell r="M23">
            <v>5012.8853224162503</v>
          </cell>
          <cell r="N23">
            <v>5386.5559406675902</v>
          </cell>
          <cell r="P23">
            <v>5298.9574659355003</v>
          </cell>
          <cell r="R23">
            <v>5195.0563391524502</v>
          </cell>
        </row>
        <row r="25">
          <cell r="A25" t="str">
            <v>x</v>
          </cell>
          <cell r="C25" t="str">
            <v>PV of Cash Flows @ 7.8% Discount Rate</v>
          </cell>
          <cell r="H25">
            <v>1023.50210466367</v>
          </cell>
          <cell r="J25">
            <v>3838.4868229424301</v>
          </cell>
          <cell r="K25">
            <v>3519.5950316253002</v>
          </cell>
          <cell r="L25">
            <v>3457.5224309227001</v>
          </cell>
          <cell r="M25">
            <v>3641.1862229192998</v>
          </cell>
          <cell r="N25">
            <v>3629.0830962885998</v>
          </cell>
          <cell r="P25">
            <v>61419.780910208603</v>
          </cell>
          <cell r="R25">
            <v>3500.06411375883</v>
          </cell>
        </row>
        <row r="27">
          <cell r="C27" t="str">
            <v>PV of Future Cash Flows</v>
          </cell>
          <cell r="H27">
            <v>19109.375709362001</v>
          </cell>
        </row>
        <row r="28">
          <cell r="C28" t="str">
            <v>PV of Terminal Value (Perpetuity Growth of 2.0%)</v>
          </cell>
          <cell r="H28">
            <v>61419.780910208603</v>
          </cell>
        </row>
        <row r="29">
          <cell r="C29" t="str">
            <v>Standalone Enterprise Value</v>
          </cell>
          <cell r="H29">
            <v>80529.156619570596</v>
          </cell>
        </row>
        <row r="30">
          <cell r="C30" t="str">
            <v>Less Net Debt</v>
          </cell>
          <cell r="H30">
            <v>-3440.6</v>
          </cell>
        </row>
        <row r="31">
          <cell r="C31" t="str">
            <v>Implied Equity Value</v>
          </cell>
          <cell r="H31">
            <v>83969.756619570602</v>
          </cell>
        </row>
        <row r="32">
          <cell r="C32" t="str">
            <v>Implied Price Per Share</v>
          </cell>
          <cell r="H32">
            <v>62.946107977646001</v>
          </cell>
        </row>
        <row r="34">
          <cell r="C34" t="str">
            <v>Implied EV / LTM 9/30/09 EBITDA</v>
          </cell>
          <cell r="H34">
            <v>8.0526740817346099</v>
          </cell>
        </row>
        <row r="36">
          <cell r="D36" t="str">
            <v>Pre-Tax Synergies (Perpetuity Growth of 2.0%)</v>
          </cell>
          <cell r="H36">
            <v>250</v>
          </cell>
          <cell r="J36">
            <v>2000</v>
          </cell>
          <cell r="K36">
            <v>3000</v>
          </cell>
          <cell r="L36">
            <v>4000</v>
          </cell>
          <cell r="M36">
            <v>4000</v>
          </cell>
          <cell r="N36">
            <v>4000</v>
          </cell>
          <cell r="P36">
            <v>4080</v>
          </cell>
        </row>
        <row r="37">
          <cell r="D37" t="str">
            <v>Tax-Affected Synergies @ 40.0% Tax Rate</v>
          </cell>
          <cell r="H37">
            <v>150</v>
          </cell>
          <cell r="J37">
            <v>1200</v>
          </cell>
          <cell r="K37">
            <v>1800</v>
          </cell>
          <cell r="L37">
            <v>2400</v>
          </cell>
          <cell r="M37">
            <v>2400</v>
          </cell>
          <cell r="N37">
            <v>2400</v>
          </cell>
          <cell r="P37">
            <v>2448</v>
          </cell>
        </row>
        <row r="39">
          <cell r="A39" t="str">
            <v>x</v>
          </cell>
          <cell r="C39" t="str">
            <v>PV of Synergies @ 7.8% Discount Rate</v>
          </cell>
          <cell r="H39">
            <v>147.20545814402999</v>
          </cell>
          <cell r="J39">
            <v>1092.30649745237</v>
          </cell>
          <cell r="K39">
            <v>1519.7298465776701</v>
          </cell>
          <cell r="L39">
            <v>1879.47150728255</v>
          </cell>
          <cell r="M39">
            <v>1743.2768501462799</v>
          </cell>
          <cell r="N39">
            <v>1616.9514485749801</v>
          </cell>
          <cell r="P39">
            <v>28374.567003935401</v>
          </cell>
        </row>
        <row r="41">
          <cell r="C41" t="str">
            <v>Standalone Enterprise Value</v>
          </cell>
          <cell r="H41">
            <v>80529.156619570596</v>
          </cell>
        </row>
        <row r="42">
          <cell r="C42" t="str">
            <v>PV of Synergies</v>
          </cell>
          <cell r="H42">
            <v>36373.508612113299</v>
          </cell>
        </row>
        <row r="43">
          <cell r="C43" t="str">
            <v>Enterprise Value w/ Synergies</v>
          </cell>
          <cell r="H43">
            <v>116902.665231684</v>
          </cell>
        </row>
        <row r="44">
          <cell r="C44" t="str">
            <v>Less Net Debt</v>
          </cell>
          <cell r="H44">
            <v>-3440.6</v>
          </cell>
        </row>
        <row r="45">
          <cell r="C45" t="str">
            <v>Implied Equity Value</v>
          </cell>
          <cell r="H45">
            <v>120343.265231684</v>
          </cell>
        </row>
        <row r="46">
          <cell r="C46" t="str">
            <v>Implied Price Per Share</v>
          </cell>
          <cell r="H46">
            <v>90.212720300901097</v>
          </cell>
        </row>
        <row r="48">
          <cell r="C48" t="str">
            <v>Implied EV / LTM 9/30/09 EBITDA</v>
          </cell>
          <cell r="H48">
            <v>11.6899158256936</v>
          </cell>
        </row>
        <row r="50">
          <cell r="C50" t="str">
            <v>Source: Company projections and Wachovia estimates</v>
          </cell>
        </row>
        <row r="51">
          <cell r="C51" t="str">
            <v>Note: Cash flows are discounted back to September 30, 2009</v>
          </cell>
        </row>
        <row r="52">
          <cell r="C52">
            <v>1</v>
          </cell>
          <cell r="D52" t="str">
            <v>Based on an effective tax rate of 40.0%</v>
          </cell>
        </row>
        <row r="53">
          <cell r="H53">
            <v>1190.1376811417399</v>
          </cell>
          <cell r="I53">
            <v>0</v>
          </cell>
          <cell r="J53">
            <v>5416.9337985941902</v>
          </cell>
          <cell r="K53">
            <v>5968.6823952244904</v>
          </cell>
          <cell r="L53">
            <v>6815.0995649900997</v>
          </cell>
          <cell r="M53">
            <v>7412.8853224162503</v>
          </cell>
          <cell r="N53">
            <v>7786.5559406675902</v>
          </cell>
          <cell r="O53">
            <v>0</v>
          </cell>
        </row>
        <row r="55">
          <cell r="A55" t="str">
            <v>x</v>
          </cell>
          <cell r="E55" t="str">
            <v>Discount Period:</v>
          </cell>
          <cell r="H55">
            <v>0.25</v>
          </cell>
          <cell r="J55">
            <v>1.25</v>
          </cell>
          <cell r="K55">
            <v>2.25</v>
          </cell>
          <cell r="L55">
            <v>3.25</v>
          </cell>
          <cell r="M55">
            <v>4.25</v>
          </cell>
          <cell r="N55">
            <v>5.25</v>
          </cell>
          <cell r="P55">
            <v>5.25</v>
          </cell>
        </row>
        <row r="56">
          <cell r="R56" t="str">
            <v>Stub Period</v>
          </cell>
          <cell r="S56" t="str">
            <v>+1 Disc. Per.</v>
          </cell>
        </row>
        <row r="57">
          <cell r="E57" t="str">
            <v>DCF Assumptions:</v>
          </cell>
          <cell r="R57">
            <v>0</v>
          </cell>
          <cell r="S57">
            <v>0.5</v>
          </cell>
        </row>
        <row r="58">
          <cell r="E58" t="str">
            <v>Terminal Mult.</v>
          </cell>
          <cell r="G58">
            <v>6</v>
          </cell>
          <cell r="R58">
            <v>3</v>
          </cell>
          <cell r="S58">
            <v>0.75</v>
          </cell>
        </row>
        <row r="59">
          <cell r="E59" t="str">
            <v>LT Growth Rate</v>
          </cell>
          <cell r="G59">
            <v>0.02</v>
          </cell>
          <cell r="R59">
            <v>6</v>
          </cell>
          <cell r="S59">
            <v>1</v>
          </cell>
        </row>
        <row r="60">
          <cell r="E60" t="str">
            <v>Tax Rate</v>
          </cell>
          <cell r="G60">
            <v>0.4</v>
          </cell>
          <cell r="R60">
            <v>9</v>
          </cell>
          <cell r="S60">
            <v>1.25</v>
          </cell>
        </row>
        <row r="61">
          <cell r="E61" t="str">
            <v>WACC</v>
          </cell>
          <cell r="G61">
            <v>7.8125661523494996E-2</v>
          </cell>
        </row>
        <row r="62">
          <cell r="E62" t="str">
            <v>FD Shares Outstanding - Trading</v>
          </cell>
          <cell r="G62">
            <v>1333.9944170875599</v>
          </cell>
        </row>
        <row r="63">
          <cell r="E63" t="str">
            <v>Net Debt</v>
          </cell>
          <cell r="G63">
            <v>-3440.6</v>
          </cell>
        </row>
        <row r="64">
          <cell r="E64" t="str">
            <v>Synergies - 2009 (3 Months)</v>
          </cell>
          <cell r="G64">
            <v>250</v>
          </cell>
        </row>
        <row r="65">
          <cell r="E65" t="str">
            <v>Synergies - 2010</v>
          </cell>
          <cell r="G65">
            <v>2000</v>
          </cell>
        </row>
        <row r="66">
          <cell r="E66" t="str">
            <v>Synergies - 2011</v>
          </cell>
          <cell r="G66">
            <v>3000</v>
          </cell>
        </row>
        <row r="67">
          <cell r="E67" t="str">
            <v>Synergies - 2012</v>
          </cell>
          <cell r="G67">
            <v>4000</v>
          </cell>
        </row>
        <row r="68">
          <cell r="E68" t="str">
            <v>Synergies - 2013</v>
          </cell>
          <cell r="G68">
            <v>4000</v>
          </cell>
        </row>
        <row r="69">
          <cell r="E69" t="str">
            <v>Synergies - 2014</v>
          </cell>
          <cell r="G69">
            <v>4000</v>
          </cell>
        </row>
        <row r="72">
          <cell r="A72" t="str">
            <v>x</v>
          </cell>
          <cell r="E72" t="str">
            <v>Select EBITDA Metric:</v>
          </cell>
          <cell r="F72" t="str">
            <v>(E or P)</v>
          </cell>
          <cell r="J72" t="str">
            <v>LTM 9/30/09 EBITDA</v>
          </cell>
        </row>
        <row r="74">
          <cell r="E74">
            <v>40086</v>
          </cell>
          <cell r="H74" t="str">
            <v>LTM 9/30/09 EBITDA</v>
          </cell>
          <cell r="J74">
            <v>7976.5999999999904</v>
          </cell>
          <cell r="K74" t="str">
            <v>Including synergies</v>
          </cell>
        </row>
        <row r="75">
          <cell r="E75">
            <v>2008</v>
          </cell>
          <cell r="H75" t="str">
            <v>2008 EBITDA</v>
          </cell>
          <cell r="J75">
            <v>7895.9</v>
          </cell>
          <cell r="K75" t="str">
            <v>Including synergies</v>
          </cell>
        </row>
        <row r="76">
          <cell r="E76">
            <v>2009</v>
          </cell>
          <cell r="F76" t="str">
            <v>E</v>
          </cell>
          <cell r="H76" t="str">
            <v>2009E EBITDA</v>
          </cell>
          <cell r="J76">
            <v>8253.5</v>
          </cell>
          <cell r="K76" t="str">
            <v>Including synergies</v>
          </cell>
        </row>
        <row r="77">
          <cell r="E77">
            <v>2010</v>
          </cell>
          <cell r="F77" t="str">
            <v>P</v>
          </cell>
          <cell r="H77" t="str">
            <v>2010P EBITDA</v>
          </cell>
          <cell r="J77">
            <v>10000.299999999999</v>
          </cell>
          <cell r="K77" t="str">
            <v>Including synergies</v>
          </cell>
        </row>
        <row r="78">
          <cell r="E78" t="str">
            <v>Active</v>
          </cell>
          <cell r="H78" t="str">
            <v>LTM 9/30/09 EBITDA</v>
          </cell>
          <cell r="J78">
            <v>10000.299999999999</v>
          </cell>
        </row>
        <row r="79">
          <cell r="A79" t="str">
            <v>x</v>
          </cell>
          <cell r="T79" t="str">
            <v>Discounted Cash Flow Sensitivity Analysis - Wyeth</v>
          </cell>
        </row>
        <row r="81">
          <cell r="V81" t="str">
            <v>Enterprise Value</v>
          </cell>
          <cell r="AD81" t="str">
            <v>Enterprise Value</v>
          </cell>
        </row>
        <row r="82">
          <cell r="V82" t="str">
            <v>Free Cash Flow Growth After 2014</v>
          </cell>
          <cell r="AD82" t="str">
            <v>Multiple of 2014 EBITDA</v>
          </cell>
        </row>
        <row r="83">
          <cell r="U83">
            <v>80529.156619570596</v>
          </cell>
          <cell r="V83">
            <v>1.4999999999999999E-2</v>
          </cell>
          <cell r="W83">
            <v>0.02</v>
          </cell>
          <cell r="X83">
            <v>2.5000000000000001E-2</v>
          </cell>
          <cell r="Y83">
            <v>0.03</v>
          </cell>
          <cell r="Z83">
            <v>3.5000000000000003E-2</v>
          </cell>
          <cell r="AC83">
            <v>80529.156619570596</v>
          </cell>
          <cell r="AD83">
            <v>6</v>
          </cell>
          <cell r="AE83">
            <v>6.5</v>
          </cell>
          <cell r="AF83">
            <v>7</v>
          </cell>
          <cell r="AG83">
            <v>7.5</v>
          </cell>
          <cell r="AH83">
            <v>8</v>
          </cell>
          <cell r="AJ83" t="str">
            <v>Perpetuity Assumptions</v>
          </cell>
        </row>
        <row r="84">
          <cell r="T84" t="str">
            <v>WACC</v>
          </cell>
          <cell r="U84">
            <v>0.08</v>
          </cell>
          <cell r="AB84" t="str">
            <v>WACC</v>
          </cell>
          <cell r="AC84">
            <v>0.08</v>
          </cell>
          <cell r="AL84" t="str">
            <v>%/x</v>
          </cell>
          <cell r="AM84" t="str">
            <v>Step</v>
          </cell>
        </row>
        <row r="85">
          <cell r="U85">
            <v>0.09</v>
          </cell>
          <cell r="AC85">
            <v>0.09</v>
          </cell>
          <cell r="AJ85" t="str">
            <v>Growth Rate</v>
          </cell>
          <cell r="AL85">
            <v>1.4999999999999999E-2</v>
          </cell>
          <cell r="AM85">
            <v>5.0000000000000001E-3</v>
          </cell>
        </row>
        <row r="86">
          <cell r="U86">
            <v>0.1</v>
          </cell>
          <cell r="AC86">
            <v>0.1</v>
          </cell>
          <cell r="AJ86" t="str">
            <v>WACC Start</v>
          </cell>
          <cell r="AL86">
            <v>0.08</v>
          </cell>
          <cell r="AM86">
            <v>0.01</v>
          </cell>
        </row>
        <row r="87">
          <cell r="G87" t="str">
            <v>At Closing</v>
          </cell>
          <cell r="H87">
            <v>2009</v>
          </cell>
          <cell r="J87" t="str">
            <v>Projected</v>
          </cell>
          <cell r="U87">
            <v>0.11</v>
          </cell>
          <cell r="AC87">
            <v>0.11</v>
          </cell>
        </row>
        <row r="88">
          <cell r="C88" t="str">
            <v>FYE December 31,</v>
          </cell>
          <cell r="F88">
            <v>2008</v>
          </cell>
          <cell r="G88">
            <v>40086</v>
          </cell>
          <cell r="H88">
            <v>3</v>
          </cell>
          <cell r="J88">
            <v>2010</v>
          </cell>
          <cell r="K88">
            <v>2011</v>
          </cell>
          <cell r="L88">
            <v>2012</v>
          </cell>
          <cell r="M88">
            <v>2013</v>
          </cell>
          <cell r="N88">
            <v>2014</v>
          </cell>
          <cell r="U88">
            <v>0.12</v>
          </cell>
          <cell r="AC88">
            <v>0.12</v>
          </cell>
        </row>
        <row r="89">
          <cell r="AJ89" t="str">
            <v>Multiple Assumptions</v>
          </cell>
        </row>
        <row r="90">
          <cell r="C90" t="str">
            <v>Accounts Receivable</v>
          </cell>
          <cell r="F90">
            <v>3450.5</v>
          </cell>
          <cell r="G90">
            <v>3450.5</v>
          </cell>
          <cell r="H90">
            <v>3459.0010313457401</v>
          </cell>
          <cell r="J90">
            <v>3457.5010699261102</v>
          </cell>
          <cell r="K90">
            <v>3475.2756127487</v>
          </cell>
          <cell r="L90">
            <v>3655.0009900484401</v>
          </cell>
          <cell r="M90">
            <v>3906.4695220489598</v>
          </cell>
          <cell r="N90">
            <v>4175.2393961718599</v>
          </cell>
          <cell r="AL90" t="str">
            <v>%/x</v>
          </cell>
          <cell r="AM90" t="str">
            <v>Step</v>
          </cell>
        </row>
        <row r="91">
          <cell r="C91" t="str">
            <v>Inventory</v>
          </cell>
          <cell r="F91">
            <v>2560.6</v>
          </cell>
          <cell r="G91">
            <v>2560.6</v>
          </cell>
          <cell r="H91">
            <v>2561.7254272945002</v>
          </cell>
          <cell r="J91">
            <v>2528.7971949924699</v>
          </cell>
          <cell r="K91">
            <v>2509.4752522284498</v>
          </cell>
          <cell r="L91">
            <v>2616.3023284525498</v>
          </cell>
          <cell r="M91">
            <v>2735.6229121706701</v>
          </cell>
          <cell r="N91">
            <v>2923.8371095685802</v>
          </cell>
          <cell r="V91" t="str">
            <v>Equity Value</v>
          </cell>
          <cell r="AD91" t="str">
            <v>Equity Value</v>
          </cell>
          <cell r="AJ91" t="str">
            <v>Multiple</v>
          </cell>
          <cell r="AL91">
            <v>6</v>
          </cell>
          <cell r="AM91">
            <v>0.5</v>
          </cell>
        </row>
        <row r="92">
          <cell r="C92" t="str">
            <v>Prepaid Expenses and Other</v>
          </cell>
          <cell r="F92">
            <v>1959.8</v>
          </cell>
          <cell r="G92">
            <v>1959.8</v>
          </cell>
          <cell r="H92">
            <v>1964.6283788527401</v>
          </cell>
          <cell r="J92">
            <v>1963.7764372818999</v>
          </cell>
          <cell r="K92">
            <v>1973.87194489636</v>
          </cell>
          <cell r="L92">
            <v>2075.9515839144801</v>
          </cell>
          <cell r="M92">
            <v>2218.7795882659202</v>
          </cell>
          <cell r="N92">
            <v>2371.4343337538398</v>
          </cell>
          <cell r="V92" t="str">
            <v>Free Cash Flow Growth After 2014</v>
          </cell>
          <cell r="AD92" t="str">
            <v>Multiple of 2014 EBITDA</v>
          </cell>
          <cell r="AJ92" t="str">
            <v>WACC Start</v>
          </cell>
          <cell r="AL92">
            <v>0.08</v>
          </cell>
          <cell r="AM92">
            <v>0.01</v>
          </cell>
        </row>
        <row r="93">
          <cell r="C93" t="str">
            <v>Deferred Income Taxes</v>
          </cell>
          <cell r="F93">
            <v>0</v>
          </cell>
          <cell r="G93">
            <v>0</v>
          </cell>
          <cell r="H93">
            <v>0</v>
          </cell>
          <cell r="J93">
            <v>0</v>
          </cell>
          <cell r="K93">
            <v>0</v>
          </cell>
          <cell r="L93">
            <v>0</v>
          </cell>
          <cell r="M93">
            <v>0</v>
          </cell>
          <cell r="N93">
            <v>0</v>
          </cell>
          <cell r="U93">
            <v>80529.156619570596</v>
          </cell>
          <cell r="V93">
            <v>1.4999999999999999E-2</v>
          </cell>
          <cell r="W93">
            <v>0.02</v>
          </cell>
          <cell r="X93">
            <v>2.5000000000000001E-2</v>
          </cell>
          <cell r="Y93">
            <v>0.03</v>
          </cell>
          <cell r="Z93">
            <v>3.5000000000000003E-2</v>
          </cell>
          <cell r="AC93">
            <v>80529.156619570596</v>
          </cell>
          <cell r="AD93">
            <v>6</v>
          </cell>
          <cell r="AE93">
            <v>6.5</v>
          </cell>
          <cell r="AF93">
            <v>7</v>
          </cell>
          <cell r="AG93">
            <v>7.5</v>
          </cell>
          <cell r="AH93">
            <v>8</v>
          </cell>
        </row>
        <row r="94">
          <cell r="C94" t="str">
            <v>Total</v>
          </cell>
          <cell r="F94">
            <v>7970.9</v>
          </cell>
          <cell r="G94">
            <v>7970.9</v>
          </cell>
          <cell r="H94">
            <v>7985.3548374929796</v>
          </cell>
          <cell r="J94">
            <v>7950.0747022004798</v>
          </cell>
          <cell r="K94">
            <v>7958.6228098735101</v>
          </cell>
          <cell r="L94">
            <v>8347.2549024154796</v>
          </cell>
          <cell r="M94">
            <v>8860.8720224855406</v>
          </cell>
          <cell r="N94">
            <v>9470.5108394942799</v>
          </cell>
          <cell r="T94" t="str">
            <v>WACC</v>
          </cell>
          <cell r="U94">
            <v>0.08</v>
          </cell>
          <cell r="V94">
            <v>3440.6</v>
          </cell>
          <cell r="W94">
            <v>3440.6</v>
          </cell>
          <cell r="X94">
            <v>3440.6</v>
          </cell>
          <cell r="Y94">
            <v>3440.6</v>
          </cell>
          <cell r="Z94">
            <v>3440.6</v>
          </cell>
          <cell r="AB94" t="str">
            <v>WACC</v>
          </cell>
          <cell r="AC94">
            <v>0.08</v>
          </cell>
          <cell r="AD94">
            <v>3440.6</v>
          </cell>
          <cell r="AE94">
            <v>3440.6</v>
          </cell>
          <cell r="AF94">
            <v>3440.6</v>
          </cell>
          <cell r="AG94">
            <v>3440.6</v>
          </cell>
          <cell r="AH94">
            <v>3440.6</v>
          </cell>
        </row>
        <row r="95">
          <cell r="U95">
            <v>0.09</v>
          </cell>
          <cell r="V95">
            <v>3440.6</v>
          </cell>
          <cell r="W95">
            <v>3440.6</v>
          </cell>
          <cell r="X95">
            <v>3440.6</v>
          </cell>
          <cell r="Y95">
            <v>3440.6</v>
          </cell>
          <cell r="Z95">
            <v>3440.6</v>
          </cell>
          <cell r="AC95">
            <v>0.09</v>
          </cell>
          <cell r="AD95">
            <v>3440.6</v>
          </cell>
          <cell r="AE95">
            <v>3440.6</v>
          </cell>
          <cell r="AF95">
            <v>3440.6</v>
          </cell>
          <cell r="AG95">
            <v>3440.6</v>
          </cell>
          <cell r="AH95">
            <v>3440.6</v>
          </cell>
        </row>
        <row r="96">
          <cell r="C96" t="str">
            <v>Accounts Payable</v>
          </cell>
          <cell r="F96">
            <v>871.8</v>
          </cell>
          <cell r="G96">
            <v>871.8</v>
          </cell>
          <cell r="H96">
            <v>872.18317094249198</v>
          </cell>
          <cell r="J96">
            <v>860.97219190597298</v>
          </cell>
          <cell r="K96">
            <v>854.39370651127194</v>
          </cell>
          <cell r="L96">
            <v>890.76480900762999</v>
          </cell>
          <cell r="M96">
            <v>931.38953949480197</v>
          </cell>
          <cell r="N96">
            <v>995.47027732636502</v>
          </cell>
          <cell r="U96">
            <v>0.1</v>
          </cell>
          <cell r="V96">
            <v>3440.6</v>
          </cell>
          <cell r="W96">
            <v>3440.6</v>
          </cell>
          <cell r="X96">
            <v>3440.6</v>
          </cell>
          <cell r="Y96">
            <v>3440.6</v>
          </cell>
          <cell r="Z96">
            <v>3440.6</v>
          </cell>
          <cell r="AC96">
            <v>0.1</v>
          </cell>
          <cell r="AD96">
            <v>3440.6</v>
          </cell>
          <cell r="AE96">
            <v>3440.6</v>
          </cell>
          <cell r="AF96">
            <v>3440.6</v>
          </cell>
          <cell r="AG96">
            <v>3440.6</v>
          </cell>
          <cell r="AH96">
            <v>3440.6</v>
          </cell>
        </row>
        <row r="97">
          <cell r="C97" t="str">
            <v>Accrued Liabilities</v>
          </cell>
          <cell r="F97">
            <v>4356.5</v>
          </cell>
          <cell r="G97">
            <v>4356.5</v>
          </cell>
          <cell r="H97">
            <v>4367.2331526033104</v>
          </cell>
          <cell r="J97">
            <v>4365.3393453508497</v>
          </cell>
          <cell r="K97">
            <v>4387.7809612924802</v>
          </cell>
          <cell r="L97">
            <v>4614.6969462819898</v>
          </cell>
          <cell r="M97">
            <v>4932.1937321565802</v>
          </cell>
          <cell r="N97">
            <v>5271.53468466098</v>
          </cell>
          <cell r="U97">
            <v>0.11</v>
          </cell>
          <cell r="V97">
            <v>3440.6</v>
          </cell>
          <cell r="W97">
            <v>3440.6</v>
          </cell>
          <cell r="X97">
            <v>3440.6</v>
          </cell>
          <cell r="Y97">
            <v>3440.6</v>
          </cell>
          <cell r="Z97">
            <v>3440.6</v>
          </cell>
          <cell r="AC97">
            <v>0.11</v>
          </cell>
          <cell r="AD97">
            <v>3440.6</v>
          </cell>
          <cell r="AE97">
            <v>3440.6</v>
          </cell>
          <cell r="AF97">
            <v>3440.6</v>
          </cell>
          <cell r="AG97">
            <v>3440.6</v>
          </cell>
          <cell r="AH97">
            <v>3440.6</v>
          </cell>
        </row>
        <row r="98">
          <cell r="C98" t="str">
            <v>Taxes Payable</v>
          </cell>
          <cell r="F98">
            <v>0</v>
          </cell>
          <cell r="G98">
            <v>0</v>
          </cell>
          <cell r="H98">
            <v>0</v>
          </cell>
          <cell r="J98">
            <v>0</v>
          </cell>
          <cell r="K98">
            <v>0</v>
          </cell>
          <cell r="L98">
            <v>0</v>
          </cell>
          <cell r="M98">
            <v>0</v>
          </cell>
          <cell r="N98">
            <v>0</v>
          </cell>
          <cell r="U98">
            <v>0.12</v>
          </cell>
          <cell r="V98">
            <v>3440.6</v>
          </cell>
          <cell r="W98">
            <v>3440.6</v>
          </cell>
          <cell r="X98">
            <v>3440.6</v>
          </cell>
          <cell r="Y98">
            <v>3440.6</v>
          </cell>
          <cell r="Z98">
            <v>3440.6</v>
          </cell>
          <cell r="AC98">
            <v>0.12</v>
          </cell>
          <cell r="AD98">
            <v>3440.6</v>
          </cell>
          <cell r="AE98">
            <v>3440.6</v>
          </cell>
          <cell r="AF98">
            <v>3440.6</v>
          </cell>
          <cell r="AG98">
            <v>3440.6</v>
          </cell>
          <cell r="AH98">
            <v>3440.6</v>
          </cell>
        </row>
        <row r="99">
          <cell r="C99" t="str">
            <v>Other Current Liabilities</v>
          </cell>
          <cell r="F99">
            <v>785.7</v>
          </cell>
          <cell r="G99">
            <v>785.7</v>
          </cell>
          <cell r="H99">
            <v>787.63573694489105</v>
          </cell>
          <cell r="J99">
            <v>787.29418653555899</v>
          </cell>
          <cell r="K99">
            <v>791.34155888614703</v>
          </cell>
          <cell r="L99">
            <v>832.26612893234505</v>
          </cell>
          <cell r="M99">
            <v>889.52705505690903</v>
          </cell>
          <cell r="N99">
            <v>950.72760283212006</v>
          </cell>
        </row>
        <row r="100">
          <cell r="C100" t="str">
            <v>Total</v>
          </cell>
          <cell r="F100">
            <v>6014</v>
          </cell>
          <cell r="G100">
            <v>6014</v>
          </cell>
          <cell r="H100">
            <v>6027.0520604906897</v>
          </cell>
          <cell r="J100">
            <v>6013.6057237923796</v>
          </cell>
          <cell r="K100">
            <v>6033.5162266898997</v>
          </cell>
          <cell r="L100">
            <v>6337.7278842219703</v>
          </cell>
          <cell r="M100">
            <v>6753.1103267082899</v>
          </cell>
          <cell r="N100">
            <v>7217.7325648194701</v>
          </cell>
        </row>
        <row r="101">
          <cell r="V101" t="str">
            <v>Price Per Share</v>
          </cell>
          <cell r="AD101" t="str">
            <v>Price Per Share</v>
          </cell>
        </row>
        <row r="102">
          <cell r="C102" t="str">
            <v>Total Working Capital</v>
          </cell>
          <cell r="F102">
            <v>1956.9</v>
          </cell>
          <cell r="G102">
            <v>1956.9</v>
          </cell>
          <cell r="H102">
            <v>1958.30277700229</v>
          </cell>
          <cell r="J102">
            <v>1936.4689784080999</v>
          </cell>
          <cell r="K102">
            <v>1925.1065831836099</v>
          </cell>
          <cell r="L102">
            <v>2009.52701819351</v>
          </cell>
          <cell r="M102">
            <v>2107.7616957772502</v>
          </cell>
          <cell r="N102">
            <v>2252.7782746748098</v>
          </cell>
          <cell r="V102" t="str">
            <v>Free Cash Flow Growth After 2014</v>
          </cell>
          <cell r="AD102" t="str">
            <v>Multiple of 2014 EBITDA</v>
          </cell>
        </row>
        <row r="103">
          <cell r="C103" t="str">
            <v>Total Incremental Working Capital Needs</v>
          </cell>
          <cell r="G103">
            <v>0</v>
          </cell>
          <cell r="H103">
            <v>1.40277700228853</v>
          </cell>
          <cell r="J103">
            <v>-21.8337985941907</v>
          </cell>
          <cell r="K103">
            <v>-11.362395224488001</v>
          </cell>
          <cell r="L103">
            <v>84.420435009898</v>
          </cell>
          <cell r="M103">
            <v>98.234677583744997</v>
          </cell>
          <cell r="N103">
            <v>145.016578897561</v>
          </cell>
          <cell r="U103">
            <v>62.946107977646001</v>
          </cell>
          <cell r="V103">
            <v>1.4999999999999999E-2</v>
          </cell>
          <cell r="W103">
            <v>0.02</v>
          </cell>
          <cell r="X103">
            <v>2.5000000000000001E-2</v>
          </cell>
          <cell r="Y103">
            <v>0.03</v>
          </cell>
          <cell r="Z103">
            <v>3.5000000000000003E-2</v>
          </cell>
          <cell r="AC103">
            <v>62.946107977646001</v>
          </cell>
          <cell r="AD103">
            <v>6</v>
          </cell>
          <cell r="AE103">
            <v>6.5</v>
          </cell>
          <cell r="AF103">
            <v>7</v>
          </cell>
          <cell r="AG103">
            <v>7.5</v>
          </cell>
          <cell r="AH103">
            <v>8</v>
          </cell>
        </row>
        <row r="104">
          <cell r="T104" t="str">
            <v>WACC</v>
          </cell>
          <cell r="U104">
            <v>0.08</v>
          </cell>
          <cell r="V104">
            <v>2.57917121385836</v>
          </cell>
          <cell r="W104">
            <v>2.57917121385836</v>
          </cell>
          <cell r="X104">
            <v>2.57917121385836</v>
          </cell>
          <cell r="Y104">
            <v>2.57917121385836</v>
          </cell>
          <cell r="Z104">
            <v>2.57917121385836</v>
          </cell>
          <cell r="AB104" t="str">
            <v>WACC</v>
          </cell>
          <cell r="AC104">
            <v>0.08</v>
          </cell>
          <cell r="AD104">
            <v>2.57917121385836</v>
          </cell>
          <cell r="AE104">
            <v>2.57917121385836</v>
          </cell>
          <cell r="AF104">
            <v>2.57917121385836</v>
          </cell>
          <cell r="AG104">
            <v>2.57917121385836</v>
          </cell>
          <cell r="AH104">
            <v>2.57917121385836</v>
          </cell>
        </row>
        <row r="105">
          <cell r="U105">
            <v>0.09</v>
          </cell>
          <cell r="V105">
            <v>2.57917121385836</v>
          </cell>
          <cell r="W105">
            <v>2.57917121385836</v>
          </cell>
          <cell r="X105">
            <v>2.57917121385836</v>
          </cell>
          <cell r="Y105">
            <v>2.57917121385836</v>
          </cell>
          <cell r="Z105">
            <v>2.57917121385836</v>
          </cell>
          <cell r="AC105">
            <v>0.09</v>
          </cell>
          <cell r="AD105">
            <v>2.57917121385836</v>
          </cell>
          <cell r="AE105">
            <v>2.57917121385836</v>
          </cell>
          <cell r="AF105">
            <v>2.57917121385836</v>
          </cell>
          <cell r="AG105">
            <v>2.57917121385836</v>
          </cell>
          <cell r="AH105">
            <v>2.57917121385836</v>
          </cell>
        </row>
        <row r="106">
          <cell r="U106">
            <v>0.1</v>
          </cell>
          <cell r="V106">
            <v>2.57917121385836</v>
          </cell>
          <cell r="W106">
            <v>2.57917121385836</v>
          </cell>
          <cell r="X106">
            <v>2.57917121385836</v>
          </cell>
          <cell r="Y106">
            <v>2.57917121385836</v>
          </cell>
          <cell r="Z106">
            <v>2.57917121385836</v>
          </cell>
          <cell r="AC106">
            <v>0.1</v>
          </cell>
          <cell r="AD106">
            <v>2.57917121385836</v>
          </cell>
          <cell r="AE106">
            <v>2.57917121385836</v>
          </cell>
          <cell r="AF106">
            <v>2.57917121385836</v>
          </cell>
          <cell r="AG106">
            <v>2.57917121385836</v>
          </cell>
          <cell r="AH106">
            <v>2.57917121385836</v>
          </cell>
        </row>
        <row r="107">
          <cell r="U107">
            <v>0.11</v>
          </cell>
          <cell r="V107">
            <v>2.57917121385836</v>
          </cell>
          <cell r="W107">
            <v>2.57917121385836</v>
          </cell>
          <cell r="X107">
            <v>2.57917121385836</v>
          </cell>
          <cell r="Y107">
            <v>2.57917121385836</v>
          </cell>
          <cell r="Z107">
            <v>2.57917121385836</v>
          </cell>
          <cell r="AC107">
            <v>0.11</v>
          </cell>
          <cell r="AD107">
            <v>2.57917121385836</v>
          </cell>
          <cell r="AE107">
            <v>2.57917121385836</v>
          </cell>
          <cell r="AF107">
            <v>2.57917121385836</v>
          </cell>
          <cell r="AG107">
            <v>2.57917121385836</v>
          </cell>
          <cell r="AH107">
            <v>2.57917121385836</v>
          </cell>
        </row>
        <row r="108">
          <cell r="U108">
            <v>0.12</v>
          </cell>
          <cell r="V108">
            <v>2.57917121385836</v>
          </cell>
          <cell r="W108">
            <v>2.57917121385836</v>
          </cell>
          <cell r="X108">
            <v>2.57917121385836</v>
          </cell>
          <cell r="Y108">
            <v>2.57917121385836</v>
          </cell>
          <cell r="Z108">
            <v>2.57917121385836</v>
          </cell>
          <cell r="AC108">
            <v>0.12</v>
          </cell>
          <cell r="AD108">
            <v>2.57917121385836</v>
          </cell>
          <cell r="AE108">
            <v>2.57917121385836</v>
          </cell>
          <cell r="AF108">
            <v>2.57917121385836</v>
          </cell>
          <cell r="AG108">
            <v>2.57917121385836</v>
          </cell>
          <cell r="AH108">
            <v>2.57917121385836</v>
          </cell>
        </row>
        <row r="112">
          <cell r="V112" t="str">
            <v>Implied Terminal Multiple</v>
          </cell>
          <cell r="AD112" t="str">
            <v>Implied Growth Rate of FCF</v>
          </cell>
        </row>
        <row r="113">
          <cell r="V113" t="str">
            <v>Free Cash Flow Growth After 2014</v>
          </cell>
          <cell r="AD113" t="str">
            <v>Multiple of 2014 EBITDA</v>
          </cell>
        </row>
        <row r="114">
          <cell r="V114">
            <v>1.4999999999999999E-2</v>
          </cell>
          <cell r="W114">
            <v>0.02</v>
          </cell>
          <cell r="X114">
            <v>2.5000000000000001E-2</v>
          </cell>
          <cell r="Y114">
            <v>0.03</v>
          </cell>
          <cell r="Z114">
            <v>3.5000000000000003E-2</v>
          </cell>
          <cell r="AD114">
            <v>6</v>
          </cell>
          <cell r="AE114">
            <v>6.5</v>
          </cell>
          <cell r="AF114">
            <v>7</v>
          </cell>
          <cell r="AG114">
            <v>7.5</v>
          </cell>
          <cell r="AH114">
            <v>8</v>
          </cell>
        </row>
        <row r="115">
          <cell r="T115" t="str">
            <v>WACC</v>
          </cell>
          <cell r="U115">
            <v>0.08</v>
          </cell>
          <cell r="V115">
            <v>8.0386294507677096</v>
          </cell>
          <cell r="W115">
            <v>8.7514143281756898</v>
          </cell>
          <cell r="X115">
            <v>9.5937964560214795</v>
          </cell>
          <cell r="Y115">
            <v>10.604655009436399</v>
          </cell>
          <cell r="Z115">
            <v>11.8401487969436</v>
          </cell>
          <cell r="AB115" t="str">
            <v>WACC</v>
          </cell>
          <cell r="AC115">
            <v>0.08</v>
          </cell>
          <cell r="AD115">
            <v>-5.3400160328718298E-3</v>
          </cell>
          <cell r="AE115">
            <v>7.4284797646531197E-4</v>
          </cell>
          <cell r="AF115">
            <v>6.0162595918501604E-3</v>
          </cell>
          <cell r="AG115">
            <v>1.0631711083271701E-2</v>
          </cell>
          <cell r="AH115">
            <v>1.47051113918545E-2</v>
          </cell>
        </row>
        <row r="116">
          <cell r="U116">
            <v>0.09</v>
          </cell>
          <cell r="V116">
            <v>6.9668121906653502</v>
          </cell>
          <cell r="W116">
            <v>7.5012122812934496</v>
          </cell>
          <cell r="X116">
            <v>8.1178277704797104</v>
          </cell>
          <cell r="Y116">
            <v>8.8372125078636898</v>
          </cell>
          <cell r="Z116">
            <v>9.6873944702265593</v>
          </cell>
          <cell r="AC116">
            <v>0.09</v>
          </cell>
          <cell r="AD116">
            <v>3.86979863349047E-3</v>
          </cell>
          <cell r="AE116">
            <v>1.00089854577289E-2</v>
          </cell>
          <cell r="AF116">
            <v>1.53312249584414E-2</v>
          </cell>
          <cell r="AG116">
            <v>1.9989412111820499E-2</v>
          </cell>
          <cell r="AH116">
            <v>2.4100529089927301E-2</v>
          </cell>
        </row>
        <row r="117">
          <cell r="U117">
            <v>0.1</v>
          </cell>
          <cell r="V117">
            <v>6.1471872270576604</v>
          </cell>
          <cell r="W117">
            <v>6.5635607461317704</v>
          </cell>
          <cell r="X117">
            <v>7.0354507344157504</v>
          </cell>
          <cell r="Y117">
            <v>7.5747535781688704</v>
          </cell>
          <cell r="Z117">
            <v>8.1970260901917094</v>
          </cell>
          <cell r="AC117">
            <v>0.1</v>
          </cell>
          <cell r="AD117">
            <v>1.3079613299852799E-2</v>
          </cell>
          <cell r="AE117">
            <v>1.92751229389924E-2</v>
          </cell>
          <cell r="AF117">
            <v>2.46461903250326E-2</v>
          </cell>
          <cell r="AG117">
            <v>2.9347113140369301E-2</v>
          </cell>
          <cell r="AH117">
            <v>3.3495946787999997E-2</v>
          </cell>
        </row>
        <row r="118">
          <cell r="U118">
            <v>0.11</v>
          </cell>
          <cell r="V118">
            <v>5.5001148873673804</v>
          </cell>
          <cell r="W118">
            <v>5.8342762187837902</v>
          </cell>
          <cell r="X118">
            <v>6.2077506480139002</v>
          </cell>
          <cell r="Y118">
            <v>6.6279093808977603</v>
          </cell>
          <cell r="Z118">
            <v>7.1040892781661498</v>
          </cell>
          <cell r="AC118">
            <v>0.11</v>
          </cell>
          <cell r="AD118">
            <v>2.2289427966215102E-2</v>
          </cell>
          <cell r="AE118">
            <v>2.8541260420255999E-2</v>
          </cell>
          <cell r="AF118">
            <v>3.39611556916238E-2</v>
          </cell>
          <cell r="AG118">
            <v>3.8704814168918099E-2</v>
          </cell>
          <cell r="AH118">
            <v>4.2891364486072697E-2</v>
          </cell>
        </row>
        <row r="119">
          <cell r="A119" t="str">
            <v>x</v>
          </cell>
          <cell r="U119">
            <v>0.12</v>
          </cell>
          <cell r="V119">
            <v>4.9762944219038197</v>
          </cell>
          <cell r="W119">
            <v>5.2508485969054099</v>
          </cell>
          <cell r="X119">
            <v>5.5543032113808604</v>
          </cell>
          <cell r="Y119">
            <v>5.8914750052424596</v>
          </cell>
          <cell r="Z119">
            <v>6.2683140689701302</v>
          </cell>
          <cell r="AC119">
            <v>0.12</v>
          </cell>
          <cell r="AD119">
            <v>3.1499242632577397E-2</v>
          </cell>
          <cell r="AE119">
            <v>3.7807397901519602E-2</v>
          </cell>
          <cell r="AF119">
            <v>4.3276121058215003E-2</v>
          </cell>
          <cell r="AG119">
            <v>4.8062515197467001E-2</v>
          </cell>
          <cell r="AH119">
            <v>5.2286782184145397E-2</v>
          </cell>
        </row>
        <row r="128">
          <cell r="A128" t="str">
            <v>x</v>
          </cell>
        </row>
      </sheetData>
      <sheetData sheetId="13" refreshError="1"/>
      <sheetData sheetId="14">
        <row r="2">
          <cell r="A2" t="str">
            <v>x</v>
          </cell>
          <cell r="C2" t="str">
            <v>Inputs</v>
          </cell>
          <cell r="I2" t="str">
            <v>EPS Metrics</v>
          </cell>
        </row>
        <row r="4">
          <cell r="C4" t="str">
            <v>Discount Period to</v>
          </cell>
          <cell r="E4">
            <v>40086</v>
          </cell>
          <cell r="I4" t="str">
            <v>Consensus</v>
          </cell>
          <cell r="J4">
            <v>3.5</v>
          </cell>
        </row>
        <row r="5">
          <cell r="C5" t="str">
            <v>P/E Multiple Range</v>
          </cell>
          <cell r="I5">
            <v>2009</v>
          </cell>
          <cell r="J5">
            <v>3.7379984951091001</v>
          </cell>
        </row>
        <row r="6">
          <cell r="D6" t="str">
            <v>Start</v>
          </cell>
          <cell r="E6">
            <v>12</v>
          </cell>
          <cell r="I6">
            <v>2010</v>
          </cell>
          <cell r="J6">
            <v>3.8159969383850001</v>
          </cell>
        </row>
        <row r="7">
          <cell r="D7" t="str">
            <v>Step</v>
          </cell>
          <cell r="E7">
            <v>2</v>
          </cell>
          <cell r="I7">
            <v>2011</v>
          </cell>
          <cell r="J7">
            <v>3.7911800860479401</v>
          </cell>
        </row>
        <row r="8">
          <cell r="C8" t="str">
            <v>LT Growth Rate</v>
          </cell>
          <cell r="E8">
            <v>0.15</v>
          </cell>
          <cell r="I8">
            <v>2012</v>
          </cell>
          <cell r="J8">
            <v>4.1467116357504201</v>
          </cell>
        </row>
        <row r="9">
          <cell r="C9" t="str">
            <v>EBITDA Multiple Range</v>
          </cell>
        </row>
        <row r="10">
          <cell r="D10" t="str">
            <v>Start</v>
          </cell>
          <cell r="E10">
            <v>6</v>
          </cell>
        </row>
        <row r="11">
          <cell r="D11" t="str">
            <v>Step</v>
          </cell>
          <cell r="E11">
            <v>2</v>
          </cell>
          <cell r="I11" t="str">
            <v>EBITDA Metrics</v>
          </cell>
          <cell r="L11" t="str">
            <v>&lt;- Linked to "EBITDA"; not "Operating EBITDA"</v>
          </cell>
        </row>
        <row r="12">
          <cell r="I12" t="str">
            <v>Current LTM</v>
          </cell>
          <cell r="J12">
            <v>7976.5999999999904</v>
          </cell>
        </row>
        <row r="13">
          <cell r="C13" t="str">
            <v>Use Current Debt (No =  Each Yr. Status Quo Debt)?</v>
          </cell>
          <cell r="F13" t="str">
            <v>Y</v>
          </cell>
          <cell r="I13">
            <v>2009</v>
          </cell>
          <cell r="J13">
            <v>8003.5</v>
          </cell>
        </row>
        <row r="14">
          <cell r="I14">
            <v>2010</v>
          </cell>
          <cell r="J14">
            <v>8000.3</v>
          </cell>
        </row>
        <row r="15">
          <cell r="C15" t="str">
            <v>Link below to model Status Quo Net Debt</v>
          </cell>
          <cell r="I15">
            <v>2011</v>
          </cell>
          <cell r="J15">
            <v>7904.2</v>
          </cell>
        </row>
        <row r="16">
          <cell r="D16">
            <v>2009</v>
          </cell>
          <cell r="I16">
            <v>2012</v>
          </cell>
          <cell r="J16">
            <v>8455.2000000000007</v>
          </cell>
        </row>
        <row r="17">
          <cell r="D17">
            <v>2010</v>
          </cell>
        </row>
        <row r="18">
          <cell r="D18">
            <v>2011</v>
          </cell>
        </row>
        <row r="20">
          <cell r="C20" t="str">
            <v>Reference</v>
          </cell>
        </row>
        <row r="21">
          <cell r="C21" t="str">
            <v>Cost of Equity</v>
          </cell>
          <cell r="E21">
            <v>8.6026806624843799E-2</v>
          </cell>
        </row>
        <row r="22">
          <cell r="C22" t="str">
            <v>Offer Price</v>
          </cell>
          <cell r="E22">
            <v>50.188249999999996</v>
          </cell>
        </row>
        <row r="23">
          <cell r="C23" t="str">
            <v>Shares Outstanding</v>
          </cell>
          <cell r="E23">
            <v>1333.9944170875599</v>
          </cell>
        </row>
        <row r="24">
          <cell r="C24" t="str">
            <v>Current Net Debt</v>
          </cell>
          <cell r="E24">
            <v>-3440.6</v>
          </cell>
        </row>
        <row r="27">
          <cell r="A27" t="str">
            <v>x</v>
          </cell>
          <cell r="C27" t="str">
            <v>Present Value of Future Share Price Analysis - P/E Driver</v>
          </cell>
        </row>
        <row r="29">
          <cell r="H29" t="str">
            <v>Fiscal Year Ending December 31,</v>
          </cell>
          <cell r="S29" t="str">
            <v/>
          </cell>
          <cell r="W29" t="str">
            <v/>
          </cell>
        </row>
        <row r="30">
          <cell r="F30" t="str">
            <v>Current 1</v>
          </cell>
          <cell r="H30">
            <v>2009</v>
          </cell>
          <cell r="L30">
            <v>2010</v>
          </cell>
          <cell r="P30">
            <v>2011</v>
          </cell>
          <cell r="S30" t="str">
            <v/>
          </cell>
          <cell r="T30">
            <v>2012</v>
          </cell>
        </row>
        <row r="32">
          <cell r="C32" t="str">
            <v>Forward P/E</v>
          </cell>
          <cell r="F32">
            <v>14.339499999999999</v>
          </cell>
          <cell r="H32">
            <v>12</v>
          </cell>
          <cell r="I32">
            <v>14</v>
          </cell>
          <cell r="J32">
            <v>16</v>
          </cell>
          <cell r="L32">
            <v>12</v>
          </cell>
          <cell r="M32">
            <v>14</v>
          </cell>
          <cell r="N32">
            <v>16</v>
          </cell>
          <cell r="P32">
            <v>12</v>
          </cell>
          <cell r="Q32">
            <v>14</v>
          </cell>
          <cell r="R32">
            <v>16</v>
          </cell>
          <cell r="T32">
            <v>12</v>
          </cell>
          <cell r="U32">
            <v>14</v>
          </cell>
          <cell r="V32">
            <v>16</v>
          </cell>
        </row>
        <row r="33">
          <cell r="C33" t="str">
            <v>Long Term Growth Rate</v>
          </cell>
          <cell r="F33">
            <v>0.15</v>
          </cell>
          <cell r="H33">
            <v>0.15</v>
          </cell>
          <cell r="I33">
            <v>0.15</v>
          </cell>
          <cell r="J33">
            <v>0.15</v>
          </cell>
          <cell r="L33">
            <v>0.15</v>
          </cell>
          <cell r="M33">
            <v>0.15</v>
          </cell>
          <cell r="N33">
            <v>0.15</v>
          </cell>
          <cell r="P33">
            <v>0.15</v>
          </cell>
          <cell r="Q33">
            <v>0.15</v>
          </cell>
          <cell r="R33">
            <v>0.15</v>
          </cell>
        </row>
        <row r="34">
          <cell r="C34" t="str">
            <v>Forward PEG</v>
          </cell>
          <cell r="F34">
            <v>0.95596666666666696</v>
          </cell>
          <cell r="H34">
            <v>0.8</v>
          </cell>
          <cell r="I34">
            <v>0.93333333333333302</v>
          </cell>
          <cell r="J34">
            <v>1.06666666666667</v>
          </cell>
          <cell r="L34">
            <v>0.8</v>
          </cell>
          <cell r="M34">
            <v>0.93333333333333302</v>
          </cell>
          <cell r="N34">
            <v>1.06666666666667</v>
          </cell>
          <cell r="P34">
            <v>0.8</v>
          </cell>
          <cell r="Q34">
            <v>0.93333333333333302</v>
          </cell>
          <cell r="R34">
            <v>1.06666666666667</v>
          </cell>
        </row>
        <row r="36">
          <cell r="C36" t="str">
            <v>EPS</v>
          </cell>
          <cell r="F36">
            <v>3.5</v>
          </cell>
          <cell r="H36">
            <v>3.7379984951091001</v>
          </cell>
          <cell r="I36">
            <v>3.7379984951091001</v>
          </cell>
          <cell r="J36">
            <v>3.7379984951091001</v>
          </cell>
          <cell r="L36">
            <v>3.8159969383850001</v>
          </cell>
          <cell r="M36">
            <v>3.8159969383850001</v>
          </cell>
          <cell r="N36">
            <v>3.8159969383850001</v>
          </cell>
          <cell r="P36">
            <v>3.7911800860479401</v>
          </cell>
          <cell r="Q36">
            <v>3.7911800860479401</v>
          </cell>
          <cell r="R36">
            <v>3.7911800860479401</v>
          </cell>
          <cell r="T36">
            <v>4.1467116357504201</v>
          </cell>
          <cell r="U36">
            <v>4.1467116357504201</v>
          </cell>
          <cell r="V36">
            <v>4.1467116357504201</v>
          </cell>
        </row>
        <row r="37">
          <cell r="C37" t="str">
            <v>Implied Fiscal Year-End Share Price 2</v>
          </cell>
          <cell r="F37">
            <v>50.188249999999996</v>
          </cell>
          <cell r="H37">
            <v>45.791963260620001</v>
          </cell>
          <cell r="I37">
            <v>53.423957137389998</v>
          </cell>
          <cell r="J37">
            <v>61.055951014160001</v>
          </cell>
          <cell r="L37">
            <v>45.494161032575299</v>
          </cell>
          <cell r="M37">
            <v>53.076521204671202</v>
          </cell>
          <cell r="N37">
            <v>60.658881376767098</v>
          </cell>
          <cell r="P37">
            <v>49.760539629005102</v>
          </cell>
          <cell r="Q37">
            <v>58.053962900505901</v>
          </cell>
          <cell r="R37">
            <v>66.347386172006694</v>
          </cell>
        </row>
        <row r="38">
          <cell r="C38" t="str">
            <v>FD Shares Outstanding</v>
          </cell>
          <cell r="F38">
            <v>1333.9944170875599</v>
          </cell>
          <cell r="H38">
            <v>1333.9944170875599</v>
          </cell>
          <cell r="I38">
            <v>1333.9944170875599</v>
          </cell>
          <cell r="J38">
            <v>1333.9944170875599</v>
          </cell>
          <cell r="L38">
            <v>1333.9944170875599</v>
          </cell>
          <cell r="M38">
            <v>1333.9944170875599</v>
          </cell>
          <cell r="N38">
            <v>1333.9944170875599</v>
          </cell>
          <cell r="P38">
            <v>1333.9944170875599</v>
          </cell>
          <cell r="Q38">
            <v>1333.9944170875599</v>
          </cell>
          <cell r="R38">
            <v>1333.9944170875599</v>
          </cell>
        </row>
        <row r="39">
          <cell r="C39" t="str">
            <v>Net Debt</v>
          </cell>
          <cell r="F39">
            <v>-3440.6</v>
          </cell>
          <cell r="H39">
            <v>-3440.6</v>
          </cell>
          <cell r="I39">
            <v>-3440.6</v>
          </cell>
          <cell r="J39">
            <v>-3440.6</v>
          </cell>
          <cell r="L39">
            <v>-3440.6</v>
          </cell>
          <cell r="M39">
            <v>-3440.6</v>
          </cell>
          <cell r="N39">
            <v>-3440.6</v>
          </cell>
          <cell r="P39">
            <v>-3440.6</v>
          </cell>
          <cell r="Q39">
            <v>-3440.6</v>
          </cell>
          <cell r="R39">
            <v>-3440.6</v>
          </cell>
        </row>
        <row r="40">
          <cell r="C40" t="str">
            <v>Enterprise Value</v>
          </cell>
          <cell r="F40">
            <v>63510.245303394899</v>
          </cell>
          <cell r="H40">
            <v>57645.6233371458</v>
          </cell>
          <cell r="I40">
            <v>67826.660560003496</v>
          </cell>
          <cell r="J40">
            <v>78007.697782861098</v>
          </cell>
          <cell r="L40">
            <v>57248.356827538002</v>
          </cell>
          <cell r="M40">
            <v>67363.182965461005</v>
          </cell>
          <cell r="N40">
            <v>77478.009103384</v>
          </cell>
          <cell r="P40">
            <v>62939.682056357196</v>
          </cell>
          <cell r="Q40">
            <v>74003.062399083399</v>
          </cell>
          <cell r="R40">
            <v>85066.4427418095</v>
          </cell>
        </row>
        <row r="41">
          <cell r="C41" t="str">
            <v>LTM EBITDA</v>
          </cell>
          <cell r="F41">
            <v>7976.5999999999904</v>
          </cell>
          <cell r="H41">
            <v>8003.5</v>
          </cell>
          <cell r="I41">
            <v>8003.5</v>
          </cell>
          <cell r="J41">
            <v>8003.5</v>
          </cell>
          <cell r="L41">
            <v>8000.3</v>
          </cell>
          <cell r="M41">
            <v>8000.3</v>
          </cell>
          <cell r="N41">
            <v>8000.3</v>
          </cell>
          <cell r="P41">
            <v>7904.2</v>
          </cell>
          <cell r="Q41">
            <v>7904.2</v>
          </cell>
          <cell r="R41">
            <v>7904.2</v>
          </cell>
        </row>
        <row r="42">
          <cell r="C42" t="str">
            <v>Implied EV / LTM EBITDA</v>
          </cell>
          <cell r="F42">
            <v>7.9620697168461403</v>
          </cell>
          <cell r="H42">
            <v>7.2025518007304097</v>
          </cell>
          <cell r="I42">
            <v>8.4746249215972291</v>
          </cell>
          <cell r="J42">
            <v>9.7466980424640592</v>
          </cell>
          <cell r="L42">
            <v>7.1557762618324299</v>
          </cell>
          <cell r="M42">
            <v>8.4200821176032203</v>
          </cell>
          <cell r="N42">
            <v>9.6843879733739993</v>
          </cell>
          <cell r="P42">
            <v>7.9628149662656798</v>
          </cell>
          <cell r="Q42">
            <v>9.3624987220823606</v>
          </cell>
          <cell r="R42">
            <v>10.762182477899</v>
          </cell>
        </row>
        <row r="45">
          <cell r="C45" t="str">
            <v>Present Value of Future Share Price 3</v>
          </cell>
          <cell r="H45">
            <v>44.856886631848802</v>
          </cell>
          <cell r="I45">
            <v>52.333034403823603</v>
          </cell>
          <cell r="J45">
            <v>59.809182175798398</v>
          </cell>
          <cell r="L45">
            <v>41.035051146315602</v>
          </cell>
          <cell r="M45">
            <v>47.8742263373681</v>
          </cell>
          <cell r="N45">
            <v>54.713401528420697</v>
          </cell>
          <cell r="P45">
            <v>41.327949181040204</v>
          </cell>
          <cell r="Q45">
            <v>48.215940711213598</v>
          </cell>
          <cell r="R45">
            <v>55.1039322413869</v>
          </cell>
        </row>
        <row r="48">
          <cell r="C48" t="str">
            <v>Note: Share prices are discounted to 9/30/2009</v>
          </cell>
        </row>
        <row r="49">
          <cell r="C49" t="str">
            <v>1</v>
          </cell>
          <cell r="D49" t="str">
            <v>Current EPS based on consensus First Call estimates for FY 2008.  Current Forward PEG assumes a 15.0% long term growth rate based on pro forma strategic plan</v>
          </cell>
        </row>
        <row r="50">
          <cell r="C50" t="str">
            <v>2</v>
          </cell>
          <cell r="D50" t="str">
            <v>Calculated as Forward P/E times the forward EPS</v>
          </cell>
        </row>
        <row r="51">
          <cell r="C51" t="str">
            <v>3</v>
          </cell>
          <cell r="D51" t="str">
            <v>Implied future share prices discounted using estimated cost of equity of 8.6%</v>
          </cell>
        </row>
        <row r="54">
          <cell r="F54" t="str">
            <v>Discount Period</v>
          </cell>
          <cell r="H54">
            <v>0.25</v>
          </cell>
          <cell r="I54">
            <v>0.25</v>
          </cell>
          <cell r="J54">
            <v>0.25</v>
          </cell>
          <cell r="L54">
            <v>1.25</v>
          </cell>
          <cell r="M54">
            <v>1.25</v>
          </cell>
          <cell r="N54">
            <v>1.25</v>
          </cell>
          <cell r="P54">
            <v>2.25</v>
          </cell>
          <cell r="Q54">
            <v>2.25</v>
          </cell>
          <cell r="R54">
            <v>2.25</v>
          </cell>
        </row>
        <row r="60">
          <cell r="A60" t="str">
            <v>x</v>
          </cell>
          <cell r="C60" t="str">
            <v>Present Value of Future Share Price Analysis - EBITDA Multiple Driver</v>
          </cell>
        </row>
        <row r="62">
          <cell r="H62" t="str">
            <v>Fiscal Year Ending December 31,</v>
          </cell>
        </row>
        <row r="63">
          <cell r="F63" t="str">
            <v>Current</v>
          </cell>
          <cell r="H63">
            <v>2009</v>
          </cell>
          <cell r="L63">
            <v>2010</v>
          </cell>
          <cell r="P63">
            <v>2011</v>
          </cell>
        </row>
        <row r="65">
          <cell r="C65" t="str">
            <v>EV / LTM EBITDA</v>
          </cell>
          <cell r="F65">
            <v>7.9620697168461403</v>
          </cell>
          <cell r="H65">
            <v>6</v>
          </cell>
          <cell r="I65">
            <v>8</v>
          </cell>
          <cell r="J65">
            <v>10</v>
          </cell>
          <cell r="L65">
            <v>6</v>
          </cell>
          <cell r="M65">
            <v>8</v>
          </cell>
          <cell r="N65">
            <v>10</v>
          </cell>
          <cell r="P65">
            <v>6</v>
          </cell>
          <cell r="Q65">
            <v>8</v>
          </cell>
          <cell r="R65">
            <v>10</v>
          </cell>
        </row>
        <row r="66">
          <cell r="C66" t="str">
            <v>LTM EBITDA</v>
          </cell>
          <cell r="F66">
            <v>7976.5999999999904</v>
          </cell>
          <cell r="H66">
            <v>8003.5</v>
          </cell>
          <cell r="I66">
            <v>8003.5</v>
          </cell>
          <cell r="J66">
            <v>8003.5</v>
          </cell>
          <cell r="L66">
            <v>8000.3</v>
          </cell>
          <cell r="M66">
            <v>8000.3</v>
          </cell>
          <cell r="N66">
            <v>8000.3</v>
          </cell>
          <cell r="P66">
            <v>7904.2</v>
          </cell>
          <cell r="Q66">
            <v>7904.2</v>
          </cell>
          <cell r="R66">
            <v>7904.2</v>
          </cell>
        </row>
        <row r="67">
          <cell r="C67" t="str">
            <v>Enterprise Value</v>
          </cell>
          <cell r="F67">
            <v>63510.245303394899</v>
          </cell>
          <cell r="H67">
            <v>48021</v>
          </cell>
          <cell r="I67">
            <v>64028</v>
          </cell>
          <cell r="J67">
            <v>80035</v>
          </cell>
          <cell r="L67">
            <v>48001.8</v>
          </cell>
          <cell r="M67">
            <v>64002.400000000001</v>
          </cell>
          <cell r="N67">
            <v>80003</v>
          </cell>
          <cell r="P67">
            <v>47425.2</v>
          </cell>
          <cell r="Q67">
            <v>63233.599999999999</v>
          </cell>
          <cell r="R67">
            <v>79042</v>
          </cell>
        </row>
        <row r="68">
          <cell r="C68" t="str">
            <v>Net Debt</v>
          </cell>
          <cell r="F68">
            <v>-3440.6</v>
          </cell>
          <cell r="H68">
            <v>-3440.6</v>
          </cell>
          <cell r="I68">
            <v>-3440.6</v>
          </cell>
          <cell r="J68">
            <v>-3440.6</v>
          </cell>
          <cell r="L68">
            <v>-3440.6</v>
          </cell>
          <cell r="M68">
            <v>-3440.6</v>
          </cell>
          <cell r="N68">
            <v>-3440.6</v>
          </cell>
          <cell r="P68">
            <v>-3440.6</v>
          </cell>
          <cell r="Q68">
            <v>-3440.6</v>
          </cell>
          <cell r="R68">
            <v>-3440.6</v>
          </cell>
        </row>
        <row r="69">
          <cell r="C69" t="str">
            <v>Equity Value</v>
          </cell>
          <cell r="F69">
            <v>66950.845303394904</v>
          </cell>
          <cell r="H69">
            <v>51461.599999999999</v>
          </cell>
          <cell r="I69">
            <v>67468.600000000006</v>
          </cell>
          <cell r="J69">
            <v>83475.600000000006</v>
          </cell>
          <cell r="L69">
            <v>51442.400000000001</v>
          </cell>
          <cell r="M69">
            <v>67443</v>
          </cell>
          <cell r="N69">
            <v>83443.600000000006</v>
          </cell>
          <cell r="P69">
            <v>50865.8</v>
          </cell>
          <cell r="Q69">
            <v>66674.2</v>
          </cell>
          <cell r="R69">
            <v>82482.600000000006</v>
          </cell>
        </row>
        <row r="70">
          <cell r="C70" t="str">
            <v>FD Shares Outstanding</v>
          </cell>
          <cell r="F70">
            <v>1333.9944170875599</v>
          </cell>
          <cell r="H70">
            <v>1333.9944170875599</v>
          </cell>
          <cell r="I70">
            <v>1333.9944170875599</v>
          </cell>
          <cell r="J70">
            <v>1333.9944170875599</v>
          </cell>
          <cell r="L70">
            <v>1333.9944170875599</v>
          </cell>
          <cell r="M70">
            <v>1333.9944170875599</v>
          </cell>
          <cell r="N70">
            <v>1333.9944170875599</v>
          </cell>
          <cell r="P70">
            <v>1333.9944170875599</v>
          </cell>
          <cell r="Q70">
            <v>1333.9944170875599</v>
          </cell>
          <cell r="R70">
            <v>1333.9944170875599</v>
          </cell>
        </row>
        <row r="72">
          <cell r="C72" t="str">
            <v>Implied Fiscal Year-End Share Price 1</v>
          </cell>
          <cell r="F72">
            <v>50.188249999999996</v>
          </cell>
          <cell r="H72">
            <v>38.577072992818998</v>
          </cell>
          <cell r="I72">
            <v>50.576373585805896</v>
          </cell>
          <cell r="J72">
            <v>62.575674178792802</v>
          </cell>
          <cell r="L72">
            <v>38.562680128985399</v>
          </cell>
          <cell r="M72">
            <v>50.557183100694402</v>
          </cell>
          <cell r="N72">
            <v>62.551686072403399</v>
          </cell>
          <cell r="P72">
            <v>38.130444436980902</v>
          </cell>
          <cell r="Q72">
            <v>49.980868844688402</v>
          </cell>
          <cell r="R72">
            <v>61.831293252395902</v>
          </cell>
        </row>
        <row r="74">
          <cell r="C74" t="str">
            <v>EPS</v>
          </cell>
          <cell r="F74">
            <v>3.5</v>
          </cell>
          <cell r="H74">
            <v>3.7379984951091001</v>
          </cell>
          <cell r="I74">
            <v>3.7379984951091001</v>
          </cell>
          <cell r="J74">
            <v>3.7379984951091001</v>
          </cell>
          <cell r="L74">
            <v>3.8159969383850001</v>
          </cell>
          <cell r="M74">
            <v>3.8159969383850001</v>
          </cell>
          <cell r="N74">
            <v>3.8159969383850001</v>
          </cell>
          <cell r="P74">
            <v>3.7911800860479401</v>
          </cell>
          <cell r="Q74">
            <v>3.7911800860479401</v>
          </cell>
          <cell r="R74">
            <v>3.7911800860479401</v>
          </cell>
        </row>
        <row r="75">
          <cell r="C75" t="str">
            <v>Implied Forward P/E</v>
          </cell>
          <cell r="F75">
            <v>14.339499999999999</v>
          </cell>
          <cell r="H75">
            <v>10.320248401195</v>
          </cell>
          <cell r="I75">
            <v>13.530335459466199</v>
          </cell>
          <cell r="J75">
            <v>16.7404225177374</v>
          </cell>
          <cell r="L75">
            <v>10.1055322505856</v>
          </cell>
          <cell r="M75">
            <v>13.248748339429</v>
          </cell>
          <cell r="N75">
            <v>16.391964428272399</v>
          </cell>
          <cell r="P75">
            <v>10.0576716408978</v>
          </cell>
          <cell r="Q75">
            <v>13.183459426953799</v>
          </cell>
          <cell r="R75">
            <v>16.3092472130099</v>
          </cell>
        </row>
        <row r="76">
          <cell r="C76" t="str">
            <v>Long Term Growth Rate</v>
          </cell>
          <cell r="F76">
            <v>0.15</v>
          </cell>
          <cell r="H76">
            <v>0.15</v>
          </cell>
          <cell r="I76">
            <v>0.15</v>
          </cell>
          <cell r="J76">
            <v>0.15</v>
          </cell>
          <cell r="L76">
            <v>0.15</v>
          </cell>
          <cell r="M76">
            <v>0.15</v>
          </cell>
          <cell r="N76">
            <v>0.15</v>
          </cell>
          <cell r="P76">
            <v>0.15</v>
          </cell>
          <cell r="Q76">
            <v>0.15</v>
          </cell>
          <cell r="R76">
            <v>0.15</v>
          </cell>
        </row>
        <row r="77">
          <cell r="C77" t="str">
            <v>Forward PEG</v>
          </cell>
          <cell r="F77">
            <v>0.95596666666666696</v>
          </cell>
          <cell r="H77">
            <v>0.68801656007966705</v>
          </cell>
          <cell r="I77">
            <v>0.90202236396441204</v>
          </cell>
          <cell r="J77">
            <v>1.1160281678491599</v>
          </cell>
          <cell r="L77">
            <v>0.67370215003903799</v>
          </cell>
          <cell r="M77">
            <v>0.88324988929526704</v>
          </cell>
          <cell r="N77">
            <v>1.0927976285515</v>
          </cell>
          <cell r="P77">
            <v>0.67051144272651997</v>
          </cell>
          <cell r="Q77">
            <v>0.87889729513025605</v>
          </cell>
          <cell r="R77">
            <v>1.0872831475339899</v>
          </cell>
        </row>
        <row r="80">
          <cell r="C80" t="str">
            <v>Present Value of Future Share Price 2</v>
          </cell>
          <cell r="H80">
            <v>37.789325169982</v>
          </cell>
          <cell r="I80">
            <v>49.543598803058003</v>
          </cell>
          <cell r="J80">
            <v>61.297872436134</v>
          </cell>
          <cell r="L80">
            <v>34.782959296663499</v>
          </cell>
          <cell r="M80">
            <v>45.601821140632602</v>
          </cell>
          <cell r="N80">
            <v>56.420682984601598</v>
          </cell>
          <cell r="P80">
            <v>31.6687295132039</v>
          </cell>
          <cell r="Q80">
            <v>41.510940657755398</v>
          </cell>
          <cell r="R80">
            <v>51.353151802307003</v>
          </cell>
        </row>
        <row r="83">
          <cell r="C83" t="str">
            <v>Note: Share prices are discounted to 9/30/2009</v>
          </cell>
        </row>
        <row r="84">
          <cell r="C84">
            <v>1</v>
          </cell>
          <cell r="D84" t="str">
            <v>Calculated as EV / LTM EBITDA Multiple X LTM EBITDA minus Net Debt, divided by Shares Outstanding</v>
          </cell>
        </row>
        <row r="85">
          <cell r="C85">
            <v>2</v>
          </cell>
          <cell r="D85" t="str">
            <v>Implied future share prices discounted using estimated cost of equity of 8.6%</v>
          </cell>
        </row>
        <row r="89">
          <cell r="F89" t="str">
            <v>Discount Period</v>
          </cell>
          <cell r="H89">
            <v>0.25</v>
          </cell>
          <cell r="I89">
            <v>0.25</v>
          </cell>
          <cell r="J89">
            <v>0.25</v>
          </cell>
          <cell r="L89">
            <v>1.25</v>
          </cell>
          <cell r="M89">
            <v>1.25</v>
          </cell>
          <cell r="N89">
            <v>1.25</v>
          </cell>
          <cell r="P89">
            <v>2.25</v>
          </cell>
          <cell r="Q89">
            <v>2.25</v>
          </cell>
          <cell r="R89">
            <v>2.25</v>
          </cell>
        </row>
        <row r="97">
          <cell r="A97" t="str">
            <v>x</v>
          </cell>
        </row>
      </sheetData>
      <sheetData sheetId="15">
        <row r="2">
          <cell r="A2" t="str">
            <v>x</v>
          </cell>
          <cell r="B2" t="str">
            <v>Inputs &amp; Links</v>
          </cell>
        </row>
        <row r="4">
          <cell r="B4" t="str">
            <v>Current Price</v>
          </cell>
          <cell r="C4">
            <v>43.74</v>
          </cell>
          <cell r="E4">
            <v>40086</v>
          </cell>
          <cell r="F4" t="str">
            <v>LTM 9/30/09 EBITDA</v>
          </cell>
          <cell r="G4">
            <v>7976.5999999999904</v>
          </cell>
          <cell r="H4" t="str">
            <v>&lt;- Links to Sum P&amp;L "EBITDA" line</v>
          </cell>
        </row>
        <row r="5">
          <cell r="B5" t="str">
            <v>FD Offer Shares</v>
          </cell>
          <cell r="C5">
            <v>1339.5585051145299</v>
          </cell>
          <cell r="E5">
            <v>2008</v>
          </cell>
          <cell r="F5" t="str">
            <v>2008 EBITDA</v>
          </cell>
          <cell r="G5">
            <v>7895.9</v>
          </cell>
        </row>
        <row r="6">
          <cell r="B6" t="str">
            <v>Net Debt</v>
          </cell>
          <cell r="C6">
            <v>-3440.6</v>
          </cell>
          <cell r="E6">
            <v>2009</v>
          </cell>
          <cell r="F6" t="str">
            <v>2009E EBITDA</v>
          </cell>
          <cell r="G6">
            <v>8003.5</v>
          </cell>
        </row>
        <row r="7">
          <cell r="B7" t="str">
            <v>(at Close)</v>
          </cell>
          <cell r="E7">
            <v>2010</v>
          </cell>
          <cell r="F7" t="str">
            <v>2010P EBITDA</v>
          </cell>
          <cell r="G7">
            <v>8000.3</v>
          </cell>
        </row>
        <row r="9">
          <cell r="E9">
            <v>40086</v>
          </cell>
          <cell r="F9" t="str">
            <v>LTM 9/30/09 Revenue</v>
          </cell>
          <cell r="G9">
            <v>23003.924999999999</v>
          </cell>
          <cell r="H9" t="str">
            <v>&lt;- Links to Sum P&amp;L "Revenue" line</v>
          </cell>
        </row>
        <row r="10">
          <cell r="B10" t="str">
            <v>Metric #1:</v>
          </cell>
          <cell r="C10" t="str">
            <v>EBITDA</v>
          </cell>
          <cell r="E10">
            <v>2008</v>
          </cell>
          <cell r="F10" t="str">
            <v>2008 Revenue</v>
          </cell>
          <cell r="G10">
            <v>22833.9</v>
          </cell>
        </row>
        <row r="11">
          <cell r="B11" t="str">
            <v>Metric #2:</v>
          </cell>
          <cell r="C11" t="str">
            <v>Revenue</v>
          </cell>
          <cell r="E11">
            <v>2009</v>
          </cell>
          <cell r="F11" t="str">
            <v>2009E Revenue</v>
          </cell>
          <cell r="G11">
            <v>23060.6</v>
          </cell>
        </row>
        <row r="12">
          <cell r="E12">
            <v>2010</v>
          </cell>
          <cell r="F12" t="str">
            <v>2010P Revenue</v>
          </cell>
          <cell r="G12">
            <v>23050.6</v>
          </cell>
        </row>
        <row r="14">
          <cell r="E14">
            <v>2009</v>
          </cell>
          <cell r="F14" t="str">
            <v>2009E Forward EPS</v>
          </cell>
          <cell r="G14">
            <v>3.7379984951091001</v>
          </cell>
          <cell r="H14" t="str">
            <v>&lt;- Links to Sum P&amp;L "EBITDA" line</v>
          </cell>
        </row>
        <row r="15">
          <cell r="E15">
            <v>2010</v>
          </cell>
          <cell r="F15" t="str">
            <v>2010P Forward EPS</v>
          </cell>
          <cell r="G15">
            <v>3.8159969383850001</v>
          </cell>
        </row>
        <row r="17">
          <cell r="K17" t="str">
            <v>Football Field</v>
          </cell>
        </row>
        <row r="19">
          <cell r="F19" t="str">
            <v>Start Price:</v>
          </cell>
          <cell r="G19">
            <v>28</v>
          </cell>
          <cell r="M19" t="str">
            <v>Valuation Summary</v>
          </cell>
        </row>
        <row r="20">
          <cell r="F20" t="str">
            <v>Increment:</v>
          </cell>
          <cell r="G20">
            <v>5</v>
          </cell>
          <cell r="K20" t="str">
            <v>Implied Offer Price Per Share</v>
          </cell>
          <cell r="M20">
            <v>28</v>
          </cell>
          <cell r="R20">
            <v>33</v>
          </cell>
          <cell r="W20">
            <v>38</v>
          </cell>
          <cell r="AB20">
            <v>43</v>
          </cell>
          <cell r="AG20">
            <v>48</v>
          </cell>
          <cell r="AL20">
            <v>53</v>
          </cell>
          <cell r="AQ20">
            <v>58</v>
          </cell>
          <cell r="AV20">
            <v>63</v>
          </cell>
          <cell r="BA20">
            <v>68</v>
          </cell>
          <cell r="BF20">
            <v>73</v>
          </cell>
          <cell r="BK20">
            <v>78</v>
          </cell>
          <cell r="BP20">
            <v>83</v>
          </cell>
        </row>
        <row r="21">
          <cell r="F21" t="str">
            <v>Share count diluted based on each Implied Price:</v>
          </cell>
          <cell r="G21" t="str">
            <v>No</v>
          </cell>
          <cell r="K21" t="str">
            <v>Implied Premium / (Discount) to Current Price</v>
          </cell>
          <cell r="M21">
            <v>-0.35985368084133501</v>
          </cell>
          <cell r="R21">
            <v>-0.24554183813443101</v>
          </cell>
          <cell r="W21">
            <v>-0.131229995427526</v>
          </cell>
          <cell r="AB21">
            <v>-1.6918152720621901E-2</v>
          </cell>
          <cell r="AG21">
            <v>9.7393689986282603E-2</v>
          </cell>
          <cell r="AL21">
            <v>0.21170553269318701</v>
          </cell>
          <cell r="AQ21">
            <v>0.32601737540009101</v>
          </cell>
          <cell r="AV21">
            <v>0.44032921810699599</v>
          </cell>
          <cell r="BA21">
            <v>0.55464106081389997</v>
          </cell>
          <cell r="BF21">
            <v>0.66895290352080505</v>
          </cell>
          <cell r="BK21">
            <v>0.78326474622770903</v>
          </cell>
          <cell r="BP21">
            <v>0.89757658893461301</v>
          </cell>
        </row>
        <row r="22">
          <cell r="K22" t="str">
            <v>Implied Enterprise Value</v>
          </cell>
          <cell r="M22">
            <v>34067.038143206897</v>
          </cell>
          <cell r="R22">
            <v>40764.830668779599</v>
          </cell>
          <cell r="W22">
            <v>47462.623194352302</v>
          </cell>
          <cell r="AB22">
            <v>54160.415719924902</v>
          </cell>
          <cell r="AG22">
            <v>60858.208245497597</v>
          </cell>
          <cell r="AL22">
            <v>67556.000771070307</v>
          </cell>
          <cell r="AQ22">
            <v>74253.793296642994</v>
          </cell>
          <cell r="AV22">
            <v>80951.585822215595</v>
          </cell>
          <cell r="BA22">
            <v>87649.378347788297</v>
          </cell>
          <cell r="BF22">
            <v>94347.170873360999</v>
          </cell>
          <cell r="BK22">
            <v>101044.96339893401</v>
          </cell>
          <cell r="BP22">
            <v>107742.755924506</v>
          </cell>
          <cell r="BV22" t="str">
            <v>* Boxes below can be aligned with their respective ranges</v>
          </cell>
        </row>
        <row r="23">
          <cell r="A23" t="str">
            <v>x</v>
          </cell>
          <cell r="B23" t="str">
            <v>Per Share</v>
          </cell>
          <cell r="G23" t="str">
            <v>Enterprise Value / Share Price</v>
          </cell>
          <cell r="BV23" t="str">
            <v>Implied Price</v>
          </cell>
        </row>
        <row r="24">
          <cell r="B24" t="str">
            <v>Low</v>
          </cell>
          <cell r="C24" t="str">
            <v>High</v>
          </cell>
          <cell r="G24" t="str">
            <v>Low</v>
          </cell>
          <cell r="H24" t="str">
            <v>High</v>
          </cell>
          <cell r="BV24" t="str">
            <v>Low</v>
          </cell>
          <cell r="BW24" t="str">
            <v>High</v>
          </cell>
        </row>
        <row r="25">
          <cell r="B25">
            <v>28</v>
          </cell>
          <cell r="C25">
            <v>50</v>
          </cell>
          <cell r="G25">
            <v>34067.038143206897</v>
          </cell>
          <cell r="H25">
            <v>63537.325255726697</v>
          </cell>
          <cell r="K25" t="str">
            <v>52-Week High / Low</v>
          </cell>
          <cell r="N25">
            <v>0</v>
          </cell>
          <cell r="O25">
            <v>34067.038143206897</v>
          </cell>
          <cell r="P25">
            <v>35406.596648321502</v>
          </cell>
          <cell r="Q25">
            <v>36746.155153435997</v>
          </cell>
          <cell r="R25">
            <v>38085.7136585505</v>
          </cell>
          <cell r="S25">
            <v>39425.272163665097</v>
          </cell>
          <cell r="T25">
            <v>40764.830668779599</v>
          </cell>
          <cell r="U25">
            <v>42104.389173894102</v>
          </cell>
          <cell r="V25">
            <v>43443.947679008699</v>
          </cell>
          <cell r="W25">
            <v>44783.506184123202</v>
          </cell>
          <cell r="X25">
            <v>46123.064689237697</v>
          </cell>
          <cell r="Y25">
            <v>47462.623194352302</v>
          </cell>
          <cell r="Z25">
            <v>48802.181699466797</v>
          </cell>
          <cell r="AA25">
            <v>50141.7402045813</v>
          </cell>
          <cell r="AB25">
            <v>51481.298709695897</v>
          </cell>
          <cell r="AC25">
            <v>52820.857214810399</v>
          </cell>
          <cell r="AD25">
            <v>54160.415719924902</v>
          </cell>
          <cell r="AE25">
            <v>55499.974225039397</v>
          </cell>
          <cell r="AF25">
            <v>56839.532730154002</v>
          </cell>
          <cell r="AG25">
            <v>58179.091235268497</v>
          </cell>
          <cell r="AH25">
            <v>59518.649740383</v>
          </cell>
          <cell r="AI25">
            <v>60858.208245497597</v>
          </cell>
          <cell r="AJ25">
            <v>62197.7667506121</v>
          </cell>
          <cell r="AK25">
            <v>63537.325255726602</v>
          </cell>
          <cell r="AL25">
            <v>64876.8837608412</v>
          </cell>
          <cell r="AM25">
            <v>66216.442265955702</v>
          </cell>
          <cell r="AN25">
            <v>67556.000771070205</v>
          </cell>
          <cell r="AO25">
            <v>68895.559276184795</v>
          </cell>
          <cell r="AP25">
            <v>70235.117781299297</v>
          </cell>
          <cell r="AQ25">
            <v>71574.6762864138</v>
          </cell>
          <cell r="AR25">
            <v>72914.234791528404</v>
          </cell>
          <cell r="AS25">
            <v>74253.793296642907</v>
          </cell>
          <cell r="AT25">
            <v>75593.351801757395</v>
          </cell>
          <cell r="AU25">
            <v>76932.910306872</v>
          </cell>
          <cell r="AV25">
            <v>78272.468811986502</v>
          </cell>
          <cell r="AW25">
            <v>79612.027317101005</v>
          </cell>
          <cell r="AX25">
            <v>80951.585822215595</v>
          </cell>
          <cell r="AY25">
            <v>82291.144327330097</v>
          </cell>
          <cell r="AZ25">
            <v>83630.7028324446</v>
          </cell>
          <cell r="BA25">
            <v>84970.261337559103</v>
          </cell>
          <cell r="BB25">
            <v>86309.819842673707</v>
          </cell>
          <cell r="BC25">
            <v>87649.378347788195</v>
          </cell>
          <cell r="BD25">
            <v>88988.936852902698</v>
          </cell>
          <cell r="BE25">
            <v>90328.495358017302</v>
          </cell>
          <cell r="BF25">
            <v>91668.053863131805</v>
          </cell>
          <cell r="BG25">
            <v>93007.612368246293</v>
          </cell>
          <cell r="BH25">
            <v>94347.170873360898</v>
          </cell>
          <cell r="BI25">
            <v>95686.7293784754</v>
          </cell>
          <cell r="BJ25">
            <v>97026.287883589903</v>
          </cell>
          <cell r="BK25">
            <v>98365.846388704507</v>
          </cell>
          <cell r="BL25">
            <v>99705.404893818995</v>
          </cell>
          <cell r="BM25">
            <v>101044.96339893401</v>
          </cell>
          <cell r="BN25">
            <v>102384.521904048</v>
          </cell>
          <cell r="BO25">
            <v>103724.080409163</v>
          </cell>
          <cell r="BP25">
            <v>105063.63891427701</v>
          </cell>
          <cell r="BQ25">
            <v>106403.197419392</v>
          </cell>
          <cell r="BR25">
            <v>107742.755924506</v>
          </cell>
          <cell r="BS25">
            <v>109082.31442962099</v>
          </cell>
        </row>
        <row r="26">
          <cell r="B26" t="str">
            <v>#CIQINACTIVE</v>
          </cell>
          <cell r="C26" t="str">
            <v>#CIQINACTIVE</v>
          </cell>
          <cell r="G26">
            <v>28</v>
          </cell>
          <cell r="H26">
            <v>50</v>
          </cell>
          <cell r="K26" t="str">
            <v>($28.00 - $50.00)</v>
          </cell>
          <cell r="N26">
            <v>0</v>
          </cell>
          <cell r="O26">
            <v>34067.038143206897</v>
          </cell>
          <cell r="P26">
            <v>35406.596648321502</v>
          </cell>
          <cell r="Q26">
            <v>36746.155153435997</v>
          </cell>
          <cell r="R26">
            <v>38085.7136585505</v>
          </cell>
          <cell r="S26">
            <v>39425.272163665097</v>
          </cell>
          <cell r="T26">
            <v>40764.830668779599</v>
          </cell>
          <cell r="U26">
            <v>42104.389173894102</v>
          </cell>
          <cell r="V26">
            <v>43443.947679008699</v>
          </cell>
          <cell r="W26">
            <v>44783.506184123202</v>
          </cell>
          <cell r="X26">
            <v>46123.064689237697</v>
          </cell>
          <cell r="Y26">
            <v>47462.623194352302</v>
          </cell>
          <cell r="Z26">
            <v>48802.181699466797</v>
          </cell>
          <cell r="AA26">
            <v>50141.7402045813</v>
          </cell>
          <cell r="AB26">
            <v>51481.298709695897</v>
          </cell>
          <cell r="AC26">
            <v>52820.857214810399</v>
          </cell>
          <cell r="AD26">
            <v>54160.415719924902</v>
          </cell>
          <cell r="AE26">
            <v>55499.974225039397</v>
          </cell>
          <cell r="AF26">
            <v>56839.532730154002</v>
          </cell>
          <cell r="AG26">
            <v>58179.091235268497</v>
          </cell>
          <cell r="AH26">
            <v>59518.649740383</v>
          </cell>
          <cell r="AI26">
            <v>60858.208245497597</v>
          </cell>
          <cell r="AJ26">
            <v>62197.7667506121</v>
          </cell>
          <cell r="AK26">
            <v>63537.325255726602</v>
          </cell>
          <cell r="AL26">
            <v>64876.8837608412</v>
          </cell>
          <cell r="AM26">
            <v>66216.442265955702</v>
          </cell>
          <cell r="AN26">
            <v>67556.000771070205</v>
          </cell>
          <cell r="AO26">
            <v>68895.559276184795</v>
          </cell>
          <cell r="AP26">
            <v>70235.117781299297</v>
          </cell>
          <cell r="AQ26">
            <v>71574.6762864138</v>
          </cell>
          <cell r="AR26">
            <v>72914.234791528404</v>
          </cell>
          <cell r="AS26">
            <v>74253.793296642907</v>
          </cell>
          <cell r="AT26">
            <v>75593.351801757395</v>
          </cell>
          <cell r="AU26">
            <v>76932.910306872</v>
          </cell>
          <cell r="AV26">
            <v>78272.468811986502</v>
          </cell>
          <cell r="AW26">
            <v>79612.027317101005</v>
          </cell>
          <cell r="AX26">
            <v>80951.585822215595</v>
          </cell>
          <cell r="AY26">
            <v>82291.144327330097</v>
          </cell>
          <cell r="AZ26">
            <v>83630.7028324446</v>
          </cell>
          <cell r="BA26">
            <v>84970.261337559103</v>
          </cell>
          <cell r="BB26">
            <v>86309.819842673707</v>
          </cell>
          <cell r="BC26">
            <v>87649.378347788195</v>
          </cell>
          <cell r="BD26">
            <v>88988.936852902698</v>
          </cell>
          <cell r="BE26">
            <v>90328.495358017302</v>
          </cell>
          <cell r="BF26">
            <v>91668.053863131805</v>
          </cell>
          <cell r="BG26">
            <v>93007.612368246293</v>
          </cell>
          <cell r="BH26">
            <v>94347.170873360898</v>
          </cell>
          <cell r="BI26">
            <v>95686.7293784754</v>
          </cell>
          <cell r="BJ26">
            <v>97026.287883589903</v>
          </cell>
          <cell r="BK26">
            <v>98365.846388704507</v>
          </cell>
          <cell r="BL26">
            <v>99705.404893818995</v>
          </cell>
          <cell r="BM26">
            <v>101044.96339893401</v>
          </cell>
          <cell r="BN26">
            <v>102384.521904048</v>
          </cell>
          <cell r="BO26">
            <v>103724.080409163</v>
          </cell>
          <cell r="BP26">
            <v>105063.63891427701</v>
          </cell>
          <cell r="BQ26">
            <v>106403.197419392</v>
          </cell>
          <cell r="BR26">
            <v>107742.755924506</v>
          </cell>
          <cell r="BS26">
            <v>109082.31442962099</v>
          </cell>
        </row>
        <row r="27">
          <cell r="P27">
            <v>35406.596648321502</v>
          </cell>
          <cell r="Q27">
            <v>36746.155153435997</v>
          </cell>
          <cell r="R27">
            <v>38085.7136585505</v>
          </cell>
          <cell r="S27">
            <v>39425.272163665097</v>
          </cell>
          <cell r="T27">
            <v>40764.830668779599</v>
          </cell>
          <cell r="U27">
            <v>42104.389173894102</v>
          </cell>
          <cell r="V27">
            <v>43443.947679008699</v>
          </cell>
          <cell r="W27">
            <v>44783.506184123202</v>
          </cell>
          <cell r="X27">
            <v>46123.064689237697</v>
          </cell>
          <cell r="Y27">
            <v>47462.623194352302</v>
          </cell>
          <cell r="Z27">
            <v>48802.181699466797</v>
          </cell>
          <cell r="AA27">
            <v>50141.7402045813</v>
          </cell>
          <cell r="AB27">
            <v>51481.298709695897</v>
          </cell>
          <cell r="AC27">
            <v>52820.857214810399</v>
          </cell>
          <cell r="AD27">
            <v>54160.415719924902</v>
          </cell>
          <cell r="AE27">
            <v>55499.974225039397</v>
          </cell>
          <cell r="AF27">
            <v>56839.532730154002</v>
          </cell>
          <cell r="AG27">
            <v>58179.091235268497</v>
          </cell>
          <cell r="AH27">
            <v>59518.649740383</v>
          </cell>
          <cell r="AI27">
            <v>60858.208245497597</v>
          </cell>
          <cell r="AJ27">
            <v>62197.7667506121</v>
          </cell>
          <cell r="AK27">
            <v>63537.325255726602</v>
          </cell>
          <cell r="AL27">
            <v>64876.8837608412</v>
          </cell>
          <cell r="AM27">
            <v>66216.442265955702</v>
          </cell>
          <cell r="AN27">
            <v>67556.000771070205</v>
          </cell>
          <cell r="AO27">
            <v>68895.559276184795</v>
          </cell>
          <cell r="AP27">
            <v>70235.117781299297</v>
          </cell>
          <cell r="AQ27">
            <v>71574.6762864138</v>
          </cell>
          <cell r="AR27">
            <v>72914.234791528404</v>
          </cell>
          <cell r="AS27">
            <v>74253.793296642907</v>
          </cell>
          <cell r="AT27">
            <v>75593.351801757395</v>
          </cell>
          <cell r="AU27">
            <v>76932.910306872</v>
          </cell>
          <cell r="AV27">
            <v>78272.468811986502</v>
          </cell>
          <cell r="AW27">
            <v>79612.027317101005</v>
          </cell>
          <cell r="AX27">
            <v>80951.585822215595</v>
          </cell>
          <cell r="AY27">
            <v>82291.144327330097</v>
          </cell>
          <cell r="AZ27">
            <v>83630.7028324446</v>
          </cell>
          <cell r="BA27">
            <v>84970.261337559103</v>
          </cell>
          <cell r="BB27">
            <v>86309.819842673707</v>
          </cell>
          <cell r="BC27">
            <v>87649.378347788195</v>
          </cell>
          <cell r="BD27">
            <v>88988.936852902698</v>
          </cell>
          <cell r="BE27">
            <v>90328.495358017302</v>
          </cell>
          <cell r="BF27">
            <v>91668.053863131805</v>
          </cell>
          <cell r="BG27">
            <v>93007.612368246293</v>
          </cell>
          <cell r="BH27">
            <v>94347.170873360898</v>
          </cell>
          <cell r="BI27">
            <v>95686.7293784754</v>
          </cell>
          <cell r="BJ27">
            <v>97026.287883589903</v>
          </cell>
          <cell r="BK27">
            <v>98365.846388704507</v>
          </cell>
          <cell r="BL27">
            <v>99705.404893818995</v>
          </cell>
          <cell r="BM27">
            <v>101044.96339893401</v>
          </cell>
          <cell r="BN27">
            <v>102384.521904048</v>
          </cell>
          <cell r="BO27">
            <v>103724.080409163</v>
          </cell>
          <cell r="BP27">
            <v>105063.63891427701</v>
          </cell>
          <cell r="BQ27">
            <v>106403.197419392</v>
          </cell>
          <cell r="BR27">
            <v>107742.755924506</v>
          </cell>
          <cell r="BS27">
            <v>109082.31442962099</v>
          </cell>
        </row>
        <row r="28">
          <cell r="B28">
            <v>42</v>
          </cell>
          <cell r="C28">
            <v>48</v>
          </cell>
          <cell r="G28">
            <v>52820.857214810399</v>
          </cell>
          <cell r="H28">
            <v>60858.208245497597</v>
          </cell>
          <cell r="K28" t="str">
            <v>Equity Analysts' Price Targets</v>
          </cell>
          <cell r="N28">
            <v>0</v>
          </cell>
          <cell r="O28">
            <v>34067.038143206897</v>
          </cell>
          <cell r="P28">
            <v>35406.596648321502</v>
          </cell>
          <cell r="Q28">
            <v>36746.155153435997</v>
          </cell>
          <cell r="R28">
            <v>38085.7136585505</v>
          </cell>
          <cell r="S28">
            <v>39425.272163665097</v>
          </cell>
          <cell r="T28">
            <v>40764.830668779599</v>
          </cell>
          <cell r="U28">
            <v>42104.389173894102</v>
          </cell>
          <cell r="V28">
            <v>43443.947679008699</v>
          </cell>
          <cell r="W28">
            <v>44783.506184123202</v>
          </cell>
          <cell r="X28">
            <v>46123.064689237697</v>
          </cell>
          <cell r="Y28">
            <v>47462.623194352302</v>
          </cell>
          <cell r="Z28">
            <v>48802.181699466797</v>
          </cell>
          <cell r="AA28">
            <v>50141.7402045813</v>
          </cell>
          <cell r="AB28">
            <v>51481.298709695897</v>
          </cell>
          <cell r="AC28">
            <v>52820.857214810399</v>
          </cell>
          <cell r="AD28">
            <v>54160.415719924902</v>
          </cell>
          <cell r="AE28">
            <v>55499.974225039397</v>
          </cell>
          <cell r="AF28">
            <v>56839.532730154002</v>
          </cell>
          <cell r="AG28">
            <v>58179.091235268497</v>
          </cell>
          <cell r="AH28">
            <v>59518.649740383</v>
          </cell>
          <cell r="AI28">
            <v>60858.208245497597</v>
          </cell>
          <cell r="AJ28">
            <v>62197.7667506121</v>
          </cell>
          <cell r="AK28">
            <v>63537.325255726602</v>
          </cell>
          <cell r="AL28">
            <v>64876.8837608412</v>
          </cell>
          <cell r="AM28">
            <v>66216.442265955702</v>
          </cell>
          <cell r="AN28">
            <v>67556.000771070205</v>
          </cell>
          <cell r="AO28">
            <v>68895.559276184795</v>
          </cell>
          <cell r="AP28">
            <v>70235.117781299297</v>
          </cell>
          <cell r="AQ28">
            <v>71574.6762864138</v>
          </cell>
          <cell r="AR28">
            <v>72914.234791528404</v>
          </cell>
          <cell r="AS28">
            <v>74253.793296642907</v>
          </cell>
          <cell r="AT28">
            <v>75593.351801757395</v>
          </cell>
          <cell r="AU28">
            <v>76932.910306872</v>
          </cell>
          <cell r="AV28">
            <v>78272.468811986502</v>
          </cell>
          <cell r="AW28">
            <v>79612.027317101005</v>
          </cell>
          <cell r="AX28">
            <v>80951.585822215595</v>
          </cell>
          <cell r="AY28">
            <v>82291.144327330097</v>
          </cell>
          <cell r="AZ28">
            <v>83630.7028324446</v>
          </cell>
          <cell r="BA28">
            <v>84970.261337559103</v>
          </cell>
          <cell r="BB28">
            <v>86309.819842673707</v>
          </cell>
          <cell r="BC28">
            <v>87649.378347788195</v>
          </cell>
          <cell r="BD28">
            <v>88988.936852902698</v>
          </cell>
          <cell r="BE28">
            <v>90328.495358017302</v>
          </cell>
          <cell r="BF28">
            <v>91668.053863131805</v>
          </cell>
          <cell r="BG28">
            <v>93007.612368246293</v>
          </cell>
          <cell r="BH28">
            <v>94347.170873360898</v>
          </cell>
          <cell r="BI28">
            <v>95686.7293784754</v>
          </cell>
          <cell r="BJ28">
            <v>97026.287883589903</v>
          </cell>
          <cell r="BK28">
            <v>98365.846388704507</v>
          </cell>
          <cell r="BL28">
            <v>99705.404893818995</v>
          </cell>
          <cell r="BM28">
            <v>101044.96339893401</v>
          </cell>
          <cell r="BN28">
            <v>102384.521904048</v>
          </cell>
          <cell r="BO28">
            <v>103724.080409163</v>
          </cell>
          <cell r="BP28">
            <v>105063.63891427701</v>
          </cell>
          <cell r="BQ28">
            <v>106403.197419392</v>
          </cell>
          <cell r="BR28">
            <v>107742.755924506</v>
          </cell>
          <cell r="BS28">
            <v>109082.31442962099</v>
          </cell>
        </row>
        <row r="29">
          <cell r="G29">
            <v>42</v>
          </cell>
          <cell r="H29">
            <v>48</v>
          </cell>
          <cell r="K29" t="str">
            <v>($42.00 - $48.00)</v>
          </cell>
          <cell r="N29">
            <v>0</v>
          </cell>
          <cell r="O29">
            <v>34067.038143206897</v>
          </cell>
          <cell r="P29">
            <v>35406.596648321502</v>
          </cell>
          <cell r="Q29">
            <v>36746.155153435997</v>
          </cell>
          <cell r="R29">
            <v>38085.7136585505</v>
          </cell>
          <cell r="S29">
            <v>39425.272163665097</v>
          </cell>
          <cell r="T29">
            <v>40764.830668779599</v>
          </cell>
          <cell r="U29">
            <v>42104.389173894102</v>
          </cell>
          <cell r="V29">
            <v>43443.947679008699</v>
          </cell>
          <cell r="W29">
            <v>44783.506184123202</v>
          </cell>
          <cell r="X29">
            <v>46123.064689237697</v>
          </cell>
          <cell r="Y29">
            <v>47462.623194352302</v>
          </cell>
          <cell r="Z29">
            <v>48802.181699466797</v>
          </cell>
          <cell r="AA29">
            <v>50141.7402045813</v>
          </cell>
          <cell r="AB29">
            <v>51481.298709695897</v>
          </cell>
          <cell r="AC29">
            <v>52820.857214810399</v>
          </cell>
          <cell r="AD29">
            <v>54160.415719924902</v>
          </cell>
          <cell r="AE29">
            <v>55499.974225039397</v>
          </cell>
          <cell r="AF29">
            <v>56839.532730154002</v>
          </cell>
          <cell r="AG29">
            <v>58179.091235268497</v>
          </cell>
          <cell r="AH29">
            <v>59518.649740383</v>
          </cell>
          <cell r="AI29">
            <v>60858.208245497597</v>
          </cell>
          <cell r="AJ29">
            <v>62197.7667506121</v>
          </cell>
          <cell r="AK29">
            <v>63537.325255726602</v>
          </cell>
          <cell r="AL29">
            <v>64876.8837608412</v>
          </cell>
          <cell r="AM29">
            <v>66216.442265955702</v>
          </cell>
          <cell r="AN29">
            <v>67556.000771070205</v>
          </cell>
          <cell r="AO29">
            <v>68895.559276184795</v>
          </cell>
          <cell r="AP29">
            <v>70235.117781299297</v>
          </cell>
          <cell r="AQ29">
            <v>71574.6762864138</v>
          </cell>
          <cell r="AR29">
            <v>72914.234791528404</v>
          </cell>
          <cell r="AS29">
            <v>74253.793296642907</v>
          </cell>
          <cell r="AT29">
            <v>75593.351801757395</v>
          </cell>
          <cell r="AU29">
            <v>76932.910306872</v>
          </cell>
          <cell r="AV29">
            <v>78272.468811986502</v>
          </cell>
          <cell r="AW29">
            <v>79612.027317101005</v>
          </cell>
          <cell r="AX29">
            <v>80951.585822215595</v>
          </cell>
          <cell r="AY29">
            <v>82291.144327330097</v>
          </cell>
          <cell r="AZ29">
            <v>83630.7028324446</v>
          </cell>
          <cell r="BA29">
            <v>84970.261337559103</v>
          </cell>
          <cell r="BB29">
            <v>86309.819842673707</v>
          </cell>
          <cell r="BC29">
            <v>87649.378347788195</v>
          </cell>
          <cell r="BD29">
            <v>88988.936852902698</v>
          </cell>
          <cell r="BE29">
            <v>90328.495358017302</v>
          </cell>
          <cell r="BF29">
            <v>91668.053863131805</v>
          </cell>
          <cell r="BG29">
            <v>93007.612368246293</v>
          </cell>
          <cell r="BH29">
            <v>94347.170873360898</v>
          </cell>
          <cell r="BI29">
            <v>95686.7293784754</v>
          </cell>
          <cell r="BJ29">
            <v>97026.287883589903</v>
          </cell>
          <cell r="BK29">
            <v>98365.846388704507</v>
          </cell>
          <cell r="BL29">
            <v>99705.404893818995</v>
          </cell>
          <cell r="BM29">
            <v>101044.96339893401</v>
          </cell>
          <cell r="BN29">
            <v>102384.521904048</v>
          </cell>
          <cell r="BO29">
            <v>103724.080409163</v>
          </cell>
          <cell r="BP29">
            <v>105063.63891427701</v>
          </cell>
          <cell r="BQ29">
            <v>106403.197419392</v>
          </cell>
          <cell r="BR29">
            <v>107742.755924506</v>
          </cell>
          <cell r="BS29">
            <v>109082.31442962099</v>
          </cell>
        </row>
        <row r="30">
          <cell r="E30" t="str">
            <v>Select Metric:</v>
          </cell>
        </row>
        <row r="31">
          <cell r="B31">
            <v>8</v>
          </cell>
          <cell r="C31">
            <v>10</v>
          </cell>
          <cell r="E31" t="str">
            <v>LTM 9/30/09 EBITDA</v>
          </cell>
          <cell r="G31">
            <v>63812.800000000003</v>
          </cell>
          <cell r="H31">
            <v>79765.999999999898</v>
          </cell>
          <cell r="K31" t="str">
            <v>Comparable Public Company Analysis</v>
          </cell>
          <cell r="N31">
            <v>0</v>
          </cell>
          <cell r="O31">
            <v>34067.038143206897</v>
          </cell>
          <cell r="P31">
            <v>35406.596648321502</v>
          </cell>
          <cell r="Q31">
            <v>36746.155153435997</v>
          </cell>
          <cell r="R31">
            <v>38085.7136585505</v>
          </cell>
          <cell r="S31">
            <v>39425.272163665097</v>
          </cell>
          <cell r="T31">
            <v>40764.830668779599</v>
          </cell>
          <cell r="U31">
            <v>42104.389173894102</v>
          </cell>
          <cell r="V31">
            <v>43443.947679008699</v>
          </cell>
          <cell r="W31">
            <v>44783.506184123202</v>
          </cell>
          <cell r="X31">
            <v>46123.064689237697</v>
          </cell>
          <cell r="Y31">
            <v>47462.623194352302</v>
          </cell>
          <cell r="Z31">
            <v>48802.181699466797</v>
          </cell>
          <cell r="AA31">
            <v>50141.7402045813</v>
          </cell>
          <cell r="AB31">
            <v>51481.298709695897</v>
          </cell>
          <cell r="AC31">
            <v>52820.857214810399</v>
          </cell>
          <cell r="AD31">
            <v>54160.415719924902</v>
          </cell>
          <cell r="AE31">
            <v>55499.974225039397</v>
          </cell>
          <cell r="AF31">
            <v>56839.532730154002</v>
          </cell>
          <cell r="AG31">
            <v>58179.091235268497</v>
          </cell>
          <cell r="AH31">
            <v>59518.649740383</v>
          </cell>
          <cell r="AI31">
            <v>60858.208245497597</v>
          </cell>
          <cell r="AJ31">
            <v>62197.7667506121</v>
          </cell>
          <cell r="AK31">
            <v>63537.325255726602</v>
          </cell>
          <cell r="AL31">
            <v>64876.8837608412</v>
          </cell>
          <cell r="AM31">
            <v>66216.442265955702</v>
          </cell>
          <cell r="AN31">
            <v>67556.000771070205</v>
          </cell>
          <cell r="AO31">
            <v>68895.559276184795</v>
          </cell>
          <cell r="AP31">
            <v>70235.117781299297</v>
          </cell>
          <cell r="AQ31">
            <v>71574.6762864138</v>
          </cell>
          <cell r="AR31">
            <v>72914.234791528404</v>
          </cell>
          <cell r="AS31">
            <v>74253.793296642907</v>
          </cell>
          <cell r="AT31">
            <v>75593.351801757395</v>
          </cell>
          <cell r="AU31">
            <v>76932.910306872</v>
          </cell>
          <cell r="AV31">
            <v>78272.468811986502</v>
          </cell>
          <cell r="AW31">
            <v>79612.027317101005</v>
          </cell>
          <cell r="AX31">
            <v>80951.585822215595</v>
          </cell>
          <cell r="AY31">
            <v>82291.144327330097</v>
          </cell>
          <cell r="AZ31">
            <v>83630.7028324446</v>
          </cell>
          <cell r="BA31">
            <v>84970.261337559103</v>
          </cell>
          <cell r="BB31">
            <v>86309.819842673707</v>
          </cell>
          <cell r="BC31">
            <v>87649.378347788195</v>
          </cell>
          <cell r="BD31">
            <v>88988.936852902698</v>
          </cell>
          <cell r="BE31">
            <v>90328.495358017302</v>
          </cell>
          <cell r="BF31">
            <v>91668.053863131805</v>
          </cell>
          <cell r="BG31">
            <v>93007.612368246293</v>
          </cell>
          <cell r="BH31">
            <v>94347.170873360898</v>
          </cell>
          <cell r="BI31">
            <v>95686.7293784754</v>
          </cell>
          <cell r="BJ31">
            <v>97026.287883589903</v>
          </cell>
          <cell r="BK31">
            <v>98365.846388704507</v>
          </cell>
          <cell r="BL31">
            <v>99705.404893818995</v>
          </cell>
          <cell r="BM31">
            <v>101044.96339893401</v>
          </cell>
          <cell r="BN31">
            <v>102384.521904048</v>
          </cell>
          <cell r="BO31">
            <v>103724.080409163</v>
          </cell>
          <cell r="BP31">
            <v>105063.63891427701</v>
          </cell>
          <cell r="BQ31">
            <v>106403.197419392</v>
          </cell>
          <cell r="BR31">
            <v>107742.755924506</v>
          </cell>
          <cell r="BS31">
            <v>109082.31442962099</v>
          </cell>
        </row>
        <row r="32">
          <cell r="E32">
            <v>7976.5999999999904</v>
          </cell>
          <cell r="G32">
            <v>50.205645922310602</v>
          </cell>
          <cell r="H32">
            <v>62.114942857897603</v>
          </cell>
          <cell r="K32" t="str">
            <v>8.0x - 10.0x LTM 9/30/09 EBITDA ($7,976.6 mm)</v>
          </cell>
          <cell r="N32">
            <v>0</v>
          </cell>
          <cell r="O32">
            <v>34067.038143206897</v>
          </cell>
          <cell r="P32">
            <v>35406.596648321502</v>
          </cell>
          <cell r="Q32">
            <v>36746.155153435997</v>
          </cell>
          <cell r="R32">
            <v>38085.7136585505</v>
          </cell>
          <cell r="S32">
            <v>39425.272163665097</v>
          </cell>
          <cell r="T32">
            <v>40764.830668779599</v>
          </cell>
          <cell r="U32">
            <v>42104.389173894102</v>
          </cell>
          <cell r="V32">
            <v>43443.947679008699</v>
          </cell>
          <cell r="W32">
            <v>44783.506184123202</v>
          </cell>
          <cell r="X32">
            <v>46123.064689237697</v>
          </cell>
          <cell r="Y32">
            <v>47462.623194352302</v>
          </cell>
          <cell r="Z32">
            <v>48802.181699466797</v>
          </cell>
          <cell r="AA32">
            <v>50141.7402045813</v>
          </cell>
          <cell r="AB32">
            <v>51481.298709695897</v>
          </cell>
          <cell r="AC32">
            <v>52820.857214810399</v>
          </cell>
          <cell r="AD32">
            <v>54160.415719924902</v>
          </cell>
          <cell r="AE32">
            <v>55499.974225039397</v>
          </cell>
          <cell r="AF32">
            <v>56839.532730154002</v>
          </cell>
          <cell r="AG32">
            <v>58179.091235268497</v>
          </cell>
          <cell r="AH32">
            <v>59518.649740383</v>
          </cell>
          <cell r="AI32">
            <v>60858.208245497597</v>
          </cell>
          <cell r="AJ32">
            <v>62197.7667506121</v>
          </cell>
          <cell r="AK32">
            <v>63537.325255726602</v>
          </cell>
          <cell r="AL32">
            <v>64876.8837608412</v>
          </cell>
          <cell r="AM32">
            <v>66216.442265955702</v>
          </cell>
          <cell r="AN32">
            <v>67556.000771070205</v>
          </cell>
          <cell r="AO32">
            <v>68895.559276184795</v>
          </cell>
          <cell r="AP32">
            <v>70235.117781299297</v>
          </cell>
          <cell r="AQ32">
            <v>71574.6762864138</v>
          </cell>
          <cell r="AR32">
            <v>72914.234791528404</v>
          </cell>
          <cell r="AS32">
            <v>74253.793296642907</v>
          </cell>
          <cell r="AT32">
            <v>75593.351801757395</v>
          </cell>
          <cell r="AU32">
            <v>76932.910306872</v>
          </cell>
          <cell r="AV32">
            <v>78272.468811986502</v>
          </cell>
          <cell r="AW32">
            <v>79612.027317101005</v>
          </cell>
          <cell r="AX32">
            <v>80951.585822215595</v>
          </cell>
          <cell r="AY32">
            <v>82291.144327330097</v>
          </cell>
          <cell r="AZ32">
            <v>83630.7028324446</v>
          </cell>
          <cell r="BA32">
            <v>84970.261337559103</v>
          </cell>
          <cell r="BB32">
            <v>86309.819842673707</v>
          </cell>
          <cell r="BC32">
            <v>87649.378347788195</v>
          </cell>
          <cell r="BD32">
            <v>88988.936852902698</v>
          </cell>
          <cell r="BE32">
            <v>90328.495358017302</v>
          </cell>
          <cell r="BF32">
            <v>91668.053863131805</v>
          </cell>
          <cell r="BG32">
            <v>93007.612368246293</v>
          </cell>
          <cell r="BH32">
            <v>94347.170873360898</v>
          </cell>
          <cell r="BI32">
            <v>95686.7293784754</v>
          </cell>
          <cell r="BJ32">
            <v>97026.287883589903</v>
          </cell>
          <cell r="BK32">
            <v>98365.846388704507</v>
          </cell>
          <cell r="BL32">
            <v>99705.404893818995</v>
          </cell>
          <cell r="BM32">
            <v>101044.96339893401</v>
          </cell>
          <cell r="BN32">
            <v>102384.521904048</v>
          </cell>
          <cell r="BO32">
            <v>103724.080409163</v>
          </cell>
          <cell r="BP32">
            <v>105063.63891427701</v>
          </cell>
          <cell r="BQ32">
            <v>106403.197419392</v>
          </cell>
          <cell r="BR32">
            <v>107742.755924506</v>
          </cell>
          <cell r="BS32">
            <v>109082.31442962099</v>
          </cell>
        </row>
        <row r="34">
          <cell r="B34">
            <v>7</v>
          </cell>
          <cell r="C34">
            <v>9</v>
          </cell>
          <cell r="E34" t="str">
            <v>2009E EBITDA</v>
          </cell>
          <cell r="G34">
            <v>56024.5</v>
          </cell>
          <cell r="H34">
            <v>72031.5</v>
          </cell>
          <cell r="K34" t="str">
            <v>Comparable Public Company Analysis</v>
          </cell>
          <cell r="N34">
            <v>0</v>
          </cell>
          <cell r="O34">
            <v>34067.038143206897</v>
          </cell>
          <cell r="P34">
            <v>35406.596648321502</v>
          </cell>
          <cell r="Q34">
            <v>36746.155153435997</v>
          </cell>
          <cell r="R34">
            <v>38085.7136585505</v>
          </cell>
          <cell r="S34">
            <v>39425.272163665097</v>
          </cell>
          <cell r="T34">
            <v>40764.830668779599</v>
          </cell>
          <cell r="U34">
            <v>42104.389173894102</v>
          </cell>
          <cell r="V34">
            <v>43443.947679008699</v>
          </cell>
          <cell r="W34">
            <v>44783.506184123202</v>
          </cell>
          <cell r="X34">
            <v>46123.064689237697</v>
          </cell>
          <cell r="Y34">
            <v>47462.623194352302</v>
          </cell>
          <cell r="Z34">
            <v>48802.181699466797</v>
          </cell>
          <cell r="AA34">
            <v>50141.7402045813</v>
          </cell>
          <cell r="AB34">
            <v>51481.298709695897</v>
          </cell>
          <cell r="AC34">
            <v>52820.857214810399</v>
          </cell>
          <cell r="AD34">
            <v>54160.415719924902</v>
          </cell>
          <cell r="AE34">
            <v>55499.974225039397</v>
          </cell>
          <cell r="AF34">
            <v>56839.532730154002</v>
          </cell>
          <cell r="AG34">
            <v>58179.091235268497</v>
          </cell>
          <cell r="AH34">
            <v>59518.649740383</v>
          </cell>
          <cell r="AI34">
            <v>60858.208245497597</v>
          </cell>
          <cell r="AJ34">
            <v>62197.7667506121</v>
          </cell>
          <cell r="AK34">
            <v>63537.325255726602</v>
          </cell>
          <cell r="AL34">
            <v>64876.8837608412</v>
          </cell>
          <cell r="AM34">
            <v>66216.442265955702</v>
          </cell>
          <cell r="AN34">
            <v>67556.000771070205</v>
          </cell>
          <cell r="AO34">
            <v>68895.559276184795</v>
          </cell>
          <cell r="AP34">
            <v>70235.117781299297</v>
          </cell>
          <cell r="AQ34">
            <v>71574.6762864138</v>
          </cell>
          <cell r="AR34">
            <v>72914.234791528404</v>
          </cell>
          <cell r="AS34">
            <v>74253.793296642907</v>
          </cell>
          <cell r="AT34">
            <v>75593.351801757395</v>
          </cell>
          <cell r="AU34">
            <v>76932.910306872</v>
          </cell>
          <cell r="AV34">
            <v>78272.468811986502</v>
          </cell>
          <cell r="AW34">
            <v>79612.027317101005</v>
          </cell>
          <cell r="AX34">
            <v>80951.585822215595</v>
          </cell>
          <cell r="AY34">
            <v>82291.144327330097</v>
          </cell>
          <cell r="AZ34">
            <v>83630.7028324446</v>
          </cell>
          <cell r="BA34">
            <v>84970.261337559103</v>
          </cell>
          <cell r="BB34">
            <v>86309.819842673707</v>
          </cell>
          <cell r="BC34">
            <v>87649.378347788195</v>
          </cell>
          <cell r="BD34">
            <v>88988.936852902698</v>
          </cell>
          <cell r="BE34">
            <v>90328.495358017302</v>
          </cell>
          <cell r="BF34">
            <v>91668.053863131805</v>
          </cell>
          <cell r="BG34">
            <v>93007.612368246293</v>
          </cell>
          <cell r="BH34">
            <v>94347.170873360898</v>
          </cell>
          <cell r="BI34">
            <v>95686.7293784754</v>
          </cell>
          <cell r="BJ34">
            <v>97026.287883589903</v>
          </cell>
          <cell r="BK34">
            <v>98365.846388704507</v>
          </cell>
          <cell r="BL34">
            <v>99705.404893818995</v>
          </cell>
          <cell r="BM34">
            <v>101044.96339893401</v>
          </cell>
          <cell r="BN34">
            <v>102384.521904048</v>
          </cell>
          <cell r="BO34">
            <v>103724.080409163</v>
          </cell>
          <cell r="BP34">
            <v>105063.63891427701</v>
          </cell>
          <cell r="BQ34">
            <v>106403.197419392</v>
          </cell>
          <cell r="BR34">
            <v>107742.755924506</v>
          </cell>
          <cell r="BS34">
            <v>109082.31442962099</v>
          </cell>
        </row>
        <row r="35">
          <cell r="E35">
            <v>8003.5</v>
          </cell>
          <cell r="G35">
            <v>44.391566156280497</v>
          </cell>
          <cell r="H35">
            <v>56.3410255780855</v>
          </cell>
          <cell r="K35" t="str">
            <v>7.0x - 9.0x 2009E EBITDA ($8,003.5 mm)</v>
          </cell>
          <cell r="N35">
            <v>0</v>
          </cell>
          <cell r="O35">
            <v>34067.038143206897</v>
          </cell>
          <cell r="P35">
            <v>35406.596648321502</v>
          </cell>
          <cell r="Q35">
            <v>36746.155153435997</v>
          </cell>
          <cell r="R35">
            <v>38085.7136585505</v>
          </cell>
          <cell r="S35">
            <v>39425.272163665097</v>
          </cell>
          <cell r="T35">
            <v>40764.830668779599</v>
          </cell>
          <cell r="U35">
            <v>42104.389173894102</v>
          </cell>
          <cell r="V35">
            <v>43443.947679008699</v>
          </cell>
          <cell r="W35">
            <v>44783.506184123202</v>
          </cell>
          <cell r="X35">
            <v>46123.064689237697</v>
          </cell>
          <cell r="Y35">
            <v>47462.623194352302</v>
          </cell>
          <cell r="Z35">
            <v>48802.181699466797</v>
          </cell>
          <cell r="AA35">
            <v>50141.7402045813</v>
          </cell>
          <cell r="AB35">
            <v>51481.298709695897</v>
          </cell>
          <cell r="AC35">
            <v>52820.857214810399</v>
          </cell>
          <cell r="AD35">
            <v>54160.415719924902</v>
          </cell>
          <cell r="AE35">
            <v>55499.974225039397</v>
          </cell>
          <cell r="AF35">
            <v>56839.532730154002</v>
          </cell>
          <cell r="AG35">
            <v>58179.091235268497</v>
          </cell>
          <cell r="AH35">
            <v>59518.649740383</v>
          </cell>
          <cell r="AI35">
            <v>60858.208245497597</v>
          </cell>
          <cell r="AJ35">
            <v>62197.7667506121</v>
          </cell>
          <cell r="AK35">
            <v>63537.325255726602</v>
          </cell>
          <cell r="AL35">
            <v>64876.8837608412</v>
          </cell>
          <cell r="AM35">
            <v>66216.442265955702</v>
          </cell>
          <cell r="AN35">
            <v>67556.000771070205</v>
          </cell>
          <cell r="AO35">
            <v>68895.559276184795</v>
          </cell>
          <cell r="AP35">
            <v>70235.117781299297</v>
          </cell>
          <cell r="AQ35">
            <v>71574.6762864138</v>
          </cell>
          <cell r="AR35">
            <v>72914.234791528404</v>
          </cell>
          <cell r="AS35">
            <v>74253.793296642907</v>
          </cell>
          <cell r="AT35">
            <v>75593.351801757395</v>
          </cell>
          <cell r="AU35">
            <v>76932.910306872</v>
          </cell>
          <cell r="AV35">
            <v>78272.468811986502</v>
          </cell>
          <cell r="AW35">
            <v>79612.027317101005</v>
          </cell>
          <cell r="AX35">
            <v>80951.585822215595</v>
          </cell>
          <cell r="AY35">
            <v>82291.144327330097</v>
          </cell>
          <cell r="AZ35">
            <v>83630.7028324446</v>
          </cell>
          <cell r="BA35">
            <v>84970.261337559103</v>
          </cell>
          <cell r="BB35">
            <v>86309.819842673707</v>
          </cell>
          <cell r="BC35">
            <v>87649.378347788195</v>
          </cell>
          <cell r="BD35">
            <v>88988.936852902698</v>
          </cell>
          <cell r="BE35">
            <v>90328.495358017302</v>
          </cell>
          <cell r="BF35">
            <v>91668.053863131805</v>
          </cell>
          <cell r="BG35">
            <v>93007.612368246293</v>
          </cell>
          <cell r="BH35">
            <v>94347.170873360898</v>
          </cell>
          <cell r="BI35">
            <v>95686.7293784754</v>
          </cell>
          <cell r="BJ35">
            <v>97026.287883589903</v>
          </cell>
          <cell r="BK35">
            <v>98365.846388704507</v>
          </cell>
          <cell r="BL35">
            <v>99705.404893818995</v>
          </cell>
          <cell r="BM35">
            <v>101044.96339893401</v>
          </cell>
          <cell r="BN35">
            <v>102384.521904048</v>
          </cell>
          <cell r="BO35">
            <v>103724.080409163</v>
          </cell>
          <cell r="BP35">
            <v>105063.63891427701</v>
          </cell>
          <cell r="BQ35">
            <v>106403.197419392</v>
          </cell>
          <cell r="BR35">
            <v>107742.755924506</v>
          </cell>
          <cell r="BS35">
            <v>109082.31442962099</v>
          </cell>
        </row>
        <row r="37">
          <cell r="B37">
            <v>11</v>
          </cell>
          <cell r="C37">
            <v>16</v>
          </cell>
          <cell r="E37" t="str">
            <v>2010P Forward EPS</v>
          </cell>
          <cell r="G37">
            <v>52788.662697351101</v>
          </cell>
          <cell r="H37">
            <v>78347.418468874297</v>
          </cell>
          <cell r="K37" t="str">
            <v>Comparable Public Company Analysis</v>
          </cell>
          <cell r="N37">
            <v>0</v>
          </cell>
          <cell r="O37">
            <v>34067.038143206897</v>
          </cell>
          <cell r="P37">
            <v>35406.596648321502</v>
          </cell>
          <cell r="Q37">
            <v>36746.155153435997</v>
          </cell>
          <cell r="R37">
            <v>38085.7136585505</v>
          </cell>
          <cell r="S37">
            <v>39425.272163665097</v>
          </cell>
          <cell r="T37">
            <v>40764.830668779599</v>
          </cell>
          <cell r="U37">
            <v>42104.389173894102</v>
          </cell>
          <cell r="V37">
            <v>43443.947679008699</v>
          </cell>
          <cell r="W37">
            <v>44783.506184123202</v>
          </cell>
          <cell r="X37">
            <v>46123.064689237697</v>
          </cell>
          <cell r="Y37">
            <v>47462.623194352302</v>
          </cell>
          <cell r="Z37">
            <v>48802.181699466797</v>
          </cell>
          <cell r="AA37">
            <v>50141.7402045813</v>
          </cell>
          <cell r="AB37">
            <v>51481.298709695897</v>
          </cell>
          <cell r="AC37">
            <v>52820.857214810399</v>
          </cell>
          <cell r="AD37">
            <v>54160.415719924902</v>
          </cell>
          <cell r="AE37">
            <v>55499.974225039397</v>
          </cell>
          <cell r="AF37">
            <v>56839.532730154002</v>
          </cell>
          <cell r="AG37">
            <v>58179.091235268497</v>
          </cell>
          <cell r="AH37">
            <v>59518.649740383</v>
          </cell>
          <cell r="AI37">
            <v>60858.208245497597</v>
          </cell>
          <cell r="AJ37">
            <v>62197.7667506121</v>
          </cell>
          <cell r="AK37">
            <v>63537.325255726602</v>
          </cell>
          <cell r="AL37">
            <v>64876.8837608412</v>
          </cell>
          <cell r="AM37">
            <v>66216.442265955702</v>
          </cell>
          <cell r="AN37">
            <v>67556.000771070205</v>
          </cell>
          <cell r="AO37">
            <v>68895.559276184795</v>
          </cell>
          <cell r="AP37">
            <v>70235.117781299297</v>
          </cell>
          <cell r="AQ37">
            <v>71574.6762864138</v>
          </cell>
          <cell r="AR37">
            <v>72914.234791528404</v>
          </cell>
          <cell r="AS37">
            <v>74253.793296642907</v>
          </cell>
          <cell r="AT37">
            <v>75593.351801757395</v>
          </cell>
          <cell r="AU37">
            <v>76932.910306872</v>
          </cell>
          <cell r="AV37">
            <v>78272.468811986502</v>
          </cell>
          <cell r="AW37">
            <v>79612.027317101005</v>
          </cell>
          <cell r="AX37">
            <v>80951.585822215595</v>
          </cell>
          <cell r="AY37">
            <v>82291.144327330097</v>
          </cell>
          <cell r="AZ37">
            <v>83630.7028324446</v>
          </cell>
          <cell r="BA37">
            <v>84970.261337559103</v>
          </cell>
          <cell r="BB37">
            <v>86309.819842673707</v>
          </cell>
          <cell r="BC37">
            <v>87649.378347788195</v>
          </cell>
          <cell r="BD37">
            <v>88988.936852902698</v>
          </cell>
          <cell r="BE37">
            <v>90328.495358017302</v>
          </cell>
          <cell r="BF37">
            <v>91668.053863131805</v>
          </cell>
          <cell r="BG37">
            <v>93007.612368246293</v>
          </cell>
          <cell r="BH37">
            <v>94347.170873360898</v>
          </cell>
          <cell r="BI37">
            <v>95686.7293784754</v>
          </cell>
          <cell r="BJ37">
            <v>97026.287883589903</v>
          </cell>
          <cell r="BK37">
            <v>98365.846388704507</v>
          </cell>
          <cell r="BL37">
            <v>99705.404893818995</v>
          </cell>
          <cell r="BM37">
            <v>101044.96339893401</v>
          </cell>
          <cell r="BN37">
            <v>102384.521904048</v>
          </cell>
          <cell r="BO37">
            <v>103724.080409163</v>
          </cell>
          <cell r="BP37">
            <v>105063.63891427701</v>
          </cell>
          <cell r="BQ37">
            <v>106403.197419392</v>
          </cell>
          <cell r="BR37">
            <v>107742.755924506</v>
          </cell>
          <cell r="BS37">
            <v>109082.31442962099</v>
          </cell>
        </row>
        <row r="38">
          <cell r="E38">
            <v>3.8159969383850001</v>
          </cell>
          <cell r="G38">
            <v>41.975966322235003</v>
          </cell>
          <cell r="H38">
            <v>61.055951014160001</v>
          </cell>
          <cell r="K38" t="str">
            <v>11.0x - 16.0x 2010P Forward EPS ($3.82)</v>
          </cell>
          <cell r="N38">
            <v>0</v>
          </cell>
          <cell r="O38">
            <v>34067.038143206897</v>
          </cell>
          <cell r="P38">
            <v>35406.596648321502</v>
          </cell>
          <cell r="Q38">
            <v>36746.155153435997</v>
          </cell>
          <cell r="R38">
            <v>38085.7136585505</v>
          </cell>
          <cell r="S38">
            <v>39425.272163665097</v>
          </cell>
          <cell r="T38">
            <v>40764.830668779599</v>
          </cell>
          <cell r="U38">
            <v>42104.389173894102</v>
          </cell>
          <cell r="V38">
            <v>43443.947679008699</v>
          </cell>
          <cell r="W38">
            <v>44783.506184123202</v>
          </cell>
          <cell r="X38">
            <v>46123.064689237697</v>
          </cell>
          <cell r="Y38">
            <v>47462.623194352302</v>
          </cell>
          <cell r="Z38">
            <v>48802.181699466797</v>
          </cell>
          <cell r="AA38">
            <v>50141.7402045813</v>
          </cell>
          <cell r="AB38">
            <v>51481.298709695897</v>
          </cell>
          <cell r="AC38">
            <v>52820.857214810399</v>
          </cell>
          <cell r="AD38">
            <v>54160.415719924902</v>
          </cell>
          <cell r="AE38">
            <v>55499.974225039397</v>
          </cell>
          <cell r="AF38">
            <v>56839.532730154002</v>
          </cell>
          <cell r="AG38">
            <v>58179.091235268497</v>
          </cell>
          <cell r="AH38">
            <v>59518.649740383</v>
          </cell>
          <cell r="AI38">
            <v>60858.208245497597</v>
          </cell>
          <cell r="AJ38">
            <v>62197.7667506121</v>
          </cell>
          <cell r="AK38">
            <v>63537.325255726602</v>
          </cell>
          <cell r="AL38">
            <v>64876.8837608412</v>
          </cell>
          <cell r="AM38">
            <v>66216.442265955702</v>
          </cell>
          <cell r="AN38">
            <v>67556.000771070205</v>
          </cell>
          <cell r="AO38">
            <v>68895.559276184795</v>
          </cell>
          <cell r="AP38">
            <v>70235.117781299297</v>
          </cell>
          <cell r="AQ38">
            <v>71574.6762864138</v>
          </cell>
          <cell r="AR38">
            <v>72914.234791528404</v>
          </cell>
          <cell r="AS38">
            <v>74253.793296642907</v>
          </cell>
          <cell r="AT38">
            <v>75593.351801757395</v>
          </cell>
          <cell r="AU38">
            <v>76932.910306872</v>
          </cell>
          <cell r="AV38">
            <v>78272.468811986502</v>
          </cell>
          <cell r="AW38">
            <v>79612.027317101005</v>
          </cell>
          <cell r="AX38">
            <v>80951.585822215595</v>
          </cell>
          <cell r="AY38">
            <v>82291.144327330097</v>
          </cell>
          <cell r="AZ38">
            <v>83630.7028324446</v>
          </cell>
          <cell r="BA38">
            <v>84970.261337559103</v>
          </cell>
          <cell r="BB38">
            <v>86309.819842673707</v>
          </cell>
          <cell r="BC38">
            <v>87649.378347788195</v>
          </cell>
          <cell r="BD38">
            <v>88988.936852902698</v>
          </cell>
          <cell r="BE38">
            <v>90328.495358017302</v>
          </cell>
          <cell r="BF38">
            <v>91668.053863131805</v>
          </cell>
          <cell r="BG38">
            <v>93007.612368246293</v>
          </cell>
          <cell r="BH38">
            <v>94347.170873360898</v>
          </cell>
          <cell r="BI38">
            <v>95686.7293784754</v>
          </cell>
          <cell r="BJ38">
            <v>97026.287883589903</v>
          </cell>
          <cell r="BK38">
            <v>98365.846388704507</v>
          </cell>
          <cell r="BL38">
            <v>99705.404893818995</v>
          </cell>
          <cell r="BM38">
            <v>101044.96339893401</v>
          </cell>
          <cell r="BN38">
            <v>102384.521904048</v>
          </cell>
          <cell r="BO38">
            <v>103724.080409163</v>
          </cell>
          <cell r="BP38">
            <v>105063.63891427701</v>
          </cell>
          <cell r="BQ38">
            <v>106403.197419392</v>
          </cell>
          <cell r="BR38">
            <v>107742.755924506</v>
          </cell>
          <cell r="BS38">
            <v>109082.31442962099</v>
          </cell>
        </row>
        <row r="40">
          <cell r="B40">
            <v>9</v>
          </cell>
          <cell r="C40">
            <v>11</v>
          </cell>
          <cell r="E40" t="str">
            <v>LTM 9/30/09 EBITDA</v>
          </cell>
          <cell r="G40">
            <v>71789.399999999994</v>
          </cell>
          <cell r="H40">
            <v>87742.599999999904</v>
          </cell>
          <cell r="K40" t="str">
            <v>Precedent Transactions Analysis</v>
          </cell>
          <cell r="N40">
            <v>0</v>
          </cell>
          <cell r="O40">
            <v>34067.038143206897</v>
          </cell>
          <cell r="P40">
            <v>35406.596648321502</v>
          </cell>
          <cell r="Q40">
            <v>36746.155153435997</v>
          </cell>
          <cell r="R40">
            <v>38085.7136585505</v>
          </cell>
          <cell r="S40">
            <v>39425.272163665097</v>
          </cell>
          <cell r="T40">
            <v>40764.830668779599</v>
          </cell>
          <cell r="U40">
            <v>42104.389173894102</v>
          </cell>
          <cell r="V40">
            <v>43443.947679008699</v>
          </cell>
          <cell r="W40">
            <v>44783.506184123202</v>
          </cell>
          <cell r="X40">
            <v>46123.064689237697</v>
          </cell>
          <cell r="Y40">
            <v>47462.623194352302</v>
          </cell>
          <cell r="Z40">
            <v>48802.181699466797</v>
          </cell>
          <cell r="AA40">
            <v>50141.7402045813</v>
          </cell>
          <cell r="AB40">
            <v>51481.298709695897</v>
          </cell>
          <cell r="AC40">
            <v>52820.857214810399</v>
          </cell>
          <cell r="AD40">
            <v>54160.415719924902</v>
          </cell>
          <cell r="AE40">
            <v>55499.974225039397</v>
          </cell>
          <cell r="AF40">
            <v>56839.532730154002</v>
          </cell>
          <cell r="AG40">
            <v>58179.091235268497</v>
          </cell>
          <cell r="AH40">
            <v>59518.649740383</v>
          </cell>
          <cell r="AI40">
            <v>60858.208245497597</v>
          </cell>
          <cell r="AJ40">
            <v>62197.7667506121</v>
          </cell>
          <cell r="AK40">
            <v>63537.325255726602</v>
          </cell>
          <cell r="AL40">
            <v>64876.8837608412</v>
          </cell>
          <cell r="AM40">
            <v>66216.442265955702</v>
          </cell>
          <cell r="AN40">
            <v>67556.000771070205</v>
          </cell>
          <cell r="AO40">
            <v>68895.559276184795</v>
          </cell>
          <cell r="AP40">
            <v>70235.117781299297</v>
          </cell>
          <cell r="AQ40">
            <v>71574.6762864138</v>
          </cell>
          <cell r="AR40">
            <v>72914.234791528404</v>
          </cell>
          <cell r="AS40">
            <v>74253.793296642907</v>
          </cell>
          <cell r="AT40">
            <v>75593.351801757395</v>
          </cell>
          <cell r="AU40">
            <v>76932.910306872</v>
          </cell>
          <cell r="AV40">
            <v>78272.468811986502</v>
          </cell>
          <cell r="AW40">
            <v>79612.027317101005</v>
          </cell>
          <cell r="AX40">
            <v>80951.585822215595</v>
          </cell>
          <cell r="AY40">
            <v>82291.144327330097</v>
          </cell>
          <cell r="AZ40">
            <v>83630.7028324446</v>
          </cell>
          <cell r="BA40">
            <v>84970.261337559103</v>
          </cell>
          <cell r="BB40">
            <v>86309.819842673707</v>
          </cell>
          <cell r="BC40">
            <v>87649.378347788195</v>
          </cell>
          <cell r="BD40">
            <v>88988.936852902698</v>
          </cell>
          <cell r="BE40">
            <v>90328.495358017302</v>
          </cell>
          <cell r="BF40">
            <v>91668.053863131805</v>
          </cell>
          <cell r="BG40">
            <v>93007.612368246293</v>
          </cell>
          <cell r="BH40">
            <v>94347.170873360898</v>
          </cell>
          <cell r="BI40">
            <v>95686.7293784754</v>
          </cell>
          <cell r="BJ40">
            <v>97026.287883589903</v>
          </cell>
          <cell r="BK40">
            <v>98365.846388704507</v>
          </cell>
          <cell r="BL40">
            <v>99705.404893818995</v>
          </cell>
          <cell r="BM40">
            <v>101044.96339893401</v>
          </cell>
          <cell r="BN40">
            <v>102384.521904048</v>
          </cell>
          <cell r="BO40">
            <v>103724.080409163</v>
          </cell>
          <cell r="BP40">
            <v>105063.63891427701</v>
          </cell>
          <cell r="BQ40">
            <v>106403.197419392</v>
          </cell>
          <cell r="BR40">
            <v>107742.755924506</v>
          </cell>
          <cell r="BS40">
            <v>109082.31442962099</v>
          </cell>
        </row>
        <row r="41">
          <cell r="E41">
            <v>7976.5999999999904</v>
          </cell>
          <cell r="G41">
            <v>56.160294390104099</v>
          </cell>
          <cell r="H41">
            <v>68.069591325691107</v>
          </cell>
          <cell r="K41" t="str">
            <v>9.0x - 11.0x LTM 9/30/09 EBITDA ($7,976.6 mm)</v>
          </cell>
          <cell r="N41">
            <v>0</v>
          </cell>
          <cell r="O41">
            <v>34067.038143206897</v>
          </cell>
          <cell r="P41">
            <v>35406.596648321502</v>
          </cell>
          <cell r="Q41">
            <v>36746.155153435997</v>
          </cell>
          <cell r="R41">
            <v>38085.7136585505</v>
          </cell>
          <cell r="S41">
            <v>39425.272163665097</v>
          </cell>
          <cell r="T41">
            <v>40764.830668779599</v>
          </cell>
          <cell r="U41">
            <v>42104.389173894102</v>
          </cell>
          <cell r="V41">
            <v>43443.947679008699</v>
          </cell>
          <cell r="W41">
            <v>44783.506184123202</v>
          </cell>
          <cell r="X41">
            <v>46123.064689237697</v>
          </cell>
          <cell r="Y41">
            <v>47462.623194352302</v>
          </cell>
          <cell r="Z41">
            <v>48802.181699466797</v>
          </cell>
          <cell r="AA41">
            <v>50141.7402045813</v>
          </cell>
          <cell r="AB41">
            <v>51481.298709695897</v>
          </cell>
          <cell r="AC41">
            <v>52820.857214810399</v>
          </cell>
          <cell r="AD41">
            <v>54160.415719924902</v>
          </cell>
          <cell r="AE41">
            <v>55499.974225039397</v>
          </cell>
          <cell r="AF41">
            <v>56839.532730154002</v>
          </cell>
          <cell r="AG41">
            <v>58179.091235268497</v>
          </cell>
          <cell r="AH41">
            <v>59518.649740383</v>
          </cell>
          <cell r="AI41">
            <v>60858.208245497597</v>
          </cell>
          <cell r="AJ41">
            <v>62197.7667506121</v>
          </cell>
          <cell r="AK41">
            <v>63537.325255726602</v>
          </cell>
          <cell r="AL41">
            <v>64876.8837608412</v>
          </cell>
          <cell r="AM41">
            <v>66216.442265955702</v>
          </cell>
          <cell r="AN41">
            <v>67556.000771070205</v>
          </cell>
          <cell r="AO41">
            <v>68895.559276184795</v>
          </cell>
          <cell r="AP41">
            <v>70235.117781299297</v>
          </cell>
          <cell r="AQ41">
            <v>71574.6762864138</v>
          </cell>
          <cell r="AR41">
            <v>72914.234791528404</v>
          </cell>
          <cell r="AS41">
            <v>74253.793296642907</v>
          </cell>
          <cell r="AT41">
            <v>75593.351801757395</v>
          </cell>
          <cell r="AU41">
            <v>76932.910306872</v>
          </cell>
          <cell r="AV41">
            <v>78272.468811986502</v>
          </cell>
          <cell r="AW41">
            <v>79612.027317101005</v>
          </cell>
          <cell r="AX41">
            <v>80951.585822215595</v>
          </cell>
          <cell r="AY41">
            <v>82291.144327330097</v>
          </cell>
          <cell r="AZ41">
            <v>83630.7028324446</v>
          </cell>
          <cell r="BA41">
            <v>84970.261337559103</v>
          </cell>
          <cell r="BB41">
            <v>86309.819842673707</v>
          </cell>
          <cell r="BC41">
            <v>87649.378347788195</v>
          </cell>
          <cell r="BD41">
            <v>88988.936852902698</v>
          </cell>
          <cell r="BE41">
            <v>90328.495358017302</v>
          </cell>
          <cell r="BF41">
            <v>91668.053863131805</v>
          </cell>
          <cell r="BG41">
            <v>93007.612368246293</v>
          </cell>
          <cell r="BH41">
            <v>94347.170873360898</v>
          </cell>
          <cell r="BI41">
            <v>95686.7293784754</v>
          </cell>
          <cell r="BJ41">
            <v>97026.287883589903</v>
          </cell>
          <cell r="BK41">
            <v>98365.846388704507</v>
          </cell>
          <cell r="BL41">
            <v>99705.404893818995</v>
          </cell>
          <cell r="BM41">
            <v>101044.96339893401</v>
          </cell>
          <cell r="BN41">
            <v>102384.521904048</v>
          </cell>
          <cell r="BO41">
            <v>103724.080409163</v>
          </cell>
          <cell r="BP41">
            <v>105063.63891427701</v>
          </cell>
          <cell r="BQ41">
            <v>106403.197419392</v>
          </cell>
          <cell r="BR41">
            <v>107742.755924506</v>
          </cell>
          <cell r="BS41">
            <v>109082.31442962099</v>
          </cell>
        </row>
        <row r="42">
          <cell r="P42">
            <v>35406.596648321502</v>
          </cell>
          <cell r="Q42">
            <v>36746.155153435997</v>
          </cell>
          <cell r="R42">
            <v>38085.7136585505</v>
          </cell>
          <cell r="S42">
            <v>39425.272163665097</v>
          </cell>
          <cell r="T42">
            <v>40764.830668779599</v>
          </cell>
          <cell r="U42">
            <v>42104.389173894102</v>
          </cell>
          <cell r="V42">
            <v>43443.947679008699</v>
          </cell>
          <cell r="W42">
            <v>44783.506184123202</v>
          </cell>
          <cell r="X42">
            <v>46123.064689237697</v>
          </cell>
          <cell r="Y42">
            <v>47462.623194352302</v>
          </cell>
          <cell r="Z42">
            <v>48802.181699466797</v>
          </cell>
          <cell r="AA42">
            <v>50141.7402045813</v>
          </cell>
          <cell r="AB42">
            <v>51481.298709695897</v>
          </cell>
          <cell r="AC42">
            <v>52820.857214810399</v>
          </cell>
          <cell r="AD42">
            <v>54160.415719924902</v>
          </cell>
          <cell r="AE42">
            <v>55499.974225039397</v>
          </cell>
          <cell r="AF42">
            <v>56839.532730154002</v>
          </cell>
          <cell r="AG42">
            <v>58179.091235268497</v>
          </cell>
          <cell r="AH42">
            <v>59518.649740383</v>
          </cell>
          <cell r="AI42">
            <v>60858.208245497597</v>
          </cell>
          <cell r="AJ42">
            <v>62197.7667506121</v>
          </cell>
          <cell r="AK42">
            <v>63537.325255726602</v>
          </cell>
          <cell r="AL42">
            <v>64876.8837608412</v>
          </cell>
          <cell r="AM42">
            <v>66216.442265955702</v>
          </cell>
          <cell r="AN42">
            <v>67556.000771070205</v>
          </cell>
          <cell r="AO42">
            <v>68895.559276184795</v>
          </cell>
          <cell r="AP42">
            <v>70235.117781299297</v>
          </cell>
          <cell r="AQ42">
            <v>71574.6762864138</v>
          </cell>
          <cell r="AR42">
            <v>72914.234791528404</v>
          </cell>
          <cell r="AS42">
            <v>74253.793296642907</v>
          </cell>
          <cell r="AT42">
            <v>75593.351801757395</v>
          </cell>
          <cell r="AU42">
            <v>76932.910306872</v>
          </cell>
          <cell r="AV42">
            <v>78272.468811986502</v>
          </cell>
          <cell r="AW42">
            <v>79612.027317101005</v>
          </cell>
          <cell r="AX42">
            <v>80951.585822215595</v>
          </cell>
          <cell r="AY42">
            <v>82291.144327330097</v>
          </cell>
          <cell r="AZ42">
            <v>83630.7028324446</v>
          </cell>
          <cell r="BA42">
            <v>84970.261337559103</v>
          </cell>
          <cell r="BB42">
            <v>86309.819842673707</v>
          </cell>
          <cell r="BC42">
            <v>87649.378347788195</v>
          </cell>
          <cell r="BD42">
            <v>88988.936852902698</v>
          </cell>
          <cell r="BE42">
            <v>90328.495358017302</v>
          </cell>
          <cell r="BF42">
            <v>91668.053863131805</v>
          </cell>
          <cell r="BG42">
            <v>93007.612368246293</v>
          </cell>
          <cell r="BH42">
            <v>94347.170873360898</v>
          </cell>
          <cell r="BI42">
            <v>95686.7293784754</v>
          </cell>
          <cell r="BJ42">
            <v>97026.287883589903</v>
          </cell>
          <cell r="BK42">
            <v>98365.846388704507</v>
          </cell>
          <cell r="BL42">
            <v>99705.404893818995</v>
          </cell>
          <cell r="BM42">
            <v>101044.96339893401</v>
          </cell>
          <cell r="BN42">
            <v>102384.521904048</v>
          </cell>
          <cell r="BO42">
            <v>103724.080409163</v>
          </cell>
          <cell r="BP42">
            <v>105063.63891427701</v>
          </cell>
          <cell r="BQ42">
            <v>106403.197419392</v>
          </cell>
          <cell r="BR42">
            <v>107742.755924506</v>
          </cell>
          <cell r="BS42">
            <v>109082.31442962099</v>
          </cell>
        </row>
        <row r="43">
          <cell r="B43" t="str">
            <v>Discount:</v>
          </cell>
          <cell r="C43">
            <v>8.6026806624843799E-2</v>
          </cell>
          <cell r="G43">
            <v>51920.605824403603</v>
          </cell>
          <cell r="H43">
            <v>70374.341099204801</v>
          </cell>
          <cell r="K43" t="str">
            <v>Future Share Price (Discounted at 8.6%)</v>
          </cell>
          <cell r="N43">
            <v>0</v>
          </cell>
          <cell r="O43">
            <v>34067.038143206897</v>
          </cell>
          <cell r="P43">
            <v>35406.596648321502</v>
          </cell>
          <cell r="Q43">
            <v>36746.155153435997</v>
          </cell>
          <cell r="R43">
            <v>38085.7136585505</v>
          </cell>
          <cell r="S43">
            <v>39425.272163665097</v>
          </cell>
          <cell r="T43">
            <v>40764.830668779599</v>
          </cell>
          <cell r="U43">
            <v>42104.389173894102</v>
          </cell>
          <cell r="V43">
            <v>43443.947679008699</v>
          </cell>
          <cell r="W43">
            <v>44783.506184123202</v>
          </cell>
          <cell r="X43">
            <v>46123.064689237697</v>
          </cell>
          <cell r="Y43">
            <v>47462.623194352302</v>
          </cell>
          <cell r="Z43">
            <v>48802.181699466797</v>
          </cell>
          <cell r="AA43">
            <v>50141.7402045813</v>
          </cell>
          <cell r="AB43">
            <v>51481.298709695897</v>
          </cell>
          <cell r="AC43">
            <v>52820.857214810399</v>
          </cell>
          <cell r="AD43">
            <v>54160.415719924902</v>
          </cell>
          <cell r="AE43">
            <v>55499.974225039397</v>
          </cell>
          <cell r="AF43">
            <v>56839.532730154002</v>
          </cell>
          <cell r="AG43">
            <v>58179.091235268497</v>
          </cell>
          <cell r="AH43">
            <v>59518.649740383</v>
          </cell>
          <cell r="AI43">
            <v>60858.208245497597</v>
          </cell>
          <cell r="AJ43">
            <v>62197.7667506121</v>
          </cell>
          <cell r="AK43">
            <v>63537.325255726602</v>
          </cell>
          <cell r="AL43">
            <v>64876.8837608412</v>
          </cell>
          <cell r="AM43">
            <v>66216.442265955702</v>
          </cell>
          <cell r="AN43">
            <v>67556.000771070205</v>
          </cell>
          <cell r="AO43">
            <v>68895.559276184795</v>
          </cell>
          <cell r="AP43">
            <v>70235.117781299297</v>
          </cell>
          <cell r="AQ43">
            <v>71574.6762864138</v>
          </cell>
          <cell r="AR43">
            <v>72914.234791528404</v>
          </cell>
          <cell r="AS43">
            <v>74253.793296642907</v>
          </cell>
          <cell r="AT43">
            <v>75593.351801757395</v>
          </cell>
          <cell r="AU43">
            <v>76932.910306872</v>
          </cell>
          <cell r="AV43">
            <v>78272.468811986502</v>
          </cell>
          <cell r="AW43">
            <v>79612.027317101005</v>
          </cell>
          <cell r="AX43">
            <v>80951.585822215595</v>
          </cell>
          <cell r="AY43">
            <v>82291.144327330097</v>
          </cell>
          <cell r="AZ43">
            <v>83630.7028324446</v>
          </cell>
          <cell r="BA43">
            <v>84970.261337559103</v>
          </cell>
          <cell r="BB43">
            <v>86309.819842673707</v>
          </cell>
          <cell r="BC43">
            <v>87649.378347788195</v>
          </cell>
          <cell r="BD43">
            <v>88988.936852902698</v>
          </cell>
          <cell r="BE43">
            <v>90328.495358017302</v>
          </cell>
          <cell r="BF43">
            <v>91668.053863131805</v>
          </cell>
          <cell r="BG43">
            <v>93007.612368246293</v>
          </cell>
          <cell r="BH43">
            <v>94347.170873360898</v>
          </cell>
          <cell r="BI43">
            <v>95686.7293784754</v>
          </cell>
          <cell r="BJ43">
            <v>97026.287883589903</v>
          </cell>
          <cell r="BK43">
            <v>98365.846388704507</v>
          </cell>
          <cell r="BL43">
            <v>99705.404893818995</v>
          </cell>
          <cell r="BM43">
            <v>101044.96339893401</v>
          </cell>
          <cell r="BN43">
            <v>102384.521904048</v>
          </cell>
          <cell r="BO43">
            <v>103724.080409163</v>
          </cell>
          <cell r="BP43">
            <v>105063.63891427701</v>
          </cell>
          <cell r="BQ43">
            <v>106403.197419392</v>
          </cell>
          <cell r="BR43">
            <v>107742.755924506</v>
          </cell>
          <cell r="BS43">
            <v>109082.31442962099</v>
          </cell>
        </row>
        <row r="44">
          <cell r="G44">
            <v>41.327949181040204</v>
          </cell>
          <cell r="H44">
            <v>55.1039322413869</v>
          </cell>
          <cell r="K44" t="str">
            <v>($41.33 - $55.10)</v>
          </cell>
          <cell r="N44">
            <v>0</v>
          </cell>
          <cell r="O44">
            <v>34067.038143206897</v>
          </cell>
          <cell r="P44">
            <v>35406.596648321502</v>
          </cell>
          <cell r="Q44">
            <v>36746.155153435997</v>
          </cell>
          <cell r="R44">
            <v>38085.7136585505</v>
          </cell>
          <cell r="S44">
            <v>39425.272163665097</v>
          </cell>
          <cell r="T44">
            <v>40764.830668779599</v>
          </cell>
          <cell r="U44">
            <v>42104.389173894102</v>
          </cell>
          <cell r="V44">
            <v>43443.947679008699</v>
          </cell>
          <cell r="W44">
            <v>44783.506184123202</v>
          </cell>
          <cell r="X44">
            <v>46123.064689237697</v>
          </cell>
          <cell r="Y44">
            <v>47462.623194352302</v>
          </cell>
          <cell r="Z44">
            <v>48802.181699466797</v>
          </cell>
          <cell r="AA44">
            <v>50141.7402045813</v>
          </cell>
          <cell r="AB44">
            <v>51481.298709695897</v>
          </cell>
          <cell r="AC44">
            <v>52820.857214810399</v>
          </cell>
          <cell r="AD44">
            <v>54160.415719924902</v>
          </cell>
          <cell r="AE44">
            <v>55499.974225039397</v>
          </cell>
          <cell r="AF44">
            <v>56839.532730154002</v>
          </cell>
          <cell r="AG44">
            <v>58179.091235268497</v>
          </cell>
          <cell r="AH44">
            <v>59518.649740383</v>
          </cell>
          <cell r="AI44">
            <v>60858.208245497597</v>
          </cell>
          <cell r="AJ44">
            <v>62197.7667506121</v>
          </cell>
          <cell r="AK44">
            <v>63537.325255726602</v>
          </cell>
          <cell r="AL44">
            <v>64876.8837608412</v>
          </cell>
          <cell r="AM44">
            <v>66216.442265955702</v>
          </cell>
          <cell r="AN44">
            <v>67556.000771070205</v>
          </cell>
          <cell r="AO44">
            <v>68895.559276184795</v>
          </cell>
          <cell r="AP44">
            <v>70235.117781299297</v>
          </cell>
          <cell r="AQ44">
            <v>71574.6762864138</v>
          </cell>
          <cell r="AR44">
            <v>72914.234791528404</v>
          </cell>
          <cell r="AS44">
            <v>74253.793296642907</v>
          </cell>
          <cell r="AT44">
            <v>75593.351801757395</v>
          </cell>
          <cell r="AU44">
            <v>76932.910306872</v>
          </cell>
          <cell r="AV44">
            <v>78272.468811986502</v>
          </cell>
          <cell r="AW44">
            <v>79612.027317101005</v>
          </cell>
          <cell r="AX44">
            <v>80951.585822215595</v>
          </cell>
          <cell r="AY44">
            <v>82291.144327330097</v>
          </cell>
          <cell r="AZ44">
            <v>83630.7028324446</v>
          </cell>
          <cell r="BA44">
            <v>84970.261337559103</v>
          </cell>
          <cell r="BB44">
            <v>86309.819842673707</v>
          </cell>
          <cell r="BC44">
            <v>87649.378347788195</v>
          </cell>
          <cell r="BD44">
            <v>88988.936852902698</v>
          </cell>
          <cell r="BE44">
            <v>90328.495358017302</v>
          </cell>
          <cell r="BF44">
            <v>91668.053863131805</v>
          </cell>
          <cell r="BG44">
            <v>93007.612368246293</v>
          </cell>
          <cell r="BH44">
            <v>94347.170873360898</v>
          </cell>
          <cell r="BI44">
            <v>95686.7293784754</v>
          </cell>
          <cell r="BJ44">
            <v>97026.287883589903</v>
          </cell>
          <cell r="BK44">
            <v>98365.846388704507</v>
          </cell>
          <cell r="BL44">
            <v>99705.404893818995</v>
          </cell>
          <cell r="BM44">
            <v>101044.96339893401</v>
          </cell>
          <cell r="BN44">
            <v>102384.521904048</v>
          </cell>
          <cell r="BO44">
            <v>103724.080409163</v>
          </cell>
          <cell r="BP44">
            <v>105063.63891427701</v>
          </cell>
          <cell r="BQ44">
            <v>106403.197419392</v>
          </cell>
          <cell r="BR44">
            <v>107742.755924506</v>
          </cell>
          <cell r="BS44">
            <v>109082.31442962099</v>
          </cell>
        </row>
        <row r="46">
          <cell r="B46">
            <v>0.1</v>
          </cell>
          <cell r="C46">
            <v>0.3</v>
          </cell>
          <cell r="G46">
            <v>61010.917915080703</v>
          </cell>
          <cell r="H46">
            <v>72729.375717822593</v>
          </cell>
          <cell r="K46" t="str">
            <v>Premiums Paid Analysis (10.0% - 30.0%)</v>
          </cell>
          <cell r="N46">
            <v>0</v>
          </cell>
          <cell r="O46">
            <v>34067.038143206897</v>
          </cell>
          <cell r="P46">
            <v>35406.596648321502</v>
          </cell>
          <cell r="Q46">
            <v>36746.155153435997</v>
          </cell>
          <cell r="R46">
            <v>38085.7136585505</v>
          </cell>
          <cell r="S46">
            <v>39425.272163665097</v>
          </cell>
          <cell r="T46">
            <v>40764.830668779599</v>
          </cell>
          <cell r="U46">
            <v>42104.389173894102</v>
          </cell>
          <cell r="V46">
            <v>43443.947679008699</v>
          </cell>
          <cell r="W46">
            <v>44783.506184123202</v>
          </cell>
          <cell r="X46">
            <v>46123.064689237697</v>
          </cell>
          <cell r="Y46">
            <v>47462.623194352302</v>
          </cell>
          <cell r="Z46">
            <v>48802.181699466797</v>
          </cell>
          <cell r="AA46">
            <v>50141.7402045813</v>
          </cell>
          <cell r="AB46">
            <v>51481.298709695897</v>
          </cell>
          <cell r="AC46">
            <v>52820.857214810399</v>
          </cell>
          <cell r="AD46">
            <v>54160.415719924902</v>
          </cell>
          <cell r="AE46">
            <v>55499.974225039397</v>
          </cell>
          <cell r="AF46">
            <v>56839.532730154002</v>
          </cell>
          <cell r="AG46">
            <v>58179.091235268497</v>
          </cell>
          <cell r="AH46">
            <v>59518.649740383</v>
          </cell>
          <cell r="AI46">
            <v>60858.208245497597</v>
          </cell>
          <cell r="AJ46">
            <v>62197.7667506121</v>
          </cell>
          <cell r="AK46">
            <v>63537.325255726602</v>
          </cell>
          <cell r="AL46">
            <v>64876.8837608412</v>
          </cell>
          <cell r="AM46">
            <v>66216.442265955702</v>
          </cell>
          <cell r="AN46">
            <v>67556.000771070205</v>
          </cell>
          <cell r="AO46">
            <v>68895.559276184795</v>
          </cell>
          <cell r="AP46">
            <v>70235.117781299297</v>
          </cell>
          <cell r="AQ46">
            <v>71574.6762864138</v>
          </cell>
          <cell r="AR46">
            <v>72914.234791528404</v>
          </cell>
          <cell r="AS46">
            <v>74253.793296642907</v>
          </cell>
          <cell r="AT46">
            <v>75593.351801757395</v>
          </cell>
          <cell r="AU46">
            <v>76932.910306872</v>
          </cell>
          <cell r="AV46">
            <v>78272.468811986502</v>
          </cell>
          <cell r="AW46">
            <v>79612.027317101005</v>
          </cell>
          <cell r="AX46">
            <v>80951.585822215595</v>
          </cell>
          <cell r="AY46">
            <v>82291.144327330097</v>
          </cell>
          <cell r="AZ46">
            <v>83630.7028324446</v>
          </cell>
          <cell r="BA46">
            <v>84970.261337559103</v>
          </cell>
          <cell r="BB46">
            <v>86309.819842673707</v>
          </cell>
          <cell r="BC46">
            <v>87649.378347788195</v>
          </cell>
          <cell r="BD46">
            <v>88988.936852902698</v>
          </cell>
          <cell r="BE46">
            <v>90328.495358017302</v>
          </cell>
          <cell r="BF46">
            <v>91668.053863131805</v>
          </cell>
          <cell r="BG46">
            <v>93007.612368246293</v>
          </cell>
          <cell r="BH46">
            <v>94347.170873360898</v>
          </cell>
          <cell r="BI46">
            <v>95686.7293784754</v>
          </cell>
          <cell r="BJ46">
            <v>97026.287883589903</v>
          </cell>
          <cell r="BK46">
            <v>98365.846388704507</v>
          </cell>
          <cell r="BL46">
            <v>99705.404893818995</v>
          </cell>
          <cell r="BM46">
            <v>101044.96339893401</v>
          </cell>
          <cell r="BN46">
            <v>102384.521904048</v>
          </cell>
          <cell r="BO46">
            <v>103724.080409163</v>
          </cell>
          <cell r="BP46">
            <v>105063.63891427701</v>
          </cell>
          <cell r="BQ46">
            <v>106403.197419392</v>
          </cell>
          <cell r="BR46">
            <v>107742.755924506</v>
          </cell>
          <cell r="BS46">
            <v>109082.31442962099</v>
          </cell>
        </row>
        <row r="47">
          <cell r="G47">
            <v>48.113999999999997</v>
          </cell>
          <cell r="H47">
            <v>56.862000000000002</v>
          </cell>
          <cell r="K47" t="str">
            <v>($48.11 - $56.86)</v>
          </cell>
          <cell r="N47">
            <v>0</v>
          </cell>
          <cell r="O47">
            <v>34067.038143206897</v>
          </cell>
          <cell r="P47">
            <v>35406.596648321502</v>
          </cell>
          <cell r="Q47">
            <v>36746.155153435997</v>
          </cell>
          <cell r="R47">
            <v>38085.7136585505</v>
          </cell>
          <cell r="S47">
            <v>39425.272163665097</v>
          </cell>
          <cell r="T47">
            <v>40764.830668779599</v>
          </cell>
          <cell r="U47">
            <v>42104.389173894102</v>
          </cell>
          <cell r="V47">
            <v>43443.947679008699</v>
          </cell>
          <cell r="W47">
            <v>44783.506184123202</v>
          </cell>
          <cell r="X47">
            <v>46123.064689237697</v>
          </cell>
          <cell r="Y47">
            <v>47462.623194352302</v>
          </cell>
          <cell r="Z47">
            <v>48802.181699466797</v>
          </cell>
          <cell r="AA47">
            <v>50141.7402045813</v>
          </cell>
          <cell r="AB47">
            <v>51481.298709695897</v>
          </cell>
          <cell r="AC47">
            <v>52820.857214810399</v>
          </cell>
          <cell r="AD47">
            <v>54160.415719924902</v>
          </cell>
          <cell r="AE47">
            <v>55499.974225039397</v>
          </cell>
          <cell r="AF47">
            <v>56839.532730154002</v>
          </cell>
          <cell r="AG47">
            <v>58179.091235268497</v>
          </cell>
          <cell r="AH47">
            <v>59518.649740383</v>
          </cell>
          <cell r="AI47">
            <v>60858.208245497597</v>
          </cell>
          <cell r="AJ47">
            <v>62197.7667506121</v>
          </cell>
          <cell r="AK47">
            <v>63537.325255726602</v>
          </cell>
          <cell r="AL47">
            <v>64876.8837608412</v>
          </cell>
          <cell r="AM47">
            <v>66216.442265955702</v>
          </cell>
          <cell r="AN47">
            <v>67556.000771070205</v>
          </cell>
          <cell r="AO47">
            <v>68895.559276184795</v>
          </cell>
          <cell r="AP47">
            <v>70235.117781299297</v>
          </cell>
          <cell r="AQ47">
            <v>71574.6762864138</v>
          </cell>
          <cell r="AR47">
            <v>72914.234791528404</v>
          </cell>
          <cell r="AS47">
            <v>74253.793296642907</v>
          </cell>
          <cell r="AT47">
            <v>75593.351801757395</v>
          </cell>
          <cell r="AU47">
            <v>76932.910306872</v>
          </cell>
          <cell r="AV47">
            <v>78272.468811986502</v>
          </cell>
          <cell r="AW47">
            <v>79612.027317101005</v>
          </cell>
          <cell r="AX47">
            <v>80951.585822215595</v>
          </cell>
          <cell r="AY47">
            <v>82291.144327330097</v>
          </cell>
          <cell r="AZ47">
            <v>83630.7028324446</v>
          </cell>
          <cell r="BA47">
            <v>84970.261337559103</v>
          </cell>
          <cell r="BB47">
            <v>86309.819842673707</v>
          </cell>
          <cell r="BC47">
            <v>87649.378347788195</v>
          </cell>
          <cell r="BD47">
            <v>88988.936852902698</v>
          </cell>
          <cell r="BE47">
            <v>90328.495358017302</v>
          </cell>
          <cell r="BF47">
            <v>91668.053863131805</v>
          </cell>
          <cell r="BG47">
            <v>93007.612368246293</v>
          </cell>
          <cell r="BH47">
            <v>94347.170873360898</v>
          </cell>
          <cell r="BI47">
            <v>95686.7293784754</v>
          </cell>
          <cell r="BJ47">
            <v>97026.287883589903</v>
          </cell>
          <cell r="BK47">
            <v>98365.846388704507</v>
          </cell>
          <cell r="BL47">
            <v>99705.404893818995</v>
          </cell>
          <cell r="BM47">
            <v>101044.96339893401</v>
          </cell>
          <cell r="BN47">
            <v>102384.521904048</v>
          </cell>
          <cell r="BO47">
            <v>103724.080409163</v>
          </cell>
          <cell r="BP47">
            <v>105063.63891427701</v>
          </cell>
          <cell r="BQ47">
            <v>106403.197419392</v>
          </cell>
          <cell r="BR47">
            <v>107742.755924506</v>
          </cell>
          <cell r="BS47">
            <v>109082.31442962099</v>
          </cell>
        </row>
        <row r="48">
          <cell r="P48">
            <v>35406.596648321502</v>
          </cell>
          <cell r="Q48">
            <v>36746.155153435997</v>
          </cell>
          <cell r="R48">
            <v>38085.7136585505</v>
          </cell>
          <cell r="S48">
            <v>39425.272163665097</v>
          </cell>
          <cell r="T48">
            <v>40764.830668779599</v>
          </cell>
          <cell r="U48">
            <v>42104.389173894102</v>
          </cell>
          <cell r="V48">
            <v>43443.947679008699</v>
          </cell>
          <cell r="W48">
            <v>44783.506184123202</v>
          </cell>
          <cell r="X48">
            <v>46123.064689237697</v>
          </cell>
          <cell r="Y48">
            <v>47462.623194352302</v>
          </cell>
          <cell r="Z48">
            <v>48802.181699466797</v>
          </cell>
          <cell r="AA48">
            <v>50141.7402045813</v>
          </cell>
          <cell r="AB48">
            <v>51481.298709695897</v>
          </cell>
          <cell r="AC48">
            <v>52820.857214810399</v>
          </cell>
          <cell r="AD48">
            <v>54160.415719924902</v>
          </cell>
          <cell r="AE48">
            <v>55499.974225039397</v>
          </cell>
          <cell r="AF48">
            <v>56839.532730154002</v>
          </cell>
          <cell r="AG48">
            <v>58179.091235268497</v>
          </cell>
          <cell r="AH48">
            <v>59518.649740383</v>
          </cell>
          <cell r="AI48">
            <v>60858.208245497597</v>
          </cell>
          <cell r="AJ48">
            <v>62197.7667506121</v>
          </cell>
          <cell r="AK48">
            <v>63537.325255726602</v>
          </cell>
          <cell r="AL48">
            <v>64876.8837608412</v>
          </cell>
          <cell r="AM48">
            <v>66216.442265955702</v>
          </cell>
          <cell r="AN48">
            <v>67556.000771070205</v>
          </cell>
          <cell r="AO48">
            <v>68895.559276184795</v>
          </cell>
          <cell r="AP48">
            <v>70235.117781299297</v>
          </cell>
          <cell r="AQ48">
            <v>71574.6762864138</v>
          </cell>
          <cell r="AR48">
            <v>72914.234791528404</v>
          </cell>
          <cell r="AS48">
            <v>74253.793296642907</v>
          </cell>
          <cell r="AT48">
            <v>75593.351801757395</v>
          </cell>
          <cell r="AU48">
            <v>76932.910306872</v>
          </cell>
          <cell r="AV48">
            <v>78272.468811986502</v>
          </cell>
          <cell r="AW48">
            <v>79612.027317101005</v>
          </cell>
          <cell r="AX48">
            <v>80951.585822215595</v>
          </cell>
          <cell r="AY48">
            <v>82291.144327330097</v>
          </cell>
          <cell r="AZ48">
            <v>83630.7028324446</v>
          </cell>
          <cell r="BA48">
            <v>84970.261337559103</v>
          </cell>
          <cell r="BB48">
            <v>86309.819842673707</v>
          </cell>
          <cell r="BC48">
            <v>87649.378347788195</v>
          </cell>
          <cell r="BD48">
            <v>88988.936852902698</v>
          </cell>
          <cell r="BE48">
            <v>90328.495358017302</v>
          </cell>
          <cell r="BF48">
            <v>91668.053863131805</v>
          </cell>
          <cell r="BG48">
            <v>93007.612368246293</v>
          </cell>
          <cell r="BH48">
            <v>94347.170873360898</v>
          </cell>
          <cell r="BI48">
            <v>95686.7293784754</v>
          </cell>
          <cell r="BJ48">
            <v>97026.287883589903</v>
          </cell>
          <cell r="BK48">
            <v>98365.846388704507</v>
          </cell>
          <cell r="BL48">
            <v>99705.404893818995</v>
          </cell>
          <cell r="BM48">
            <v>101044.96339893401</v>
          </cell>
          <cell r="BN48">
            <v>102384.521904048</v>
          </cell>
          <cell r="BO48">
            <v>103724.080409163</v>
          </cell>
          <cell r="BP48">
            <v>105063.63891427701</v>
          </cell>
          <cell r="BQ48">
            <v>106403.197419392</v>
          </cell>
          <cell r="BR48">
            <v>107742.755924506</v>
          </cell>
          <cell r="BS48">
            <v>109082.31442962099</v>
          </cell>
        </row>
        <row r="49">
          <cell r="B49">
            <v>5.5</v>
          </cell>
          <cell r="C49">
            <v>6.5</v>
          </cell>
          <cell r="G49">
            <v>76409.9947029701</v>
          </cell>
          <cell r="H49">
            <v>93126.137384892994</v>
          </cell>
          <cell r="K49" t="str">
            <v>Discounted Cash Flow Analysis</v>
          </cell>
          <cell r="N49">
            <v>0</v>
          </cell>
          <cell r="O49">
            <v>34067.038143206897</v>
          </cell>
          <cell r="P49">
            <v>35406.596648321502</v>
          </cell>
          <cell r="Q49">
            <v>36746.155153435997</v>
          </cell>
          <cell r="R49">
            <v>38085.7136585505</v>
          </cell>
          <cell r="S49">
            <v>39425.272163665097</v>
          </cell>
          <cell r="T49">
            <v>40764.830668779599</v>
          </cell>
          <cell r="U49">
            <v>42104.389173894102</v>
          </cell>
          <cell r="V49">
            <v>43443.947679008699</v>
          </cell>
          <cell r="W49">
            <v>44783.506184123202</v>
          </cell>
          <cell r="X49">
            <v>46123.064689237697</v>
          </cell>
          <cell r="Y49">
            <v>47462.623194352302</v>
          </cell>
          <cell r="Z49">
            <v>48802.181699466797</v>
          </cell>
          <cell r="AA49">
            <v>50141.7402045813</v>
          </cell>
          <cell r="AB49">
            <v>51481.298709695897</v>
          </cell>
          <cell r="AC49">
            <v>52820.857214810399</v>
          </cell>
          <cell r="AD49">
            <v>54160.415719924902</v>
          </cell>
          <cell r="AE49">
            <v>55499.974225039397</v>
          </cell>
          <cell r="AF49">
            <v>56839.532730154002</v>
          </cell>
          <cell r="AG49">
            <v>58179.091235268497</v>
          </cell>
          <cell r="AH49">
            <v>59518.649740383</v>
          </cell>
          <cell r="AI49">
            <v>60858.208245497597</v>
          </cell>
          <cell r="AJ49">
            <v>62197.7667506121</v>
          </cell>
          <cell r="AK49">
            <v>63537.325255726602</v>
          </cell>
          <cell r="AL49">
            <v>64876.8837608412</v>
          </cell>
          <cell r="AM49">
            <v>66216.442265955702</v>
          </cell>
          <cell r="AN49">
            <v>67556.000771070205</v>
          </cell>
          <cell r="AO49">
            <v>68895.559276184795</v>
          </cell>
          <cell r="AP49">
            <v>70235.117781299297</v>
          </cell>
          <cell r="AQ49">
            <v>71574.6762864138</v>
          </cell>
          <cell r="AR49">
            <v>72914.234791528404</v>
          </cell>
          <cell r="AS49">
            <v>74253.793296642907</v>
          </cell>
          <cell r="AT49">
            <v>75593.351801757395</v>
          </cell>
          <cell r="AU49">
            <v>76932.910306872</v>
          </cell>
          <cell r="AV49">
            <v>78272.468811986502</v>
          </cell>
          <cell r="AW49">
            <v>79612.027317101005</v>
          </cell>
          <cell r="AX49">
            <v>80951.585822215595</v>
          </cell>
          <cell r="AY49">
            <v>82291.144327330097</v>
          </cell>
          <cell r="AZ49">
            <v>83630.7028324446</v>
          </cell>
          <cell r="BA49">
            <v>84970.261337559103</v>
          </cell>
          <cell r="BB49">
            <v>86309.819842673707</v>
          </cell>
          <cell r="BC49">
            <v>87649.378347788195</v>
          </cell>
          <cell r="BD49">
            <v>88988.936852902698</v>
          </cell>
          <cell r="BE49">
            <v>90328.495358017302</v>
          </cell>
          <cell r="BF49">
            <v>91668.053863131805</v>
          </cell>
          <cell r="BG49">
            <v>93007.612368246293</v>
          </cell>
          <cell r="BH49">
            <v>94347.170873360898</v>
          </cell>
          <cell r="BI49">
            <v>95686.7293784754</v>
          </cell>
          <cell r="BJ49">
            <v>97026.287883589903</v>
          </cell>
          <cell r="BK49">
            <v>98365.846388704507</v>
          </cell>
          <cell r="BL49">
            <v>99705.404893818995</v>
          </cell>
          <cell r="BM49">
            <v>101044.96339893401</v>
          </cell>
          <cell r="BN49">
            <v>102384.521904048</v>
          </cell>
          <cell r="BO49">
            <v>103724.080409163</v>
          </cell>
          <cell r="BP49">
            <v>105063.63891427701</v>
          </cell>
          <cell r="BQ49">
            <v>106403.197419392</v>
          </cell>
          <cell r="BR49">
            <v>107742.755924506</v>
          </cell>
          <cell r="BS49">
            <v>109082.31442962099</v>
          </cell>
        </row>
        <row r="50">
          <cell r="B50">
            <v>6.8125661523495001E-2</v>
          </cell>
          <cell r="C50">
            <v>8.8125661523495005E-2</v>
          </cell>
          <cell r="G50">
            <v>59.609635859945399</v>
          </cell>
          <cell r="H50">
            <v>72.088480657017996</v>
          </cell>
          <cell r="K50" t="str">
            <v>5.5x - 6.5x Exit Multiple Discounted at a WACC of 6.8% - 8.8%</v>
          </cell>
          <cell r="N50">
            <v>0</v>
          </cell>
          <cell r="O50">
            <v>34067.038143206897</v>
          </cell>
          <cell r="P50">
            <v>35406.596648321502</v>
          </cell>
          <cell r="Q50">
            <v>36746.155153435997</v>
          </cell>
          <cell r="R50">
            <v>38085.7136585505</v>
          </cell>
          <cell r="S50">
            <v>39425.272163665097</v>
          </cell>
          <cell r="T50">
            <v>40764.830668779599</v>
          </cell>
          <cell r="U50">
            <v>42104.389173894102</v>
          </cell>
          <cell r="V50">
            <v>43443.947679008699</v>
          </cell>
          <cell r="W50">
            <v>44783.506184123202</v>
          </cell>
          <cell r="X50">
            <v>46123.064689237697</v>
          </cell>
          <cell r="Y50">
            <v>47462.623194352302</v>
          </cell>
          <cell r="Z50">
            <v>48802.181699466797</v>
          </cell>
          <cell r="AA50">
            <v>50141.7402045813</v>
          </cell>
          <cell r="AB50">
            <v>51481.298709695897</v>
          </cell>
          <cell r="AC50">
            <v>52820.857214810399</v>
          </cell>
          <cell r="AD50">
            <v>54160.415719924902</v>
          </cell>
          <cell r="AE50">
            <v>55499.974225039397</v>
          </cell>
          <cell r="AF50">
            <v>56839.532730154002</v>
          </cell>
          <cell r="AG50">
            <v>58179.091235268497</v>
          </cell>
          <cell r="AH50">
            <v>59518.649740383</v>
          </cell>
          <cell r="AI50">
            <v>60858.208245497597</v>
          </cell>
          <cell r="AJ50">
            <v>62197.7667506121</v>
          </cell>
          <cell r="AK50">
            <v>63537.325255726602</v>
          </cell>
          <cell r="AL50">
            <v>64876.8837608412</v>
          </cell>
          <cell r="AM50">
            <v>66216.442265955702</v>
          </cell>
          <cell r="AN50">
            <v>67556.000771070205</v>
          </cell>
          <cell r="AO50">
            <v>68895.559276184795</v>
          </cell>
          <cell r="AP50">
            <v>70235.117781299297</v>
          </cell>
          <cell r="AQ50">
            <v>71574.6762864138</v>
          </cell>
          <cell r="AR50">
            <v>72914.234791528404</v>
          </cell>
          <cell r="AS50">
            <v>74253.793296642907</v>
          </cell>
          <cell r="AT50">
            <v>75593.351801757395</v>
          </cell>
          <cell r="AU50">
            <v>76932.910306872</v>
          </cell>
          <cell r="AV50">
            <v>78272.468811986502</v>
          </cell>
          <cell r="AW50">
            <v>79612.027317101005</v>
          </cell>
          <cell r="AX50">
            <v>80951.585822215595</v>
          </cell>
          <cell r="AY50">
            <v>82291.144327330097</v>
          </cell>
          <cell r="AZ50">
            <v>83630.7028324446</v>
          </cell>
          <cell r="BA50">
            <v>84970.261337559103</v>
          </cell>
          <cell r="BB50">
            <v>86309.819842673707</v>
          </cell>
          <cell r="BC50">
            <v>87649.378347788195</v>
          </cell>
          <cell r="BD50">
            <v>88988.936852902698</v>
          </cell>
          <cell r="BE50">
            <v>90328.495358017302</v>
          </cell>
          <cell r="BF50">
            <v>91668.053863131805</v>
          </cell>
          <cell r="BG50">
            <v>93007.612368246293</v>
          </cell>
          <cell r="BH50">
            <v>94347.170873360898</v>
          </cell>
          <cell r="BI50">
            <v>95686.7293784754</v>
          </cell>
          <cell r="BJ50">
            <v>97026.287883589903</v>
          </cell>
          <cell r="BK50">
            <v>98365.846388704507</v>
          </cell>
          <cell r="BL50">
            <v>99705.404893818995</v>
          </cell>
          <cell r="BM50">
            <v>101044.96339893401</v>
          </cell>
          <cell r="BN50">
            <v>102384.521904048</v>
          </cell>
          <cell r="BO50">
            <v>103724.080409163</v>
          </cell>
          <cell r="BP50">
            <v>105063.63891427701</v>
          </cell>
          <cell r="BQ50">
            <v>106403.197419392</v>
          </cell>
          <cell r="BR50">
            <v>107742.755924506</v>
          </cell>
          <cell r="BS50">
            <v>109082.31442962099</v>
          </cell>
        </row>
        <row r="52">
          <cell r="B52">
            <v>0.09</v>
          </cell>
          <cell r="C52">
            <v>0.1101</v>
          </cell>
          <cell r="G52">
            <v>49200.125327831003</v>
          </cell>
          <cell r="H52">
            <v>60188.153317713201</v>
          </cell>
          <cell r="K52" t="str">
            <v>ROIC Analysis</v>
          </cell>
          <cell r="N52">
            <v>0</v>
          </cell>
          <cell r="O52">
            <v>34067.038143206897</v>
          </cell>
          <cell r="P52">
            <v>35406.596648321502</v>
          </cell>
          <cell r="Q52">
            <v>36746.155153435997</v>
          </cell>
          <cell r="R52">
            <v>38085.7136585505</v>
          </cell>
          <cell r="S52">
            <v>39425.272163665097</v>
          </cell>
          <cell r="T52">
            <v>40764.830668779599</v>
          </cell>
          <cell r="U52">
            <v>42104.389173894102</v>
          </cell>
          <cell r="V52">
            <v>43443.947679008699</v>
          </cell>
          <cell r="W52">
            <v>44783.506184123202</v>
          </cell>
          <cell r="X52">
            <v>46123.064689237697</v>
          </cell>
          <cell r="Y52">
            <v>47462.623194352302</v>
          </cell>
          <cell r="Z52">
            <v>48802.181699466797</v>
          </cell>
          <cell r="AA52">
            <v>50141.7402045813</v>
          </cell>
          <cell r="AB52">
            <v>51481.298709695897</v>
          </cell>
          <cell r="AC52">
            <v>52820.857214810399</v>
          </cell>
          <cell r="AD52">
            <v>54160.415719924902</v>
          </cell>
          <cell r="AE52">
            <v>55499.974225039397</v>
          </cell>
          <cell r="AF52">
            <v>56839.532730154002</v>
          </cell>
          <cell r="AG52">
            <v>58179.091235268497</v>
          </cell>
          <cell r="AH52">
            <v>59518.649740383</v>
          </cell>
          <cell r="AI52">
            <v>60858.208245497597</v>
          </cell>
          <cell r="AJ52">
            <v>62197.7667506121</v>
          </cell>
          <cell r="AK52">
            <v>63537.325255726602</v>
          </cell>
          <cell r="AL52">
            <v>64876.8837608412</v>
          </cell>
          <cell r="AM52">
            <v>66216.442265955702</v>
          </cell>
          <cell r="AN52">
            <v>67556.000771070205</v>
          </cell>
          <cell r="AO52">
            <v>68895.559276184795</v>
          </cell>
          <cell r="AP52">
            <v>70235.117781299297</v>
          </cell>
          <cell r="AQ52">
            <v>71574.6762864138</v>
          </cell>
          <cell r="AR52">
            <v>72914.234791528404</v>
          </cell>
          <cell r="AS52">
            <v>74253.793296642907</v>
          </cell>
          <cell r="AT52">
            <v>75593.351801757395</v>
          </cell>
          <cell r="AU52">
            <v>76932.910306872</v>
          </cell>
          <cell r="AV52">
            <v>78272.468811986502</v>
          </cell>
          <cell r="AW52">
            <v>79612.027317101005</v>
          </cell>
          <cell r="AX52">
            <v>80951.585822215595</v>
          </cell>
          <cell r="AY52">
            <v>82291.144327330097</v>
          </cell>
          <cell r="AZ52">
            <v>83630.7028324446</v>
          </cell>
          <cell r="BA52">
            <v>84970.261337559103</v>
          </cell>
          <cell r="BB52">
            <v>86309.819842673707</v>
          </cell>
          <cell r="BC52">
            <v>87649.378347788195</v>
          </cell>
          <cell r="BD52">
            <v>88988.936852902698</v>
          </cell>
          <cell r="BE52">
            <v>90328.495358017302</v>
          </cell>
          <cell r="BF52">
            <v>91668.053863131805</v>
          </cell>
          <cell r="BG52">
            <v>93007.612368246293</v>
          </cell>
          <cell r="BH52">
            <v>94347.170873360898</v>
          </cell>
          <cell r="BI52">
            <v>95686.7293784754</v>
          </cell>
          <cell r="BJ52">
            <v>97026.287883589903</v>
          </cell>
          <cell r="BK52">
            <v>98365.846388704507</v>
          </cell>
          <cell r="BL52">
            <v>99705.404893818995</v>
          </cell>
          <cell r="BM52">
            <v>101044.96339893401</v>
          </cell>
          <cell r="BN52">
            <v>102384.521904048</v>
          </cell>
          <cell r="BO52">
            <v>103724.080409163</v>
          </cell>
          <cell r="BP52">
            <v>105063.63891427701</v>
          </cell>
          <cell r="BQ52">
            <v>106403.197419392</v>
          </cell>
          <cell r="BR52">
            <v>107742.755924506</v>
          </cell>
          <cell r="BS52">
            <v>109082.31442962099</v>
          </cell>
        </row>
        <row r="53">
          <cell r="B53" t="str">
            <v>2010</v>
          </cell>
          <cell r="C53">
            <v>5416.9337985941902</v>
          </cell>
          <cell r="G53">
            <v>39.297070734010298</v>
          </cell>
          <cell r="H53">
            <v>47.4997942044143</v>
          </cell>
          <cell r="K53" t="str">
            <v>Target ROIC of 9.0% - 11.0% by 2010</v>
          </cell>
          <cell r="N53">
            <v>0</v>
          </cell>
          <cell r="O53">
            <v>34067.038143206897</v>
          </cell>
          <cell r="P53">
            <v>35406.596648321502</v>
          </cell>
          <cell r="Q53">
            <v>36746.155153435997</v>
          </cell>
          <cell r="R53">
            <v>38085.7136585505</v>
          </cell>
          <cell r="S53">
            <v>39425.272163665097</v>
          </cell>
          <cell r="T53">
            <v>40764.830668779599</v>
          </cell>
          <cell r="U53">
            <v>42104.389173894102</v>
          </cell>
          <cell r="V53">
            <v>43443.947679008699</v>
          </cell>
          <cell r="W53">
            <v>44783.506184123202</v>
          </cell>
          <cell r="X53">
            <v>46123.064689237697</v>
          </cell>
          <cell r="Y53">
            <v>47462.623194352302</v>
          </cell>
          <cell r="Z53">
            <v>48802.181699466797</v>
          </cell>
          <cell r="AA53">
            <v>50141.7402045813</v>
          </cell>
          <cell r="AB53">
            <v>51481.298709695897</v>
          </cell>
          <cell r="AC53">
            <v>52820.857214810399</v>
          </cell>
          <cell r="AD53">
            <v>54160.415719924902</v>
          </cell>
          <cell r="AE53">
            <v>55499.974225039397</v>
          </cell>
          <cell r="AF53">
            <v>56839.532730154002</v>
          </cell>
          <cell r="AG53">
            <v>58179.091235268497</v>
          </cell>
          <cell r="AH53">
            <v>59518.649740383</v>
          </cell>
          <cell r="AI53">
            <v>60858.208245497597</v>
          </cell>
          <cell r="AJ53">
            <v>62197.7667506121</v>
          </cell>
          <cell r="AK53">
            <v>63537.325255726602</v>
          </cell>
          <cell r="AL53">
            <v>64876.8837608412</v>
          </cell>
          <cell r="AM53">
            <v>66216.442265955702</v>
          </cell>
          <cell r="AN53">
            <v>67556.000771070205</v>
          </cell>
          <cell r="AO53">
            <v>68895.559276184795</v>
          </cell>
          <cell r="AP53">
            <v>70235.117781299297</v>
          </cell>
          <cell r="AQ53">
            <v>71574.6762864138</v>
          </cell>
          <cell r="AR53">
            <v>72914.234791528404</v>
          </cell>
          <cell r="AS53">
            <v>74253.793296642907</v>
          </cell>
          <cell r="AT53">
            <v>75593.351801757395</v>
          </cell>
          <cell r="AU53">
            <v>76932.910306872</v>
          </cell>
          <cell r="AV53">
            <v>78272.468811986502</v>
          </cell>
          <cell r="AW53">
            <v>79612.027317101005</v>
          </cell>
          <cell r="AX53">
            <v>80951.585822215595</v>
          </cell>
          <cell r="AY53">
            <v>82291.144327330097</v>
          </cell>
          <cell r="AZ53">
            <v>83630.7028324446</v>
          </cell>
          <cell r="BA53">
            <v>84970.261337559103</v>
          </cell>
          <cell r="BB53">
            <v>86309.819842673707</v>
          </cell>
          <cell r="BC53">
            <v>87649.378347788195</v>
          </cell>
          <cell r="BD53">
            <v>88988.936852902698</v>
          </cell>
          <cell r="BE53">
            <v>90328.495358017302</v>
          </cell>
          <cell r="BF53">
            <v>91668.053863131805</v>
          </cell>
          <cell r="BG53">
            <v>93007.612368246293</v>
          </cell>
          <cell r="BH53">
            <v>94347.170873360898</v>
          </cell>
          <cell r="BI53">
            <v>95686.7293784754</v>
          </cell>
          <cell r="BJ53">
            <v>97026.287883589903</v>
          </cell>
          <cell r="BK53">
            <v>98365.846388704507</v>
          </cell>
          <cell r="BL53">
            <v>99705.404893818995</v>
          </cell>
          <cell r="BM53">
            <v>101044.96339893401</v>
          </cell>
          <cell r="BN53">
            <v>102384.521904048</v>
          </cell>
          <cell r="BO53">
            <v>103724.080409163</v>
          </cell>
          <cell r="BP53">
            <v>105063.63891427701</v>
          </cell>
          <cell r="BQ53">
            <v>106403.197419392</v>
          </cell>
          <cell r="BR53">
            <v>107742.755924506</v>
          </cell>
          <cell r="BS53">
            <v>109082.31442962099</v>
          </cell>
        </row>
        <row r="55">
          <cell r="B55">
            <v>9</v>
          </cell>
          <cell r="C55">
            <v>10</v>
          </cell>
          <cell r="E55" t="str">
            <v>LTM 9/30/09 EBITDA</v>
          </cell>
          <cell r="G55">
            <v>71789.399999999994</v>
          </cell>
          <cell r="H55">
            <v>79765.999999999898</v>
          </cell>
          <cell r="K55" t="str">
            <v>Leveraged Buyout Analysis</v>
          </cell>
          <cell r="N55">
            <v>0</v>
          </cell>
          <cell r="O55">
            <v>34067.038143206897</v>
          </cell>
          <cell r="P55">
            <v>35406.596648321502</v>
          </cell>
          <cell r="Q55">
            <v>36746.155153435997</v>
          </cell>
          <cell r="R55">
            <v>38085.7136585505</v>
          </cell>
          <cell r="S55">
            <v>39425.272163665097</v>
          </cell>
          <cell r="T55">
            <v>40764.830668779599</v>
          </cell>
          <cell r="U55">
            <v>42104.389173894102</v>
          </cell>
          <cell r="V55">
            <v>43443.947679008699</v>
          </cell>
          <cell r="W55">
            <v>44783.506184123202</v>
          </cell>
          <cell r="X55">
            <v>46123.064689237697</v>
          </cell>
          <cell r="Y55">
            <v>47462.623194352302</v>
          </cell>
          <cell r="Z55">
            <v>48802.181699466797</v>
          </cell>
          <cell r="AA55">
            <v>50141.7402045813</v>
          </cell>
          <cell r="AB55">
            <v>51481.298709695897</v>
          </cell>
          <cell r="AC55">
            <v>52820.857214810399</v>
          </cell>
          <cell r="AD55">
            <v>54160.415719924902</v>
          </cell>
          <cell r="AE55">
            <v>55499.974225039397</v>
          </cell>
          <cell r="AF55">
            <v>56839.532730154002</v>
          </cell>
          <cell r="AG55">
            <v>58179.091235268497</v>
          </cell>
          <cell r="AH55">
            <v>59518.649740383</v>
          </cell>
          <cell r="AI55">
            <v>60858.208245497597</v>
          </cell>
          <cell r="AJ55">
            <v>62197.7667506121</v>
          </cell>
          <cell r="AK55">
            <v>63537.325255726602</v>
          </cell>
          <cell r="AL55">
            <v>64876.8837608412</v>
          </cell>
          <cell r="AM55">
            <v>66216.442265955702</v>
          </cell>
          <cell r="AN55">
            <v>67556.000771070205</v>
          </cell>
          <cell r="AO55">
            <v>68895.559276184795</v>
          </cell>
          <cell r="AP55">
            <v>70235.117781299297</v>
          </cell>
          <cell r="AQ55">
            <v>71574.6762864138</v>
          </cell>
          <cell r="AR55">
            <v>72914.234791528404</v>
          </cell>
          <cell r="AS55">
            <v>74253.793296642907</v>
          </cell>
          <cell r="AT55">
            <v>75593.351801757395</v>
          </cell>
          <cell r="AU55">
            <v>76932.910306872</v>
          </cell>
          <cell r="AV55">
            <v>78272.468811986502</v>
          </cell>
          <cell r="AW55">
            <v>79612.027317101005</v>
          </cell>
          <cell r="AX55">
            <v>80951.585822215595</v>
          </cell>
          <cell r="AY55">
            <v>82291.144327330097</v>
          </cell>
          <cell r="AZ55">
            <v>83630.7028324446</v>
          </cell>
          <cell r="BA55">
            <v>84970.261337559103</v>
          </cell>
          <cell r="BB55">
            <v>86309.819842673707</v>
          </cell>
          <cell r="BC55">
            <v>87649.378347788195</v>
          </cell>
          <cell r="BD55">
            <v>88988.936852902698</v>
          </cell>
          <cell r="BE55">
            <v>90328.495358017302</v>
          </cell>
          <cell r="BF55">
            <v>91668.053863131805</v>
          </cell>
          <cell r="BG55">
            <v>93007.612368246293</v>
          </cell>
          <cell r="BH55">
            <v>94347.170873360898</v>
          </cell>
          <cell r="BI55">
            <v>95686.7293784754</v>
          </cell>
          <cell r="BJ55">
            <v>97026.287883589903</v>
          </cell>
          <cell r="BK55">
            <v>98365.846388704507</v>
          </cell>
          <cell r="BL55">
            <v>99705.404893818995</v>
          </cell>
          <cell r="BM55">
            <v>101044.96339893401</v>
          </cell>
          <cell r="BN55">
            <v>102384.521904048</v>
          </cell>
          <cell r="BO55">
            <v>103724.080409163</v>
          </cell>
          <cell r="BP55">
            <v>105063.63891427701</v>
          </cell>
          <cell r="BQ55">
            <v>106403.197419392</v>
          </cell>
          <cell r="BR55">
            <v>107742.755924506</v>
          </cell>
          <cell r="BS55">
            <v>109082.31442962099</v>
          </cell>
        </row>
        <row r="56">
          <cell r="E56">
            <v>7976.5999999999904</v>
          </cell>
          <cell r="G56">
            <v>56.160294390104099</v>
          </cell>
          <cell r="H56">
            <v>62.114942857897603</v>
          </cell>
          <cell r="K56" t="str">
            <v>9.0x - 10.0x LTM 9/30/09 EBITDA EBITDA ($7,976.6 mm)</v>
          </cell>
          <cell r="N56">
            <v>0</v>
          </cell>
          <cell r="O56">
            <v>34067.038143206897</v>
          </cell>
          <cell r="P56">
            <v>35406.596648321502</v>
          </cell>
          <cell r="Q56">
            <v>36746.155153435997</v>
          </cell>
          <cell r="R56">
            <v>38085.7136585505</v>
          </cell>
          <cell r="S56">
            <v>39425.272163665097</v>
          </cell>
          <cell r="T56">
            <v>40764.830668779599</v>
          </cell>
          <cell r="U56">
            <v>42104.389173894102</v>
          </cell>
          <cell r="V56">
            <v>43443.947679008699</v>
          </cell>
          <cell r="W56">
            <v>44783.506184123202</v>
          </cell>
          <cell r="X56">
            <v>46123.064689237697</v>
          </cell>
          <cell r="Y56">
            <v>47462.623194352302</v>
          </cell>
          <cell r="Z56">
            <v>48802.181699466797</v>
          </cell>
          <cell r="AA56">
            <v>50141.7402045813</v>
          </cell>
          <cell r="AB56">
            <v>51481.298709695897</v>
          </cell>
          <cell r="AC56">
            <v>52820.857214810399</v>
          </cell>
          <cell r="AD56">
            <v>54160.415719924902</v>
          </cell>
          <cell r="AE56">
            <v>55499.974225039397</v>
          </cell>
          <cell r="AF56">
            <v>56839.532730154002</v>
          </cell>
          <cell r="AG56">
            <v>58179.091235268497</v>
          </cell>
          <cell r="AH56">
            <v>59518.649740383</v>
          </cell>
          <cell r="AI56">
            <v>60858.208245497597</v>
          </cell>
          <cell r="AJ56">
            <v>62197.7667506121</v>
          </cell>
          <cell r="AK56">
            <v>63537.325255726602</v>
          </cell>
          <cell r="AL56">
            <v>64876.8837608412</v>
          </cell>
          <cell r="AM56">
            <v>66216.442265955702</v>
          </cell>
          <cell r="AN56">
            <v>67556.000771070205</v>
          </cell>
          <cell r="AO56">
            <v>68895.559276184795</v>
          </cell>
          <cell r="AP56">
            <v>70235.117781299297</v>
          </cell>
          <cell r="AQ56">
            <v>71574.6762864138</v>
          </cell>
          <cell r="AR56">
            <v>72914.234791528404</v>
          </cell>
          <cell r="AS56">
            <v>74253.793296642907</v>
          </cell>
          <cell r="AT56">
            <v>75593.351801757395</v>
          </cell>
          <cell r="AU56">
            <v>76932.910306872</v>
          </cell>
          <cell r="AV56">
            <v>78272.468811986502</v>
          </cell>
          <cell r="AW56">
            <v>79612.027317101005</v>
          </cell>
          <cell r="AX56">
            <v>80951.585822215595</v>
          </cell>
          <cell r="AY56">
            <v>82291.144327330097</v>
          </cell>
          <cell r="AZ56">
            <v>83630.7028324446</v>
          </cell>
          <cell r="BA56">
            <v>84970.261337559103</v>
          </cell>
          <cell r="BB56">
            <v>86309.819842673707</v>
          </cell>
          <cell r="BC56">
            <v>87649.378347788195</v>
          </cell>
          <cell r="BD56">
            <v>88988.936852902698</v>
          </cell>
          <cell r="BE56">
            <v>90328.495358017302</v>
          </cell>
          <cell r="BF56">
            <v>91668.053863131805</v>
          </cell>
          <cell r="BG56">
            <v>93007.612368246293</v>
          </cell>
          <cell r="BH56">
            <v>94347.170873360898</v>
          </cell>
          <cell r="BI56">
            <v>95686.7293784754</v>
          </cell>
          <cell r="BJ56">
            <v>97026.287883589903</v>
          </cell>
          <cell r="BK56">
            <v>98365.846388704507</v>
          </cell>
          <cell r="BL56">
            <v>99705.404893818995</v>
          </cell>
          <cell r="BM56">
            <v>101044.96339893401</v>
          </cell>
          <cell r="BN56">
            <v>102384.521904048</v>
          </cell>
          <cell r="BO56">
            <v>103724.080409163</v>
          </cell>
          <cell r="BP56">
            <v>105063.63891427701</v>
          </cell>
          <cell r="BQ56">
            <v>106403.197419392</v>
          </cell>
          <cell r="BR56">
            <v>107742.755924506</v>
          </cell>
          <cell r="BS56">
            <v>109082.31442962099</v>
          </cell>
        </row>
        <row r="57">
          <cell r="A57" t="str">
            <v>x</v>
          </cell>
        </row>
        <row r="59">
          <cell r="E59" t="str">
            <v>LTM 9/30/09 EBITDA</v>
          </cell>
          <cell r="F59">
            <v>7976.5999999999904</v>
          </cell>
          <cell r="K59" t="str">
            <v>Implied EV / LTM 9/30/09 EBITDA Multiple ($7976.6 mm)</v>
          </cell>
          <cell r="M59">
            <v>4.27087206870182</v>
          </cell>
          <cell r="R59">
            <v>5.1105521987788798</v>
          </cell>
          <cell r="W59">
            <v>5.9502323288559396</v>
          </cell>
          <cell r="AB59">
            <v>6.7899124589330002</v>
          </cell>
          <cell r="AG59">
            <v>7.62959258901006</v>
          </cell>
          <cell r="AL59">
            <v>8.4692727190871206</v>
          </cell>
          <cell r="AQ59">
            <v>9.3089528491641804</v>
          </cell>
          <cell r="AV59">
            <v>10.148632979241199</v>
          </cell>
          <cell r="BA59">
            <v>10.9883131093183</v>
          </cell>
          <cell r="BF59">
            <v>11.827993239395401</v>
          </cell>
          <cell r="BK59">
            <v>12.6676733694724</v>
          </cell>
          <cell r="BP59">
            <v>13.507353499549501</v>
          </cell>
        </row>
        <row r="61">
          <cell r="E61" t="str">
            <v>2009E EBITDA</v>
          </cell>
          <cell r="F61">
            <v>8003.5</v>
          </cell>
          <cell r="K61" t="str">
            <v>Implied EV / 2009E EBITDA Multiple ($8003.5 mm)</v>
          </cell>
          <cell r="M61">
            <v>4.2565175414764704</v>
          </cell>
          <cell r="R61">
            <v>5.0933754818241503</v>
          </cell>
          <cell r="W61">
            <v>5.93023342217184</v>
          </cell>
          <cell r="AB61">
            <v>6.7670913625195199</v>
          </cell>
          <cell r="AG61">
            <v>7.6039493028671998</v>
          </cell>
          <cell r="AL61">
            <v>8.4408072432148806</v>
          </cell>
          <cell r="AQ61">
            <v>9.2776651835625596</v>
          </cell>
          <cell r="AV61">
            <v>10.1145231239102</v>
          </cell>
          <cell r="BA61">
            <v>10.9513810642579</v>
          </cell>
          <cell r="BF61">
            <v>11.7882390046056</v>
          </cell>
          <cell r="BK61">
            <v>12.625096944953301</v>
          </cell>
          <cell r="BP61">
            <v>13.461954885300999</v>
          </cell>
        </row>
        <row r="63">
          <cell r="E63" t="str">
            <v>2009E Forward EPS</v>
          </cell>
          <cell r="F63">
            <v>3.7379984951091001</v>
          </cell>
          <cell r="K63" t="str">
            <v>Implied 2009E Forward EPS P/E Multiple ($3.74)</v>
          </cell>
          <cell r="M63">
            <v>7.4906397197954897</v>
          </cell>
          <cell r="R63">
            <v>8.8282539554732509</v>
          </cell>
          <cell r="W63">
            <v>10.165868191151</v>
          </cell>
          <cell r="AB63">
            <v>11.5034824268288</v>
          </cell>
          <cell r="AG63">
            <v>12.8410966625065</v>
          </cell>
          <cell r="AL63">
            <v>14.178710898184301</v>
          </cell>
          <cell r="AQ63">
            <v>15.5163251338621</v>
          </cell>
          <cell r="AV63">
            <v>16.853939369539798</v>
          </cell>
          <cell r="BA63">
            <v>18.191553605217599</v>
          </cell>
          <cell r="BF63">
            <v>19.529167840895401</v>
          </cell>
          <cell r="BK63">
            <v>20.866782076573099</v>
          </cell>
          <cell r="BP63">
            <v>22.2043963122509</v>
          </cell>
        </row>
        <row r="65">
          <cell r="E65" t="str">
            <v>2010P Forward EPS</v>
          </cell>
          <cell r="F65">
            <v>3.8159969383850001</v>
          </cell>
          <cell r="K65" t="str">
            <v>Implied 2010P Forward EPS P/E Multiple ($3.82)</v>
          </cell>
          <cell r="M65">
            <v>7.3375320924261898</v>
          </cell>
          <cell r="R65">
            <v>8.6478056803594399</v>
          </cell>
          <cell r="W65">
            <v>9.9580792682926909</v>
          </cell>
          <cell r="AB65">
            <v>11.268352856225899</v>
          </cell>
          <cell r="AG65">
            <v>12.5786264441592</v>
          </cell>
          <cell r="AL65">
            <v>13.888900032092399</v>
          </cell>
          <cell r="AQ65">
            <v>15.1991736200257</v>
          </cell>
          <cell r="AV65">
            <v>16.5094472079589</v>
          </cell>
          <cell r="BA65">
            <v>17.819720795892199</v>
          </cell>
          <cell r="BF65">
            <v>19.129994383825402</v>
          </cell>
          <cell r="BK65">
            <v>20.440267971758701</v>
          </cell>
          <cell r="BP65">
            <v>21.7505415596919</v>
          </cell>
        </row>
        <row r="73">
          <cell r="A73" t="str">
            <v>x</v>
          </cell>
        </row>
        <row r="74">
          <cell r="F74" t="str">
            <v>Start</v>
          </cell>
          <cell r="G74">
            <v>34067.038143206897</v>
          </cell>
          <cell r="O74">
            <v>34067.038143206897</v>
          </cell>
          <cell r="P74">
            <v>35406.596648321502</v>
          </cell>
          <cell r="Q74">
            <v>36746.155153435997</v>
          </cell>
          <cell r="R74">
            <v>38085.7136585505</v>
          </cell>
          <cell r="S74">
            <v>39425.272163665097</v>
          </cell>
          <cell r="T74">
            <v>40764.830668779599</v>
          </cell>
          <cell r="U74">
            <v>42104.389173894102</v>
          </cell>
          <cell r="V74">
            <v>43443.947679008699</v>
          </cell>
          <cell r="W74">
            <v>44783.506184123202</v>
          </cell>
          <cell r="X74">
            <v>46123.064689237697</v>
          </cell>
          <cell r="Y74">
            <v>47462.623194352302</v>
          </cell>
          <cell r="Z74">
            <v>48802.181699466797</v>
          </cell>
          <cell r="AA74">
            <v>50141.7402045813</v>
          </cell>
          <cell r="AB74">
            <v>51481.298709695897</v>
          </cell>
          <cell r="AC74">
            <v>52820.857214810399</v>
          </cell>
          <cell r="AD74">
            <v>54160.415719924902</v>
          </cell>
          <cell r="AE74">
            <v>55499.974225039397</v>
          </cell>
          <cell r="AF74">
            <v>56839.532730154002</v>
          </cell>
          <cell r="AG74">
            <v>58179.091235268497</v>
          </cell>
          <cell r="AH74">
            <v>59518.649740383</v>
          </cell>
          <cell r="AI74">
            <v>60858.208245497597</v>
          </cell>
          <cell r="AJ74">
            <v>62197.7667506121</v>
          </cell>
          <cell r="AK74">
            <v>63537.325255726602</v>
          </cell>
          <cell r="AL74">
            <v>64876.8837608412</v>
          </cell>
          <cell r="AM74">
            <v>66216.442265955702</v>
          </cell>
          <cell r="AN74">
            <v>67556.000771070205</v>
          </cell>
          <cell r="AO74">
            <v>68895.559276184795</v>
          </cell>
          <cell r="AP74">
            <v>70235.117781299297</v>
          </cell>
          <cell r="AQ74">
            <v>71574.6762864138</v>
          </cell>
          <cell r="AR74">
            <v>72914.234791528404</v>
          </cell>
          <cell r="AS74">
            <v>74253.793296642907</v>
          </cell>
          <cell r="AT74">
            <v>75593.351801757395</v>
          </cell>
          <cell r="AU74">
            <v>76932.910306872</v>
          </cell>
          <cell r="AV74">
            <v>78272.468811986502</v>
          </cell>
          <cell r="AW74">
            <v>79612.027317101005</v>
          </cell>
          <cell r="AX74">
            <v>80951.585822215595</v>
          </cell>
          <cell r="AY74">
            <v>82291.144327330097</v>
          </cell>
          <cell r="AZ74">
            <v>83630.7028324446</v>
          </cell>
          <cell r="BA74">
            <v>84970.261337559103</v>
          </cell>
          <cell r="BB74">
            <v>86309.819842673707</v>
          </cell>
          <cell r="BC74">
            <v>87649.378347788195</v>
          </cell>
          <cell r="BD74">
            <v>88988.936852902698</v>
          </cell>
          <cell r="BE74">
            <v>90328.495358017302</v>
          </cell>
          <cell r="BF74">
            <v>91668.053863131805</v>
          </cell>
          <cell r="BG74">
            <v>93007.612368246293</v>
          </cell>
          <cell r="BH74">
            <v>94347.170873360898</v>
          </cell>
          <cell r="BI74">
            <v>95686.7293784754</v>
          </cell>
          <cell r="BJ74">
            <v>97026.287883589903</v>
          </cell>
          <cell r="BK74">
            <v>98365.846388704507</v>
          </cell>
          <cell r="BL74">
            <v>99705.404893818995</v>
          </cell>
          <cell r="BM74">
            <v>101044.96339893401</v>
          </cell>
          <cell r="BN74">
            <v>102384.521904048</v>
          </cell>
          <cell r="BO74">
            <v>103724.080409163</v>
          </cell>
          <cell r="BP74">
            <v>105063.63891427701</v>
          </cell>
          <cell r="BQ74">
            <v>106403.197419392</v>
          </cell>
          <cell r="BR74">
            <v>107742.755924506</v>
          </cell>
          <cell r="BS74">
            <v>109082.31442962099</v>
          </cell>
        </row>
        <row r="75">
          <cell r="F75" t="str">
            <v>End</v>
          </cell>
          <cell r="G75">
            <v>107742.755924506</v>
          </cell>
          <cell r="O75">
            <v>1339.5585051145299</v>
          </cell>
          <cell r="P75">
            <v>1339.5585051145299</v>
          </cell>
          <cell r="Q75">
            <v>1339.5585051145299</v>
          </cell>
          <cell r="R75">
            <v>1339.5585051145299</v>
          </cell>
          <cell r="S75">
            <v>1339.5585051145299</v>
          </cell>
          <cell r="T75">
            <v>1339.5585051145299</v>
          </cell>
          <cell r="U75">
            <v>1339.5585051145299</v>
          </cell>
          <cell r="V75">
            <v>1339.5585051145299</v>
          </cell>
          <cell r="W75">
            <v>1339.5585051145299</v>
          </cell>
          <cell r="X75">
            <v>1339.5585051145299</v>
          </cell>
          <cell r="Y75">
            <v>1339.5585051145299</v>
          </cell>
          <cell r="Z75">
            <v>1339.5585051145299</v>
          </cell>
          <cell r="AA75">
            <v>1339.5585051145299</v>
          </cell>
          <cell r="AB75">
            <v>1339.5585051145299</v>
          </cell>
          <cell r="AC75">
            <v>1339.5585051145299</v>
          </cell>
          <cell r="AD75">
            <v>1339.5585051145299</v>
          </cell>
          <cell r="AE75">
            <v>1339.5585051145299</v>
          </cell>
          <cell r="AF75">
            <v>1339.5585051145299</v>
          </cell>
          <cell r="AG75">
            <v>1339.5585051145299</v>
          </cell>
          <cell r="AH75">
            <v>1339.5585051145299</v>
          </cell>
          <cell r="AI75">
            <v>1339.5585051145299</v>
          </cell>
          <cell r="AJ75">
            <v>1339.5585051145299</v>
          </cell>
          <cell r="AK75">
            <v>1339.5585051145299</v>
          </cell>
          <cell r="AL75">
            <v>1339.5585051145299</v>
          </cell>
          <cell r="AM75">
            <v>1339.5585051145299</v>
          </cell>
          <cell r="AN75">
            <v>1339.5585051145299</v>
          </cell>
          <cell r="AO75">
            <v>1339.5585051145299</v>
          </cell>
          <cell r="AP75">
            <v>1339.5585051145299</v>
          </cell>
          <cell r="AQ75">
            <v>1339.5585051145299</v>
          </cell>
          <cell r="AR75">
            <v>1339.5585051145299</v>
          </cell>
          <cell r="AS75">
            <v>1339.5585051145299</v>
          </cell>
          <cell r="AT75">
            <v>1339.5585051145299</v>
          </cell>
          <cell r="AU75">
            <v>1339.5585051145299</v>
          </cell>
          <cell r="AV75">
            <v>1339.5585051145299</v>
          </cell>
          <cell r="AW75">
            <v>1339.5585051145299</v>
          </cell>
          <cell r="AX75">
            <v>1339.5585051145299</v>
          </cell>
          <cell r="AY75">
            <v>1339.5585051145299</v>
          </cell>
          <cell r="AZ75">
            <v>1339.5585051145299</v>
          </cell>
          <cell r="BA75">
            <v>1339.5585051145299</v>
          </cell>
          <cell r="BB75">
            <v>1339.5585051145299</v>
          </cell>
          <cell r="BC75">
            <v>1339.5585051145299</v>
          </cell>
          <cell r="BD75">
            <v>1339.5585051145299</v>
          </cell>
          <cell r="BE75">
            <v>1339.5585051145299</v>
          </cell>
          <cell r="BF75">
            <v>1339.5585051145299</v>
          </cell>
          <cell r="BG75">
            <v>1339.5585051145299</v>
          </cell>
          <cell r="BH75">
            <v>1339.5585051145299</v>
          </cell>
          <cell r="BI75">
            <v>1339.5585051145299</v>
          </cell>
          <cell r="BJ75">
            <v>1339.5585051145299</v>
          </cell>
          <cell r="BK75">
            <v>1339.5585051145299</v>
          </cell>
          <cell r="BL75">
            <v>1339.5585051145299</v>
          </cell>
          <cell r="BM75">
            <v>1339.5585051145299</v>
          </cell>
          <cell r="BN75">
            <v>1339.5585051145299</v>
          </cell>
          <cell r="BO75">
            <v>1339.5585051145299</v>
          </cell>
          <cell r="BP75">
            <v>1339.5585051145299</v>
          </cell>
          <cell r="BQ75">
            <v>1339.5585051145299</v>
          </cell>
          <cell r="BR75">
            <v>1339.5585051145299</v>
          </cell>
          <cell r="BS75">
            <v>1339.5585051145299</v>
          </cell>
        </row>
        <row r="76">
          <cell r="F76" t="str">
            <v>Increment</v>
          </cell>
          <cell r="G76">
            <v>1339.5585051145299</v>
          </cell>
        </row>
        <row r="78">
          <cell r="F78" t="str">
            <v>Fully Diluted Share Count based on implied price</v>
          </cell>
          <cell r="M78">
            <v>1331.486979</v>
          </cell>
          <cell r="R78">
            <v>1331.486979</v>
          </cell>
          <cell r="W78">
            <v>1331.8672945557901</v>
          </cell>
          <cell r="AB78">
            <v>1333.2491405620899</v>
          </cell>
          <cell r="AG78">
            <v>1337.83787862854</v>
          </cell>
          <cell r="AL78">
            <v>1341.56081705981</v>
          </cell>
          <cell r="AQ78">
            <v>1346.1086162056899</v>
          </cell>
          <cell r="AV78">
            <v>1351.96265658175</v>
          </cell>
          <cell r="BA78">
            <v>1358.65607550956</v>
          </cell>
          <cell r="BF78">
            <v>1364.4325877349299</v>
          </cell>
          <cell r="BK78">
            <v>1369.46852146987</v>
          </cell>
          <cell r="BP78">
            <v>1373.8977162005999</v>
          </cell>
        </row>
        <row r="79">
          <cell r="A79" t="str">
            <v>*Football Field increments hidden</v>
          </cell>
        </row>
        <row r="86">
          <cell r="A86" t="str">
            <v>x</v>
          </cell>
        </row>
      </sheetData>
      <sheetData sheetId="16">
        <row r="1">
          <cell r="AT1" t="str">
            <v>x</v>
          </cell>
          <cell r="BH1" t="str">
            <v>x</v>
          </cell>
        </row>
        <row r="2">
          <cell r="B2" t="str">
            <v>Contribution Analysis</v>
          </cell>
        </row>
        <row r="4">
          <cell r="B4" t="str">
            <v>($ in Millions)</v>
          </cell>
          <cell r="L4" t="str">
            <v>% Contribution</v>
          </cell>
          <cell r="P4" t="str">
            <v>% of Combined Equity Value</v>
          </cell>
          <cell r="T4" t="str">
            <v>Implied</v>
          </cell>
        </row>
        <row r="5">
          <cell r="F5" t="str">
            <v>Pfizer</v>
          </cell>
          <cell r="H5" t="str">
            <v>Wyeth</v>
          </cell>
          <cell r="J5" t="str">
            <v>Total</v>
          </cell>
          <cell r="L5" t="str">
            <v>Pfizer</v>
          </cell>
          <cell r="N5" t="str">
            <v>Wyeth</v>
          </cell>
          <cell r="P5" t="str">
            <v>Pfizer</v>
          </cell>
          <cell r="R5" t="str">
            <v>Wyeth</v>
          </cell>
          <cell r="T5" t="str">
            <v>Exchange Ratio</v>
          </cell>
        </row>
        <row r="7">
          <cell r="B7" t="str">
            <v>Revenue</v>
          </cell>
          <cell r="D7">
            <v>2008</v>
          </cell>
          <cell r="F7">
            <v>48341</v>
          </cell>
          <cell r="H7">
            <v>22833.9</v>
          </cell>
          <cell r="J7">
            <v>71174.899999999994</v>
          </cell>
          <cell r="L7">
            <v>0.679186061378379</v>
          </cell>
          <cell r="N7">
            <v>0.320813938621621</v>
          </cell>
          <cell r="P7">
            <v>0.69938854677060402</v>
          </cell>
          <cell r="R7">
            <v>0.30061145322939598</v>
          </cell>
          <cell r="T7">
            <v>2.1726111016918401</v>
          </cell>
        </row>
        <row r="8">
          <cell r="D8">
            <v>2009</v>
          </cell>
          <cell r="F8">
            <v>46093.3</v>
          </cell>
          <cell r="H8">
            <v>23060.6</v>
          </cell>
          <cell r="J8">
            <v>69153.899999999994</v>
          </cell>
          <cell r="L8">
            <v>0.66653218401276004</v>
          </cell>
          <cell r="N8">
            <v>0.33346781598724001</v>
          </cell>
          <cell r="P8">
            <v>0.68830252594159602</v>
          </cell>
          <cell r="R8">
            <v>0.31169747405840398</v>
          </cell>
          <cell r="T8">
            <v>2.28901641341773</v>
          </cell>
        </row>
        <row r="9">
          <cell r="D9">
            <v>2010</v>
          </cell>
          <cell r="F9">
            <v>47370.2</v>
          </cell>
          <cell r="H9">
            <v>23050.6</v>
          </cell>
          <cell r="J9">
            <v>70420.800000000003</v>
          </cell>
          <cell r="L9">
            <v>0.67267341467293795</v>
          </cell>
          <cell r="N9">
            <v>0.32732658532706199</v>
          </cell>
          <cell r="P9">
            <v>0.69368283816110998</v>
          </cell>
          <cell r="R9">
            <v>0.30631716183889102</v>
          </cell>
          <cell r="T9">
            <v>2.23205744012806</v>
          </cell>
        </row>
        <row r="10">
          <cell r="J10" t="str">
            <v>Average</v>
          </cell>
          <cell r="L10">
            <v>0.672797220021359</v>
          </cell>
          <cell r="N10">
            <v>0.327202779978641</v>
          </cell>
          <cell r="P10">
            <v>0.69379130362443597</v>
          </cell>
          <cell r="R10">
            <v>0.30620869637556403</v>
          </cell>
          <cell r="T10">
            <v>2.2312283184125401</v>
          </cell>
        </row>
        <row r="12">
          <cell r="B12" t="str">
            <v>EBITDA</v>
          </cell>
          <cell r="D12">
            <v>2008</v>
          </cell>
          <cell r="F12">
            <v>25043</v>
          </cell>
          <cell r="H12">
            <v>7895.9</v>
          </cell>
          <cell r="J12">
            <v>32938.9</v>
          </cell>
          <cell r="L12">
            <v>0.76028646979710901</v>
          </cell>
          <cell r="N12">
            <v>0.23971353020289099</v>
          </cell>
          <cell r="P12">
            <v>0.77044035097205099</v>
          </cell>
          <cell r="R12">
            <v>0.22955964902794901</v>
          </cell>
          <cell r="T12">
            <v>1.50609206001123</v>
          </cell>
        </row>
        <row r="13">
          <cell r="D13">
            <v>2009</v>
          </cell>
          <cell r="F13">
            <v>21863.5</v>
          </cell>
          <cell r="H13">
            <v>8003.5</v>
          </cell>
          <cell r="J13">
            <v>29867</v>
          </cell>
          <cell r="L13">
            <v>0.73202866039441505</v>
          </cell>
          <cell r="N13">
            <v>0.267971339605585</v>
          </cell>
          <cell r="P13">
            <v>0.74568377600542801</v>
          </cell>
          <cell r="R13">
            <v>0.25431622399457199</v>
          </cell>
          <cell r="T13">
            <v>1.7239090906379899</v>
          </cell>
        </row>
        <row r="14">
          <cell r="D14">
            <v>2010</v>
          </cell>
          <cell r="F14">
            <v>24204</v>
          </cell>
          <cell r="H14">
            <v>8000.3</v>
          </cell>
          <cell r="J14">
            <v>32204.3</v>
          </cell>
          <cell r="L14">
            <v>0.75157665280723396</v>
          </cell>
          <cell r="N14">
            <v>0.24842334719276599</v>
          </cell>
          <cell r="P14">
            <v>0.76280970861819397</v>
          </cell>
          <cell r="R14">
            <v>0.237190291381806</v>
          </cell>
          <cell r="T14">
            <v>1.5717218257053001</v>
          </cell>
        </row>
        <row r="15">
          <cell r="J15" t="str">
            <v>Average</v>
          </cell>
          <cell r="L15">
            <v>0.74796392766625297</v>
          </cell>
          <cell r="N15">
            <v>0.25203607233374697</v>
          </cell>
          <cell r="P15">
            <v>0.75964461186522403</v>
          </cell>
          <cell r="R15">
            <v>0.240355388134776</v>
          </cell>
          <cell r="T15">
            <v>1.6005743254515099</v>
          </cell>
        </row>
        <row r="17">
          <cell r="B17" t="str">
            <v>EBIT</v>
          </cell>
          <cell r="D17">
            <v>2008</v>
          </cell>
          <cell r="F17">
            <v>19769</v>
          </cell>
          <cell r="H17">
            <v>6946.2</v>
          </cell>
          <cell r="J17">
            <v>26715.200000000001</v>
          </cell>
          <cell r="L17">
            <v>0.73999071689525098</v>
          </cell>
          <cell r="N17">
            <v>0.26000928310474902</v>
          </cell>
          <cell r="P17">
            <v>0.75265930782540802</v>
          </cell>
          <cell r="R17">
            <v>0.24734069217459201</v>
          </cell>
          <cell r="T17">
            <v>1.6610860170034301</v>
          </cell>
        </row>
        <row r="18">
          <cell r="D18">
            <v>2009</v>
          </cell>
          <cell r="F18">
            <v>17040.099999999999</v>
          </cell>
          <cell r="H18">
            <v>7065.4</v>
          </cell>
          <cell r="J18">
            <v>24105.5</v>
          </cell>
          <cell r="L18">
            <v>0.70689676629814802</v>
          </cell>
          <cell r="N18">
            <v>0.29310323370185198</v>
          </cell>
          <cell r="P18">
            <v>0.723665805278081</v>
          </cell>
          <cell r="R18">
            <v>0.276334194721919</v>
          </cell>
          <cell r="T18">
            <v>1.93015223978248</v>
          </cell>
        </row>
        <row r="19">
          <cell r="D19">
            <v>2010</v>
          </cell>
          <cell r="F19">
            <v>19413.599999999999</v>
          </cell>
          <cell r="H19">
            <v>7013</v>
          </cell>
          <cell r="J19">
            <v>26426.6</v>
          </cell>
          <cell r="L19">
            <v>0.73462344758690101</v>
          </cell>
          <cell r="N19">
            <v>0.26537655241309899</v>
          </cell>
          <cell r="P19">
            <v>0.74795706063049505</v>
          </cell>
          <cell r="R19">
            <v>0.252042939369505</v>
          </cell>
          <cell r="T19">
            <v>1.70330670834472</v>
          </cell>
        </row>
        <row r="20">
          <cell r="J20" t="str">
            <v>Average</v>
          </cell>
          <cell r="L20">
            <v>0.72717031026010004</v>
          </cell>
          <cell r="N20">
            <v>0.27282968973990002</v>
          </cell>
          <cell r="P20">
            <v>0.74142739124466095</v>
          </cell>
          <cell r="R20">
            <v>0.258572608755339</v>
          </cell>
          <cell r="T20">
            <v>1.76484832171021</v>
          </cell>
        </row>
        <row r="22">
          <cell r="B22" t="str">
            <v>Net Income</v>
          </cell>
          <cell r="D22">
            <v>2008</v>
          </cell>
          <cell r="F22">
            <v>16366</v>
          </cell>
          <cell r="H22">
            <v>4766.6000000000004</v>
          </cell>
          <cell r="J22">
            <v>21132.6</v>
          </cell>
          <cell r="L22">
            <v>0.77444327721151196</v>
          </cell>
          <cell r="N22">
            <v>0.22555672278848801</v>
          </cell>
          <cell r="P22">
            <v>0.78284308393157398</v>
          </cell>
          <cell r="R22">
            <v>0.21715691606842599</v>
          </cell>
          <cell r="T22">
            <v>1.4021482477948299</v>
          </cell>
        </row>
        <row r="23">
          <cell r="D23">
            <v>2009</v>
          </cell>
          <cell r="F23">
            <v>12376</v>
          </cell>
          <cell r="H23">
            <v>4967.8</v>
          </cell>
          <cell r="J23">
            <v>17343.8</v>
          </cell>
          <cell r="L23">
            <v>0.71356911403498702</v>
          </cell>
          <cell r="N23">
            <v>0.28643088596501298</v>
          </cell>
          <cell r="P23">
            <v>0.72951142744207897</v>
          </cell>
          <cell r="R23">
            <v>0.27048857255792103</v>
          </cell>
          <cell r="T23">
            <v>1.87418220494843</v>
          </cell>
        </row>
        <row r="24">
          <cell r="D24">
            <v>2010</v>
          </cell>
          <cell r="F24">
            <v>14223.8</v>
          </cell>
          <cell r="H24">
            <v>4985.6000000000004</v>
          </cell>
          <cell r="J24">
            <v>19209.400000000001</v>
          </cell>
          <cell r="L24">
            <v>0.74046039959603105</v>
          </cell>
          <cell r="N24">
            <v>0.25953960040396901</v>
          </cell>
          <cell r="P24">
            <v>0.75307079531287402</v>
          </cell>
          <cell r="R24">
            <v>0.24692920468712601</v>
          </cell>
          <cell r="T24">
            <v>1.6574164283977899</v>
          </cell>
        </row>
        <row r="25">
          <cell r="J25" t="str">
            <v>Average</v>
          </cell>
          <cell r="L25">
            <v>0.74282426361417697</v>
          </cell>
          <cell r="N25">
            <v>0.25717573638582297</v>
          </cell>
          <cell r="P25">
            <v>0.75514176889550899</v>
          </cell>
          <cell r="R25">
            <v>0.24485823110449101</v>
          </cell>
          <cell r="T25">
            <v>1.64458229371368</v>
          </cell>
        </row>
        <row r="27">
          <cell r="B27" t="str">
            <v>Equity Market Value</v>
          </cell>
          <cell r="F27">
            <v>117664.22281725</v>
          </cell>
          <cell r="H27">
            <v>58348.915803409996</v>
          </cell>
          <cell r="J27">
            <v>176013.13862066</v>
          </cell>
          <cell r="L27">
            <v>0.66849681642708303</v>
          </cell>
          <cell r="N27">
            <v>0.33150318357291703</v>
          </cell>
          <cell r="P27">
            <v>0.69002373401381101</v>
          </cell>
          <cell r="R27">
            <v>0.30997626598618899</v>
          </cell>
          <cell r="T27">
            <v>2.27069812177022</v>
          </cell>
        </row>
        <row r="31">
          <cell r="B31" t="str">
            <v>Other Assumptions</v>
          </cell>
          <cell r="F31" t="str">
            <v>Pfizer</v>
          </cell>
          <cell r="H31" t="str">
            <v>Wyeth</v>
          </cell>
          <cell r="J31" t="str">
            <v>Total</v>
          </cell>
        </row>
        <row r="32">
          <cell r="B32" t="str">
            <v>Net Debt</v>
          </cell>
          <cell r="F32">
            <v>-18368</v>
          </cell>
          <cell r="H32">
            <v>-3440.6</v>
          </cell>
          <cell r="J32">
            <v>-21808.6</v>
          </cell>
        </row>
        <row r="33">
          <cell r="B33" t="str">
            <v>Equity Value</v>
          </cell>
          <cell r="F33">
            <v>117664.22281725</v>
          </cell>
          <cell r="H33">
            <v>58348.915803409996</v>
          </cell>
          <cell r="J33">
            <v>176013.13862066</v>
          </cell>
        </row>
        <row r="34">
          <cell r="B34" t="str">
            <v>Enterprise Value</v>
          </cell>
          <cell r="F34">
            <v>99296.222817250004</v>
          </cell>
          <cell r="H34">
            <v>54908.315803409998</v>
          </cell>
          <cell r="J34">
            <v>154204.53862065999</v>
          </cell>
        </row>
        <row r="35">
          <cell r="B35" t="str">
            <v>Fully Diluted Shares Out</v>
          </cell>
          <cell r="F35">
            <v>6742.9354050000002</v>
          </cell>
          <cell r="H35">
            <v>1333.9944170875599</v>
          </cell>
        </row>
        <row r="36">
          <cell r="B36" t="str">
            <v>Share Price</v>
          </cell>
          <cell r="F36">
            <v>17.45</v>
          </cell>
          <cell r="H36">
            <v>43.74</v>
          </cell>
        </row>
        <row r="39">
          <cell r="B39" t="str">
            <v>Calculation Steps (Based on 2009P EBITDA)</v>
          </cell>
        </row>
        <row r="41">
          <cell r="B41" t="str">
            <v>Combined Enterprise Value</v>
          </cell>
          <cell r="H41">
            <v>154204.53862065999</v>
          </cell>
        </row>
        <row r="42">
          <cell r="B42" t="str">
            <v>% Contributed by Pfizer</v>
          </cell>
          <cell r="H42">
            <v>0.73202866039441505</v>
          </cell>
        </row>
        <row r="43">
          <cell r="B43" t="str">
            <v>Pfizer Enterprise Value based on EBITDA Contribution</v>
          </cell>
          <cell r="H43">
            <v>112882.141833221</v>
          </cell>
        </row>
        <row r="45">
          <cell r="B45" t="str">
            <v>Pfizer Net Debt of ($18,368.0)</v>
          </cell>
          <cell r="H45">
            <v>-18368</v>
          </cell>
        </row>
        <row r="46">
          <cell r="B46" t="str">
            <v>Implied Pfizer Equity Value</v>
          </cell>
          <cell r="H46">
            <v>131250.14183322099</v>
          </cell>
        </row>
        <row r="48">
          <cell r="B48" t="str">
            <v>Combined Equity Value</v>
          </cell>
          <cell r="H48">
            <v>176013.13862066</v>
          </cell>
        </row>
        <row r="49">
          <cell r="B49" t="str">
            <v>Pfizer Equity Value as a % of Combined Equity Value</v>
          </cell>
          <cell r="H49">
            <v>0.74568377600542801</v>
          </cell>
        </row>
        <row r="51">
          <cell r="B51" t="str">
            <v>Pfizer Fully Diluted Pfizer Share Count</v>
          </cell>
          <cell r="H51">
            <v>6742.9354050000002</v>
          </cell>
        </row>
        <row r="52">
          <cell r="B52" t="str">
            <v>Pro Forma Share Count to Yield 74.6% Pfizer Ownership</v>
          </cell>
          <cell r="H52">
            <v>9042.6205074775698</v>
          </cell>
        </row>
        <row r="53">
          <cell r="B53" t="str">
            <v>Implied Shares Issued</v>
          </cell>
          <cell r="H53">
            <v>2299.6851024775701</v>
          </cell>
        </row>
        <row r="55">
          <cell r="B55" t="str">
            <v>Fully Diluted Wyeth Share Count</v>
          </cell>
          <cell r="H55">
            <v>1333.9944170875599</v>
          </cell>
        </row>
        <row r="57">
          <cell r="B57" t="str">
            <v>Implied Exchange Ratio</v>
          </cell>
          <cell r="H57">
            <v>1.7239090906379899</v>
          </cell>
        </row>
        <row r="60">
          <cell r="B60" t="str">
            <v>Alternative Calculation Steps (Based on 2009P EBITDA)</v>
          </cell>
        </row>
        <row r="62">
          <cell r="B62" t="str">
            <v>Combined Enterprise Value</v>
          </cell>
          <cell r="H62">
            <v>154204.53862065999</v>
          </cell>
        </row>
        <row r="63">
          <cell r="B63" t="str">
            <v>% Contributed by Wyeth</v>
          </cell>
          <cell r="H63">
            <v>0.267971339605585</v>
          </cell>
        </row>
        <row r="64">
          <cell r="B64" t="str">
            <v>Enterprise Value based on EBITDA Contribution</v>
          </cell>
          <cell r="H64">
            <v>41322.3967874394</v>
          </cell>
        </row>
        <row r="66">
          <cell r="B66" t="str">
            <v>Wyeth Net Debt of ($3,440.6)</v>
          </cell>
          <cell r="H66">
            <v>-3440.6</v>
          </cell>
        </row>
        <row r="67">
          <cell r="B67" t="str">
            <v>Implied Wyeth Equity Value</v>
          </cell>
          <cell r="H67">
            <v>44762.996787439399</v>
          </cell>
        </row>
        <row r="69">
          <cell r="B69" t="str">
            <v>Combined Equity Value</v>
          </cell>
          <cell r="H69">
            <v>176013.13862066</v>
          </cell>
        </row>
        <row r="70">
          <cell r="B70" t="str">
            <v>Wyeth Equity Value as a % of Combined Equity Value</v>
          </cell>
          <cell r="H70">
            <v>0.25431622399457199</v>
          </cell>
        </row>
        <row r="72">
          <cell r="B72" t="str">
            <v>Fully Diluted Pfizer Share Count</v>
          </cell>
          <cell r="H72">
            <v>6742.9354050000002</v>
          </cell>
        </row>
        <row r="73">
          <cell r="B73" t="str">
            <v>Implied Pfizer Share Price (Based on Equity Value of $54,908.3 mm)</v>
          </cell>
          <cell r="H73">
            <v>19.464837485451302</v>
          </cell>
        </row>
        <row r="75">
          <cell r="B75" t="str">
            <v>Implied Shares Issued (Based on Pfizer Price of $19.46)</v>
          </cell>
          <cell r="H75">
            <v>2299.6851024775801</v>
          </cell>
        </row>
        <row r="76">
          <cell r="B76" t="str">
            <v>Pro Forma Combined Share Count</v>
          </cell>
          <cell r="H76">
            <v>9042.6205074775808</v>
          </cell>
        </row>
        <row r="78">
          <cell r="B78" t="str">
            <v>Fully Diluted Wyeth Share Count</v>
          </cell>
          <cell r="H78">
            <v>1333.9944170875599</v>
          </cell>
        </row>
        <row r="80">
          <cell r="B80" t="str">
            <v>Implied Exchange Ratio</v>
          </cell>
          <cell r="H80">
            <v>1.7239090906379899</v>
          </cell>
        </row>
        <row r="82">
          <cell r="B82" t="str">
            <v>Implied Pfizer Ownership</v>
          </cell>
          <cell r="H82">
            <v>0.74568377600542801</v>
          </cell>
        </row>
        <row r="83">
          <cell r="B83" t="str">
            <v>Implied Wyeth Ownership</v>
          </cell>
          <cell r="H83">
            <v>0.25431622399457199</v>
          </cell>
        </row>
        <row r="85">
          <cell r="A85" t="str">
            <v>x</v>
          </cell>
          <cell r="U85" t="str">
            <v>x</v>
          </cell>
          <cell r="AT85" t="str">
            <v>x</v>
          </cell>
          <cell r="BH85" t="str">
            <v>x</v>
          </cell>
        </row>
        <row r="87">
          <cell r="AC87" t="str">
            <v>Implied Enterprise Value of Combined Firm</v>
          </cell>
        </row>
        <row r="89">
          <cell r="V89" t="str">
            <v>Multiple</v>
          </cell>
          <cell r="Y89" t="str">
            <v>($ in Millions)</v>
          </cell>
          <cell r="AC89" t="str">
            <v>EV / EBITDA Multiple</v>
          </cell>
          <cell r="AI89" t="str">
            <v>EV / EBITDA Multiple</v>
          </cell>
          <cell r="AO89" t="str">
            <v>EV / EBITDA Multiple</v>
          </cell>
        </row>
        <row r="90">
          <cell r="V90" t="str">
            <v>Start</v>
          </cell>
          <cell r="W90">
            <v>6</v>
          </cell>
          <cell r="AC90">
            <v>6</v>
          </cell>
          <cell r="AE90">
            <v>6.5</v>
          </cell>
          <cell r="AG90">
            <v>7</v>
          </cell>
          <cell r="AI90">
            <v>6</v>
          </cell>
          <cell r="AK90">
            <v>6.5</v>
          </cell>
          <cell r="AM90">
            <v>7</v>
          </cell>
          <cell r="AO90">
            <v>6</v>
          </cell>
          <cell r="AQ90">
            <v>6.5</v>
          </cell>
          <cell r="AS90">
            <v>7</v>
          </cell>
        </row>
        <row r="91">
          <cell r="V91" t="str">
            <v>Step</v>
          </cell>
          <cell r="W91">
            <v>0.5</v>
          </cell>
          <cell r="Y91" t="str">
            <v>2008A EBITDA</v>
          </cell>
        </row>
        <row r="92">
          <cell r="Y92" t="str">
            <v>Pfizer</v>
          </cell>
          <cell r="AA92">
            <v>25043</v>
          </cell>
          <cell r="AC92">
            <v>150258</v>
          </cell>
          <cell r="AE92">
            <v>162779.5</v>
          </cell>
          <cell r="AG92">
            <v>175301</v>
          </cell>
        </row>
        <row r="93">
          <cell r="Y93" t="str">
            <v>Wyeth</v>
          </cell>
          <cell r="AA93">
            <v>7895.9</v>
          </cell>
          <cell r="AC93">
            <v>47375.4</v>
          </cell>
          <cell r="AE93">
            <v>51323.35</v>
          </cell>
          <cell r="AG93">
            <v>55271.3</v>
          </cell>
        </row>
        <row r="94">
          <cell r="Y94" t="str">
            <v>Total</v>
          </cell>
          <cell r="AA94">
            <v>32938.9</v>
          </cell>
          <cell r="AC94">
            <v>197633.4</v>
          </cell>
          <cell r="AE94">
            <v>214102.85</v>
          </cell>
          <cell r="AG94">
            <v>230572.3</v>
          </cell>
        </row>
        <row r="96">
          <cell r="Y96" t="str">
            <v>2009P EBITDA</v>
          </cell>
        </row>
        <row r="97">
          <cell r="Y97" t="str">
            <v>Pfizer</v>
          </cell>
          <cell r="AA97">
            <v>21863.5</v>
          </cell>
          <cell r="AI97">
            <v>131181</v>
          </cell>
          <cell r="AK97">
            <v>142112.75</v>
          </cell>
          <cell r="AM97">
            <v>153044.5</v>
          </cell>
        </row>
        <row r="98">
          <cell r="Y98" t="str">
            <v>Wyeth</v>
          </cell>
          <cell r="AA98">
            <v>8003.5</v>
          </cell>
          <cell r="AI98">
            <v>48021</v>
          </cell>
          <cell r="AK98">
            <v>52022.75</v>
          </cell>
          <cell r="AM98">
            <v>56024.5</v>
          </cell>
        </row>
        <row r="99">
          <cell r="Y99" t="str">
            <v>Total</v>
          </cell>
          <cell r="AA99">
            <v>29867</v>
          </cell>
          <cell r="AI99">
            <v>179202</v>
          </cell>
          <cell r="AK99">
            <v>194135.5</v>
          </cell>
          <cell r="AM99">
            <v>209069</v>
          </cell>
        </row>
        <row r="101">
          <cell r="Y101" t="str">
            <v>2010P EBITDA</v>
          </cell>
        </row>
        <row r="102">
          <cell r="Y102" t="str">
            <v>Pfizer</v>
          </cell>
          <cell r="AA102">
            <v>24204</v>
          </cell>
          <cell r="AO102">
            <v>145224</v>
          </cell>
          <cell r="AQ102">
            <v>157326</v>
          </cell>
          <cell r="AS102">
            <v>169428</v>
          </cell>
        </row>
        <row r="103">
          <cell r="Y103" t="str">
            <v>Wyeth</v>
          </cell>
          <cell r="AA103">
            <v>8000.3</v>
          </cell>
          <cell r="AO103">
            <v>48001.8</v>
          </cell>
          <cell r="AQ103">
            <v>52001.95</v>
          </cell>
          <cell r="AS103">
            <v>56002.1</v>
          </cell>
        </row>
        <row r="104">
          <cell r="Y104" t="str">
            <v>Total</v>
          </cell>
          <cell r="AA104">
            <v>32204.3</v>
          </cell>
          <cell r="AO104">
            <v>193225.8</v>
          </cell>
          <cell r="AQ104">
            <v>209327.95</v>
          </cell>
          <cell r="AS104">
            <v>225430.1</v>
          </cell>
        </row>
        <row r="106">
          <cell r="AC106" t="str">
            <v>Implied % of Combined Equity Value 1</v>
          </cell>
        </row>
        <row r="108">
          <cell r="Y108" t="str">
            <v>($ in Millions)</v>
          </cell>
          <cell r="AC108" t="str">
            <v>EV / EBITDA Multiple</v>
          </cell>
          <cell r="AI108" t="str">
            <v>EV / EBITDA Multiple</v>
          </cell>
          <cell r="AO108" t="str">
            <v>EV / EBITDA Multiple</v>
          </cell>
        </row>
        <row r="109">
          <cell r="AC109">
            <v>6</v>
          </cell>
          <cell r="AE109">
            <v>6.5</v>
          </cell>
          <cell r="AG109">
            <v>7</v>
          </cell>
          <cell r="AI109">
            <v>6</v>
          </cell>
          <cell r="AK109">
            <v>6.5</v>
          </cell>
          <cell r="AM109">
            <v>7</v>
          </cell>
          <cell r="AO109">
            <v>6</v>
          </cell>
          <cell r="AQ109">
            <v>6.5</v>
          </cell>
          <cell r="AS109">
            <v>7</v>
          </cell>
        </row>
        <row r="110">
          <cell r="Y110" t="str">
            <v>Net Debt</v>
          </cell>
        </row>
        <row r="111">
          <cell r="Y111" t="str">
            <v>Pfizer</v>
          </cell>
          <cell r="AA111">
            <v>-18368</v>
          </cell>
        </row>
        <row r="112">
          <cell r="Y112" t="str">
            <v>Wyeth</v>
          </cell>
          <cell r="AA112">
            <v>-3440.6</v>
          </cell>
        </row>
        <row r="113">
          <cell r="Y113" t="str">
            <v>Total</v>
          </cell>
          <cell r="AA113">
            <v>-21808.6</v>
          </cell>
        </row>
        <row r="115">
          <cell r="Y115" t="str">
            <v>Implied Equity Value of Combined Firm 1</v>
          </cell>
          <cell r="AC115">
            <v>219442</v>
          </cell>
          <cell r="AE115">
            <v>235911.45</v>
          </cell>
          <cell r="AG115">
            <v>252380.9</v>
          </cell>
          <cell r="AI115">
            <v>201010.6</v>
          </cell>
          <cell r="AK115">
            <v>215944.1</v>
          </cell>
          <cell r="AM115">
            <v>230877.6</v>
          </cell>
          <cell r="AO115">
            <v>215034.4</v>
          </cell>
          <cell r="AQ115">
            <v>231136.55</v>
          </cell>
          <cell r="AS115">
            <v>247238.7</v>
          </cell>
        </row>
        <row r="117">
          <cell r="Y117" t="str">
            <v>2008A EBITDA</v>
          </cell>
        </row>
        <row r="118">
          <cell r="Y118" t="str">
            <v>Pfizer</v>
          </cell>
          <cell r="AA118">
            <v>0.76028646979710901</v>
          </cell>
          <cell r="AC118">
            <v>0.76843083821693203</v>
          </cell>
          <cell r="AE118">
            <v>0.76786226357389598</v>
          </cell>
          <cell r="AG118">
            <v>0.76736789511409098</v>
          </cell>
          <cell r="AI118">
            <v>0.76917762526245603</v>
          </cell>
          <cell r="AK118">
            <v>0.76856276210971597</v>
          </cell>
          <cell r="AM118">
            <v>0.76802743944848595</v>
          </cell>
          <cell r="AO118">
            <v>0.76859777484775604</v>
          </cell>
          <cell r="AQ118">
            <v>0.76801876698153404</v>
          </cell>
          <cell r="AS118">
            <v>0.76751517830747895</v>
          </cell>
        </row>
        <row r="119">
          <cell r="Y119" t="str">
            <v>Wyeth</v>
          </cell>
          <cell r="AA119">
            <v>0.23971353020289099</v>
          </cell>
          <cell r="AC119">
            <v>0.23156916178306799</v>
          </cell>
          <cell r="AE119">
            <v>0.232137736426104</v>
          </cell>
          <cell r="AG119">
            <v>0.23263210488590899</v>
          </cell>
          <cell r="AI119">
            <v>0.230822374737543</v>
          </cell>
          <cell r="AK119">
            <v>0.231437237890284</v>
          </cell>
          <cell r="AM119">
            <v>0.231972560551514</v>
          </cell>
          <cell r="AO119">
            <v>0.23140222515224401</v>
          </cell>
          <cell r="AQ119">
            <v>0.23198123301846599</v>
          </cell>
          <cell r="AS119">
            <v>0.23248482169252099</v>
          </cell>
        </row>
        <row r="121">
          <cell r="Y121" t="str">
            <v>2009P EBITDA</v>
          </cell>
        </row>
        <row r="122">
          <cell r="Y122" t="str">
            <v>Pfizer</v>
          </cell>
          <cell r="AA122">
            <v>0.73202866039441505</v>
          </cell>
          <cell r="AC122">
            <v>0.742981348379953</v>
          </cell>
          <cell r="AE122">
            <v>0.74221671933315003</v>
          </cell>
          <cell r="AG122">
            <v>0.74155188404930505</v>
          </cell>
          <cell r="AI122">
            <v>0.743985640558259</v>
          </cell>
          <cell r="AK122">
            <v>0.74315876192033004</v>
          </cell>
          <cell r="AM122">
            <v>0.74243885071570404</v>
          </cell>
          <cell r="AO122">
            <v>0.74320584765804498</v>
          </cell>
          <cell r="AQ122">
            <v>0.74242718783164796</v>
          </cell>
          <cell r="AS122">
            <v>0.74174995304367397</v>
          </cell>
        </row>
        <row r="123">
          <cell r="Y123" t="str">
            <v>Wyeth</v>
          </cell>
          <cell r="AA123">
            <v>0.267971339605585</v>
          </cell>
          <cell r="AC123">
            <v>0.257018651620047</v>
          </cell>
          <cell r="AE123">
            <v>0.25778328066685002</v>
          </cell>
          <cell r="AG123">
            <v>0.258448115950695</v>
          </cell>
          <cell r="AI123">
            <v>0.256014359441741</v>
          </cell>
          <cell r="AK123">
            <v>0.25684123807967002</v>
          </cell>
          <cell r="AM123">
            <v>0.25756114928429602</v>
          </cell>
          <cell r="AO123">
            <v>0.25679415234195502</v>
          </cell>
          <cell r="AQ123">
            <v>0.25757281216835198</v>
          </cell>
          <cell r="AS123">
            <v>0.25825004695632597</v>
          </cell>
        </row>
        <row r="125">
          <cell r="Y125" t="str">
            <v>2010P EBITDA</v>
          </cell>
        </row>
        <row r="126">
          <cell r="Y126" t="str">
            <v>Pfizer</v>
          </cell>
          <cell r="AA126">
            <v>0.75157665280723396</v>
          </cell>
          <cell r="AC126">
            <v>0.76058662086069695</v>
          </cell>
          <cell r="AE126">
            <v>0.75995761697657804</v>
          </cell>
          <cell r="AG126">
            <v>0.75941070605606598</v>
          </cell>
          <cell r="AI126">
            <v>0.76141277791500495</v>
          </cell>
          <cell r="AK126">
            <v>0.76073256588653604</v>
          </cell>
          <cell r="AM126">
            <v>0.76014034807081998</v>
          </cell>
          <cell r="AO126">
            <v>0.76077129984783798</v>
          </cell>
          <cell r="AQ126">
            <v>0.76013075387687501</v>
          </cell>
          <cell r="AS126">
            <v>0.75957364279944795</v>
          </cell>
        </row>
        <row r="127">
          <cell r="Y127" t="str">
            <v>Wyeth</v>
          </cell>
          <cell r="AA127">
            <v>0.24842334719276599</v>
          </cell>
          <cell r="AC127">
            <v>0.239413379139303</v>
          </cell>
          <cell r="AE127">
            <v>0.24004238302342101</v>
          </cell>
          <cell r="AG127">
            <v>0.240589293943934</v>
          </cell>
          <cell r="AI127">
            <v>0.238587222084995</v>
          </cell>
          <cell r="AK127">
            <v>0.23926743411346399</v>
          </cell>
          <cell r="AM127">
            <v>0.23985965192917999</v>
          </cell>
          <cell r="AO127">
            <v>0.23922870015216199</v>
          </cell>
          <cell r="AQ127">
            <v>0.23986924612312499</v>
          </cell>
          <cell r="AS127">
            <v>0.240426357200552</v>
          </cell>
        </row>
        <row r="130">
          <cell r="Y130" t="str">
            <v>Pfizer - Average Equity %</v>
          </cell>
          <cell r="AC130">
            <v>0.75733293581919403</v>
          </cell>
          <cell r="AE130">
            <v>0.75667886662787498</v>
          </cell>
          <cell r="AG130">
            <v>0.75611016173982104</v>
          </cell>
          <cell r="AI130">
            <v>0.75819201457857399</v>
          </cell>
          <cell r="AK130">
            <v>0.75748469663886098</v>
          </cell>
          <cell r="AM130">
            <v>0.75686887941167003</v>
          </cell>
          <cell r="AO130">
            <v>0.75752497411788</v>
          </cell>
          <cell r="AQ130">
            <v>0.756858902896686</v>
          </cell>
          <cell r="AS130">
            <v>0.75627959138353396</v>
          </cell>
        </row>
        <row r="131">
          <cell r="Y131" t="str">
            <v>Wyeth - Average Equity %</v>
          </cell>
          <cell r="AC131">
            <v>0.242667064180806</v>
          </cell>
          <cell r="AE131">
            <v>0.24332113337212499</v>
          </cell>
          <cell r="AG131">
            <v>0.24388983826017899</v>
          </cell>
          <cell r="AI131">
            <v>0.24180798542142601</v>
          </cell>
          <cell r="AK131">
            <v>0.242515303361139</v>
          </cell>
          <cell r="AM131">
            <v>0.24313112058833</v>
          </cell>
          <cell r="AO131">
            <v>0.24247502588212</v>
          </cell>
          <cell r="AQ131">
            <v>0.243141097103314</v>
          </cell>
          <cell r="AS131">
            <v>0.24372040861646599</v>
          </cell>
        </row>
        <row r="134">
          <cell r="Y134" t="str">
            <v>¹ Based on pro forma net debt of ($18,368.0) and ($3,440.6) for Pfizer and Wyeth, respectively.  Net debt based on current capital structure</v>
          </cell>
        </row>
        <row r="136">
          <cell r="A136" t="str">
            <v>x</v>
          </cell>
          <cell r="U136" t="str">
            <v>x</v>
          </cell>
          <cell r="AT136" t="str">
            <v>x</v>
          </cell>
          <cell r="AV136" t="str">
            <v>* Delete entire row to remove from chart</v>
          </cell>
          <cell r="BN136" t="str">
            <v>x</v>
          </cell>
        </row>
        <row r="137">
          <cell r="AW137" t="str">
            <v>Pfizer</v>
          </cell>
          <cell r="AY137" t="str">
            <v>Wyeth</v>
          </cell>
        </row>
        <row r="138">
          <cell r="AV138" t="str">
            <v>2008A Revenue</v>
          </cell>
          <cell r="AW138">
            <v>48341</v>
          </cell>
          <cell r="AY138">
            <v>22833.9</v>
          </cell>
        </row>
        <row r="139">
          <cell r="AV139" t="str">
            <v>2009P Revenue</v>
          </cell>
          <cell r="AW139">
            <v>46093.3</v>
          </cell>
          <cell r="AY139">
            <v>23060.6</v>
          </cell>
        </row>
        <row r="140">
          <cell r="AV140" t="str">
            <v>2010P Revenue</v>
          </cell>
          <cell r="AW140">
            <v>47370.2</v>
          </cell>
          <cell r="AY140">
            <v>23050.6</v>
          </cell>
        </row>
        <row r="142">
          <cell r="AV142" t="str">
            <v>2008A EBITDA</v>
          </cell>
          <cell r="AW142">
            <v>25043</v>
          </cell>
          <cell r="AY142">
            <v>7895.9</v>
          </cell>
        </row>
        <row r="143">
          <cell r="AV143" t="str">
            <v>2009P EBITDA</v>
          </cell>
          <cell r="AW143">
            <v>21863.5</v>
          </cell>
          <cell r="AY143">
            <v>8003.5</v>
          </cell>
        </row>
        <row r="144">
          <cell r="AV144" t="str">
            <v>2010P EBITDA</v>
          </cell>
          <cell r="AW144">
            <v>24204</v>
          </cell>
          <cell r="AY144">
            <v>8000.3</v>
          </cell>
        </row>
        <row r="146">
          <cell r="AV146" t="str">
            <v>2008A EBIT</v>
          </cell>
          <cell r="AW146">
            <v>19769</v>
          </cell>
          <cell r="AY146">
            <v>6946.2</v>
          </cell>
        </row>
        <row r="147">
          <cell r="AV147" t="str">
            <v>2009P EBIT</v>
          </cell>
          <cell r="AW147">
            <v>17040.099999999999</v>
          </cell>
          <cell r="AY147">
            <v>7065.4</v>
          </cell>
        </row>
        <row r="148">
          <cell r="AV148" t="str">
            <v>2010P EBIT</v>
          </cell>
          <cell r="AW148">
            <v>19413.599999999999</v>
          </cell>
          <cell r="AY148">
            <v>7013</v>
          </cell>
        </row>
        <row r="150">
          <cell r="AV150" t="str">
            <v>2008A Net Income</v>
          </cell>
          <cell r="AW150">
            <v>16366</v>
          </cell>
          <cell r="AY150">
            <v>4766.6000000000004</v>
          </cell>
        </row>
        <row r="151">
          <cell r="AV151" t="str">
            <v>2009P Net Income</v>
          </cell>
          <cell r="AW151">
            <v>12376</v>
          </cell>
          <cell r="AY151">
            <v>4967.8</v>
          </cell>
        </row>
        <row r="152">
          <cell r="AV152" t="str">
            <v>2010P Net Income</v>
          </cell>
          <cell r="AW152">
            <v>14223.8</v>
          </cell>
          <cell r="AY152">
            <v>4985.6000000000004</v>
          </cell>
        </row>
        <row r="154">
          <cell r="AV154" t="str">
            <v>Equity Market Value</v>
          </cell>
          <cell r="AW154">
            <v>117664.22281725</v>
          </cell>
          <cell r="AY154">
            <v>58348.915803409996</v>
          </cell>
        </row>
        <row r="155">
          <cell r="BH155" t="str">
            <v>Implied Contribution</v>
          </cell>
        </row>
        <row r="156">
          <cell r="BH156" t="str">
            <v>Pfizer</v>
          </cell>
          <cell r="BJ156" t="str">
            <v>Wyeth</v>
          </cell>
        </row>
        <row r="158">
          <cell r="BH158">
            <v>0.679186061378379</v>
          </cell>
          <cell r="BJ158">
            <v>0.320813938621621</v>
          </cell>
        </row>
        <row r="159">
          <cell r="BH159">
            <v>0.66653218401276004</v>
          </cell>
          <cell r="BJ159">
            <v>0.33346781598724001</v>
          </cell>
        </row>
        <row r="160">
          <cell r="BH160">
            <v>0.67267341467293795</v>
          </cell>
          <cell r="BJ160">
            <v>0.32732658532706199</v>
          </cell>
        </row>
        <row r="161">
          <cell r="BG161" t="str">
            <v>Average</v>
          </cell>
          <cell r="BH161">
            <v>0.672797220021359</v>
          </cell>
          <cell r="BJ161">
            <v>0.327202779978641</v>
          </cell>
        </row>
        <row r="163">
          <cell r="BH163">
            <v>0.76028646979710901</v>
          </cell>
          <cell r="BJ163">
            <v>0.23971353020289099</v>
          </cell>
        </row>
        <row r="164">
          <cell r="BH164">
            <v>0.73202866039441505</v>
          </cell>
          <cell r="BJ164">
            <v>0.267971339605585</v>
          </cell>
        </row>
        <row r="165">
          <cell r="BH165">
            <v>0.75157665280723396</v>
          </cell>
          <cell r="BJ165">
            <v>0.24842334719276599</v>
          </cell>
        </row>
        <row r="166">
          <cell r="BG166" t="str">
            <v>Average</v>
          </cell>
          <cell r="BH166">
            <v>0.74796392766625297</v>
          </cell>
          <cell r="BJ166">
            <v>0.25203607233374697</v>
          </cell>
        </row>
        <row r="168">
          <cell r="BH168">
            <v>0.73999071689525098</v>
          </cell>
          <cell r="BJ168">
            <v>0.26000928310474902</v>
          </cell>
        </row>
        <row r="169">
          <cell r="BH169">
            <v>0.70689676629814802</v>
          </cell>
          <cell r="BJ169">
            <v>0.29310323370185198</v>
          </cell>
        </row>
        <row r="170">
          <cell r="BH170">
            <v>0.73462344758690101</v>
          </cell>
          <cell r="BJ170">
            <v>0.26537655241309899</v>
          </cell>
        </row>
        <row r="171">
          <cell r="BG171" t="str">
            <v>Average</v>
          </cell>
          <cell r="BH171">
            <v>0.72717031026010004</v>
          </cell>
          <cell r="BJ171">
            <v>0.27282968973990002</v>
          </cell>
        </row>
        <row r="173">
          <cell r="BH173">
            <v>0.77444327721151196</v>
          </cell>
          <cell r="BJ173">
            <v>0.22555672278848801</v>
          </cell>
        </row>
        <row r="174">
          <cell r="BH174">
            <v>0.71356911403498702</v>
          </cell>
          <cell r="BJ174">
            <v>0.28643088596501298</v>
          </cell>
        </row>
        <row r="175">
          <cell r="BH175">
            <v>0.74046039959603105</v>
          </cell>
          <cell r="BJ175">
            <v>0.25953960040396901</v>
          </cell>
        </row>
        <row r="176">
          <cell r="BG176" t="str">
            <v>Average</v>
          </cell>
          <cell r="BH176">
            <v>0.74282426361417697</v>
          </cell>
          <cell r="BJ176">
            <v>0.25717573638582297</v>
          </cell>
        </row>
        <row r="178">
          <cell r="BH178">
            <v>0.66849681642708303</v>
          </cell>
          <cell r="BJ178">
            <v>0.33150318357291703</v>
          </cell>
        </row>
        <row r="183">
          <cell r="A183" t="str">
            <v>x</v>
          </cell>
          <cell r="U183" t="str">
            <v>x</v>
          </cell>
          <cell r="AT183" t="str">
            <v>x</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WarrantyReport"/>
      <sheetName val="WarrantyCreditReport"/>
      <sheetName val="WarrantyCreditRept12Mo"/>
      <sheetName val="CREDITS2003"/>
      <sheetName val="DEBITS2003"/>
      <sheetName val="ReserveCalc"/>
      <sheetName val="BS"/>
      <sheetName val="DOM Cap Charge"/>
      <sheetName val="Assumptions"/>
      <sheetName val="Customers"/>
      <sheetName val="IS"/>
      <sheetName val="LB DCF"/>
      <sheetName val="RR_Exp"/>
      <sheetName val="Intang_Sum"/>
      <sheetName val="TN_Can_I"/>
      <sheetName val="TN_Dom_I"/>
      <sheetName val="TN_Can_F"/>
      <sheetName val="Val_Alloc"/>
      <sheetName val="WARA"/>
      <sheetName val="Grp"/>
    </sheetNames>
    <sheetDataSet>
      <sheetData sheetId="0" refreshError="1"/>
      <sheetData sheetId="1" refreshError="1"/>
      <sheetData sheetId="2" refreshError="1"/>
      <sheetData sheetId="3">
        <row r="5">
          <cell r="A5" t="str">
            <v>January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 Sheet-JW"/>
      <sheetName val="Inc-JW qtrs"/>
      <sheetName val="Cash Flow-JW"/>
      <sheetName val="Inc-JW annual"/>
      <sheetName val="Bal. Sheet-JW annual"/>
      <sheetName val="Cash Flow-JW annual"/>
      <sheetName val="Inc Stmt-RHC"/>
      <sheetName val="Inc Stmt-Admin"/>
      <sheetName val="Inc Stmt-JWH"/>
      <sheetName val="TMO"/>
      <sheetName val="Ratios"/>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ambridge 2018"/>
      <sheetName val="Paris 2018"/>
      <sheetName val="Cambridge 2019"/>
      <sheetName val="Paris 2019"/>
      <sheetName val="Questions-Cambridge"/>
      <sheetName val="Questions-Paris"/>
      <sheetName val="Consolidated Summary 2018"/>
      <sheetName val="Consolidated Summary 2019"/>
      <sheetName val="Template Cross Check"/>
      <sheetName val="Unbudgeted Template"/>
      <sheetName val="Depreciation"/>
      <sheetName val="Reconciliation"/>
      <sheetName val="FA Smartlist Instructions"/>
      <sheetName val="FA Open Smartlist"/>
      <sheetName val="FA Closed Smartlist"/>
      <sheetName val="Capital Clearing"/>
      <sheetName val="Pivot Tables"/>
      <sheetName val="Pivot Hard Copy"/>
      <sheetName val="Drop List"/>
      <sheetName val="2018 &amp; 2019 Non-Distribution B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3">
          <cell r="B23" t="str">
            <v>Row Labels</v>
          </cell>
        </row>
      </sheetData>
      <sheetData sheetId="19"/>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thout TRX"/>
      <sheetName val="Allocations"/>
      <sheetName val="By Line Item"/>
      <sheetName val="Ron Capital Job By Cat.rpt"/>
      <sheetName val="JobBudget.rpt"/>
      <sheetName val="Lookup"/>
      <sheetName val="Projections by Ron"/>
      <sheetName val="Transfomers B4 2009"/>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Updates"/>
      <sheetName val="Main Sheet"/>
      <sheetName val="Drop List"/>
      <sheetName val="2015 Non-Distribution Capital F"/>
    </sheetNames>
    <sheetDataSet>
      <sheetData sheetId="0"/>
      <sheetData sheetId="1"/>
      <sheetData sheetId="2"/>
      <sheetData sheetId="3">
        <row r="2">
          <cell r="D2"/>
        </row>
        <row r="3">
          <cell r="D3" t="str">
            <v>1860-101 - Electronic Meters</v>
          </cell>
        </row>
        <row r="4">
          <cell r="D4" t="str">
            <v>1860-102 - Instrument Transformers</v>
          </cell>
        </row>
        <row r="5">
          <cell r="D5" t="str">
            <v>1860-201 - Smart Meters - OEB</v>
          </cell>
        </row>
        <row r="6">
          <cell r="D6" t="str">
            <v>1860-202 - HW Network Equipment - OEB</v>
          </cell>
        </row>
        <row r="7">
          <cell r="D7" t="str">
            <v>1860-203 - SW Network Equipment - OEB</v>
          </cell>
        </row>
        <row r="8">
          <cell r="D8" t="str">
            <v xml:space="preserve">1905-101 - Land </v>
          </cell>
        </row>
        <row r="9">
          <cell r="D9" t="str">
            <v>1908-101 - Building Structure</v>
          </cell>
        </row>
        <row r="10">
          <cell r="D10" t="str">
            <v>1908-102 - Roof</v>
          </cell>
        </row>
        <row r="11">
          <cell r="D11" t="str">
            <v>1908-103 - Building Fixtures</v>
          </cell>
        </row>
        <row r="12">
          <cell r="D12" t="str">
            <v>1908-104 - Paving and Parking Lot</v>
          </cell>
        </row>
        <row r="13">
          <cell r="D13" t="str">
            <v>1908-105 - Fencing</v>
          </cell>
        </row>
        <row r="14">
          <cell r="D14" t="str">
            <v>1908-106 - Building Fixtures Other</v>
          </cell>
        </row>
        <row r="15">
          <cell r="D15" t="str">
            <v>1908-107 - Security System</v>
          </cell>
        </row>
        <row r="16">
          <cell r="D16" t="str">
            <v>1908-199 - Rental Building</v>
          </cell>
        </row>
        <row r="17">
          <cell r="D17" t="str">
            <v>1915-101 - Office Furniture and Equipment</v>
          </cell>
        </row>
        <row r="18">
          <cell r="D18" t="str">
            <v>1920-101 - Computer Hardware</v>
          </cell>
        </row>
        <row r="19">
          <cell r="D19" t="str">
            <v>1920-201 - HW Network Equipment - OEB</v>
          </cell>
        </row>
        <row r="20">
          <cell r="D20" t="str">
            <v>1925-101 - Computer Software &lt; $200k</v>
          </cell>
        </row>
        <row r="21">
          <cell r="D21" t="str">
            <v>1925-102 - Computer Software &gt; $200k</v>
          </cell>
        </row>
        <row r="22">
          <cell r="D22" t="str">
            <v>1925-201 - SW Network Equipment - OEB</v>
          </cell>
        </row>
        <row r="23">
          <cell r="D23" t="str">
            <v>1930-101 - Automobiles</v>
          </cell>
        </row>
        <row r="24">
          <cell r="D24" t="str">
            <v>1930-102 - Trucks &lt; 3 Tons</v>
          </cell>
        </row>
        <row r="25">
          <cell r="D25" t="str">
            <v>1930-103 - Trucks &gt; 3 Tons</v>
          </cell>
        </row>
        <row r="26">
          <cell r="D26" t="str">
            <v>1930-104 - Trailers</v>
          </cell>
        </row>
        <row r="27">
          <cell r="D27" t="str">
            <v>1935-101 - Stores Equipment</v>
          </cell>
        </row>
        <row r="28">
          <cell r="D28" t="str">
            <v>1940-101 - Tools, Shop and Garage Equip</v>
          </cell>
        </row>
        <row r="29">
          <cell r="D29" t="str">
            <v>1940-102 - Power Operated Equipment</v>
          </cell>
        </row>
        <row r="30">
          <cell r="D30" t="str">
            <v>1980-101 - SCADA</v>
          </cell>
        </row>
        <row r="31">
          <cell r="D31" t="str">
            <v>2005-101 - Office Equipment Leased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1 return USCORPS"/>
      <sheetName val="YTD return TZH&amp;BPO US CORPS"/>
      <sheetName val="9-11 return TZH&amp;BPO"/>
      <sheetName val="YTD return TZH&amp;BPO"/>
      <sheetName val="Company Description"/>
      <sheetName val="Data"/>
      <sheetName val="Trading Multiples (old)"/>
      <sheetName val="Assumptions"/>
      <sheetName val="Inc Stat"/>
      <sheetName val="Grph 2 - Med Duty"/>
      <sheetName val="Grph 3 - Class Split"/>
      <sheetName val="Grph 4 - Industry Trend"/>
      <sheetName val="Bal Sht"/>
      <sheetName val="Sch C-Truck Analysis"/>
      <sheetName val="Sch D&amp;E-Parts &amp; Consol Analysis"/>
      <sheetName val="Sch F-Mrkt Data Table"/>
      <sheetName val="Sch I-Transaction x"/>
      <sheetName val="Trading Mult Value"/>
      <sheetName val="Trans Mult Value"/>
      <sheetName val="Tbl 3 - Key Off"/>
      <sheetName val="Tbl 4 - Hvy Duty"/>
      <sheetName val="Tbl 10-Econo"/>
      <sheetName val="Tbl 11-WACC"/>
      <sheetName val="Sch G-EY DCF"/>
      <sheetName val="Database"/>
      <sheetName val="SecurityData"/>
    </sheetNames>
    <sheetDataSet>
      <sheetData sheetId="0"/>
      <sheetData sheetId="1"/>
      <sheetData sheetId="2"/>
      <sheetData sheetId="3"/>
      <sheetData sheetId="4"/>
      <sheetData sheetId="5">
        <row r="2">
          <cell r="B2" t="str">
            <v>Px Last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Corporation</v>
          </cell>
        </row>
        <row r="7">
          <cell r="AA7" t="str">
            <v>Brant County Power Inc.</v>
          </cell>
        </row>
        <row r="8">
          <cell r="AA8" t="str">
            <v>Brantford Power Inc.</v>
          </cell>
        </row>
        <row r="9">
          <cell r="AA9" t="str">
            <v>Burlington Hydro Inc.</v>
          </cell>
        </row>
        <row r="10">
          <cell r="AA10" t="str">
            <v>Cambridge and North Dumfries Hydro Inc.</v>
          </cell>
        </row>
        <row r="11">
          <cell r="AA11" t="str">
            <v>Canadian Niagara Power Inc.</v>
          </cell>
        </row>
        <row r="12">
          <cell r="AA12" t="str">
            <v>Centre Wellington Hydro Ltd.</v>
          </cell>
        </row>
        <row r="13">
          <cell r="AA13" t="str">
            <v>Chapleau Public Utilities Corporation</v>
          </cell>
        </row>
        <row r="14">
          <cell r="AA14" t="str">
            <v>COLLUS PowerStream Corp.</v>
          </cell>
        </row>
        <row r="15">
          <cell r="AA15" t="str">
            <v>Cooperative Hydro Embrun Inc.</v>
          </cell>
        </row>
        <row r="16">
          <cell r="E16"/>
          <cell r="AA16" t="str">
            <v>E.L.K. Energy Inc.</v>
          </cell>
        </row>
        <row r="17">
          <cell r="AA17" t="str">
            <v>Enersource Hydro Mississauga Inc.</v>
          </cell>
        </row>
        <row r="18">
          <cell r="AA18" t="str">
            <v>Entegrus Powerlines Inc.</v>
          </cell>
        </row>
        <row r="19">
          <cell r="AA19" t="str">
            <v>EnWin Utilities Ltd.</v>
          </cell>
        </row>
        <row r="20">
          <cell r="AA20" t="str">
            <v>Erie Thames Powerlines Corporation</v>
          </cell>
        </row>
        <row r="21">
          <cell r="AA21" t="str">
            <v>Espanola Regional Hydro Distribution Corporation</v>
          </cell>
        </row>
        <row r="22">
          <cell r="AA22" t="str">
            <v>Essex Powerlines Corporation</v>
          </cell>
        </row>
        <row r="23">
          <cell r="AA23" t="str">
            <v>Festival Hydro Inc.</v>
          </cell>
        </row>
        <row r="24">
          <cell r="E24">
            <v>2016</v>
          </cell>
          <cell r="AA24" t="str">
            <v>Fort Albany Power Corporation</v>
          </cell>
        </row>
        <row r="25">
          <cell r="AA25" t="str">
            <v>Fort Frances Power Corporation</v>
          </cell>
        </row>
        <row r="26">
          <cell r="E26">
            <v>2015</v>
          </cell>
          <cell r="AA26" t="str">
            <v>Greater Sudbury Hydro Inc.</v>
          </cell>
        </row>
        <row r="27">
          <cell r="AA27" t="str">
            <v>Grimsby Power Inc.</v>
          </cell>
        </row>
        <row r="28">
          <cell r="E28">
            <v>2011</v>
          </cell>
          <cell r="AA28" t="str">
            <v>Guelph Hydro Electric Systems Inc.</v>
          </cell>
        </row>
        <row r="29">
          <cell r="AA29" t="str">
            <v>Haldimand County Hydro Inc.</v>
          </cell>
        </row>
        <row r="30">
          <cell r="AA30" t="str">
            <v>Halton Hills Hydro Inc.</v>
          </cell>
        </row>
        <row r="31">
          <cell r="AA31" t="str">
            <v>Hearst Power Distribution Company Limited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Innpower Corporation</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Newmarket-Tay Power Distribution Ltd.</v>
          </cell>
        </row>
        <row r="50">
          <cell r="AA50" t="str">
            <v>Niagara Peninsula Energy Inc.</v>
          </cell>
        </row>
        <row r="51">
          <cell r="AA51" t="str">
            <v>Niagara-on-the-Lake Hydro Inc.</v>
          </cell>
        </row>
        <row r="52">
          <cell r="AA52" t="str">
            <v>Norfolk Power Distribution Inc.</v>
          </cell>
        </row>
        <row r="53">
          <cell r="AA53" t="str">
            <v>North Bay Hydro Distribution Limited</v>
          </cell>
        </row>
        <row r="54">
          <cell r="AA54" t="str">
            <v>Northern Ontario Wires Inc.</v>
          </cell>
        </row>
        <row r="55">
          <cell r="AA55" t="str">
            <v>Oakville Hydro Electricity Distribution Inc.</v>
          </cell>
        </row>
        <row r="56">
          <cell r="AA56" t="str">
            <v>Orangeville Hydro Limited</v>
          </cell>
        </row>
        <row r="57">
          <cell r="AA57" t="str">
            <v>Orillia Power Distribution Corporation</v>
          </cell>
        </row>
        <row r="58">
          <cell r="AA58" t="str">
            <v>Oshawa PUC Networks Inc.</v>
          </cell>
        </row>
        <row r="59">
          <cell r="AA59" t="str">
            <v>Ottawa River Power Corporation</v>
          </cell>
        </row>
        <row r="60">
          <cell r="AA60" t="str">
            <v>Peterborough Distribution Incorporated</v>
          </cell>
        </row>
        <row r="61">
          <cell r="AA61" t="str">
            <v>PowerStream Inc.</v>
          </cell>
        </row>
        <row r="62">
          <cell r="AA62" t="str">
            <v>PUC Distribution Inc.</v>
          </cell>
        </row>
        <row r="63">
          <cell r="AA63" t="str">
            <v>Renfrew Hydro Inc.</v>
          </cell>
        </row>
        <row r="64">
          <cell r="AA64" t="str">
            <v>Rideau St. Lawrence Distribution Inc.</v>
          </cell>
        </row>
        <row r="65">
          <cell r="AA65" t="str">
            <v>Sioux Lookout Hydro Inc.</v>
          </cell>
        </row>
        <row r="66">
          <cell r="AA66" t="str">
            <v>St. Thomas Energy Inc.</v>
          </cell>
        </row>
        <row r="67">
          <cell r="AA67" t="str">
            <v>Thunder Bay Hydro Electricity Distribution Inc.</v>
          </cell>
        </row>
        <row r="68">
          <cell r="AA68" t="str">
            <v>Tillsonburg Hydro Inc.</v>
          </cell>
        </row>
        <row r="69">
          <cell r="AA69" t="str">
            <v>Toronto Hydro-Electric System Limited</v>
          </cell>
        </row>
        <row r="70">
          <cell r="AA70" t="str">
            <v>Veridian Connections Inc.</v>
          </cell>
        </row>
        <row r="71">
          <cell r="AA71" t="str">
            <v>Wasaga Distribution Inc.</v>
          </cell>
        </row>
        <row r="72">
          <cell r="AA72" t="str">
            <v>Waterloo North Hydro Inc.</v>
          </cell>
        </row>
        <row r="73">
          <cell r="AA73" t="str">
            <v>Welland Hydro-Electric System Corp.</v>
          </cell>
        </row>
        <row r="74">
          <cell r="AA74" t="str">
            <v>Wellington North Power Inc.</v>
          </cell>
        </row>
        <row r="75">
          <cell r="AA75" t="str">
            <v>West Coast Huron Energy Inc.</v>
          </cell>
        </row>
        <row r="76">
          <cell r="AA76" t="str">
            <v>Westario Power Inc.</v>
          </cell>
        </row>
        <row r="77">
          <cell r="AA77" t="str">
            <v>Whitby Hydro Electric Corporation</v>
          </cell>
        </row>
        <row r="78">
          <cell r="AA78" t="str">
            <v>Woodstock Hydro Services Inc.</v>
          </cell>
        </row>
        <row r="79">
          <cell r="AA79"/>
        </row>
        <row r="80">
          <cell r="AA80"/>
        </row>
        <row r="81">
          <cell r="AA81"/>
        </row>
        <row r="82">
          <cell r="AA82"/>
        </row>
        <row r="83">
          <cell r="AA83"/>
        </row>
        <row r="84">
          <cell r="AA84"/>
        </row>
        <row r="85">
          <cell r="AA85"/>
        </row>
        <row r="86">
          <cell r="AA86"/>
        </row>
        <row r="87">
          <cell r="AA87"/>
        </row>
        <row r="88">
          <cell r="AA88"/>
        </row>
        <row r="89">
          <cell r="AA89"/>
        </row>
        <row r="90">
          <cell r="AA90"/>
        </row>
        <row r="91">
          <cell r="AA91"/>
        </row>
        <row r="92">
          <cell r="AA92"/>
        </row>
        <row r="93">
          <cell r="AA93"/>
        </row>
        <row r="94">
          <cell r="AA94"/>
        </row>
        <row r="95">
          <cell r="AA95"/>
        </row>
        <row r="96">
          <cell r="AA96"/>
        </row>
        <row r="97">
          <cell r="AA97"/>
        </row>
        <row r="98">
          <cell r="AA98"/>
        </row>
        <row r="99">
          <cell r="AA99"/>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cell r="AA1" t="str">
            <v>Account set up charge/change of occupancy charge (plus credit agency costs if applicable)</v>
          </cell>
        </row>
        <row r="2">
          <cell r="A2" t="str">
            <v>DISTRIBUTED GENERATION [DGEN]</v>
          </cell>
          <cell r="L2" t="str">
            <v>Total Loss Factor – Primary Metered Customer</v>
          </cell>
          <cell r="N2" t="str">
            <v>$</v>
          </cell>
          <cell r="Z2" t="str">
            <v>Account set up charge/change of occupancy charge</v>
          </cell>
          <cell r="AA2" t="str">
            <v>Administrative Billing Charge</v>
          </cell>
        </row>
        <row r="3">
          <cell r="A3" t="str">
            <v>EMBEDDED DISTRIBUTOR</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EMBEDDED DISTRIBUTOR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SINGLE PHASE ENERGY-BILLED [F1]</v>
          </cell>
          <cell r="L5" t="str">
            <v>Total Loss Factor – Secondary Metered Customer</v>
          </cell>
          <cell r="N5" t="str">
            <v>$/kVA</v>
          </cell>
          <cell r="Z5" t="str">
            <v>Arrears certificate</v>
          </cell>
          <cell r="AA5" t="str">
            <v>Collection of account charge – no disconnection</v>
          </cell>
        </row>
        <row r="6">
          <cell r="A6" t="str">
            <v>FARMS - THREE PHASE ENERGY-BILLED [F3]</v>
          </cell>
          <cell r="L6" t="str">
            <v>Total Loss Factor – Secondary Metered Customer &lt; 5,000 kW</v>
          </cell>
          <cell r="Z6" t="str">
            <v>Arrears certificate (credit reference)</v>
          </cell>
          <cell r="AA6" t="str">
            <v>Collection of account charge – no disconnection – after regular hours</v>
          </cell>
        </row>
        <row r="7">
          <cell r="A7" t="str">
            <v>GENERAL SERVICE - COMMERCIAL</v>
          </cell>
          <cell r="L7"/>
          <cell r="Z7"/>
          <cell r="AA7"/>
        </row>
        <row r="8">
          <cell r="A8" t="str">
            <v>GENERAL SERVICE - INSTITUTIONAL</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2,999 KW</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 INTERVAL METERS</v>
          </cell>
          <cell r="L11" t="str">
            <v>Distribution Loss Factor - Primary Metered Customer &lt; 5,000 kW</v>
          </cell>
          <cell r="Z11" t="str">
            <v>Credit check (plus credit agency costs)</v>
          </cell>
          <cell r="AA11" t="str">
            <v>Credit Card Convenience Charge</v>
          </cell>
        </row>
        <row r="12">
          <cell r="A12" t="str">
            <v>GENERAL SERVICE 1,000 TO 4,999 KW (CO-GENERATION)</v>
          </cell>
          <cell r="L12" t="str">
            <v>Distribution Loss Factor - Primary Metered Customer &gt; 5,000 kW</v>
          </cell>
          <cell r="Z12" t="str">
            <v>Credit reference Letter</v>
          </cell>
          <cell r="AA12" t="str">
            <v>Disconnect/Reconnect at meter – after regular hours</v>
          </cell>
        </row>
        <row r="13">
          <cell r="A13" t="str">
            <v>GENERAL SERVICE 1,500 TO 4,999 KW</v>
          </cell>
          <cell r="L13"/>
          <cell r="Z13"/>
          <cell r="AA13"/>
        </row>
        <row r="14">
          <cell r="A14" t="str">
            <v>GENERAL SERVICE 2,500 TO 4,999 KW</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INTERMEDIATE USE</v>
          </cell>
          <cell r="Z16" t="str">
            <v>Dispute Test – Commercial self contained -- MC</v>
          </cell>
          <cell r="AA16" t="str">
            <v>Disconnect/Reconnect at pole – during regular hours</v>
          </cell>
        </row>
        <row r="17">
          <cell r="A17" t="str">
            <v>GENERAL SERVICE 3,000 TO 4,999 KW - INTERVAL METERED</v>
          </cell>
          <cell r="Z17" t="str">
            <v>Dispute Test – Commercial TT -- MC</v>
          </cell>
          <cell r="AA17" t="str">
            <v>Disconnect/Reconnect Charge – At Meter – After Hours</v>
          </cell>
        </row>
        <row r="18">
          <cell r="A18" t="str">
            <v>GENERAL SERVICE 3,000 TO 4,999 KW - TIME OF USE</v>
          </cell>
          <cell r="Z18" t="str">
            <v>Dispute Test – Residential</v>
          </cell>
          <cell r="AA18" t="str">
            <v>Disconnect/Reconnect Charge – At Meter – During Regular Hours</v>
          </cell>
        </row>
        <row r="19">
          <cell r="A19" t="str">
            <v>GENERAL SERVICE 50 TO 1,000 KW</v>
          </cell>
          <cell r="Z19" t="str">
            <v>Duplicate Invoices for previous billing</v>
          </cell>
          <cell r="AA19" t="str">
            <v>Disconnect/Reconnect Charge – At Pole – After Hours</v>
          </cell>
        </row>
        <row r="20">
          <cell r="A20" t="str">
            <v>GENERAL SERVICE 50 TO 1,000 KW - INTERVAL METERS</v>
          </cell>
          <cell r="Z20" t="str">
            <v>Easement Letter</v>
          </cell>
          <cell r="AA20" t="str">
            <v>Disconnect/Reconnect Charge – At Pole – During Regular Hours</v>
          </cell>
        </row>
        <row r="21">
          <cell r="A21" t="str">
            <v>GENERAL SERVICE 50 TO 1,000 KW - NON INTERVAL METERS</v>
          </cell>
          <cell r="Z21" t="str">
            <v>Income Tax Letter</v>
          </cell>
          <cell r="AA21" t="str">
            <v>Disconnect/Reconnect Charges for non payment of account - At Meter After Hours</v>
          </cell>
        </row>
        <row r="22">
          <cell r="A22" t="str">
            <v>GENERAL SERVICE 50 TO 1,499 KW</v>
          </cell>
          <cell r="Z22" t="str">
            <v>Interval Meter Interrogation</v>
          </cell>
          <cell r="AA22" t="str">
            <v>Disconnect/Reconnect charges for non payment of account – at meter after regular hours</v>
          </cell>
        </row>
        <row r="23">
          <cell r="A23" t="str">
            <v>GENERAL SERVICE 50 TO 1,499 KW - INTERVAL METERED</v>
          </cell>
          <cell r="Z23" t="str">
            <v>Interval meter request change</v>
          </cell>
          <cell r="AA23" t="str">
            <v>Disconnect/Reconnect Charges for non payment of account - At Meter During Regular Hours</v>
          </cell>
        </row>
        <row r="24">
          <cell r="A24" t="str">
            <v>GENERAL SERVICE 50 TO 2,499 KW</v>
          </cell>
          <cell r="Z24" t="str">
            <v>Legal letter</v>
          </cell>
          <cell r="AA24" t="str">
            <v>Disconnect/Reconnect charges for non payment of account – at meter during regular hours</v>
          </cell>
        </row>
        <row r="25">
          <cell r="A25" t="str">
            <v>GENERAL SERVICE 50 TO 2,999 KW</v>
          </cell>
          <cell r="Z25" t="str">
            <v>Legal letter charge</v>
          </cell>
          <cell r="AA25" t="str">
            <v>Disconnect/Reconnect charges for non payment of account – at pole after regular hours</v>
          </cell>
        </row>
        <row r="26">
          <cell r="A26" t="str">
            <v>GENERAL SERVICE 50 TO 2,999 KW - INTERVAL METERED</v>
          </cell>
          <cell r="Z26" t="str">
            <v>Meter dispute charge plus Measurement Canada fees (if meter found correct)</v>
          </cell>
          <cell r="AA26" t="str">
            <v>Disconnect/Reconnect charges for non payment of account – at pole during regular hours</v>
          </cell>
        </row>
        <row r="27">
          <cell r="A27" t="str">
            <v>GENERAL SERVICE 50 TO 2,999 KW - TIME OF USE</v>
          </cell>
          <cell r="Z27" t="str">
            <v>Notification charge</v>
          </cell>
          <cell r="AA27" t="str">
            <v>Disconnect/Reconnection for &gt;300 volts - after regular hours</v>
          </cell>
        </row>
        <row r="28">
          <cell r="A28" t="str">
            <v>GENERAL SERVICE 50 TO 4,999 KW</v>
          </cell>
          <cell r="Z28" t="str">
            <v>Pulling Post Dated Cheques</v>
          </cell>
          <cell r="AA28" t="str">
            <v>Disconnect/Reconnection for &gt;300 volts - during regular hours</v>
          </cell>
        </row>
        <row r="29">
          <cell r="A29" t="str">
            <v>GENERAL SERVICE 50 TO 4,999 KW - INTERVAL METERED</v>
          </cell>
          <cell r="Z29" t="str">
            <v>Request for other billing information</v>
          </cell>
          <cell r="AA29" t="str">
            <v>Disposal of Concrete Poles</v>
          </cell>
        </row>
        <row r="30">
          <cell r="A30" t="str">
            <v>GENERAL SERVICE 50 TO 4,999 KW - TIME OF USE</v>
          </cell>
          <cell r="Z30" t="str">
            <v>Returned cheque (plus bank charges)</v>
          </cell>
          <cell r="AA30" t="str">
            <v>Dispute Test – Commercial TT -- MC</v>
          </cell>
        </row>
        <row r="31">
          <cell r="A31" t="str">
            <v>GENERAL SERVICE 50 TO 4,999 KW (COGENERATION)</v>
          </cell>
          <cell r="Z31" t="str">
            <v>Returned cheque charge (plus bank charges)</v>
          </cell>
          <cell r="AA31" t="str">
            <v>Install/Remove load control device – after regular hours</v>
          </cell>
        </row>
        <row r="32">
          <cell r="A32" t="str">
            <v>GENERAL SERVICE 50 TO 4,999 KW (FORMERLY TIME OF USE)</v>
          </cell>
          <cell r="Z32" t="str">
            <v>Special Billing Service (aggregation)</v>
          </cell>
          <cell r="AA32" t="str">
            <v>Install/Remove load control device – during regular hours</v>
          </cell>
        </row>
        <row r="33">
          <cell r="A33" t="str">
            <v>GENERAL SERVICE 50 TO 499 KW</v>
          </cell>
          <cell r="Z33" t="str">
            <v>Special Billing Service (sub-metering charge per meter)</v>
          </cell>
          <cell r="AA33" t="str">
            <v>Interval Meter Interrogation</v>
          </cell>
        </row>
        <row r="34">
          <cell r="A34" t="str">
            <v>GENERAL SERVICE 50 TO 699 KW</v>
          </cell>
          <cell r="Z34" t="str">
            <v>Special meter reads</v>
          </cell>
          <cell r="AA34" t="str">
            <v>Interval Meter Load Management Tool Charge $/month</v>
          </cell>
        </row>
        <row r="35">
          <cell r="A35" t="str">
            <v>GENERAL SERVICE 50 TO 999 KW</v>
          </cell>
          <cell r="Z35" t="str">
            <v>Statement of Account</v>
          </cell>
          <cell r="AA35" t="str">
            <v>Interval meter request change</v>
          </cell>
        </row>
        <row r="36">
          <cell r="A36" t="str">
            <v>GENERAL SERVICE 50 TO 999 KW - INTERVAL METERED</v>
          </cell>
          <cell r="Z36" t="str">
            <v>Unprocessed Payment Charge (plus bank charges)</v>
          </cell>
          <cell r="AA36" t="str">
            <v>Late Payment – per annum</v>
          </cell>
        </row>
        <row r="37">
          <cell r="A37" t="str">
            <v>GENERAL SERVICE 500 TO 4,999 KW</v>
          </cell>
          <cell r="AA37" t="str">
            <v>Late Payment – per month</v>
          </cell>
        </row>
        <row r="38">
          <cell r="A38" t="str">
            <v>GENERAL SERVICE 700 TO 4,999 KW</v>
          </cell>
          <cell r="AA38" t="str">
            <v>Layout fees</v>
          </cell>
        </row>
        <row r="39">
          <cell r="A39" t="str">
            <v>GENERAL SERVICE DEMAND BILLED (50 KW AND ABOVE) [GSD]</v>
          </cell>
          <cell r="AA39" t="str">
            <v>Meter dispute charge plus Measurement Canada fees (if meter found correct)</v>
          </cell>
        </row>
        <row r="40">
          <cell r="A40" t="str">
            <v>GENERAL SERVICE ENERGY BILLED (LESS THAN 50 KW) [GSE-METERED]</v>
          </cell>
          <cell r="AA40" t="str">
            <v>Meter Interrogation Charge</v>
          </cell>
        </row>
        <row r="41">
          <cell r="A41" t="str">
            <v>GENERAL SERVICE ENERGY BILLED (LESS THAN TO 50 KW) [GSE-UNMETERED]</v>
          </cell>
          <cell r="AA41" t="str">
            <v>Missed Service Appointment</v>
          </cell>
        </row>
        <row r="42">
          <cell r="A42" t="str">
            <v>GENERAL SERVICE EQUAL TO OR GREATER THAN 1,500 KW</v>
          </cell>
          <cell r="AA42" t="str">
            <v>Norfolk Pole Rentals – Billed</v>
          </cell>
        </row>
        <row r="43">
          <cell r="A43" t="str">
            <v>GENERAL SERVICE EQUAL TO OR GREATER THAN 1,500 KW - INTERVAL METERED</v>
          </cell>
          <cell r="AA43" t="str">
            <v>Optional Interval/TOU Meter charge $/month</v>
          </cell>
        </row>
        <row r="44">
          <cell r="A44" t="str">
            <v>GENERAL SERVICE GREATER THAN 1,000 KW</v>
          </cell>
          <cell r="AA44" t="str">
            <v>Overtime Locate</v>
          </cell>
        </row>
        <row r="45">
          <cell r="A45" t="str">
            <v>GENERAL SERVICE GREATER THAN 50 kW - WMP</v>
          </cell>
          <cell r="AA45" t="str">
            <v>Owner Requested Disconnection/Reconnection – after regular hours</v>
          </cell>
        </row>
        <row r="46">
          <cell r="A46" t="str">
            <v>GENERAL SERVICE INTERMEDIATE 1,000 TO 4,999 KW</v>
          </cell>
          <cell r="AA46" t="str">
            <v>Owner Requested Disconnection/Reconnection – during regular hours</v>
          </cell>
        </row>
        <row r="47">
          <cell r="A47" t="str">
            <v>GENERAL SERVICE INTERMEDIATE RATE CLASS 1,000 TO 4,999 KW (FORMERLY GENERAL SERVICE &gt; 50 KW CUSTOMERS)</v>
          </cell>
          <cell r="AA47" t="str">
            <v>Returned cheque (plus bank charges)</v>
          </cell>
        </row>
        <row r="48">
          <cell r="A48" t="str">
            <v>GENERAL SERVICE INTERMEDIATE RATE CLASS 1,000 TO 4,999 KW (FORMERLY LARGE USE CUSTOMERS)</v>
          </cell>
          <cell r="AA48" t="str">
            <v>Rural system expansion / line connection fee</v>
          </cell>
        </row>
        <row r="49">
          <cell r="A49" t="str">
            <v>GENERAL SERVICE LESS THAN 50 KW</v>
          </cell>
          <cell r="AA49" t="str">
            <v>Same Day Open Trench</v>
          </cell>
        </row>
        <row r="50">
          <cell r="A50" t="str">
            <v>GENERAL SERVICE LESS THAN 50 KW - SINGLE PHASE ENERGY-BILLED [G1]</v>
          </cell>
          <cell r="AA50" t="str">
            <v>Scheduled Day Open Trench</v>
          </cell>
        </row>
        <row r="51">
          <cell r="A51" t="str">
            <v>GENERAL SERVICE LESS THAN 50 KW - THREE PHASE ENERGY-BILLED [G3]</v>
          </cell>
          <cell r="AA51" t="str">
            <v>Service call – after regular hours</v>
          </cell>
        </row>
        <row r="52">
          <cell r="A52" t="str">
            <v>GENERAL SERVICE LESS THAN 50 KW - TRANSMISSION CLASS ENERGY-BILLED [T]</v>
          </cell>
          <cell r="AA52" t="str">
            <v>Service call – customer owned equipment</v>
          </cell>
        </row>
        <row r="53">
          <cell r="A53" t="str">
            <v>GENERAL SERVICE LESS THAN 50 KW - URBAN ENERGY-BILLED [UG]</v>
          </cell>
          <cell r="AA53" t="str">
            <v>Service Call – Customer-owned Equipment – After Regular Hours</v>
          </cell>
        </row>
        <row r="54">
          <cell r="A54" t="str">
            <v>GENERAL SERVICE SINGLE PHASE - G1</v>
          </cell>
          <cell r="AA54" t="str">
            <v>Service Call – Customer-owned Equipment – During Regular Hours</v>
          </cell>
        </row>
        <row r="55">
          <cell r="A55" t="str">
            <v>GENERAL SERVICE THREE PHASE - G3</v>
          </cell>
          <cell r="AA55" t="str">
            <v>Service Charge for onsite interrogation of interval meter due to customer phone line failure - required weekly until line repaired $ 6</v>
          </cell>
        </row>
        <row r="56">
          <cell r="A56" t="str">
            <v>INTERMEDIATE USERS</v>
          </cell>
          <cell r="AA56" t="str">
            <v>Service Layout - Commercial</v>
          </cell>
        </row>
        <row r="57">
          <cell r="A57" t="str">
            <v>INTERMEDIATE WITH SELF GENERATION</v>
          </cell>
          <cell r="AA57" t="str">
            <v>Service Layout - ResidentiaI</v>
          </cell>
        </row>
        <row r="58">
          <cell r="A58" t="str">
            <v>LARGE USE</v>
          </cell>
          <cell r="AA58" t="str">
            <v>Special Billing Service (sub-metering charge per meter)</v>
          </cell>
        </row>
        <row r="59">
          <cell r="A59" t="str">
            <v>LARGE USE - 3TS</v>
          </cell>
          <cell r="AA59" t="str">
            <v>Special meter reads</v>
          </cell>
        </row>
        <row r="60">
          <cell r="A60" t="str">
            <v>LARGE USE - FORD ANNEX</v>
          </cell>
          <cell r="AA60" t="str">
            <v>Specific Charge for Access to the Power Poles - $/pole/year</v>
          </cell>
        </row>
        <row r="61">
          <cell r="A61" t="str">
            <v>LARGE USE - REGULAR</v>
          </cell>
          <cell r="AA61" t="str">
            <v>Specific Charge for Bell Canada Access to the Power Poles – per pole/year</v>
          </cell>
        </row>
        <row r="62">
          <cell r="A62" t="str">
            <v>LARGE USE &gt; 5000 KW</v>
          </cell>
          <cell r="AA62" t="str">
            <v>Switching for company maintenance – Charge based on Time and Materials</v>
          </cell>
        </row>
        <row r="63">
          <cell r="A63" t="str">
            <v>microFIT</v>
          </cell>
          <cell r="AA63" t="str">
            <v>Temporary Service – Install &amp; remove – overhead – no transformer</v>
          </cell>
        </row>
        <row r="64">
          <cell r="A64" t="str">
            <v>RESIDENTIAL</v>
          </cell>
          <cell r="AA64" t="str">
            <v>Temporary Service – Install &amp; remove – overhead – with transformer</v>
          </cell>
        </row>
        <row r="65">
          <cell r="A65" t="str">
            <v>RESIDENTIAL - HENSALL</v>
          </cell>
          <cell r="AA65" t="str">
            <v>Temporary Service – Install &amp; remove – underground – no transformer</v>
          </cell>
        </row>
        <row r="66">
          <cell r="A66" t="str">
            <v>RESIDENTIAL - HIGH DENSITY [R1]</v>
          </cell>
          <cell r="AA66" t="str">
            <v>Temporary service install &amp; remove – overhead – no transformer</v>
          </cell>
        </row>
        <row r="67">
          <cell r="A67" t="str">
            <v>RESIDENTIAL - LOW DENSITY [R2]</v>
          </cell>
          <cell r="AA67" t="str">
            <v>Temporary Service Install &amp; Remove – Overhead – With Transformer</v>
          </cell>
        </row>
        <row r="68">
          <cell r="A68" t="str">
            <v>RESIDENTIAL - MEDIUM DENSITY [R1]</v>
          </cell>
          <cell r="AA68" t="str">
            <v>Temporary Service Install &amp; Remove – Underground – No Transformer</v>
          </cell>
        </row>
        <row r="69">
          <cell r="A69" t="str">
            <v>RESIDENTIAL - NORMAL DENSITY [R2]</v>
          </cell>
          <cell r="AA69" t="str">
            <v>Temporary service installation and removal – overhead – no transformer</v>
          </cell>
        </row>
        <row r="70">
          <cell r="A70" t="str">
            <v>RESIDENTIAL - TIME OF USE</v>
          </cell>
          <cell r="AA70" t="str">
            <v>Temporary service installation and removal – overhead – with transformer</v>
          </cell>
        </row>
        <row r="71">
          <cell r="A71" t="str">
            <v>RESIDENTIAL - URBAN [UR]</v>
          </cell>
          <cell r="AA71" t="str">
            <v>Temporary service installation and removal – underground – no transformer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
      <sheetName val="Unbudgeted Template"/>
      <sheetName val="Deprn with DX Capital-Low Range"/>
      <sheetName val="Depreciation"/>
      <sheetName val="2014-Final for DRO"/>
      <sheetName val="Reconciliation"/>
      <sheetName val="FA Smartlist Instructions"/>
      <sheetName val="FA Open Smartlist"/>
      <sheetName val="FA Closed Smartlist"/>
      <sheetName val="Capital Clearing"/>
      <sheetName val="Pivot Tables"/>
      <sheetName val="Pivot Hard Copy"/>
      <sheetName val="GP Dep for 2014"/>
    </sheetNames>
    <sheetDataSet>
      <sheetData sheetId="0"/>
      <sheetData sheetId="1">
        <row r="9">
          <cell r="I9" t="str">
            <v>2 - Land and Building</v>
          </cell>
        </row>
        <row r="10">
          <cell r="I10" t="str">
            <v>7 - Meters</v>
          </cell>
        </row>
        <row r="11">
          <cell r="I11" t="str">
            <v>8 - Office Furniture &amp; Equipment</v>
          </cell>
        </row>
        <row r="12">
          <cell r="I12" t="str">
            <v>9 - Computers</v>
          </cell>
        </row>
        <row r="13">
          <cell r="I13" t="str">
            <v>10 - Vehicles</v>
          </cell>
        </row>
        <row r="14">
          <cell r="I14" t="str">
            <v>11 - Tools &amp; Equipment</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
      <sheetName val="Forward multiples"/>
      <sheetName val="utilization"/>
      <sheetName val="CAPACITY"/>
      <sheetName val="Industry ratios"/>
      <sheetName val="%Production"/>
      <sheetName val="Forward Contracts"/>
      <sheetName val="YTD Capex"/>
      <sheetName val="Newsprint Chart"/>
      <sheetName val="NEWSPRINT &amp; UGW"/>
      <sheetName val="market pulp"/>
      <sheetName val="NEWSPRINT _ UGW"/>
    </sheetNames>
    <sheetDataSet>
      <sheetData sheetId="0"/>
      <sheetData sheetId="1"/>
      <sheetData sheetId="2"/>
      <sheetData sheetId="3"/>
      <sheetData sheetId="4"/>
      <sheetData sheetId="5"/>
      <sheetData sheetId="6"/>
      <sheetData sheetId="7"/>
      <sheetData sheetId="8" refreshError="1"/>
      <sheetData sheetId="9"/>
      <sheetData sheetId="10"/>
      <sheetData sheetId="1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MATION"/>
      <sheetName val="Energy+ OEB"/>
      <sheetName val="Energy+"/>
      <sheetName val="Energy+ Variance"/>
      <sheetName val="Cambridge OEB"/>
      <sheetName val="Cambridge Variance"/>
      <sheetName val="Paris OEB"/>
      <sheetName val="Paris Variance"/>
      <sheetName val="YTD_WIP"/>
      <sheetName val="OH UG PIVOT"/>
      <sheetName val="TX PIVOT"/>
      <sheetName val="Capital Contributions"/>
      <sheetName val="Removals"/>
      <sheetName val="Subdivisions"/>
      <sheetName val="Closed Jobs"/>
      <sheetName val="BUDGET TEMPLATE"/>
      <sheetName val="VARIANCE TEMPLATE"/>
      <sheetName val="OEB TEMPLATE"/>
      <sheetName val="staging"/>
      <sheetName val="Tables"/>
    </sheetNames>
    <sheetDataSet>
      <sheetData sheetId="0">
        <row r="9">
          <cell r="P9" t="str">
            <v>2-2000-2055-101,4-2000-2055-101,</v>
          </cell>
        </row>
        <row r="13">
          <cell r="P13">
            <v>43466</v>
          </cell>
          <cell r="Q13">
            <v>43616.999988425923</v>
          </cell>
          <cell r="R13" t="b">
            <v>1</v>
          </cell>
        </row>
      </sheetData>
      <sheetData sheetId="1"/>
      <sheetData sheetId="2"/>
      <sheetData sheetId="3"/>
      <sheetData sheetId="4"/>
      <sheetData sheetId="5"/>
      <sheetData sheetId="6"/>
      <sheetData sheetId="7"/>
      <sheetData sheetId="8"/>
      <sheetData sheetId="9"/>
      <sheetData sheetId="10">
        <row r="5">
          <cell r="G5">
            <v>0</v>
          </cell>
        </row>
      </sheetData>
      <sheetData sheetId="11"/>
      <sheetData sheetId="12"/>
      <sheetData sheetId="13"/>
      <sheetData sheetId="14"/>
      <sheetData sheetId="15"/>
      <sheetData sheetId="16"/>
      <sheetData sheetId="17"/>
      <sheetData sheetId="18">
        <row r="1">
          <cell r="B1" t="str">
            <v>project_type</v>
          </cell>
        </row>
        <row r="2">
          <cell r="B2" t="str">
            <v>SYSTEM ACCESS</v>
          </cell>
        </row>
        <row r="3">
          <cell r="B3" t="str">
            <v>SYSTEM ACCESS</v>
          </cell>
        </row>
        <row r="4">
          <cell r="B4" t="str">
            <v>SYSTEM ACCESS</v>
          </cell>
        </row>
        <row r="5">
          <cell r="B5" t="str">
            <v>SYSTEM RENEWAL</v>
          </cell>
        </row>
        <row r="6">
          <cell r="B6" t="str">
            <v>SYSTEM RENEWAL</v>
          </cell>
        </row>
        <row r="7">
          <cell r="B7" t="str">
            <v>SYSTEM RENEWAL</v>
          </cell>
        </row>
        <row r="8">
          <cell r="B8" t="str">
            <v>SYSTEM RENEWAL</v>
          </cell>
        </row>
        <row r="9">
          <cell r="B9" t="str">
            <v>SYSTEM SERVICE</v>
          </cell>
        </row>
        <row r="10">
          <cell r="B10" t="str">
            <v>SYSTEM SERVICE</v>
          </cell>
        </row>
        <row r="11">
          <cell r="B11" t="str">
            <v>SYSTEM RENEWAL</v>
          </cell>
        </row>
        <row r="12">
          <cell r="B12" t="str">
            <v>SYSTEM RENEWAL</v>
          </cell>
        </row>
        <row r="13">
          <cell r="B13" t="str">
            <v>SYSTEM RENEWAL</v>
          </cell>
        </row>
        <row r="14">
          <cell r="B14" t="str">
            <v>SYSTEM ACCESS</v>
          </cell>
        </row>
        <row r="15">
          <cell r="B15" t="str">
            <v>SYSTEM ACCESS</v>
          </cell>
        </row>
        <row r="16">
          <cell r="B16" t="str">
            <v>SYSTEM ACCESS</v>
          </cell>
        </row>
        <row r="17">
          <cell r="B17" t="str">
            <v>SYSTEM ACCESS</v>
          </cell>
        </row>
        <row r="18">
          <cell r="B18" t="str">
            <v>SYSTEM ACCESS</v>
          </cell>
        </row>
        <row r="19">
          <cell r="B19" t="str">
            <v>SYSTEM ACCESS</v>
          </cell>
        </row>
        <row r="20">
          <cell r="B20" t="str">
            <v>SYSTEM ACCESS</v>
          </cell>
        </row>
        <row r="21">
          <cell r="B21" t="str">
            <v>SYSTEM ACCESS</v>
          </cell>
        </row>
        <row r="22">
          <cell r="B22" t="str">
            <v>SYSTEM ACCESS</v>
          </cell>
        </row>
        <row r="23">
          <cell r="B23" t="str">
            <v>SYSTEM ACCESS</v>
          </cell>
        </row>
        <row r="24">
          <cell r="B24" t="str">
            <v>SYSTEM ACCESS</v>
          </cell>
        </row>
        <row r="25">
          <cell r="B25" t="str">
            <v>SYSTEM ACCESS</v>
          </cell>
        </row>
        <row r="26">
          <cell r="B26" t="str">
            <v>SYSTEM ACCESS</v>
          </cell>
        </row>
        <row r="27">
          <cell r="B27" t="str">
            <v>SYSTEM ACCESS</v>
          </cell>
        </row>
        <row r="28">
          <cell r="B28" t="str">
            <v>SYSTEM ACCESS</v>
          </cell>
        </row>
        <row r="29">
          <cell r="B29" t="str">
            <v>SYSTEM RENEWAL</v>
          </cell>
        </row>
        <row r="30">
          <cell r="B30" t="str">
            <v>SYSTEM RENEWAL</v>
          </cell>
        </row>
        <row r="31">
          <cell r="B31" t="str">
            <v>SYSTEM RENEWAL</v>
          </cell>
        </row>
        <row r="32">
          <cell r="B32" t="str">
            <v>SYSTEM ACCESS</v>
          </cell>
        </row>
        <row r="33">
          <cell r="B33" t="str">
            <v>SYSTEM SERVICE</v>
          </cell>
        </row>
        <row r="34">
          <cell r="B34" t="str">
            <v>SYSTEM ACCESS</v>
          </cell>
        </row>
        <row r="35">
          <cell r="B35" t="str">
            <v>SYSTEM ACCESS</v>
          </cell>
        </row>
        <row r="36">
          <cell r="B36" t="str">
            <v>SYSTEM ACCESS</v>
          </cell>
        </row>
        <row r="37">
          <cell r="B37" t="str">
            <v>SYSTEM ACCESS</v>
          </cell>
        </row>
        <row r="38">
          <cell r="B38" t="str">
            <v>SYSTEM ACCESS</v>
          </cell>
        </row>
        <row r="39">
          <cell r="B39" t="str">
            <v>SYSTEM RENEWAL</v>
          </cell>
        </row>
        <row r="40">
          <cell r="B40" t="str">
            <v>SYSTEM RENEWAL</v>
          </cell>
        </row>
        <row r="41">
          <cell r="B41" t="str">
            <v>SYSTEM RENEWAL</v>
          </cell>
        </row>
        <row r="42">
          <cell r="B42" t="str">
            <v>SYSTEM SERVICE</v>
          </cell>
        </row>
        <row r="43">
          <cell r="B43" t="str">
            <v>SYSTEM SERVICE</v>
          </cell>
        </row>
        <row r="44">
          <cell r="B44" t="str">
            <v>SYSTEM RENEWAL</v>
          </cell>
        </row>
        <row r="45">
          <cell r="B45" t="str">
            <v>SYSTEM RENEWAL</v>
          </cell>
        </row>
        <row r="46">
          <cell r="B46" t="str">
            <v>SYSTEM RENEWAL</v>
          </cell>
        </row>
        <row r="47">
          <cell r="B47" t="str">
            <v>SYSTEM RENEWAL</v>
          </cell>
        </row>
        <row r="48">
          <cell r="B48" t="str">
            <v>SYSTEM RENEWAL</v>
          </cell>
        </row>
        <row r="49">
          <cell r="B49" t="str">
            <v>SYSTEM RENEWAL</v>
          </cell>
        </row>
        <row r="50">
          <cell r="B50" t="str">
            <v>SYSTEM RENEWAL</v>
          </cell>
        </row>
        <row r="51">
          <cell r="B51" t="str">
            <v>SYSTEM RENEWAL</v>
          </cell>
        </row>
        <row r="52">
          <cell r="B52" t="str">
            <v>SYSTEM RENEWAL</v>
          </cell>
        </row>
        <row r="53">
          <cell r="B53" t="str">
            <v>SYSTEM ACCESS</v>
          </cell>
        </row>
        <row r="54">
          <cell r="B54" t="str">
            <v>SYSTEM ACCESS</v>
          </cell>
        </row>
        <row r="55">
          <cell r="B55" t="str">
            <v>SYSTEM ACCESS</v>
          </cell>
        </row>
        <row r="56">
          <cell r="B56" t="str">
            <v>SYSTEM ACCESS</v>
          </cell>
        </row>
        <row r="57">
          <cell r="B57" t="str">
            <v>SYSTEM ACCESS</v>
          </cell>
        </row>
        <row r="58">
          <cell r="B58" t="str">
            <v>SYSTEM ACCESS</v>
          </cell>
        </row>
        <row r="59">
          <cell r="B59" t="str">
            <v>SYSTEM RENEWAL</v>
          </cell>
        </row>
        <row r="60">
          <cell r="B60" t="str">
            <v>SYSTEM SERVICE</v>
          </cell>
        </row>
        <row r="61">
          <cell r="B61" t="str">
            <v>SYSTEM ACCESS</v>
          </cell>
        </row>
        <row r="62">
          <cell r="B62" t="str">
            <v>SYSTEM RENEWAL</v>
          </cell>
        </row>
        <row r="63">
          <cell r="B63" t="str">
            <v>SYSTEM ACCESS</v>
          </cell>
        </row>
        <row r="64">
          <cell r="B64" t="str">
            <v>SYSTEM ACCESS</v>
          </cell>
        </row>
        <row r="65">
          <cell r="B65" t="str">
            <v>SYSTEM ACCESS</v>
          </cell>
        </row>
      </sheetData>
      <sheetData sheetId="19">
        <row r="2">
          <cell r="K2" t="str">
            <v>YEAR</v>
          </cell>
          <cell r="N2" t="str">
            <v>JOB ID</v>
          </cell>
        </row>
        <row r="3">
          <cell r="A3" t="str">
            <v>Jan</v>
          </cell>
          <cell r="B3">
            <v>2015</v>
          </cell>
          <cell r="N3" t="str">
            <v>C14-105-1A-2017</v>
          </cell>
        </row>
        <row r="4">
          <cell r="A4" t="str">
            <v>Feb</v>
          </cell>
          <cell r="B4">
            <v>2016</v>
          </cell>
          <cell r="G4" t="b">
            <v>1</v>
          </cell>
          <cell r="H4" t="str">
            <v>Susan Bairos</v>
          </cell>
          <cell r="I4">
            <v>43566.555810185186</v>
          </cell>
          <cell r="N4" t="str">
            <v>C15-932-7-P</v>
          </cell>
        </row>
        <row r="5">
          <cell r="A5" t="str">
            <v>Mar</v>
          </cell>
          <cell r="B5">
            <v>2017</v>
          </cell>
          <cell r="N5" t="str">
            <v>C16-027-3-C-A</v>
          </cell>
        </row>
        <row r="6">
          <cell r="A6" t="str">
            <v>Apr</v>
          </cell>
          <cell r="B6">
            <v>2018</v>
          </cell>
          <cell r="N6" t="str">
            <v>C17-009-7-P</v>
          </cell>
        </row>
        <row r="7">
          <cell r="A7" t="str">
            <v>May</v>
          </cell>
          <cell r="B7">
            <v>2019</v>
          </cell>
          <cell r="N7" t="str">
            <v>C17-013-3-C-A</v>
          </cell>
        </row>
        <row r="8">
          <cell r="A8" t="str">
            <v>Jun</v>
          </cell>
          <cell r="B8">
            <v>2020</v>
          </cell>
          <cell r="N8" t="str">
            <v>C17-013-3-C-A</v>
          </cell>
        </row>
        <row r="9">
          <cell r="A9" t="str">
            <v>Jul</v>
          </cell>
          <cell r="B9">
            <v>2021</v>
          </cell>
          <cell r="N9" t="str">
            <v>C17-014-2-P</v>
          </cell>
        </row>
        <row r="10">
          <cell r="A10" t="str">
            <v>Aug</v>
          </cell>
          <cell r="B10">
            <v>2022</v>
          </cell>
          <cell r="N10" t="str">
            <v>C17-014-2-P</v>
          </cell>
        </row>
        <row r="11">
          <cell r="A11" t="str">
            <v>Sep</v>
          </cell>
          <cell r="B11">
            <v>2023</v>
          </cell>
          <cell r="N11" t="str">
            <v>C17-015-2-P</v>
          </cell>
        </row>
        <row r="12">
          <cell r="A12" t="str">
            <v>Oct</v>
          </cell>
          <cell r="B12">
            <v>2024</v>
          </cell>
          <cell r="N12" t="str">
            <v>C17-019-7-C</v>
          </cell>
        </row>
        <row r="13">
          <cell r="A13" t="str">
            <v>Nov</v>
          </cell>
          <cell r="B13">
            <v>2025</v>
          </cell>
          <cell r="N13" t="str">
            <v>C17-024-3-C-A</v>
          </cell>
        </row>
        <row r="14">
          <cell r="A14" t="str">
            <v>Dec</v>
          </cell>
          <cell r="B14">
            <v>2026</v>
          </cell>
          <cell r="N14" t="str">
            <v>C17-024-3-C-A</v>
          </cell>
        </row>
        <row r="15">
          <cell r="N15" t="str">
            <v>C17-027-8-C</v>
          </cell>
        </row>
        <row r="16">
          <cell r="N16" t="str">
            <v>C17-028-7-C</v>
          </cell>
        </row>
        <row r="17">
          <cell r="A17" t="str">
            <v>SYSTEM ACCESS</v>
          </cell>
          <cell r="N17" t="str">
            <v>C17-042-7-P-A</v>
          </cell>
        </row>
        <row r="18">
          <cell r="A18" t="str">
            <v>SYSTEM RENEWAL</v>
          </cell>
          <cell r="N18" t="str">
            <v>C17-043-7-P-A</v>
          </cell>
        </row>
        <row r="19">
          <cell r="A19" t="str">
            <v>SYSTEM SERVICE</v>
          </cell>
          <cell r="N19" t="str">
            <v>C17-047-7-C</v>
          </cell>
        </row>
        <row r="20">
          <cell r="N20" t="str">
            <v>C17-062-2-P</v>
          </cell>
        </row>
        <row r="21">
          <cell r="N21" t="str">
            <v>C17-063-2-P</v>
          </cell>
        </row>
        <row r="22">
          <cell r="N22" t="str">
            <v>C17-063-2-P</v>
          </cell>
        </row>
        <row r="23">
          <cell r="N23" t="str">
            <v>C17-070-3-C</v>
          </cell>
        </row>
        <row r="24">
          <cell r="N24" t="str">
            <v>C17-080-6-P-A</v>
          </cell>
        </row>
        <row r="25">
          <cell r="N25" t="str">
            <v>C17-082-7-P</v>
          </cell>
        </row>
        <row r="26">
          <cell r="N26" t="str">
            <v>C17-097-6-C</v>
          </cell>
        </row>
        <row r="27">
          <cell r="N27" t="str">
            <v>C17-113-7-C</v>
          </cell>
        </row>
        <row r="28">
          <cell r="N28" t="str">
            <v>C17-241-7-P</v>
          </cell>
        </row>
        <row r="29">
          <cell r="N29" t="str">
            <v>C17-249-2-C-A</v>
          </cell>
        </row>
        <row r="30">
          <cell r="N30" t="str">
            <v>C17-252-1-C</v>
          </cell>
        </row>
        <row r="31">
          <cell r="N31" t="str">
            <v>C17-252-1-C-A</v>
          </cell>
        </row>
        <row r="32">
          <cell r="N32" t="str">
            <v>C17-253-1-C</v>
          </cell>
        </row>
        <row r="33">
          <cell r="N33" t="str">
            <v>C17-258-1-C</v>
          </cell>
        </row>
        <row r="34">
          <cell r="N34" t="str">
            <v>C18-002-2-C</v>
          </cell>
        </row>
        <row r="35">
          <cell r="N35" t="str">
            <v>C18-004-2-C</v>
          </cell>
        </row>
        <row r="36">
          <cell r="N36" t="str">
            <v>C18-006-2-P</v>
          </cell>
        </row>
        <row r="37">
          <cell r="N37" t="str">
            <v>C18-007-6-C</v>
          </cell>
        </row>
        <row r="38">
          <cell r="N38" t="str">
            <v>C18-007-6-C</v>
          </cell>
        </row>
        <row r="39">
          <cell r="N39" t="str">
            <v>C18-008-6-C</v>
          </cell>
        </row>
        <row r="40">
          <cell r="N40" t="str">
            <v>C18-011-7-C</v>
          </cell>
        </row>
        <row r="41">
          <cell r="N41" t="str">
            <v>C18-012-7-C</v>
          </cell>
        </row>
        <row r="42">
          <cell r="N42" t="str">
            <v>C18-016-8-P</v>
          </cell>
        </row>
        <row r="43">
          <cell r="N43" t="str">
            <v>C18-016-8-P-A</v>
          </cell>
        </row>
        <row r="44">
          <cell r="N44" t="str">
            <v>C18-017-7-C</v>
          </cell>
        </row>
        <row r="45">
          <cell r="N45" t="str">
            <v>C18-018-6-P</v>
          </cell>
        </row>
        <row r="46">
          <cell r="N46" t="str">
            <v>C18-021-7-C</v>
          </cell>
        </row>
        <row r="47">
          <cell r="N47" t="str">
            <v>C18-023-7-C</v>
          </cell>
        </row>
        <row r="48">
          <cell r="N48" t="str">
            <v>C18-024-7-C</v>
          </cell>
        </row>
        <row r="49">
          <cell r="N49" t="str">
            <v>C18-034-1-P</v>
          </cell>
        </row>
        <row r="50">
          <cell r="N50" t="str">
            <v>C18-035-1-P</v>
          </cell>
        </row>
        <row r="51">
          <cell r="N51" t="str">
            <v>C18-036-8-C</v>
          </cell>
        </row>
        <row r="52">
          <cell r="N52" t="str">
            <v>C18-037-8-P</v>
          </cell>
        </row>
        <row r="53">
          <cell r="N53" t="str">
            <v>C18-037-8-P</v>
          </cell>
        </row>
        <row r="54">
          <cell r="N54" t="str">
            <v>C18-044-8-C</v>
          </cell>
        </row>
        <row r="55">
          <cell r="N55" t="str">
            <v>C18-044-8-C</v>
          </cell>
        </row>
        <row r="56">
          <cell r="N56" t="str">
            <v>C18-046-7-C</v>
          </cell>
        </row>
        <row r="57">
          <cell r="N57" t="str">
            <v>C18-048-5-C</v>
          </cell>
        </row>
        <row r="58">
          <cell r="N58" t="str">
            <v>C18-049-5-C</v>
          </cell>
        </row>
        <row r="59">
          <cell r="N59" t="str">
            <v>C18-059-2-P</v>
          </cell>
        </row>
        <row r="60">
          <cell r="N60" t="str">
            <v>C18-060-5-C</v>
          </cell>
        </row>
        <row r="61">
          <cell r="N61" t="str">
            <v>C18-061-2-P</v>
          </cell>
        </row>
        <row r="62">
          <cell r="N62" t="str">
            <v>C18-065-3-C</v>
          </cell>
        </row>
        <row r="63">
          <cell r="N63" t="str">
            <v>C18-069-4-C</v>
          </cell>
        </row>
        <row r="64">
          <cell r="N64" t="str">
            <v>C18-069-4-C</v>
          </cell>
        </row>
        <row r="65">
          <cell r="N65" t="str">
            <v>C18-072-7-C</v>
          </cell>
        </row>
        <row r="66">
          <cell r="N66" t="str">
            <v>C18-080-4-C</v>
          </cell>
        </row>
        <row r="67">
          <cell r="N67" t="str">
            <v>C18-080-4-C</v>
          </cell>
        </row>
        <row r="68">
          <cell r="N68" t="str">
            <v>C18-082-2-P</v>
          </cell>
        </row>
        <row r="69">
          <cell r="N69" t="str">
            <v>C18-083-7-P</v>
          </cell>
        </row>
        <row r="70">
          <cell r="N70" t="str">
            <v>C18-084-3-P</v>
          </cell>
        </row>
        <row r="71">
          <cell r="N71" t="str">
            <v>C18-086-3-P</v>
          </cell>
        </row>
        <row r="72">
          <cell r="N72" t="str">
            <v>C18-088-5-P</v>
          </cell>
        </row>
        <row r="73">
          <cell r="N73" t="str">
            <v>C18-089-8-C</v>
          </cell>
        </row>
        <row r="74">
          <cell r="N74" t="str">
            <v>C18-090-8-C</v>
          </cell>
        </row>
        <row r="75">
          <cell r="N75" t="str">
            <v>C18-090-8-C</v>
          </cell>
        </row>
        <row r="76">
          <cell r="N76" t="str">
            <v>C18-092-7-C</v>
          </cell>
        </row>
        <row r="77">
          <cell r="N77" t="str">
            <v>C18-092-7-C</v>
          </cell>
        </row>
        <row r="78">
          <cell r="N78" t="str">
            <v>C18-096-3-P</v>
          </cell>
        </row>
        <row r="79">
          <cell r="N79" t="str">
            <v>C18-098-8-C</v>
          </cell>
        </row>
        <row r="80">
          <cell r="N80" t="str">
            <v>C18-099-3-C</v>
          </cell>
        </row>
        <row r="81">
          <cell r="N81" t="str">
            <v>C18-101-2-P</v>
          </cell>
        </row>
        <row r="82">
          <cell r="N82" t="str">
            <v>C18-102-2-P</v>
          </cell>
        </row>
        <row r="83">
          <cell r="N83" t="str">
            <v>C18-103-8-C</v>
          </cell>
        </row>
        <row r="84">
          <cell r="N84" t="str">
            <v>C18-103-8-C</v>
          </cell>
        </row>
        <row r="85">
          <cell r="N85" t="str">
            <v>C18-116-3-P</v>
          </cell>
        </row>
        <row r="86">
          <cell r="N86" t="str">
            <v>C18-117-7-C</v>
          </cell>
        </row>
        <row r="87">
          <cell r="N87" t="str">
            <v>C18-120-3-C</v>
          </cell>
        </row>
        <row r="88">
          <cell r="N88" t="str">
            <v>C18-121-7-C</v>
          </cell>
        </row>
        <row r="89">
          <cell r="N89" t="str">
            <v>C18-122-7-C</v>
          </cell>
        </row>
        <row r="90">
          <cell r="N90" t="str">
            <v>C18-123-7-C</v>
          </cell>
        </row>
        <row r="91">
          <cell r="N91" t="str">
            <v>C18-124-7-C</v>
          </cell>
        </row>
        <row r="92">
          <cell r="N92" t="str">
            <v>C18-129-7-C</v>
          </cell>
        </row>
        <row r="93">
          <cell r="N93" t="str">
            <v>C18-133-7-P</v>
          </cell>
        </row>
        <row r="94">
          <cell r="N94" t="str">
            <v>C18-140-8-C</v>
          </cell>
        </row>
        <row r="95">
          <cell r="N95" t="str">
            <v>C18-140-8-C</v>
          </cell>
        </row>
        <row r="96">
          <cell r="N96" t="str">
            <v>C18-141-3-C</v>
          </cell>
        </row>
        <row r="97">
          <cell r="N97" t="str">
            <v>C18-142-7-P</v>
          </cell>
        </row>
        <row r="98">
          <cell r="N98" t="str">
            <v>C18-143-3-P</v>
          </cell>
        </row>
        <row r="99">
          <cell r="N99" t="str">
            <v>C18-144-8-C</v>
          </cell>
        </row>
        <row r="100">
          <cell r="N100" t="str">
            <v>C18-144-8-C</v>
          </cell>
        </row>
        <row r="101">
          <cell r="N101" t="str">
            <v>C18-146-8-C</v>
          </cell>
        </row>
        <row r="102">
          <cell r="N102" t="str">
            <v>C18-146-8-C</v>
          </cell>
        </row>
        <row r="103">
          <cell r="N103" t="str">
            <v>C18-147-7-P</v>
          </cell>
        </row>
        <row r="104">
          <cell r="N104" t="str">
            <v>C18-147-7-P</v>
          </cell>
        </row>
        <row r="105">
          <cell r="N105" t="str">
            <v>C18-150-4-C</v>
          </cell>
        </row>
        <row r="106">
          <cell r="N106" t="str">
            <v>C18-152-2-C</v>
          </cell>
        </row>
        <row r="107">
          <cell r="N107" t="str">
            <v>C18-156-7-P</v>
          </cell>
        </row>
        <row r="108">
          <cell r="N108" t="str">
            <v>C18-163-7-P</v>
          </cell>
        </row>
        <row r="109">
          <cell r="N109" t="str">
            <v>C18-164-7-C</v>
          </cell>
        </row>
        <row r="110">
          <cell r="N110" t="str">
            <v>C18-165-4-C</v>
          </cell>
        </row>
        <row r="111">
          <cell r="N111" t="str">
            <v>C18-165-4-C</v>
          </cell>
        </row>
        <row r="112">
          <cell r="N112" t="str">
            <v>C18-167-2-C</v>
          </cell>
        </row>
        <row r="113">
          <cell r="N113" t="str">
            <v>C18-167-2-C-A</v>
          </cell>
        </row>
        <row r="114">
          <cell r="N114" t="str">
            <v>C18-168-8-C</v>
          </cell>
        </row>
        <row r="115">
          <cell r="N115" t="str">
            <v>C18-170-8-C</v>
          </cell>
        </row>
        <row r="116">
          <cell r="N116" t="str">
            <v>C18-170-8-C</v>
          </cell>
        </row>
        <row r="117">
          <cell r="N117" t="str">
            <v>C18-171-4-P</v>
          </cell>
        </row>
        <row r="118">
          <cell r="N118" t="str">
            <v>C18-171-4-P</v>
          </cell>
        </row>
        <row r="119">
          <cell r="N119" t="str">
            <v>C18-172-4-C</v>
          </cell>
        </row>
        <row r="120">
          <cell r="N120" t="str">
            <v>C18-172-4-C</v>
          </cell>
        </row>
        <row r="121">
          <cell r="N121" t="str">
            <v>C18-181-3-C</v>
          </cell>
        </row>
        <row r="122">
          <cell r="N122" t="str">
            <v>C18-181-3-C</v>
          </cell>
        </row>
        <row r="123">
          <cell r="N123" t="str">
            <v>C18-182-4-C</v>
          </cell>
        </row>
        <row r="124">
          <cell r="N124" t="str">
            <v>C18-182-4-C</v>
          </cell>
        </row>
        <row r="125">
          <cell r="N125" t="str">
            <v>C18-183-2-P</v>
          </cell>
        </row>
        <row r="126">
          <cell r="N126" t="str">
            <v>C19-001-2-C</v>
          </cell>
        </row>
        <row r="127">
          <cell r="N127" t="str">
            <v>C19-002-2-C</v>
          </cell>
        </row>
        <row r="128">
          <cell r="N128" t="str">
            <v>C19-003-2-C</v>
          </cell>
        </row>
        <row r="129">
          <cell r="N129" t="str">
            <v>C19-004-2-C</v>
          </cell>
        </row>
        <row r="130">
          <cell r="N130" t="str">
            <v>C19-005-2-P</v>
          </cell>
        </row>
        <row r="131">
          <cell r="N131" t="str">
            <v>C19-006-2-P</v>
          </cell>
        </row>
        <row r="132">
          <cell r="N132" t="str">
            <v>C19-007-6-C</v>
          </cell>
        </row>
        <row r="133">
          <cell r="N133" t="str">
            <v>C19-008-6-C</v>
          </cell>
        </row>
        <row r="134">
          <cell r="N134" t="str">
            <v>C19-009-2-P</v>
          </cell>
        </row>
        <row r="135">
          <cell r="N135" t="str">
            <v>C19-014-3-C</v>
          </cell>
        </row>
        <row r="136">
          <cell r="N136" t="str">
            <v>C19-015-8-C</v>
          </cell>
        </row>
        <row r="137">
          <cell r="N137" t="str">
            <v>C19-015-8-C</v>
          </cell>
        </row>
        <row r="138">
          <cell r="N138" t="str">
            <v>C19-021-8-C</v>
          </cell>
        </row>
        <row r="139">
          <cell r="N139" t="str">
            <v>C19-022-2-P</v>
          </cell>
        </row>
        <row r="140">
          <cell r="N140" t="str">
            <v>C19-023-2-P</v>
          </cell>
        </row>
        <row r="141">
          <cell r="N141" t="str">
            <v>C19-024-2-P</v>
          </cell>
        </row>
        <row r="142">
          <cell r="N142" t="str">
            <v>C19-025-2-P</v>
          </cell>
        </row>
        <row r="143">
          <cell r="N143" t="str">
            <v>C19-027-4-C</v>
          </cell>
        </row>
        <row r="144">
          <cell r="N144" t="str">
            <v>C19-029-7-C</v>
          </cell>
        </row>
        <row r="145">
          <cell r="N145" t="str">
            <v>C19-031-7-C</v>
          </cell>
        </row>
        <row r="146">
          <cell r="N146" t="str">
            <v>C19-033-1-C</v>
          </cell>
        </row>
        <row r="147">
          <cell r="N147" t="str">
            <v>C19-034-3-C</v>
          </cell>
        </row>
        <row r="148">
          <cell r="N148" t="str">
            <v>C19-035-6-C</v>
          </cell>
        </row>
        <row r="149">
          <cell r="N149" t="str">
            <v>C19-036-7-C</v>
          </cell>
        </row>
        <row r="150">
          <cell r="N150" t="str">
            <v>C19-045-6-C</v>
          </cell>
        </row>
        <row r="151">
          <cell r="N151" t="str">
            <v>C19-049-7-C</v>
          </cell>
        </row>
        <row r="152">
          <cell r="N152" t="str">
            <v>C19-056-3-C</v>
          </cell>
        </row>
        <row r="153">
          <cell r="N153" t="str">
            <v>C19-057-5-C</v>
          </cell>
        </row>
        <row r="154">
          <cell r="N154" t="str">
            <v>CS-C-LINE TXS-19</v>
          </cell>
        </row>
        <row r="155">
          <cell r="N155" t="str">
            <v>CS-C-LINE TXS-19</v>
          </cell>
        </row>
        <row r="156">
          <cell r="N156" t="str">
            <v>CS-C-LINE TXS-19</v>
          </cell>
        </row>
        <row r="157">
          <cell r="N157" t="str">
            <v>CS-C-OHSVCS-19</v>
          </cell>
        </row>
        <row r="158">
          <cell r="N158" t="str">
            <v>CS-C-UG DEV-19</v>
          </cell>
        </row>
        <row r="159">
          <cell r="N159" t="str">
            <v>CS-C-UG HYDRO-19</v>
          </cell>
        </row>
        <row r="160">
          <cell r="N160" t="str">
            <v>CS-P-LINE TXS-19</v>
          </cell>
        </row>
        <row r="161">
          <cell r="N161" t="str">
            <v>CS-P-LINE TXS-19</v>
          </cell>
        </row>
        <row r="162">
          <cell r="N162" t="str">
            <v>CS-P-LINE TXS-19</v>
          </cell>
        </row>
        <row r="163">
          <cell r="N163" t="str">
            <v>CS-P-OHSVCS-19</v>
          </cell>
        </row>
        <row r="164">
          <cell r="N164" t="str">
            <v>CS-P-UG DEV-19</v>
          </cell>
        </row>
        <row r="165">
          <cell r="N165" t="str">
            <v>CS-P-UG HYDRO-19</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sheetName val="Main"/>
      <sheetName val="IFRS Lead Sheet"/>
      <sheetName val="Leadsheet"/>
      <sheetName val="Summary_Rate Reconciliation"/>
      <sheetName val="FIT - Note Disc"/>
      <sheetName val="Journal Entries"/>
      <sheetName val="Tax Continuity Schedule"/>
      <sheetName val="PY Provision to Actual"/>
      <sheetName val="Current Taxes"/>
      <sheetName val="Current Taxes - Prov."/>
      <sheetName val="Future Taxes"/>
      <sheetName val="UCC Bump"/>
      <sheetName val="Valuation Allowance"/>
      <sheetName val="MY Reversal"/>
      <sheetName val="Tax Rates"/>
      <sheetName val="Sch 4 - Losses"/>
      <sheetName val="Sch 5 - Prov Allocation"/>
      <sheetName val="Sch 6 - CG &amp; CL"/>
      <sheetName val="Sch 8 - UCC"/>
      <sheetName val="Cap Asset Reversal"/>
      <sheetName val="Sch 10 - ECE"/>
      <sheetName val="Sch 13 &amp; 13S"/>
      <sheetName val="661 - SR&amp;ED"/>
      <sheetName val="Sch 31 - ITC"/>
      <sheetName val="Cap Tax - General Corp"/>
      <sheetName val="TaxPrep Pull"/>
      <sheetName val="TaxPrep Push"/>
    </sheetNames>
    <sheetDataSet>
      <sheetData sheetId="0"/>
      <sheetData sheetId="1">
        <row r="8">
          <cell r="C8">
            <v>42369</v>
          </cell>
        </row>
      </sheetData>
      <sheetData sheetId="2"/>
      <sheetData sheetId="3"/>
      <sheetData sheetId="4"/>
      <sheetData sheetId="5"/>
      <sheetData sheetId="6"/>
      <sheetData sheetId="7"/>
      <sheetData sheetId="8"/>
      <sheetData sheetId="9">
        <row r="8">
          <cell r="F8">
            <v>1614798</v>
          </cell>
        </row>
        <row r="272">
          <cell r="F272">
            <v>0</v>
          </cell>
        </row>
        <row r="276">
          <cell r="F276">
            <v>-3562</v>
          </cell>
        </row>
        <row r="282">
          <cell r="F282">
            <v>248586.51902011014</v>
          </cell>
        </row>
      </sheetData>
      <sheetData sheetId="10"/>
      <sheetData sheetId="11">
        <row r="303">
          <cell r="R303">
            <v>0</v>
          </cell>
        </row>
        <row r="311">
          <cell r="Q311">
            <v>278300.01859874919</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heetName val="MONTHLY"/>
      <sheetName val="Chart - U.S. vs. Germany Prc"/>
      <sheetName val="Chart - US vs FR vs Germ vs UK"/>
      <sheetName val="Annual"/>
      <sheetName val="Chart - Pulp US"/>
      <sheetName val="INTCHIPPRC"/>
      <sheetName val="A"/>
      <sheetName val="HW_SW PULP"/>
      <sheetName val="Trend"/>
      <sheetName val="Chart - BCTMP vs NBSK"/>
      <sheetName val="Chart - NBSK vs BCTMP as% NBSK "/>
      <sheetName val="Assumptions"/>
    </sheetNames>
    <sheetDataSet>
      <sheetData sheetId="0"/>
      <sheetData sheetId="1"/>
      <sheetData sheetId="2" refreshError="1"/>
      <sheetData sheetId="3"/>
      <sheetData sheetId="4"/>
      <sheetData sheetId="5" refreshError="1"/>
      <sheetData sheetId="6" refreshError="1"/>
      <sheetData sheetId="7" refreshError="1">
        <row r="6">
          <cell r="A6">
            <v>1991</v>
          </cell>
        </row>
        <row r="13">
          <cell r="E13">
            <v>570</v>
          </cell>
        </row>
        <row r="14">
          <cell r="E14">
            <v>480</v>
          </cell>
        </row>
        <row r="15">
          <cell r="E15">
            <v>465</v>
          </cell>
        </row>
        <row r="16">
          <cell r="E16">
            <v>440</v>
          </cell>
        </row>
        <row r="17">
          <cell r="E17">
            <v>415</v>
          </cell>
        </row>
        <row r="18">
          <cell r="E18">
            <v>455</v>
          </cell>
        </row>
        <row r="19">
          <cell r="E19">
            <v>520</v>
          </cell>
        </row>
        <row r="20">
          <cell r="E20">
            <v>595</v>
          </cell>
        </row>
        <row r="21">
          <cell r="E21">
            <v>700</v>
          </cell>
        </row>
        <row r="22">
          <cell r="E22">
            <v>775</v>
          </cell>
        </row>
        <row r="23">
          <cell r="E23">
            <v>855</v>
          </cell>
        </row>
        <row r="24">
          <cell r="E24">
            <v>910</v>
          </cell>
        </row>
        <row r="25">
          <cell r="E25">
            <v>955</v>
          </cell>
        </row>
        <row r="26">
          <cell r="E26">
            <v>685</v>
          </cell>
        </row>
        <row r="27">
          <cell r="E27">
            <v>515</v>
          </cell>
        </row>
        <row r="28">
          <cell r="E28">
            <v>565</v>
          </cell>
        </row>
        <row r="29">
          <cell r="E29">
            <v>580</v>
          </cell>
        </row>
        <row r="30">
          <cell r="E30">
            <v>570</v>
          </cell>
        </row>
        <row r="31">
          <cell r="E31">
            <v>570</v>
          </cell>
        </row>
      </sheetData>
      <sheetData sheetId="8">
        <row r="3">
          <cell r="E3">
            <v>190</v>
          </cell>
        </row>
        <row r="6">
          <cell r="E6">
            <v>65</v>
          </cell>
        </row>
        <row r="7">
          <cell r="E7">
            <v>55</v>
          </cell>
        </row>
        <row r="10">
          <cell r="E10">
            <v>70</v>
          </cell>
        </row>
        <row r="11">
          <cell r="E11">
            <v>65</v>
          </cell>
        </row>
        <row r="12">
          <cell r="E12">
            <v>70</v>
          </cell>
        </row>
        <row r="13">
          <cell r="E13">
            <v>70</v>
          </cell>
        </row>
        <row r="14">
          <cell r="E14">
            <v>60</v>
          </cell>
        </row>
        <row r="15">
          <cell r="E15">
            <v>60</v>
          </cell>
        </row>
        <row r="16">
          <cell r="E16">
            <v>60</v>
          </cell>
        </row>
        <row r="17">
          <cell r="E17">
            <v>50</v>
          </cell>
        </row>
        <row r="18">
          <cell r="E18">
            <v>60</v>
          </cell>
        </row>
        <row r="19">
          <cell r="E19">
            <v>55</v>
          </cell>
        </row>
        <row r="20">
          <cell r="E20">
            <v>50</v>
          </cell>
        </row>
        <row r="21">
          <cell r="E21">
            <v>50</v>
          </cell>
        </row>
        <row r="22">
          <cell r="E22">
            <v>105</v>
          </cell>
        </row>
        <row r="23">
          <cell r="E23">
            <v>105</v>
          </cell>
        </row>
      </sheetData>
      <sheetData sheetId="9"/>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over"/>
      <sheetName val="Inputs"/>
      <sheetName val="_CIQHiddenCacheSheet"/>
      <sheetName val="WACC"/>
      <sheetName val="WACC Sensitivity"/>
      <sheetName val="Workpapers--&gt;&gt;&gt;"/>
      <sheetName val="Rf"/>
      <sheetName val="Rm"/>
      <sheetName val="Rs"/>
      <sheetName val="Rs - SBBI"/>
      <sheetName val="Rs - D&amp;P"/>
      <sheetName val="Country Adj."/>
      <sheetName val="Kd"/>
      <sheetName val="Beta (β)"/>
      <sheetName val="Alpha (α)"/>
      <sheetName val="Beta Data"/>
      <sheetName val="Beta Hist.Cap.Structure"/>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3">
          <cell r="A13">
            <v>41635</v>
          </cell>
          <cell r="D13">
            <v>41607</v>
          </cell>
          <cell r="H13">
            <v>41635</v>
          </cell>
          <cell r="K13">
            <v>41607</v>
          </cell>
          <cell r="O13">
            <v>41635</v>
          </cell>
          <cell r="R13">
            <v>41607</v>
          </cell>
          <cell r="V13">
            <v>41635</v>
          </cell>
          <cell r="Y13">
            <v>41607</v>
          </cell>
          <cell r="AC13">
            <v>41635</v>
          </cell>
          <cell r="AF13">
            <v>41607</v>
          </cell>
          <cell r="AJ13">
            <v>41635</v>
          </cell>
          <cell r="AM13">
            <v>41607</v>
          </cell>
          <cell r="AQ13">
            <v>41635</v>
          </cell>
          <cell r="AT13">
            <v>41607</v>
          </cell>
          <cell r="AX13">
            <v>41635</v>
          </cell>
          <cell r="BA13">
            <v>41607</v>
          </cell>
          <cell r="BE13">
            <v>41635</v>
          </cell>
          <cell r="BH13">
            <v>41607</v>
          </cell>
          <cell r="BL13">
            <v>41635</v>
          </cell>
          <cell r="BO13">
            <v>41607</v>
          </cell>
        </row>
        <row r="14">
          <cell r="A14">
            <v>41628</v>
          </cell>
          <cell r="D14">
            <v>41578</v>
          </cell>
          <cell r="H14">
            <v>41628</v>
          </cell>
          <cell r="K14">
            <v>41578</v>
          </cell>
          <cell r="O14">
            <v>41628</v>
          </cell>
          <cell r="R14">
            <v>41578</v>
          </cell>
          <cell r="V14">
            <v>41628</v>
          </cell>
          <cell r="Y14">
            <v>41578</v>
          </cell>
          <cell r="AC14">
            <v>41628</v>
          </cell>
          <cell r="AF14">
            <v>41578</v>
          </cell>
          <cell r="AJ14">
            <v>41628</v>
          </cell>
          <cell r="AM14">
            <v>41578</v>
          </cell>
          <cell r="AQ14">
            <v>41628</v>
          </cell>
          <cell r="AT14">
            <v>41578</v>
          </cell>
          <cell r="AX14">
            <v>41628</v>
          </cell>
          <cell r="BA14">
            <v>41578</v>
          </cell>
          <cell r="BE14">
            <v>41628</v>
          </cell>
          <cell r="BH14">
            <v>41578</v>
          </cell>
          <cell r="BL14">
            <v>41628</v>
          </cell>
          <cell r="BO14">
            <v>41578</v>
          </cell>
        </row>
        <row r="15">
          <cell r="A15">
            <v>41621</v>
          </cell>
          <cell r="D15">
            <v>41547</v>
          </cell>
          <cell r="H15">
            <v>41621</v>
          </cell>
          <cell r="K15">
            <v>41547</v>
          </cell>
          <cell r="O15">
            <v>41621</v>
          </cell>
          <cell r="R15">
            <v>41547</v>
          </cell>
          <cell r="V15">
            <v>41621</v>
          </cell>
          <cell r="Y15">
            <v>41547</v>
          </cell>
          <cell r="AC15">
            <v>41621</v>
          </cell>
          <cell r="AF15">
            <v>41547</v>
          </cell>
          <cell r="AJ15">
            <v>41621</v>
          </cell>
          <cell r="AM15">
            <v>41547</v>
          </cell>
          <cell r="AQ15">
            <v>41621</v>
          </cell>
          <cell r="AT15">
            <v>41547</v>
          </cell>
          <cell r="AX15">
            <v>41621</v>
          </cell>
          <cell r="BA15">
            <v>41547</v>
          </cell>
          <cell r="BE15">
            <v>41621</v>
          </cell>
          <cell r="BH15">
            <v>41547</v>
          </cell>
          <cell r="BL15">
            <v>41621</v>
          </cell>
          <cell r="BO15">
            <v>41547</v>
          </cell>
        </row>
        <row r="16">
          <cell r="A16">
            <v>41614</v>
          </cell>
          <cell r="D16">
            <v>41516</v>
          </cell>
          <cell r="H16">
            <v>41614</v>
          </cell>
          <cell r="K16">
            <v>41516</v>
          </cell>
          <cell r="O16">
            <v>41614</v>
          </cell>
          <cell r="R16">
            <v>41516</v>
          </cell>
          <cell r="V16">
            <v>41614</v>
          </cell>
          <cell r="Y16">
            <v>41516</v>
          </cell>
          <cell r="AC16">
            <v>41614</v>
          </cell>
          <cell r="AF16">
            <v>41516</v>
          </cell>
          <cell r="AJ16">
            <v>41614</v>
          </cell>
          <cell r="AM16">
            <v>41516</v>
          </cell>
          <cell r="AQ16">
            <v>41614</v>
          </cell>
          <cell r="AT16">
            <v>41516</v>
          </cell>
          <cell r="AX16">
            <v>41614</v>
          </cell>
          <cell r="BA16">
            <v>41516</v>
          </cell>
          <cell r="BE16">
            <v>41614</v>
          </cell>
          <cell r="BH16">
            <v>41516</v>
          </cell>
          <cell r="BL16">
            <v>41614</v>
          </cell>
          <cell r="BO16">
            <v>41516</v>
          </cell>
        </row>
        <row r="17">
          <cell r="A17">
            <v>41607</v>
          </cell>
          <cell r="D17">
            <v>41486</v>
          </cell>
          <cell r="H17">
            <v>41607</v>
          </cell>
          <cell r="K17">
            <v>41486</v>
          </cell>
          <cell r="O17">
            <v>41607</v>
          </cell>
          <cell r="R17">
            <v>41486</v>
          </cell>
          <cell r="V17">
            <v>41607</v>
          </cell>
          <cell r="Y17">
            <v>41486</v>
          </cell>
          <cell r="AC17">
            <v>41607</v>
          </cell>
          <cell r="AF17">
            <v>41486</v>
          </cell>
          <cell r="AJ17">
            <v>41607</v>
          </cell>
          <cell r="AM17">
            <v>41486</v>
          </cell>
          <cell r="AQ17">
            <v>41607</v>
          </cell>
          <cell r="AT17">
            <v>41486</v>
          </cell>
          <cell r="AX17">
            <v>41607</v>
          </cell>
          <cell r="BA17">
            <v>41486</v>
          </cell>
          <cell r="BE17">
            <v>41607</v>
          </cell>
          <cell r="BH17">
            <v>41486</v>
          </cell>
          <cell r="BL17">
            <v>41607</v>
          </cell>
          <cell r="BO17">
            <v>41486</v>
          </cell>
        </row>
        <row r="18">
          <cell r="A18">
            <v>41600</v>
          </cell>
          <cell r="D18">
            <v>41453</v>
          </cell>
          <cell r="H18">
            <v>41600</v>
          </cell>
          <cell r="K18">
            <v>41453</v>
          </cell>
          <cell r="O18">
            <v>41600</v>
          </cell>
          <cell r="R18">
            <v>41453</v>
          </cell>
          <cell r="V18">
            <v>41600</v>
          </cell>
          <cell r="Y18">
            <v>41453</v>
          </cell>
          <cell r="AC18">
            <v>41600</v>
          </cell>
          <cell r="AF18">
            <v>41453</v>
          </cell>
          <cell r="AJ18">
            <v>41600</v>
          </cell>
          <cell r="AM18">
            <v>41453</v>
          </cell>
          <cell r="AQ18">
            <v>41600</v>
          </cell>
          <cell r="AT18">
            <v>41453</v>
          </cell>
          <cell r="AX18">
            <v>41600</v>
          </cell>
          <cell r="BA18">
            <v>41453</v>
          </cell>
          <cell r="BE18">
            <v>41600</v>
          </cell>
          <cell r="BH18">
            <v>41453</v>
          </cell>
          <cell r="BL18">
            <v>41600</v>
          </cell>
          <cell r="BO18">
            <v>41453</v>
          </cell>
        </row>
        <row r="19">
          <cell r="A19">
            <v>41593</v>
          </cell>
          <cell r="D19">
            <v>41425</v>
          </cell>
          <cell r="H19">
            <v>41593</v>
          </cell>
          <cell r="K19">
            <v>41425</v>
          </cell>
          <cell r="O19">
            <v>41593</v>
          </cell>
          <cell r="R19">
            <v>41425</v>
          </cell>
          <cell r="V19">
            <v>41593</v>
          </cell>
          <cell r="Y19">
            <v>41425</v>
          </cell>
          <cell r="AC19">
            <v>41593</v>
          </cell>
          <cell r="AF19">
            <v>41425</v>
          </cell>
          <cell r="AJ19">
            <v>41593</v>
          </cell>
          <cell r="AM19">
            <v>41425</v>
          </cell>
          <cell r="AQ19">
            <v>41593</v>
          </cell>
          <cell r="AT19">
            <v>41425</v>
          </cell>
          <cell r="AX19">
            <v>41593</v>
          </cell>
          <cell r="BA19">
            <v>41425</v>
          </cell>
          <cell r="BE19">
            <v>41593</v>
          </cell>
          <cell r="BH19">
            <v>41425</v>
          </cell>
          <cell r="BL19">
            <v>41593</v>
          </cell>
          <cell r="BO19">
            <v>41425</v>
          </cell>
        </row>
        <row r="20">
          <cell r="A20">
            <v>41586</v>
          </cell>
          <cell r="D20">
            <v>41394</v>
          </cell>
          <cell r="H20">
            <v>41586</v>
          </cell>
          <cell r="K20">
            <v>41394</v>
          </cell>
          <cell r="O20">
            <v>41586</v>
          </cell>
          <cell r="R20">
            <v>41394</v>
          </cell>
          <cell r="V20">
            <v>41586</v>
          </cell>
          <cell r="Y20">
            <v>41394</v>
          </cell>
          <cell r="AC20">
            <v>41586</v>
          </cell>
          <cell r="AF20">
            <v>41394</v>
          </cell>
          <cell r="AJ20">
            <v>41586</v>
          </cell>
          <cell r="AM20">
            <v>41394</v>
          </cell>
          <cell r="AQ20">
            <v>41586</v>
          </cell>
          <cell r="AT20">
            <v>41394</v>
          </cell>
          <cell r="AX20">
            <v>41586</v>
          </cell>
          <cell r="BA20">
            <v>41394</v>
          </cell>
          <cell r="BE20">
            <v>41586</v>
          </cell>
          <cell r="BH20">
            <v>41394</v>
          </cell>
          <cell r="BL20">
            <v>41586</v>
          </cell>
          <cell r="BO20">
            <v>41394</v>
          </cell>
        </row>
        <row r="21">
          <cell r="A21">
            <v>41579</v>
          </cell>
          <cell r="D21">
            <v>41361</v>
          </cell>
          <cell r="H21">
            <v>41579</v>
          </cell>
          <cell r="K21">
            <v>41361</v>
          </cell>
          <cell r="O21">
            <v>41579</v>
          </cell>
          <cell r="R21">
            <v>41361</v>
          </cell>
          <cell r="V21">
            <v>41579</v>
          </cell>
          <cell r="Y21">
            <v>41361</v>
          </cell>
          <cell r="AC21">
            <v>41579</v>
          </cell>
          <cell r="AF21">
            <v>41361</v>
          </cell>
          <cell r="AJ21">
            <v>41579</v>
          </cell>
          <cell r="AM21">
            <v>41361</v>
          </cell>
          <cell r="AQ21">
            <v>41579</v>
          </cell>
          <cell r="AT21">
            <v>41361</v>
          </cell>
          <cell r="AX21">
            <v>41579</v>
          </cell>
          <cell r="BA21">
            <v>41361</v>
          </cell>
          <cell r="BE21">
            <v>41579</v>
          </cell>
          <cell r="BH21">
            <v>41361</v>
          </cell>
          <cell r="BL21">
            <v>41579</v>
          </cell>
          <cell r="BO21">
            <v>41361</v>
          </cell>
        </row>
        <row r="22">
          <cell r="A22">
            <v>41572</v>
          </cell>
          <cell r="D22">
            <v>41333</v>
          </cell>
          <cell r="H22">
            <v>41572</v>
          </cell>
          <cell r="K22">
            <v>41333</v>
          </cell>
          <cell r="O22">
            <v>41572</v>
          </cell>
          <cell r="R22">
            <v>41333</v>
          </cell>
          <cell r="V22">
            <v>41572</v>
          </cell>
          <cell r="Y22">
            <v>41333</v>
          </cell>
          <cell r="AC22">
            <v>41572</v>
          </cell>
          <cell r="AF22">
            <v>41333</v>
          </cell>
          <cell r="AJ22">
            <v>41572</v>
          </cell>
          <cell r="AM22">
            <v>41333</v>
          </cell>
          <cell r="AQ22">
            <v>41572</v>
          </cell>
          <cell r="AT22">
            <v>41333</v>
          </cell>
          <cell r="AX22">
            <v>41572</v>
          </cell>
          <cell r="BA22">
            <v>41333</v>
          </cell>
          <cell r="BE22">
            <v>41572</v>
          </cell>
          <cell r="BH22">
            <v>41333</v>
          </cell>
          <cell r="BL22">
            <v>41572</v>
          </cell>
          <cell r="BO22">
            <v>41333</v>
          </cell>
        </row>
        <row r="23">
          <cell r="A23">
            <v>41565</v>
          </cell>
          <cell r="D23">
            <v>41305</v>
          </cell>
          <cell r="H23">
            <v>41565</v>
          </cell>
          <cell r="K23">
            <v>41305</v>
          </cell>
          <cell r="O23">
            <v>41565</v>
          </cell>
          <cell r="R23">
            <v>41305</v>
          </cell>
          <cell r="V23">
            <v>41565</v>
          </cell>
          <cell r="Y23">
            <v>41305</v>
          </cell>
          <cell r="AC23">
            <v>41565</v>
          </cell>
          <cell r="AF23">
            <v>41305</v>
          </cell>
          <cell r="AJ23">
            <v>41565</v>
          </cell>
          <cell r="AM23">
            <v>41305</v>
          </cell>
          <cell r="AQ23">
            <v>41565</v>
          </cell>
          <cell r="AT23">
            <v>41305</v>
          </cell>
          <cell r="AX23">
            <v>41565</v>
          </cell>
          <cell r="BA23">
            <v>41305</v>
          </cell>
          <cell r="BE23">
            <v>41565</v>
          </cell>
          <cell r="BH23">
            <v>41305</v>
          </cell>
          <cell r="BL23">
            <v>41565</v>
          </cell>
          <cell r="BO23">
            <v>41305</v>
          </cell>
        </row>
        <row r="24">
          <cell r="A24">
            <v>41558</v>
          </cell>
          <cell r="D24">
            <v>41274</v>
          </cell>
          <cell r="H24">
            <v>41558</v>
          </cell>
          <cell r="K24">
            <v>41274</v>
          </cell>
          <cell r="O24">
            <v>41558</v>
          </cell>
          <cell r="R24">
            <v>41274</v>
          </cell>
          <cell r="V24">
            <v>41558</v>
          </cell>
          <cell r="Y24">
            <v>41274</v>
          </cell>
          <cell r="AC24">
            <v>41558</v>
          </cell>
          <cell r="AF24">
            <v>41274</v>
          </cell>
          <cell r="AJ24">
            <v>41558</v>
          </cell>
          <cell r="AM24">
            <v>41274</v>
          </cell>
          <cell r="AQ24">
            <v>41558</v>
          </cell>
          <cell r="AT24">
            <v>41274</v>
          </cell>
          <cell r="AX24">
            <v>41558</v>
          </cell>
          <cell r="BA24">
            <v>41274</v>
          </cell>
          <cell r="BE24">
            <v>41558</v>
          </cell>
          <cell r="BH24">
            <v>41274</v>
          </cell>
          <cell r="BL24">
            <v>41558</v>
          </cell>
          <cell r="BO24">
            <v>41274</v>
          </cell>
        </row>
        <row r="25">
          <cell r="A25">
            <v>41551</v>
          </cell>
          <cell r="D25">
            <v>41243</v>
          </cell>
          <cell r="H25">
            <v>41551</v>
          </cell>
          <cell r="K25">
            <v>41243</v>
          </cell>
          <cell r="O25">
            <v>41551</v>
          </cell>
          <cell r="R25">
            <v>41243</v>
          </cell>
          <cell r="V25">
            <v>41551</v>
          </cell>
          <cell r="Y25">
            <v>41243</v>
          </cell>
          <cell r="AC25">
            <v>41551</v>
          </cell>
          <cell r="AF25">
            <v>41243</v>
          </cell>
          <cell r="AJ25">
            <v>41551</v>
          </cell>
          <cell r="AM25">
            <v>41243</v>
          </cell>
          <cell r="AQ25">
            <v>41551</v>
          </cell>
          <cell r="AT25">
            <v>41243</v>
          </cell>
          <cell r="AX25">
            <v>41551</v>
          </cell>
          <cell r="BA25">
            <v>41243</v>
          </cell>
          <cell r="BE25">
            <v>41551</v>
          </cell>
          <cell r="BH25">
            <v>41243</v>
          </cell>
          <cell r="BL25">
            <v>41551</v>
          </cell>
          <cell r="BO25">
            <v>41243</v>
          </cell>
        </row>
        <row r="26">
          <cell r="A26">
            <v>41544</v>
          </cell>
          <cell r="D26">
            <v>41213</v>
          </cell>
          <cell r="H26">
            <v>41544</v>
          </cell>
          <cell r="K26">
            <v>41213</v>
          </cell>
          <cell r="O26">
            <v>41544</v>
          </cell>
          <cell r="R26">
            <v>41213</v>
          </cell>
          <cell r="V26">
            <v>41544</v>
          </cell>
          <cell r="Y26">
            <v>41213</v>
          </cell>
          <cell r="AC26">
            <v>41544</v>
          </cell>
          <cell r="AF26">
            <v>41213</v>
          </cell>
          <cell r="AJ26">
            <v>41544</v>
          </cell>
          <cell r="AM26">
            <v>41213</v>
          </cell>
          <cell r="AQ26">
            <v>41544</v>
          </cell>
          <cell r="AT26">
            <v>41213</v>
          </cell>
          <cell r="AX26">
            <v>41544</v>
          </cell>
          <cell r="BA26">
            <v>41213</v>
          </cell>
          <cell r="BE26">
            <v>41544</v>
          </cell>
          <cell r="BH26">
            <v>41213</v>
          </cell>
          <cell r="BL26">
            <v>41544</v>
          </cell>
          <cell r="BO26">
            <v>41213</v>
          </cell>
        </row>
        <row r="27">
          <cell r="A27">
            <v>41537</v>
          </cell>
          <cell r="D27">
            <v>41180</v>
          </cell>
          <cell r="H27">
            <v>41537</v>
          </cell>
          <cell r="K27">
            <v>41180</v>
          </cell>
          <cell r="O27">
            <v>41537</v>
          </cell>
          <cell r="R27">
            <v>41180</v>
          </cell>
          <cell r="V27">
            <v>41537</v>
          </cell>
          <cell r="Y27">
            <v>41180</v>
          </cell>
          <cell r="AC27">
            <v>41537</v>
          </cell>
          <cell r="AF27">
            <v>41180</v>
          </cell>
          <cell r="AJ27">
            <v>41537</v>
          </cell>
          <cell r="AM27">
            <v>41180</v>
          </cell>
          <cell r="AQ27">
            <v>41537</v>
          </cell>
          <cell r="AT27">
            <v>41180</v>
          </cell>
          <cell r="AX27">
            <v>41537</v>
          </cell>
          <cell r="BA27">
            <v>41180</v>
          </cell>
          <cell r="BE27">
            <v>41537</v>
          </cell>
          <cell r="BH27">
            <v>41180</v>
          </cell>
          <cell r="BL27">
            <v>41537</v>
          </cell>
          <cell r="BO27">
            <v>41180</v>
          </cell>
        </row>
        <row r="28">
          <cell r="A28">
            <v>41530</v>
          </cell>
          <cell r="D28">
            <v>41152</v>
          </cell>
          <cell r="H28">
            <v>41530</v>
          </cell>
          <cell r="K28">
            <v>41152</v>
          </cell>
          <cell r="O28">
            <v>41530</v>
          </cell>
          <cell r="R28">
            <v>41152</v>
          </cell>
          <cell r="V28">
            <v>41530</v>
          </cell>
          <cell r="Y28">
            <v>41152</v>
          </cell>
          <cell r="AC28">
            <v>41530</v>
          </cell>
          <cell r="AF28">
            <v>41152</v>
          </cell>
          <cell r="AJ28">
            <v>41530</v>
          </cell>
          <cell r="AM28">
            <v>41152</v>
          </cell>
          <cell r="AQ28">
            <v>41530</v>
          </cell>
          <cell r="AT28">
            <v>41152</v>
          </cell>
          <cell r="AX28">
            <v>41530</v>
          </cell>
          <cell r="BA28">
            <v>41152</v>
          </cell>
          <cell r="BE28">
            <v>41530</v>
          </cell>
          <cell r="BH28">
            <v>41152</v>
          </cell>
          <cell r="BL28">
            <v>41530</v>
          </cell>
          <cell r="BO28">
            <v>41152</v>
          </cell>
        </row>
        <row r="29">
          <cell r="A29">
            <v>41523</v>
          </cell>
          <cell r="D29">
            <v>41121</v>
          </cell>
          <cell r="H29">
            <v>41523</v>
          </cell>
          <cell r="K29">
            <v>41121</v>
          </cell>
          <cell r="O29">
            <v>41523</v>
          </cell>
          <cell r="R29">
            <v>41121</v>
          </cell>
          <cell r="V29">
            <v>41523</v>
          </cell>
          <cell r="Y29">
            <v>41121</v>
          </cell>
          <cell r="AC29">
            <v>41523</v>
          </cell>
          <cell r="AF29">
            <v>41121</v>
          </cell>
          <cell r="AJ29">
            <v>41523</v>
          </cell>
          <cell r="AM29">
            <v>41121</v>
          </cell>
          <cell r="AQ29">
            <v>41523</v>
          </cell>
          <cell r="AT29">
            <v>41121</v>
          </cell>
          <cell r="AX29">
            <v>41523</v>
          </cell>
          <cell r="BA29">
            <v>41121</v>
          </cell>
          <cell r="BE29">
            <v>41523</v>
          </cell>
          <cell r="BH29">
            <v>41121</v>
          </cell>
          <cell r="BL29">
            <v>41523</v>
          </cell>
          <cell r="BO29">
            <v>41121</v>
          </cell>
        </row>
        <row r="30">
          <cell r="A30">
            <v>41516</v>
          </cell>
          <cell r="D30">
            <v>41089</v>
          </cell>
          <cell r="H30">
            <v>41516</v>
          </cell>
          <cell r="K30">
            <v>41089</v>
          </cell>
          <cell r="O30">
            <v>41516</v>
          </cell>
          <cell r="R30">
            <v>41089</v>
          </cell>
          <cell r="V30">
            <v>41516</v>
          </cell>
          <cell r="Y30">
            <v>41089</v>
          </cell>
          <cell r="AC30">
            <v>41516</v>
          </cell>
          <cell r="AF30">
            <v>41089</v>
          </cell>
          <cell r="AJ30">
            <v>41516</v>
          </cell>
          <cell r="AM30">
            <v>41089</v>
          </cell>
          <cell r="AQ30">
            <v>41516</v>
          </cell>
          <cell r="AT30">
            <v>41089</v>
          </cell>
          <cell r="AX30">
            <v>41516</v>
          </cell>
          <cell r="BA30">
            <v>41089</v>
          </cell>
          <cell r="BE30">
            <v>41516</v>
          </cell>
          <cell r="BH30">
            <v>41089</v>
          </cell>
          <cell r="BL30">
            <v>41516</v>
          </cell>
          <cell r="BO30">
            <v>41089</v>
          </cell>
        </row>
        <row r="31">
          <cell r="A31">
            <v>41509</v>
          </cell>
          <cell r="D31">
            <v>41060</v>
          </cell>
          <cell r="H31">
            <v>41509</v>
          </cell>
          <cell r="K31">
            <v>41060</v>
          </cell>
          <cell r="O31">
            <v>41509</v>
          </cell>
          <cell r="R31">
            <v>41060</v>
          </cell>
          <cell r="V31">
            <v>41509</v>
          </cell>
          <cell r="Y31">
            <v>41060</v>
          </cell>
          <cell r="AC31">
            <v>41509</v>
          </cell>
          <cell r="AF31">
            <v>41060</v>
          </cell>
          <cell r="AJ31">
            <v>41509</v>
          </cell>
          <cell r="AM31">
            <v>41060</v>
          </cell>
          <cell r="AQ31">
            <v>41509</v>
          </cell>
          <cell r="AT31">
            <v>41060</v>
          </cell>
          <cell r="AX31">
            <v>41509</v>
          </cell>
          <cell r="BA31">
            <v>41060</v>
          </cell>
          <cell r="BE31">
            <v>41509</v>
          </cell>
          <cell r="BH31">
            <v>41060</v>
          </cell>
          <cell r="BL31">
            <v>41509</v>
          </cell>
          <cell r="BO31">
            <v>41060</v>
          </cell>
        </row>
        <row r="32">
          <cell r="A32">
            <v>41502</v>
          </cell>
          <cell r="D32">
            <v>41029</v>
          </cell>
          <cell r="H32">
            <v>41502</v>
          </cell>
          <cell r="K32">
            <v>41029</v>
          </cell>
          <cell r="O32">
            <v>41502</v>
          </cell>
          <cell r="R32">
            <v>41029</v>
          </cell>
          <cell r="V32">
            <v>41502</v>
          </cell>
          <cell r="Y32">
            <v>41029</v>
          </cell>
          <cell r="AC32">
            <v>41502</v>
          </cell>
          <cell r="AF32">
            <v>41029</v>
          </cell>
          <cell r="AJ32">
            <v>41502</v>
          </cell>
          <cell r="AM32">
            <v>41029</v>
          </cell>
          <cell r="AQ32">
            <v>41502</v>
          </cell>
          <cell r="AT32">
            <v>41029</v>
          </cell>
          <cell r="AX32">
            <v>41502</v>
          </cell>
          <cell r="BA32">
            <v>41029</v>
          </cell>
          <cell r="BE32">
            <v>41502</v>
          </cell>
          <cell r="BH32">
            <v>41029</v>
          </cell>
          <cell r="BL32">
            <v>41502</v>
          </cell>
          <cell r="BO32">
            <v>41029</v>
          </cell>
        </row>
        <row r="33">
          <cell r="A33">
            <v>41495</v>
          </cell>
          <cell r="D33">
            <v>40998</v>
          </cell>
          <cell r="H33">
            <v>41495</v>
          </cell>
          <cell r="K33">
            <v>40998</v>
          </cell>
          <cell r="O33">
            <v>41495</v>
          </cell>
          <cell r="R33">
            <v>40998</v>
          </cell>
          <cell r="V33">
            <v>41495</v>
          </cell>
          <cell r="Y33">
            <v>40998</v>
          </cell>
          <cell r="AC33">
            <v>41495</v>
          </cell>
          <cell r="AF33">
            <v>40998</v>
          </cell>
          <cell r="AJ33">
            <v>41495</v>
          </cell>
          <cell r="AM33">
            <v>40998</v>
          </cell>
          <cell r="AQ33">
            <v>41495</v>
          </cell>
          <cell r="AT33">
            <v>40998</v>
          </cell>
          <cell r="AX33">
            <v>41495</v>
          </cell>
          <cell r="BA33">
            <v>40998</v>
          </cell>
          <cell r="BE33">
            <v>41495</v>
          </cell>
          <cell r="BH33">
            <v>40998</v>
          </cell>
          <cell r="BL33">
            <v>41495</v>
          </cell>
          <cell r="BO33">
            <v>40998</v>
          </cell>
        </row>
        <row r="34">
          <cell r="A34">
            <v>41488</v>
          </cell>
          <cell r="D34">
            <v>40968</v>
          </cell>
          <cell r="H34">
            <v>41488</v>
          </cell>
          <cell r="K34">
            <v>40968</v>
          </cell>
          <cell r="O34">
            <v>41488</v>
          </cell>
          <cell r="R34">
            <v>40968</v>
          </cell>
          <cell r="V34">
            <v>41488</v>
          </cell>
          <cell r="Y34">
            <v>40968</v>
          </cell>
          <cell r="AC34">
            <v>41488</v>
          </cell>
          <cell r="AF34">
            <v>40968</v>
          </cell>
          <cell r="AJ34">
            <v>41488</v>
          </cell>
          <cell r="AM34">
            <v>40968</v>
          </cell>
          <cell r="AQ34">
            <v>41488</v>
          </cell>
          <cell r="AT34">
            <v>40968</v>
          </cell>
          <cell r="AX34">
            <v>41488</v>
          </cell>
          <cell r="BA34">
            <v>40968</v>
          </cell>
          <cell r="BE34">
            <v>41488</v>
          </cell>
          <cell r="BH34">
            <v>40968</v>
          </cell>
          <cell r="BL34">
            <v>41488</v>
          </cell>
          <cell r="BO34">
            <v>40968</v>
          </cell>
        </row>
        <row r="35">
          <cell r="A35">
            <v>41481</v>
          </cell>
          <cell r="D35">
            <v>40939</v>
          </cell>
          <cell r="H35">
            <v>41481</v>
          </cell>
          <cell r="K35">
            <v>40939</v>
          </cell>
          <cell r="O35">
            <v>41481</v>
          </cell>
          <cell r="R35">
            <v>40939</v>
          </cell>
          <cell r="V35">
            <v>41481</v>
          </cell>
          <cell r="Y35">
            <v>40939</v>
          </cell>
          <cell r="AC35">
            <v>41481</v>
          </cell>
          <cell r="AF35">
            <v>40939</v>
          </cell>
          <cell r="AJ35">
            <v>41481</v>
          </cell>
          <cell r="AM35">
            <v>40939</v>
          </cell>
          <cell r="AQ35">
            <v>41481</v>
          </cell>
          <cell r="AT35">
            <v>40939</v>
          </cell>
          <cell r="AX35">
            <v>41481</v>
          </cell>
          <cell r="BA35">
            <v>40939</v>
          </cell>
          <cell r="BE35">
            <v>41481</v>
          </cell>
          <cell r="BH35">
            <v>40939</v>
          </cell>
          <cell r="BL35">
            <v>41481</v>
          </cell>
          <cell r="BO35">
            <v>40939</v>
          </cell>
        </row>
        <row r="36">
          <cell r="A36">
            <v>41474</v>
          </cell>
          <cell r="D36">
            <v>40907</v>
          </cell>
          <cell r="H36">
            <v>41474</v>
          </cell>
          <cell r="K36">
            <v>40907</v>
          </cell>
          <cell r="O36">
            <v>41474</v>
          </cell>
          <cell r="R36">
            <v>40907</v>
          </cell>
          <cell r="V36">
            <v>41474</v>
          </cell>
          <cell r="Y36">
            <v>40907</v>
          </cell>
          <cell r="AC36">
            <v>41474</v>
          </cell>
          <cell r="AF36">
            <v>40907</v>
          </cell>
          <cell r="AJ36">
            <v>41474</v>
          </cell>
          <cell r="AM36">
            <v>40907</v>
          </cell>
          <cell r="AQ36">
            <v>41474</v>
          </cell>
          <cell r="AT36">
            <v>40907</v>
          </cell>
          <cell r="AX36">
            <v>41474</v>
          </cell>
          <cell r="BA36">
            <v>40907</v>
          </cell>
          <cell r="BE36">
            <v>41474</v>
          </cell>
          <cell r="BH36">
            <v>40907</v>
          </cell>
          <cell r="BL36">
            <v>41474</v>
          </cell>
          <cell r="BO36">
            <v>40907</v>
          </cell>
        </row>
        <row r="37">
          <cell r="A37">
            <v>41467</v>
          </cell>
          <cell r="D37">
            <v>40877</v>
          </cell>
          <cell r="H37">
            <v>41467</v>
          </cell>
          <cell r="K37">
            <v>40877</v>
          </cell>
          <cell r="O37">
            <v>41467</v>
          </cell>
          <cell r="R37">
            <v>40877</v>
          </cell>
          <cell r="V37">
            <v>41467</v>
          </cell>
          <cell r="Y37">
            <v>40877</v>
          </cell>
          <cell r="AC37">
            <v>41467</v>
          </cell>
          <cell r="AF37">
            <v>40877</v>
          </cell>
          <cell r="AJ37">
            <v>41467</v>
          </cell>
          <cell r="AM37">
            <v>40877</v>
          </cell>
          <cell r="AQ37">
            <v>41467</v>
          </cell>
          <cell r="AT37">
            <v>40877</v>
          </cell>
          <cell r="AX37">
            <v>41467</v>
          </cell>
          <cell r="BA37">
            <v>40877</v>
          </cell>
          <cell r="BE37">
            <v>41467</v>
          </cell>
          <cell r="BH37">
            <v>40877</v>
          </cell>
          <cell r="BL37">
            <v>41467</v>
          </cell>
          <cell r="BO37">
            <v>40877</v>
          </cell>
        </row>
        <row r="38">
          <cell r="A38">
            <v>41460</v>
          </cell>
          <cell r="D38">
            <v>40847</v>
          </cell>
          <cell r="H38">
            <v>41460</v>
          </cell>
          <cell r="K38">
            <v>40847</v>
          </cell>
          <cell r="O38">
            <v>41460</v>
          </cell>
          <cell r="R38">
            <v>40847</v>
          </cell>
          <cell r="V38">
            <v>41460</v>
          </cell>
          <cell r="Y38">
            <v>40847</v>
          </cell>
          <cell r="AC38">
            <v>41460</v>
          </cell>
          <cell r="AF38">
            <v>40847</v>
          </cell>
          <cell r="AJ38">
            <v>41460</v>
          </cell>
          <cell r="AM38">
            <v>40847</v>
          </cell>
          <cell r="AQ38">
            <v>41460</v>
          </cell>
          <cell r="AT38">
            <v>40847</v>
          </cell>
          <cell r="AX38">
            <v>41460</v>
          </cell>
          <cell r="BA38">
            <v>40847</v>
          </cell>
          <cell r="BE38">
            <v>41460</v>
          </cell>
          <cell r="BH38">
            <v>40847</v>
          </cell>
          <cell r="BL38">
            <v>41460</v>
          </cell>
          <cell r="BO38">
            <v>40847</v>
          </cell>
        </row>
        <row r="39">
          <cell r="A39">
            <v>41453</v>
          </cell>
          <cell r="D39">
            <v>40816</v>
          </cell>
          <cell r="H39">
            <v>41453</v>
          </cell>
          <cell r="K39">
            <v>40816</v>
          </cell>
          <cell r="O39">
            <v>41453</v>
          </cell>
          <cell r="R39">
            <v>40816</v>
          </cell>
          <cell r="V39">
            <v>41453</v>
          </cell>
          <cell r="Y39">
            <v>40816</v>
          </cell>
          <cell r="AC39">
            <v>41453</v>
          </cell>
          <cell r="AF39">
            <v>40816</v>
          </cell>
          <cell r="AJ39">
            <v>41453</v>
          </cell>
          <cell r="AM39">
            <v>40816</v>
          </cell>
          <cell r="AQ39">
            <v>41453</v>
          </cell>
          <cell r="AT39">
            <v>40816</v>
          </cell>
          <cell r="AX39">
            <v>41453</v>
          </cell>
          <cell r="BA39">
            <v>40816</v>
          </cell>
          <cell r="BE39">
            <v>41453</v>
          </cell>
          <cell r="BH39">
            <v>40816</v>
          </cell>
          <cell r="BL39">
            <v>41453</v>
          </cell>
          <cell r="BO39">
            <v>40816</v>
          </cell>
        </row>
        <row r="40">
          <cell r="A40">
            <v>41446</v>
          </cell>
          <cell r="D40">
            <v>40786</v>
          </cell>
          <cell r="H40">
            <v>41446</v>
          </cell>
          <cell r="K40">
            <v>40786</v>
          </cell>
          <cell r="O40">
            <v>41446</v>
          </cell>
          <cell r="R40">
            <v>40786</v>
          </cell>
          <cell r="V40">
            <v>41446</v>
          </cell>
          <cell r="Y40">
            <v>40786</v>
          </cell>
          <cell r="AC40">
            <v>41446</v>
          </cell>
          <cell r="AF40">
            <v>40786</v>
          </cell>
          <cell r="AJ40">
            <v>41446</v>
          </cell>
          <cell r="AM40">
            <v>40786</v>
          </cell>
          <cell r="AQ40">
            <v>41446</v>
          </cell>
          <cell r="AT40">
            <v>40786</v>
          </cell>
          <cell r="AX40">
            <v>41446</v>
          </cell>
          <cell r="BA40">
            <v>40786</v>
          </cell>
          <cell r="BE40">
            <v>41446</v>
          </cell>
          <cell r="BH40">
            <v>40786</v>
          </cell>
          <cell r="BL40">
            <v>41446</v>
          </cell>
          <cell r="BO40">
            <v>40786</v>
          </cell>
        </row>
        <row r="41">
          <cell r="A41">
            <v>41439</v>
          </cell>
          <cell r="D41">
            <v>40753</v>
          </cell>
          <cell r="H41">
            <v>41439</v>
          </cell>
          <cell r="K41">
            <v>40753</v>
          </cell>
          <cell r="O41">
            <v>41439</v>
          </cell>
          <cell r="R41">
            <v>40753</v>
          </cell>
          <cell r="V41">
            <v>41439</v>
          </cell>
          <cell r="Y41">
            <v>40753</v>
          </cell>
          <cell r="AC41">
            <v>41439</v>
          </cell>
          <cell r="AF41">
            <v>40753</v>
          </cell>
          <cell r="AJ41">
            <v>41439</v>
          </cell>
          <cell r="AM41">
            <v>40753</v>
          </cell>
          <cell r="AQ41">
            <v>41439</v>
          </cell>
          <cell r="AT41">
            <v>40753</v>
          </cell>
          <cell r="AX41">
            <v>41439</v>
          </cell>
          <cell r="BA41">
            <v>40753</v>
          </cell>
          <cell r="BE41">
            <v>41439</v>
          </cell>
          <cell r="BH41">
            <v>40753</v>
          </cell>
          <cell r="BL41">
            <v>41439</v>
          </cell>
          <cell r="BO41">
            <v>40753</v>
          </cell>
        </row>
        <row r="42">
          <cell r="A42">
            <v>41432</v>
          </cell>
          <cell r="D42">
            <v>40724</v>
          </cell>
          <cell r="H42">
            <v>41432</v>
          </cell>
          <cell r="K42">
            <v>40724</v>
          </cell>
          <cell r="O42">
            <v>41432</v>
          </cell>
          <cell r="R42">
            <v>40724</v>
          </cell>
          <cell r="V42">
            <v>41432</v>
          </cell>
          <cell r="Y42">
            <v>40724</v>
          </cell>
          <cell r="AC42">
            <v>41432</v>
          </cell>
          <cell r="AF42">
            <v>40724</v>
          </cell>
          <cell r="AJ42">
            <v>41432</v>
          </cell>
          <cell r="AM42">
            <v>40724</v>
          </cell>
          <cell r="AQ42">
            <v>41432</v>
          </cell>
          <cell r="AT42">
            <v>40724</v>
          </cell>
          <cell r="AX42">
            <v>41432</v>
          </cell>
          <cell r="BA42">
            <v>40724</v>
          </cell>
          <cell r="BE42">
            <v>41432</v>
          </cell>
          <cell r="BH42">
            <v>40724</v>
          </cell>
          <cell r="BL42">
            <v>41432</v>
          </cell>
          <cell r="BO42">
            <v>40724</v>
          </cell>
        </row>
        <row r="43">
          <cell r="A43">
            <v>41425</v>
          </cell>
          <cell r="D43">
            <v>40694</v>
          </cell>
          <cell r="H43">
            <v>41425</v>
          </cell>
          <cell r="K43">
            <v>40694</v>
          </cell>
          <cell r="O43">
            <v>41425</v>
          </cell>
          <cell r="R43">
            <v>40694</v>
          </cell>
          <cell r="V43">
            <v>41425</v>
          </cell>
          <cell r="Y43">
            <v>40694</v>
          </cell>
          <cell r="AC43">
            <v>41425</v>
          </cell>
          <cell r="AF43">
            <v>40694</v>
          </cell>
          <cell r="AJ43">
            <v>41425</v>
          </cell>
          <cell r="AM43">
            <v>40694</v>
          </cell>
          <cell r="AQ43">
            <v>41425</v>
          </cell>
          <cell r="AT43">
            <v>40694</v>
          </cell>
          <cell r="AX43">
            <v>41425</v>
          </cell>
          <cell r="BA43">
            <v>40694</v>
          </cell>
          <cell r="BE43">
            <v>41425</v>
          </cell>
          <cell r="BH43">
            <v>40694</v>
          </cell>
          <cell r="BL43">
            <v>41425</v>
          </cell>
          <cell r="BO43">
            <v>40694</v>
          </cell>
        </row>
        <row r="44">
          <cell r="A44">
            <v>41418</v>
          </cell>
          <cell r="D44">
            <v>40662</v>
          </cell>
          <cell r="H44">
            <v>41418</v>
          </cell>
          <cell r="K44">
            <v>40662</v>
          </cell>
          <cell r="O44">
            <v>41418</v>
          </cell>
          <cell r="R44">
            <v>40662</v>
          </cell>
          <cell r="V44">
            <v>41418</v>
          </cell>
          <cell r="Y44">
            <v>40662</v>
          </cell>
          <cell r="AC44">
            <v>41418</v>
          </cell>
          <cell r="AF44">
            <v>40662</v>
          </cell>
          <cell r="AJ44">
            <v>41418</v>
          </cell>
          <cell r="AM44">
            <v>40662</v>
          </cell>
          <cell r="AQ44">
            <v>41418</v>
          </cell>
          <cell r="AT44">
            <v>40662</v>
          </cell>
          <cell r="AX44">
            <v>41418</v>
          </cell>
          <cell r="BA44">
            <v>40662</v>
          </cell>
          <cell r="BE44">
            <v>41418</v>
          </cell>
          <cell r="BH44">
            <v>40662</v>
          </cell>
          <cell r="BL44">
            <v>41418</v>
          </cell>
          <cell r="BO44">
            <v>40662</v>
          </cell>
        </row>
        <row r="45">
          <cell r="A45">
            <v>41411</v>
          </cell>
          <cell r="D45">
            <v>40633</v>
          </cell>
          <cell r="H45">
            <v>41411</v>
          </cell>
          <cell r="K45">
            <v>40633</v>
          </cell>
          <cell r="O45">
            <v>41411</v>
          </cell>
          <cell r="R45">
            <v>40633</v>
          </cell>
          <cell r="V45">
            <v>41411</v>
          </cell>
          <cell r="Y45">
            <v>40633</v>
          </cell>
          <cell r="AC45">
            <v>41411</v>
          </cell>
          <cell r="AF45">
            <v>40633</v>
          </cell>
          <cell r="AJ45">
            <v>41411</v>
          </cell>
          <cell r="AM45">
            <v>40633</v>
          </cell>
          <cell r="AQ45">
            <v>41411</v>
          </cell>
          <cell r="AT45">
            <v>40633</v>
          </cell>
          <cell r="AX45">
            <v>41411</v>
          </cell>
          <cell r="BA45">
            <v>40633</v>
          </cell>
          <cell r="BE45">
            <v>41411</v>
          </cell>
          <cell r="BH45">
            <v>40633</v>
          </cell>
          <cell r="BL45">
            <v>41411</v>
          </cell>
          <cell r="BO45">
            <v>40633</v>
          </cell>
        </row>
        <row r="46">
          <cell r="A46">
            <v>41404</v>
          </cell>
          <cell r="D46">
            <v>40602</v>
          </cell>
          <cell r="H46">
            <v>41404</v>
          </cell>
          <cell r="K46">
            <v>40602</v>
          </cell>
          <cell r="O46">
            <v>41404</v>
          </cell>
          <cell r="R46">
            <v>40602</v>
          </cell>
          <cell r="V46">
            <v>41404</v>
          </cell>
          <cell r="Y46">
            <v>40602</v>
          </cell>
          <cell r="AC46">
            <v>41404</v>
          </cell>
          <cell r="AF46">
            <v>40602</v>
          </cell>
          <cell r="AJ46">
            <v>41404</v>
          </cell>
          <cell r="AM46">
            <v>40602</v>
          </cell>
          <cell r="AQ46">
            <v>41404</v>
          </cell>
          <cell r="AT46">
            <v>40602</v>
          </cell>
          <cell r="AX46">
            <v>41404</v>
          </cell>
          <cell r="BA46">
            <v>40602</v>
          </cell>
          <cell r="BE46">
            <v>41404</v>
          </cell>
          <cell r="BH46">
            <v>40602</v>
          </cell>
          <cell r="BL46">
            <v>41404</v>
          </cell>
          <cell r="BO46">
            <v>40602</v>
          </cell>
        </row>
        <row r="47">
          <cell r="A47">
            <v>41397</v>
          </cell>
          <cell r="D47">
            <v>40574</v>
          </cell>
          <cell r="H47">
            <v>41397</v>
          </cell>
          <cell r="K47">
            <v>40574</v>
          </cell>
          <cell r="O47">
            <v>41397</v>
          </cell>
          <cell r="R47">
            <v>40574</v>
          </cell>
          <cell r="V47">
            <v>41397</v>
          </cell>
          <cell r="Y47">
            <v>40574</v>
          </cell>
          <cell r="AC47">
            <v>41397</v>
          </cell>
          <cell r="AF47">
            <v>40574</v>
          </cell>
          <cell r="AJ47">
            <v>41397</v>
          </cell>
          <cell r="AM47">
            <v>40574</v>
          </cell>
          <cell r="AQ47">
            <v>41397</v>
          </cell>
          <cell r="AT47">
            <v>40574</v>
          </cell>
          <cell r="AX47">
            <v>41397</v>
          </cell>
          <cell r="BA47">
            <v>40574</v>
          </cell>
          <cell r="BE47">
            <v>41397</v>
          </cell>
          <cell r="BH47">
            <v>40574</v>
          </cell>
          <cell r="BL47">
            <v>41397</v>
          </cell>
          <cell r="BO47">
            <v>40574</v>
          </cell>
        </row>
        <row r="48">
          <cell r="A48">
            <v>41390</v>
          </cell>
          <cell r="D48">
            <v>40543</v>
          </cell>
          <cell r="H48">
            <v>41390</v>
          </cell>
          <cell r="K48">
            <v>40543</v>
          </cell>
          <cell r="O48">
            <v>41390</v>
          </cell>
          <cell r="R48">
            <v>40543</v>
          </cell>
          <cell r="V48">
            <v>41390</v>
          </cell>
          <cell r="Y48">
            <v>40543</v>
          </cell>
          <cell r="AC48">
            <v>41390</v>
          </cell>
          <cell r="AF48">
            <v>40543</v>
          </cell>
          <cell r="AJ48">
            <v>41390</v>
          </cell>
          <cell r="AM48">
            <v>40543</v>
          </cell>
          <cell r="AQ48">
            <v>41390</v>
          </cell>
          <cell r="AT48">
            <v>40543</v>
          </cell>
          <cell r="AX48">
            <v>41390</v>
          </cell>
          <cell r="BA48">
            <v>40543</v>
          </cell>
          <cell r="BE48">
            <v>41390</v>
          </cell>
          <cell r="BH48">
            <v>40543</v>
          </cell>
          <cell r="BL48">
            <v>41390</v>
          </cell>
          <cell r="BO48">
            <v>40543</v>
          </cell>
        </row>
        <row r="49">
          <cell r="A49">
            <v>41383</v>
          </cell>
          <cell r="D49">
            <v>40512</v>
          </cell>
          <cell r="H49">
            <v>41383</v>
          </cell>
          <cell r="K49">
            <v>40512</v>
          </cell>
          <cell r="O49">
            <v>41383</v>
          </cell>
          <cell r="R49">
            <v>40512</v>
          </cell>
          <cell r="V49">
            <v>41383</v>
          </cell>
          <cell r="Y49">
            <v>40512</v>
          </cell>
          <cell r="AC49">
            <v>41383</v>
          </cell>
          <cell r="AF49">
            <v>40512</v>
          </cell>
          <cell r="AJ49">
            <v>41383</v>
          </cell>
          <cell r="AM49">
            <v>40512</v>
          </cell>
          <cell r="AQ49">
            <v>41383</v>
          </cell>
          <cell r="AT49">
            <v>40512</v>
          </cell>
          <cell r="AX49">
            <v>41383</v>
          </cell>
          <cell r="BA49">
            <v>40512</v>
          </cell>
          <cell r="BE49">
            <v>41383</v>
          </cell>
          <cell r="BH49">
            <v>40512</v>
          </cell>
          <cell r="BL49">
            <v>41383</v>
          </cell>
          <cell r="BO49">
            <v>40512</v>
          </cell>
        </row>
        <row r="50">
          <cell r="A50">
            <v>41376</v>
          </cell>
          <cell r="D50">
            <v>40480</v>
          </cell>
          <cell r="H50">
            <v>41376</v>
          </cell>
          <cell r="K50">
            <v>40480</v>
          </cell>
          <cell r="O50">
            <v>41376</v>
          </cell>
          <cell r="R50">
            <v>40480</v>
          </cell>
          <cell r="V50">
            <v>41376</v>
          </cell>
          <cell r="Y50">
            <v>40480</v>
          </cell>
          <cell r="AC50">
            <v>41376</v>
          </cell>
          <cell r="AF50">
            <v>40480</v>
          </cell>
          <cell r="AJ50">
            <v>41376</v>
          </cell>
          <cell r="AM50">
            <v>40480</v>
          </cell>
          <cell r="AQ50">
            <v>41376</v>
          </cell>
          <cell r="AT50">
            <v>40480</v>
          </cell>
          <cell r="AX50">
            <v>41376</v>
          </cell>
          <cell r="BA50">
            <v>40480</v>
          </cell>
          <cell r="BE50">
            <v>41376</v>
          </cell>
          <cell r="BH50">
            <v>40480</v>
          </cell>
          <cell r="BL50">
            <v>41376</v>
          </cell>
          <cell r="BO50">
            <v>40480</v>
          </cell>
        </row>
        <row r="51">
          <cell r="A51">
            <v>41369</v>
          </cell>
          <cell r="D51">
            <v>40451</v>
          </cell>
          <cell r="H51">
            <v>41369</v>
          </cell>
          <cell r="K51">
            <v>40451</v>
          </cell>
          <cell r="O51">
            <v>41369</v>
          </cell>
          <cell r="R51">
            <v>40451</v>
          </cell>
          <cell r="V51">
            <v>41369</v>
          </cell>
          <cell r="Y51">
            <v>40451</v>
          </cell>
          <cell r="AC51">
            <v>41369</v>
          </cell>
          <cell r="AF51">
            <v>40451</v>
          </cell>
          <cell r="AJ51">
            <v>41369</v>
          </cell>
          <cell r="AM51">
            <v>40451</v>
          </cell>
          <cell r="AQ51">
            <v>41369</v>
          </cell>
          <cell r="AT51">
            <v>40451</v>
          </cell>
          <cell r="AX51">
            <v>41369</v>
          </cell>
          <cell r="BA51">
            <v>40451</v>
          </cell>
          <cell r="BE51">
            <v>41369</v>
          </cell>
          <cell r="BH51">
            <v>40451</v>
          </cell>
          <cell r="BL51">
            <v>41369</v>
          </cell>
          <cell r="BO51">
            <v>40451</v>
          </cell>
        </row>
        <row r="52">
          <cell r="A52">
            <v>41361</v>
          </cell>
          <cell r="D52">
            <v>40421</v>
          </cell>
          <cell r="H52">
            <v>41361</v>
          </cell>
          <cell r="K52">
            <v>40421</v>
          </cell>
          <cell r="O52">
            <v>41361</v>
          </cell>
          <cell r="R52">
            <v>40421</v>
          </cell>
          <cell r="V52">
            <v>41361</v>
          </cell>
          <cell r="Y52">
            <v>40421</v>
          </cell>
          <cell r="AC52">
            <v>41361</v>
          </cell>
          <cell r="AF52">
            <v>40421</v>
          </cell>
          <cell r="AJ52">
            <v>41361</v>
          </cell>
          <cell r="AM52">
            <v>40421</v>
          </cell>
          <cell r="AQ52">
            <v>41361</v>
          </cell>
          <cell r="AT52">
            <v>40421</v>
          </cell>
          <cell r="AX52">
            <v>41361</v>
          </cell>
          <cell r="BA52">
            <v>40421</v>
          </cell>
          <cell r="BE52">
            <v>41361</v>
          </cell>
          <cell r="BH52">
            <v>40421</v>
          </cell>
          <cell r="BL52">
            <v>41361</v>
          </cell>
          <cell r="BO52">
            <v>40421</v>
          </cell>
        </row>
        <row r="53">
          <cell r="A53">
            <v>41355</v>
          </cell>
          <cell r="D53">
            <v>40389</v>
          </cell>
          <cell r="H53">
            <v>41355</v>
          </cell>
          <cell r="K53">
            <v>40389</v>
          </cell>
          <cell r="O53">
            <v>41355</v>
          </cell>
          <cell r="R53">
            <v>40389</v>
          </cell>
          <cell r="V53">
            <v>41355</v>
          </cell>
          <cell r="Y53">
            <v>40389</v>
          </cell>
          <cell r="AC53">
            <v>41355</v>
          </cell>
          <cell r="AF53">
            <v>40389</v>
          </cell>
          <cell r="AJ53">
            <v>41355</v>
          </cell>
          <cell r="AM53">
            <v>40389</v>
          </cell>
          <cell r="AQ53">
            <v>41355</v>
          </cell>
          <cell r="AT53">
            <v>40389</v>
          </cell>
          <cell r="AX53">
            <v>41355</v>
          </cell>
          <cell r="BA53">
            <v>40389</v>
          </cell>
          <cell r="BE53">
            <v>41355</v>
          </cell>
          <cell r="BH53">
            <v>40389</v>
          </cell>
          <cell r="BL53">
            <v>41355</v>
          </cell>
          <cell r="BO53">
            <v>40389</v>
          </cell>
        </row>
        <row r="54">
          <cell r="A54">
            <v>41348</v>
          </cell>
          <cell r="D54">
            <v>40359</v>
          </cell>
          <cell r="H54">
            <v>41348</v>
          </cell>
          <cell r="K54">
            <v>40359</v>
          </cell>
          <cell r="O54">
            <v>41348</v>
          </cell>
          <cell r="R54">
            <v>40359</v>
          </cell>
          <cell r="V54">
            <v>41348</v>
          </cell>
          <cell r="Y54">
            <v>40359</v>
          </cell>
          <cell r="AC54">
            <v>41348</v>
          </cell>
          <cell r="AF54">
            <v>40359</v>
          </cell>
          <cell r="AJ54">
            <v>41348</v>
          </cell>
          <cell r="AM54">
            <v>40359</v>
          </cell>
          <cell r="AQ54">
            <v>41348</v>
          </cell>
          <cell r="AT54">
            <v>40359</v>
          </cell>
          <cell r="AX54">
            <v>41348</v>
          </cell>
          <cell r="BA54">
            <v>40359</v>
          </cell>
          <cell r="BE54">
            <v>41348</v>
          </cell>
          <cell r="BH54">
            <v>40359</v>
          </cell>
          <cell r="BL54">
            <v>41348</v>
          </cell>
          <cell r="BO54">
            <v>40359</v>
          </cell>
        </row>
        <row r="55">
          <cell r="A55">
            <v>41341</v>
          </cell>
          <cell r="D55">
            <v>40329</v>
          </cell>
          <cell r="H55">
            <v>41341</v>
          </cell>
          <cell r="K55">
            <v>40326</v>
          </cell>
          <cell r="O55">
            <v>41341</v>
          </cell>
          <cell r="R55">
            <v>40329</v>
          </cell>
          <cell r="V55">
            <v>41341</v>
          </cell>
          <cell r="Y55">
            <v>40326</v>
          </cell>
          <cell r="AC55">
            <v>41341</v>
          </cell>
          <cell r="AF55">
            <v>40326</v>
          </cell>
          <cell r="AJ55">
            <v>41341</v>
          </cell>
          <cell r="AM55">
            <v>40329</v>
          </cell>
          <cell r="AQ55">
            <v>41341</v>
          </cell>
          <cell r="AT55">
            <v>40329</v>
          </cell>
          <cell r="AX55">
            <v>41341</v>
          </cell>
          <cell r="BA55">
            <v>40329</v>
          </cell>
          <cell r="BE55">
            <v>41341</v>
          </cell>
          <cell r="BH55">
            <v>40329</v>
          </cell>
          <cell r="BL55">
            <v>41341</v>
          </cell>
          <cell r="BO55">
            <v>40329</v>
          </cell>
        </row>
        <row r="56">
          <cell r="A56">
            <v>41334</v>
          </cell>
          <cell r="D56">
            <v>40298</v>
          </cell>
          <cell r="H56">
            <v>41334</v>
          </cell>
          <cell r="K56">
            <v>40298</v>
          </cell>
          <cell r="O56">
            <v>41334</v>
          </cell>
          <cell r="R56">
            <v>40298</v>
          </cell>
          <cell r="V56">
            <v>41334</v>
          </cell>
          <cell r="Y56">
            <v>40298</v>
          </cell>
          <cell r="AC56">
            <v>41334</v>
          </cell>
          <cell r="AF56">
            <v>40298</v>
          </cell>
          <cell r="AJ56">
            <v>41334</v>
          </cell>
          <cell r="AM56">
            <v>40298</v>
          </cell>
          <cell r="AQ56">
            <v>41334</v>
          </cell>
          <cell r="AT56">
            <v>40298</v>
          </cell>
          <cell r="AX56">
            <v>41334</v>
          </cell>
          <cell r="BA56">
            <v>40298</v>
          </cell>
          <cell r="BE56">
            <v>41334</v>
          </cell>
          <cell r="BH56">
            <v>40298</v>
          </cell>
          <cell r="BL56">
            <v>41334</v>
          </cell>
          <cell r="BO56">
            <v>40298</v>
          </cell>
        </row>
        <row r="57">
          <cell r="A57">
            <v>41327</v>
          </cell>
          <cell r="D57">
            <v>40268</v>
          </cell>
          <cell r="H57">
            <v>41327</v>
          </cell>
          <cell r="K57">
            <v>40268</v>
          </cell>
          <cell r="O57">
            <v>41327</v>
          </cell>
          <cell r="R57">
            <v>40268</v>
          </cell>
          <cell r="V57">
            <v>41327</v>
          </cell>
          <cell r="Y57">
            <v>40268</v>
          </cell>
          <cell r="AC57">
            <v>41327</v>
          </cell>
          <cell r="AF57">
            <v>40268</v>
          </cell>
          <cell r="AJ57">
            <v>41327</v>
          </cell>
          <cell r="AM57">
            <v>40268</v>
          </cell>
          <cell r="AQ57">
            <v>41327</v>
          </cell>
          <cell r="AT57">
            <v>40268</v>
          </cell>
          <cell r="AX57">
            <v>41327</v>
          </cell>
          <cell r="BA57">
            <v>40268</v>
          </cell>
          <cell r="BE57">
            <v>41327</v>
          </cell>
          <cell r="BH57">
            <v>40268</v>
          </cell>
          <cell r="BL57">
            <v>41327</v>
          </cell>
          <cell r="BO57">
            <v>40268</v>
          </cell>
        </row>
        <row r="58">
          <cell r="A58">
            <v>41320</v>
          </cell>
          <cell r="D58">
            <v>40235</v>
          </cell>
          <cell r="H58">
            <v>41320</v>
          </cell>
          <cell r="K58">
            <v>40235</v>
          </cell>
          <cell r="O58">
            <v>41320</v>
          </cell>
          <cell r="R58">
            <v>40235</v>
          </cell>
          <cell r="V58">
            <v>41320</v>
          </cell>
          <cell r="Y58">
            <v>40235</v>
          </cell>
          <cell r="AC58">
            <v>41320</v>
          </cell>
          <cell r="AF58">
            <v>40235</v>
          </cell>
          <cell r="AJ58">
            <v>41320</v>
          </cell>
          <cell r="AM58">
            <v>40235</v>
          </cell>
          <cell r="AQ58">
            <v>41320</v>
          </cell>
          <cell r="AT58">
            <v>40235</v>
          </cell>
          <cell r="AX58">
            <v>41320</v>
          </cell>
          <cell r="BA58">
            <v>40235</v>
          </cell>
          <cell r="BE58">
            <v>41320</v>
          </cell>
          <cell r="BH58">
            <v>40235</v>
          </cell>
          <cell r="BL58">
            <v>41320</v>
          </cell>
          <cell r="BO58">
            <v>40235</v>
          </cell>
        </row>
        <row r="59">
          <cell r="A59">
            <v>41313</v>
          </cell>
          <cell r="D59">
            <v>40207</v>
          </cell>
          <cell r="H59">
            <v>41313</v>
          </cell>
          <cell r="K59">
            <v>40207</v>
          </cell>
          <cell r="O59">
            <v>41313</v>
          </cell>
          <cell r="R59">
            <v>40207</v>
          </cell>
          <cell r="V59">
            <v>41313</v>
          </cell>
          <cell r="Y59">
            <v>40207</v>
          </cell>
          <cell r="AC59">
            <v>41313</v>
          </cell>
          <cell r="AF59">
            <v>40207</v>
          </cell>
          <cell r="AJ59">
            <v>41313</v>
          </cell>
          <cell r="AM59">
            <v>40207</v>
          </cell>
          <cell r="AQ59">
            <v>41313</v>
          </cell>
          <cell r="AT59">
            <v>40207</v>
          </cell>
          <cell r="AX59">
            <v>41313</v>
          </cell>
          <cell r="BA59">
            <v>40207</v>
          </cell>
          <cell r="BE59">
            <v>41313</v>
          </cell>
          <cell r="BH59">
            <v>40207</v>
          </cell>
          <cell r="BL59">
            <v>41313</v>
          </cell>
          <cell r="BO59">
            <v>40207</v>
          </cell>
        </row>
        <row r="60">
          <cell r="A60">
            <v>41306</v>
          </cell>
          <cell r="D60">
            <v>40178</v>
          </cell>
          <cell r="H60">
            <v>41306</v>
          </cell>
          <cell r="K60">
            <v>40178</v>
          </cell>
          <cell r="O60">
            <v>41306</v>
          </cell>
          <cell r="R60">
            <v>40178</v>
          </cell>
          <cell r="V60">
            <v>41306</v>
          </cell>
          <cell r="Y60">
            <v>40178</v>
          </cell>
          <cell r="AC60">
            <v>41306</v>
          </cell>
          <cell r="AF60">
            <v>40178</v>
          </cell>
          <cell r="AJ60">
            <v>41306</v>
          </cell>
          <cell r="AM60">
            <v>40178</v>
          </cell>
          <cell r="AQ60">
            <v>41306</v>
          </cell>
          <cell r="AT60">
            <v>40178</v>
          </cell>
          <cell r="AX60">
            <v>41306</v>
          </cell>
          <cell r="BA60">
            <v>40178</v>
          </cell>
          <cell r="BE60">
            <v>41306</v>
          </cell>
          <cell r="BH60">
            <v>40178</v>
          </cell>
          <cell r="BL60">
            <v>41306</v>
          </cell>
          <cell r="BO60">
            <v>40178</v>
          </cell>
        </row>
        <row r="61">
          <cell r="A61">
            <v>41299</v>
          </cell>
          <cell r="D61">
            <v>40147</v>
          </cell>
          <cell r="H61">
            <v>41299</v>
          </cell>
          <cell r="K61">
            <v>40147</v>
          </cell>
          <cell r="O61">
            <v>41299</v>
          </cell>
          <cell r="R61">
            <v>40147</v>
          </cell>
          <cell r="V61">
            <v>41299</v>
          </cell>
          <cell r="Y61">
            <v>40147</v>
          </cell>
          <cell r="AC61">
            <v>41299</v>
          </cell>
          <cell r="AF61">
            <v>40147</v>
          </cell>
          <cell r="AJ61">
            <v>41299</v>
          </cell>
          <cell r="AM61">
            <v>40147</v>
          </cell>
          <cell r="AQ61">
            <v>41299</v>
          </cell>
          <cell r="AT61">
            <v>40147</v>
          </cell>
          <cell r="AX61">
            <v>41299</v>
          </cell>
          <cell r="BA61">
            <v>40147</v>
          </cell>
          <cell r="BE61">
            <v>41299</v>
          </cell>
          <cell r="BH61">
            <v>40147</v>
          </cell>
          <cell r="BL61">
            <v>41299</v>
          </cell>
          <cell r="BO61">
            <v>40147</v>
          </cell>
        </row>
        <row r="62">
          <cell r="A62">
            <v>41292</v>
          </cell>
          <cell r="D62">
            <v>40116</v>
          </cell>
          <cell r="H62">
            <v>41292</v>
          </cell>
          <cell r="K62">
            <v>40116</v>
          </cell>
          <cell r="O62">
            <v>41292</v>
          </cell>
          <cell r="R62">
            <v>40116</v>
          </cell>
          <cell r="V62">
            <v>41292</v>
          </cell>
          <cell r="Y62">
            <v>40116</v>
          </cell>
          <cell r="AC62">
            <v>41292</v>
          </cell>
          <cell r="AF62">
            <v>40116</v>
          </cell>
          <cell r="AJ62">
            <v>41292</v>
          </cell>
          <cell r="AM62">
            <v>40116</v>
          </cell>
          <cell r="AQ62">
            <v>41292</v>
          </cell>
          <cell r="AT62">
            <v>40116</v>
          </cell>
          <cell r="AX62">
            <v>41292</v>
          </cell>
          <cell r="BA62">
            <v>40116</v>
          </cell>
          <cell r="BE62">
            <v>41292</v>
          </cell>
          <cell r="BH62">
            <v>40116</v>
          </cell>
          <cell r="BL62">
            <v>41292</v>
          </cell>
          <cell r="BO62">
            <v>40116</v>
          </cell>
        </row>
        <row r="63">
          <cell r="A63">
            <v>41285</v>
          </cell>
          <cell r="D63">
            <v>40086</v>
          </cell>
          <cell r="H63">
            <v>41285</v>
          </cell>
          <cell r="K63">
            <v>40086</v>
          </cell>
          <cell r="O63">
            <v>41285</v>
          </cell>
          <cell r="R63">
            <v>40086</v>
          </cell>
          <cell r="V63">
            <v>41285</v>
          </cell>
          <cell r="Y63">
            <v>40086</v>
          </cell>
          <cell r="AC63">
            <v>41285</v>
          </cell>
          <cell r="AF63">
            <v>40086</v>
          </cell>
          <cell r="AJ63">
            <v>41285</v>
          </cell>
          <cell r="AM63">
            <v>40086</v>
          </cell>
          <cell r="AQ63">
            <v>41285</v>
          </cell>
          <cell r="AT63">
            <v>40086</v>
          </cell>
          <cell r="AX63">
            <v>41285</v>
          </cell>
          <cell r="BA63">
            <v>40086</v>
          </cell>
          <cell r="BE63">
            <v>41285</v>
          </cell>
          <cell r="BH63">
            <v>40086</v>
          </cell>
          <cell r="BL63">
            <v>41285</v>
          </cell>
          <cell r="BO63">
            <v>40086</v>
          </cell>
        </row>
        <row r="64">
          <cell r="A64">
            <v>41278</v>
          </cell>
          <cell r="D64">
            <v>40056</v>
          </cell>
          <cell r="H64">
            <v>41278</v>
          </cell>
          <cell r="K64">
            <v>40056</v>
          </cell>
          <cell r="O64">
            <v>41278</v>
          </cell>
          <cell r="R64">
            <v>40056</v>
          </cell>
          <cell r="V64">
            <v>41278</v>
          </cell>
          <cell r="Y64">
            <v>40056</v>
          </cell>
          <cell r="AC64">
            <v>41278</v>
          </cell>
          <cell r="AF64">
            <v>40056</v>
          </cell>
          <cell r="AJ64">
            <v>41278</v>
          </cell>
          <cell r="AM64">
            <v>40056</v>
          </cell>
          <cell r="AQ64">
            <v>41278</v>
          </cell>
          <cell r="AT64">
            <v>40056</v>
          </cell>
          <cell r="AX64">
            <v>41278</v>
          </cell>
          <cell r="BA64">
            <v>40056</v>
          </cell>
          <cell r="BE64">
            <v>41278</v>
          </cell>
          <cell r="BH64">
            <v>40056</v>
          </cell>
          <cell r="BL64">
            <v>41278</v>
          </cell>
          <cell r="BO64">
            <v>40056</v>
          </cell>
        </row>
        <row r="65">
          <cell r="A65">
            <v>41271</v>
          </cell>
          <cell r="D65">
            <v>40025</v>
          </cell>
          <cell r="H65">
            <v>41271</v>
          </cell>
          <cell r="K65">
            <v>40025</v>
          </cell>
          <cell r="O65">
            <v>41271</v>
          </cell>
          <cell r="R65">
            <v>40025</v>
          </cell>
          <cell r="V65">
            <v>41271</v>
          </cell>
          <cell r="Y65">
            <v>40025</v>
          </cell>
          <cell r="AC65">
            <v>41271</v>
          </cell>
          <cell r="AF65">
            <v>40025</v>
          </cell>
          <cell r="AJ65">
            <v>41271</v>
          </cell>
          <cell r="AM65">
            <v>40025</v>
          </cell>
          <cell r="AQ65">
            <v>41271</v>
          </cell>
          <cell r="AT65">
            <v>40025</v>
          </cell>
          <cell r="AX65">
            <v>41271</v>
          </cell>
          <cell r="BA65">
            <v>40025</v>
          </cell>
          <cell r="BE65">
            <v>41271</v>
          </cell>
          <cell r="BH65">
            <v>40025</v>
          </cell>
          <cell r="BL65">
            <v>41271</v>
          </cell>
          <cell r="BO65">
            <v>40025</v>
          </cell>
        </row>
        <row r="66">
          <cell r="A66">
            <v>41264</v>
          </cell>
          <cell r="D66">
            <v>39994</v>
          </cell>
          <cell r="H66">
            <v>41264</v>
          </cell>
          <cell r="K66">
            <v>39994</v>
          </cell>
          <cell r="O66">
            <v>41264</v>
          </cell>
          <cell r="R66">
            <v>39994</v>
          </cell>
          <cell r="V66">
            <v>41264</v>
          </cell>
          <cell r="Y66">
            <v>39994</v>
          </cell>
          <cell r="AC66">
            <v>41264</v>
          </cell>
          <cell r="AF66">
            <v>39994</v>
          </cell>
          <cell r="AJ66">
            <v>41264</v>
          </cell>
          <cell r="AM66">
            <v>39994</v>
          </cell>
          <cell r="AQ66">
            <v>41264</v>
          </cell>
          <cell r="AT66">
            <v>39994</v>
          </cell>
          <cell r="AX66">
            <v>41264</v>
          </cell>
          <cell r="BA66">
            <v>39994</v>
          </cell>
          <cell r="BE66">
            <v>41264</v>
          </cell>
          <cell r="BH66">
            <v>39994</v>
          </cell>
          <cell r="BL66">
            <v>41264</v>
          </cell>
          <cell r="BO66">
            <v>39994</v>
          </cell>
        </row>
        <row r="67">
          <cell r="A67">
            <v>41257</v>
          </cell>
          <cell r="D67">
            <v>39962</v>
          </cell>
          <cell r="H67">
            <v>41257</v>
          </cell>
          <cell r="K67">
            <v>39962</v>
          </cell>
          <cell r="O67">
            <v>41257</v>
          </cell>
          <cell r="R67">
            <v>39962</v>
          </cell>
          <cell r="V67">
            <v>41257</v>
          </cell>
          <cell r="Y67">
            <v>39962</v>
          </cell>
          <cell r="AC67">
            <v>41257</v>
          </cell>
          <cell r="AF67">
            <v>39962</v>
          </cell>
          <cell r="AJ67">
            <v>41257</v>
          </cell>
          <cell r="AM67">
            <v>39962</v>
          </cell>
          <cell r="AQ67">
            <v>41257</v>
          </cell>
          <cell r="AT67">
            <v>39962</v>
          </cell>
          <cell r="AX67">
            <v>41257</v>
          </cell>
          <cell r="BA67">
            <v>39962</v>
          </cell>
          <cell r="BE67">
            <v>41257</v>
          </cell>
          <cell r="BH67">
            <v>39962</v>
          </cell>
          <cell r="BL67">
            <v>41257</v>
          </cell>
          <cell r="BO67">
            <v>39962</v>
          </cell>
        </row>
        <row r="68">
          <cell r="A68">
            <v>41250</v>
          </cell>
          <cell r="D68">
            <v>39933</v>
          </cell>
          <cell r="H68">
            <v>41250</v>
          </cell>
          <cell r="K68">
            <v>39933</v>
          </cell>
          <cell r="O68">
            <v>41250</v>
          </cell>
          <cell r="R68">
            <v>39933</v>
          </cell>
          <cell r="V68">
            <v>41250</v>
          </cell>
          <cell r="Y68">
            <v>39933</v>
          </cell>
          <cell r="AC68">
            <v>41250</v>
          </cell>
          <cell r="AF68">
            <v>39933</v>
          </cell>
          <cell r="AJ68">
            <v>41250</v>
          </cell>
          <cell r="AM68">
            <v>39933</v>
          </cell>
          <cell r="AQ68">
            <v>41250</v>
          </cell>
          <cell r="AT68">
            <v>39933</v>
          </cell>
          <cell r="AX68">
            <v>41250</v>
          </cell>
          <cell r="BA68">
            <v>39933</v>
          </cell>
          <cell r="BE68">
            <v>41250</v>
          </cell>
          <cell r="BH68">
            <v>39933</v>
          </cell>
          <cell r="BL68">
            <v>41250</v>
          </cell>
          <cell r="BO68">
            <v>39933</v>
          </cell>
        </row>
        <row r="69">
          <cell r="A69">
            <v>41243</v>
          </cell>
          <cell r="D69">
            <v>39903</v>
          </cell>
          <cell r="H69">
            <v>41243</v>
          </cell>
          <cell r="K69">
            <v>39903</v>
          </cell>
          <cell r="O69">
            <v>41243</v>
          </cell>
          <cell r="R69">
            <v>39903</v>
          </cell>
          <cell r="V69">
            <v>41243</v>
          </cell>
          <cell r="Y69">
            <v>39903</v>
          </cell>
          <cell r="AC69">
            <v>41243</v>
          </cell>
          <cell r="AF69">
            <v>39903</v>
          </cell>
          <cell r="AJ69">
            <v>41243</v>
          </cell>
          <cell r="AM69">
            <v>39903</v>
          </cell>
          <cell r="AQ69">
            <v>41243</v>
          </cell>
          <cell r="AT69">
            <v>39903</v>
          </cell>
          <cell r="AX69">
            <v>41243</v>
          </cell>
          <cell r="BA69">
            <v>39903</v>
          </cell>
          <cell r="BE69">
            <v>41243</v>
          </cell>
          <cell r="BH69">
            <v>39903</v>
          </cell>
          <cell r="BL69">
            <v>41243</v>
          </cell>
          <cell r="BO69">
            <v>39903</v>
          </cell>
        </row>
        <row r="70">
          <cell r="A70">
            <v>41236</v>
          </cell>
          <cell r="D70">
            <v>39871</v>
          </cell>
          <cell r="H70">
            <v>41236</v>
          </cell>
          <cell r="K70">
            <v>39871</v>
          </cell>
          <cell r="O70">
            <v>41236</v>
          </cell>
          <cell r="R70">
            <v>39871</v>
          </cell>
          <cell r="V70">
            <v>41236</v>
          </cell>
          <cell r="Y70">
            <v>39871</v>
          </cell>
          <cell r="AC70">
            <v>41236</v>
          </cell>
          <cell r="AF70">
            <v>39871</v>
          </cell>
          <cell r="AJ70">
            <v>41236</v>
          </cell>
          <cell r="AM70">
            <v>39871</v>
          </cell>
          <cell r="AQ70">
            <v>41236</v>
          </cell>
          <cell r="AT70">
            <v>39871</v>
          </cell>
          <cell r="AX70">
            <v>41236</v>
          </cell>
          <cell r="BA70">
            <v>39871</v>
          </cell>
          <cell r="BE70">
            <v>41236</v>
          </cell>
          <cell r="BH70">
            <v>39871</v>
          </cell>
          <cell r="BL70">
            <v>41236</v>
          </cell>
          <cell r="BO70">
            <v>39871</v>
          </cell>
        </row>
        <row r="71">
          <cell r="A71">
            <v>41229</v>
          </cell>
          <cell r="D71">
            <v>39843</v>
          </cell>
          <cell r="H71">
            <v>41229</v>
          </cell>
          <cell r="K71">
            <v>39843</v>
          </cell>
          <cell r="O71">
            <v>41229</v>
          </cell>
          <cell r="R71">
            <v>39843</v>
          </cell>
          <cell r="V71">
            <v>41229</v>
          </cell>
          <cell r="Y71">
            <v>39843</v>
          </cell>
          <cell r="AC71">
            <v>41229</v>
          </cell>
          <cell r="AF71">
            <v>39843</v>
          </cell>
          <cell r="AJ71">
            <v>41229</v>
          </cell>
          <cell r="AM71">
            <v>39843</v>
          </cell>
          <cell r="AQ71">
            <v>41229</v>
          </cell>
          <cell r="AT71">
            <v>39843</v>
          </cell>
          <cell r="AX71">
            <v>41229</v>
          </cell>
          <cell r="BA71">
            <v>39843</v>
          </cell>
          <cell r="BE71">
            <v>41229</v>
          </cell>
          <cell r="BH71">
            <v>39843</v>
          </cell>
          <cell r="BL71">
            <v>41229</v>
          </cell>
          <cell r="BO71">
            <v>39843</v>
          </cell>
        </row>
        <row r="72">
          <cell r="A72">
            <v>41222</v>
          </cell>
          <cell r="D72">
            <v>39813</v>
          </cell>
          <cell r="H72">
            <v>41222</v>
          </cell>
          <cell r="K72">
            <v>39813</v>
          </cell>
          <cell r="O72">
            <v>41222</v>
          </cell>
          <cell r="R72">
            <v>39813</v>
          </cell>
          <cell r="V72">
            <v>41222</v>
          </cell>
          <cell r="Y72">
            <v>39813</v>
          </cell>
          <cell r="AC72">
            <v>41222</v>
          </cell>
          <cell r="AF72">
            <v>39813</v>
          </cell>
          <cell r="AJ72">
            <v>41222</v>
          </cell>
          <cell r="AM72">
            <v>39813</v>
          </cell>
          <cell r="AQ72">
            <v>41222</v>
          </cell>
          <cell r="AT72">
            <v>39813</v>
          </cell>
          <cell r="AX72">
            <v>41222</v>
          </cell>
          <cell r="BA72">
            <v>39813</v>
          </cell>
          <cell r="BE72">
            <v>41222</v>
          </cell>
          <cell r="BH72">
            <v>39813</v>
          </cell>
          <cell r="BL72">
            <v>41222</v>
          </cell>
          <cell r="BO72">
            <v>39813</v>
          </cell>
        </row>
        <row r="73">
          <cell r="A73">
            <v>41215</v>
          </cell>
          <cell r="H73">
            <v>41215</v>
          </cell>
          <cell r="O73">
            <v>41215</v>
          </cell>
          <cell r="V73">
            <v>41215</v>
          </cell>
          <cell r="AC73">
            <v>41215</v>
          </cell>
          <cell r="AJ73">
            <v>41215</v>
          </cell>
          <cell r="AQ73">
            <v>41215</v>
          </cell>
          <cell r="AX73">
            <v>41215</v>
          </cell>
          <cell r="BE73">
            <v>41215</v>
          </cell>
          <cell r="BL73">
            <v>41215</v>
          </cell>
        </row>
        <row r="74">
          <cell r="A74">
            <v>41208</v>
          </cell>
          <cell r="H74">
            <v>41208</v>
          </cell>
          <cell r="O74">
            <v>41208</v>
          </cell>
          <cell r="V74">
            <v>41208</v>
          </cell>
          <cell r="AC74">
            <v>41208</v>
          </cell>
          <cell r="AJ74">
            <v>41208</v>
          </cell>
          <cell r="AQ74">
            <v>41208</v>
          </cell>
          <cell r="AX74">
            <v>41208</v>
          </cell>
          <cell r="BE74">
            <v>41208</v>
          </cell>
          <cell r="BL74">
            <v>41208</v>
          </cell>
        </row>
        <row r="75">
          <cell r="A75">
            <v>41201</v>
          </cell>
          <cell r="H75">
            <v>41201</v>
          </cell>
          <cell r="O75">
            <v>41201</v>
          </cell>
          <cell r="V75">
            <v>41201</v>
          </cell>
          <cell r="AC75">
            <v>41201</v>
          </cell>
          <cell r="AJ75">
            <v>41201</v>
          </cell>
          <cell r="AQ75">
            <v>41201</v>
          </cell>
          <cell r="AX75">
            <v>41201</v>
          </cell>
          <cell r="BE75">
            <v>41201</v>
          </cell>
          <cell r="BL75">
            <v>41201</v>
          </cell>
        </row>
        <row r="76">
          <cell r="A76">
            <v>41194</v>
          </cell>
          <cell r="H76">
            <v>41194</v>
          </cell>
          <cell r="O76">
            <v>41194</v>
          </cell>
          <cell r="V76">
            <v>41194</v>
          </cell>
          <cell r="AC76">
            <v>41194</v>
          </cell>
          <cell r="AJ76">
            <v>41194</v>
          </cell>
          <cell r="AQ76">
            <v>41194</v>
          </cell>
          <cell r="AX76">
            <v>41194</v>
          </cell>
          <cell r="BE76">
            <v>41194</v>
          </cell>
          <cell r="BL76">
            <v>41194</v>
          </cell>
        </row>
        <row r="77">
          <cell r="A77">
            <v>41187</v>
          </cell>
          <cell r="H77">
            <v>41187</v>
          </cell>
          <cell r="O77">
            <v>41187</v>
          </cell>
          <cell r="V77">
            <v>41187</v>
          </cell>
          <cell r="AC77">
            <v>41187</v>
          </cell>
          <cell r="AJ77">
            <v>41187</v>
          </cell>
          <cell r="AQ77">
            <v>41187</v>
          </cell>
          <cell r="AX77">
            <v>41187</v>
          </cell>
          <cell r="BE77">
            <v>41187</v>
          </cell>
          <cell r="BL77">
            <v>41187</v>
          </cell>
        </row>
        <row r="78">
          <cell r="A78">
            <v>41180</v>
          </cell>
          <cell r="H78">
            <v>41180</v>
          </cell>
          <cell r="O78">
            <v>41180</v>
          </cell>
          <cell r="V78">
            <v>41180</v>
          </cell>
          <cell r="AC78">
            <v>41180</v>
          </cell>
          <cell r="AJ78">
            <v>41180</v>
          </cell>
          <cell r="AQ78">
            <v>41180</v>
          </cell>
          <cell r="AX78">
            <v>41180</v>
          </cell>
          <cell r="BE78">
            <v>41180</v>
          </cell>
          <cell r="BL78">
            <v>41180</v>
          </cell>
        </row>
        <row r="79">
          <cell r="A79">
            <v>41173</v>
          </cell>
          <cell r="H79">
            <v>41173</v>
          </cell>
          <cell r="O79">
            <v>41173</v>
          </cell>
          <cell r="V79">
            <v>41173</v>
          </cell>
          <cell r="AC79">
            <v>41173</v>
          </cell>
          <cell r="AJ79">
            <v>41173</v>
          </cell>
          <cell r="AQ79">
            <v>41173</v>
          </cell>
          <cell r="AX79">
            <v>41173</v>
          </cell>
          <cell r="BE79">
            <v>41173</v>
          </cell>
          <cell r="BL79">
            <v>41173</v>
          </cell>
        </row>
        <row r="80">
          <cell r="A80">
            <v>41166</v>
          </cell>
          <cell r="H80">
            <v>41166</v>
          </cell>
          <cell r="O80">
            <v>41166</v>
          </cell>
          <cell r="V80">
            <v>41166</v>
          </cell>
          <cell r="AC80">
            <v>41166</v>
          </cell>
          <cell r="AJ80">
            <v>41166</v>
          </cell>
          <cell r="AQ80">
            <v>41166</v>
          </cell>
          <cell r="AX80">
            <v>41166</v>
          </cell>
          <cell r="BE80">
            <v>41166</v>
          </cell>
          <cell r="BL80">
            <v>41166</v>
          </cell>
        </row>
        <row r="81">
          <cell r="A81">
            <v>41159</v>
          </cell>
          <cell r="H81">
            <v>41159</v>
          </cell>
          <cell r="O81">
            <v>41159</v>
          </cell>
          <cell r="V81">
            <v>41159</v>
          </cell>
          <cell r="AC81">
            <v>41159</v>
          </cell>
          <cell r="AJ81">
            <v>41159</v>
          </cell>
          <cell r="AQ81">
            <v>41159</v>
          </cell>
          <cell r="AX81">
            <v>41159</v>
          </cell>
          <cell r="BE81">
            <v>41159</v>
          </cell>
          <cell r="BL81">
            <v>41159</v>
          </cell>
        </row>
        <row r="82">
          <cell r="A82">
            <v>41152</v>
          </cell>
          <cell r="H82">
            <v>41152</v>
          </cell>
          <cell r="O82">
            <v>41152</v>
          </cell>
          <cell r="V82">
            <v>41152</v>
          </cell>
          <cell r="AC82">
            <v>41152</v>
          </cell>
          <cell r="AJ82">
            <v>41152</v>
          </cell>
          <cell r="AQ82">
            <v>41152</v>
          </cell>
          <cell r="AX82">
            <v>41152</v>
          </cell>
          <cell r="BE82">
            <v>41152</v>
          </cell>
          <cell r="BL82">
            <v>41152</v>
          </cell>
        </row>
        <row r="83">
          <cell r="A83">
            <v>41145</v>
          </cell>
          <cell r="H83">
            <v>41145</v>
          </cell>
          <cell r="O83">
            <v>41145</v>
          </cell>
          <cell r="V83">
            <v>41145</v>
          </cell>
          <cell r="AC83">
            <v>41145</v>
          </cell>
          <cell r="AJ83">
            <v>41145</v>
          </cell>
          <cell r="AQ83">
            <v>41145</v>
          </cell>
          <cell r="AX83">
            <v>41145</v>
          </cell>
          <cell r="BE83">
            <v>41145</v>
          </cell>
          <cell r="BL83">
            <v>41145</v>
          </cell>
        </row>
        <row r="84">
          <cell r="A84">
            <v>41138</v>
          </cell>
          <cell r="H84">
            <v>41138</v>
          </cell>
          <cell r="O84">
            <v>41138</v>
          </cell>
          <cell r="V84">
            <v>41138</v>
          </cell>
          <cell r="AC84">
            <v>41138</v>
          </cell>
          <cell r="AJ84">
            <v>41138</v>
          </cell>
          <cell r="AQ84">
            <v>41138</v>
          </cell>
          <cell r="AX84">
            <v>41138</v>
          </cell>
          <cell r="BE84">
            <v>41138</v>
          </cell>
          <cell r="BL84">
            <v>41138</v>
          </cell>
        </row>
        <row r="85">
          <cell r="A85">
            <v>41131</v>
          </cell>
          <cell r="H85">
            <v>41131</v>
          </cell>
          <cell r="O85">
            <v>41131</v>
          </cell>
          <cell r="V85">
            <v>41131</v>
          </cell>
          <cell r="AC85">
            <v>41131</v>
          </cell>
          <cell r="AJ85">
            <v>41131</v>
          </cell>
          <cell r="AQ85">
            <v>41131</v>
          </cell>
          <cell r="AX85">
            <v>41131</v>
          </cell>
          <cell r="BE85">
            <v>41131</v>
          </cell>
          <cell r="BL85">
            <v>41131</v>
          </cell>
        </row>
        <row r="86">
          <cell r="A86">
            <v>41124</v>
          </cell>
          <cell r="H86">
            <v>41124</v>
          </cell>
          <cell r="O86">
            <v>41124</v>
          </cell>
          <cell r="V86">
            <v>41124</v>
          </cell>
          <cell r="AC86">
            <v>41124</v>
          </cell>
          <cell r="AJ86">
            <v>41124</v>
          </cell>
          <cell r="AQ86">
            <v>41124</v>
          </cell>
          <cell r="AX86">
            <v>41124</v>
          </cell>
          <cell r="BE86">
            <v>41124</v>
          </cell>
          <cell r="BL86">
            <v>41124</v>
          </cell>
        </row>
        <row r="87">
          <cell r="A87">
            <v>41117</v>
          </cell>
          <cell r="H87">
            <v>41117</v>
          </cell>
          <cell r="O87">
            <v>41117</v>
          </cell>
          <cell r="V87">
            <v>41117</v>
          </cell>
          <cell r="AC87">
            <v>41117</v>
          </cell>
          <cell r="AJ87">
            <v>41117</v>
          </cell>
          <cell r="AQ87">
            <v>41117</v>
          </cell>
          <cell r="AX87">
            <v>41117</v>
          </cell>
          <cell r="BE87">
            <v>41117</v>
          </cell>
          <cell r="BL87">
            <v>41117</v>
          </cell>
        </row>
        <row r="88">
          <cell r="A88">
            <v>41110</v>
          </cell>
          <cell r="H88">
            <v>41110</v>
          </cell>
          <cell r="O88">
            <v>41110</v>
          </cell>
          <cell r="V88">
            <v>41110</v>
          </cell>
          <cell r="AC88">
            <v>41110</v>
          </cell>
          <cell r="AJ88">
            <v>41110</v>
          </cell>
          <cell r="AQ88">
            <v>41110</v>
          </cell>
          <cell r="AX88">
            <v>41110</v>
          </cell>
          <cell r="BE88">
            <v>41110</v>
          </cell>
          <cell r="BL88">
            <v>41110</v>
          </cell>
        </row>
        <row r="89">
          <cell r="A89">
            <v>41103</v>
          </cell>
          <cell r="H89">
            <v>41103</v>
          </cell>
          <cell r="O89">
            <v>41103</v>
          </cell>
          <cell r="V89">
            <v>41103</v>
          </cell>
          <cell r="AC89">
            <v>41103</v>
          </cell>
          <cell r="AJ89">
            <v>41103</v>
          </cell>
          <cell r="AQ89">
            <v>41103</v>
          </cell>
          <cell r="AX89">
            <v>41103</v>
          </cell>
          <cell r="BE89">
            <v>41103</v>
          </cell>
          <cell r="BL89">
            <v>41103</v>
          </cell>
        </row>
        <row r="90">
          <cell r="A90">
            <v>41096</v>
          </cell>
          <cell r="H90">
            <v>41096</v>
          </cell>
          <cell r="O90">
            <v>41096</v>
          </cell>
          <cell r="V90">
            <v>41096</v>
          </cell>
          <cell r="AC90">
            <v>41096</v>
          </cell>
          <cell r="AJ90">
            <v>41096</v>
          </cell>
          <cell r="AQ90">
            <v>41096</v>
          </cell>
          <cell r="AX90">
            <v>41096</v>
          </cell>
          <cell r="BE90">
            <v>41096</v>
          </cell>
          <cell r="BL90">
            <v>41096</v>
          </cell>
        </row>
        <row r="91">
          <cell r="A91">
            <v>41089</v>
          </cell>
          <cell r="H91">
            <v>41089</v>
          </cell>
          <cell r="O91">
            <v>41089</v>
          </cell>
          <cell r="V91">
            <v>41089</v>
          </cell>
          <cell r="AC91">
            <v>41089</v>
          </cell>
          <cell r="AJ91">
            <v>41089</v>
          </cell>
          <cell r="AQ91">
            <v>41089</v>
          </cell>
          <cell r="AX91">
            <v>41089</v>
          </cell>
          <cell r="BE91">
            <v>41089</v>
          </cell>
          <cell r="BL91">
            <v>41089</v>
          </cell>
        </row>
        <row r="92">
          <cell r="A92">
            <v>41082</v>
          </cell>
          <cell r="H92">
            <v>41082</v>
          </cell>
          <cell r="O92">
            <v>41082</v>
          </cell>
          <cell r="V92">
            <v>41082</v>
          </cell>
          <cell r="AC92">
            <v>41082</v>
          </cell>
          <cell r="AJ92">
            <v>41082</v>
          </cell>
          <cell r="AQ92">
            <v>41082</v>
          </cell>
          <cell r="AX92">
            <v>41082</v>
          </cell>
          <cell r="BE92">
            <v>41082</v>
          </cell>
          <cell r="BL92">
            <v>41082</v>
          </cell>
        </row>
        <row r="93">
          <cell r="A93">
            <v>41075</v>
          </cell>
          <cell r="H93">
            <v>41075</v>
          </cell>
          <cell r="O93">
            <v>41075</v>
          </cell>
          <cell r="V93">
            <v>41075</v>
          </cell>
          <cell r="AC93">
            <v>41075</v>
          </cell>
          <cell r="AJ93">
            <v>41075</v>
          </cell>
          <cell r="AQ93">
            <v>41075</v>
          </cell>
          <cell r="AX93">
            <v>41075</v>
          </cell>
          <cell r="BE93">
            <v>41075</v>
          </cell>
          <cell r="BL93">
            <v>41075</v>
          </cell>
        </row>
        <row r="94">
          <cell r="A94">
            <v>41068</v>
          </cell>
          <cell r="H94">
            <v>41068</v>
          </cell>
          <cell r="O94">
            <v>41068</v>
          </cell>
          <cell r="V94">
            <v>41068</v>
          </cell>
          <cell r="AC94">
            <v>41068</v>
          </cell>
          <cell r="AJ94">
            <v>41068</v>
          </cell>
          <cell r="AQ94">
            <v>41068</v>
          </cell>
          <cell r="AX94">
            <v>41068</v>
          </cell>
          <cell r="BE94">
            <v>41068</v>
          </cell>
          <cell r="BL94">
            <v>41068</v>
          </cell>
        </row>
        <row r="95">
          <cell r="A95">
            <v>41061</v>
          </cell>
          <cell r="H95">
            <v>41061</v>
          </cell>
          <cell r="O95">
            <v>41061</v>
          </cell>
          <cell r="V95">
            <v>41061</v>
          </cell>
          <cell r="AC95">
            <v>41061</v>
          </cell>
          <cell r="AJ95">
            <v>41061</v>
          </cell>
          <cell r="AQ95">
            <v>41061</v>
          </cell>
          <cell r="AX95">
            <v>41061</v>
          </cell>
          <cell r="BE95">
            <v>41061</v>
          </cell>
          <cell r="BL95">
            <v>41061</v>
          </cell>
        </row>
        <row r="96">
          <cell r="A96">
            <v>41054</v>
          </cell>
          <cell r="H96">
            <v>41054</v>
          </cell>
          <cell r="O96">
            <v>41054</v>
          </cell>
          <cell r="V96">
            <v>41054</v>
          </cell>
          <cell r="AC96">
            <v>41054</v>
          </cell>
          <cell r="AJ96">
            <v>41054</v>
          </cell>
          <cell r="AQ96">
            <v>41054</v>
          </cell>
          <cell r="AX96">
            <v>41054</v>
          </cell>
          <cell r="BE96">
            <v>41054</v>
          </cell>
          <cell r="BL96">
            <v>41054</v>
          </cell>
        </row>
        <row r="97">
          <cell r="A97">
            <v>41047</v>
          </cell>
          <cell r="H97">
            <v>41047</v>
          </cell>
          <cell r="O97">
            <v>41047</v>
          </cell>
          <cell r="V97">
            <v>41047</v>
          </cell>
          <cell r="AC97">
            <v>41047</v>
          </cell>
          <cell r="AJ97">
            <v>41047</v>
          </cell>
          <cell r="AQ97">
            <v>41047</v>
          </cell>
          <cell r="AX97">
            <v>41047</v>
          </cell>
          <cell r="BE97">
            <v>41047</v>
          </cell>
          <cell r="BL97">
            <v>41047</v>
          </cell>
        </row>
        <row r="98">
          <cell r="A98">
            <v>41040</v>
          </cell>
          <cell r="H98">
            <v>41040</v>
          </cell>
          <cell r="O98">
            <v>41040</v>
          </cell>
          <cell r="V98">
            <v>41040</v>
          </cell>
          <cell r="AC98">
            <v>41040</v>
          </cell>
          <cell r="AJ98">
            <v>41040</v>
          </cell>
          <cell r="AQ98">
            <v>41040</v>
          </cell>
          <cell r="AX98">
            <v>41040</v>
          </cell>
          <cell r="BE98">
            <v>41040</v>
          </cell>
          <cell r="BL98">
            <v>41040</v>
          </cell>
        </row>
        <row r="99">
          <cell r="A99">
            <v>41033</v>
          </cell>
          <cell r="H99">
            <v>41033</v>
          </cell>
          <cell r="O99">
            <v>41033</v>
          </cell>
          <cell r="V99">
            <v>41033</v>
          </cell>
          <cell r="AC99">
            <v>41033</v>
          </cell>
          <cell r="AJ99">
            <v>41033</v>
          </cell>
          <cell r="AQ99">
            <v>41033</v>
          </cell>
          <cell r="AX99">
            <v>41033</v>
          </cell>
          <cell r="BE99">
            <v>41033</v>
          </cell>
          <cell r="BL99">
            <v>41033</v>
          </cell>
        </row>
        <row r="100">
          <cell r="A100">
            <v>41026</v>
          </cell>
          <cell r="H100">
            <v>41026</v>
          </cell>
          <cell r="O100">
            <v>41026</v>
          </cell>
          <cell r="V100">
            <v>41026</v>
          </cell>
          <cell r="AC100">
            <v>41026</v>
          </cell>
          <cell r="AJ100">
            <v>41026</v>
          </cell>
          <cell r="AQ100">
            <v>41026</v>
          </cell>
          <cell r="AX100">
            <v>41026</v>
          </cell>
          <cell r="BE100">
            <v>41026</v>
          </cell>
          <cell r="BL100">
            <v>41026</v>
          </cell>
        </row>
        <row r="101">
          <cell r="A101">
            <v>41019</v>
          </cell>
          <cell r="H101">
            <v>41019</v>
          </cell>
          <cell r="O101">
            <v>41019</v>
          </cell>
          <cell r="V101">
            <v>41019</v>
          </cell>
          <cell r="AC101">
            <v>41019</v>
          </cell>
          <cell r="AJ101">
            <v>41019</v>
          </cell>
          <cell r="AQ101">
            <v>41019</v>
          </cell>
          <cell r="AX101">
            <v>41019</v>
          </cell>
          <cell r="BE101">
            <v>41019</v>
          </cell>
          <cell r="BL101">
            <v>41019</v>
          </cell>
        </row>
        <row r="102">
          <cell r="A102">
            <v>41012</v>
          </cell>
          <cell r="H102">
            <v>41012</v>
          </cell>
          <cell r="O102">
            <v>41012</v>
          </cell>
          <cell r="V102">
            <v>41012</v>
          </cell>
          <cell r="AC102">
            <v>41012</v>
          </cell>
          <cell r="AJ102">
            <v>41012</v>
          </cell>
          <cell r="AQ102">
            <v>41012</v>
          </cell>
          <cell r="AX102">
            <v>41012</v>
          </cell>
          <cell r="BE102">
            <v>41012</v>
          </cell>
          <cell r="BL102">
            <v>41012</v>
          </cell>
        </row>
        <row r="103">
          <cell r="A103">
            <v>41004</v>
          </cell>
          <cell r="H103">
            <v>41004</v>
          </cell>
          <cell r="O103">
            <v>41004</v>
          </cell>
          <cell r="V103">
            <v>41004</v>
          </cell>
          <cell r="AC103">
            <v>41004</v>
          </cell>
          <cell r="AJ103">
            <v>41004</v>
          </cell>
          <cell r="AQ103">
            <v>41004</v>
          </cell>
          <cell r="AX103">
            <v>41004</v>
          </cell>
          <cell r="BE103">
            <v>41004</v>
          </cell>
          <cell r="BL103">
            <v>41004</v>
          </cell>
        </row>
        <row r="104">
          <cell r="A104">
            <v>40998</v>
          </cell>
          <cell r="H104">
            <v>40998</v>
          </cell>
          <cell r="O104">
            <v>40998</v>
          </cell>
          <cell r="V104">
            <v>40998</v>
          </cell>
          <cell r="AC104">
            <v>40998</v>
          </cell>
          <cell r="AJ104">
            <v>40998</v>
          </cell>
          <cell r="AQ104">
            <v>40998</v>
          </cell>
          <cell r="AX104">
            <v>40998</v>
          </cell>
          <cell r="BE104">
            <v>40998</v>
          </cell>
          <cell r="BL104">
            <v>40998</v>
          </cell>
        </row>
        <row r="105">
          <cell r="A105">
            <v>40991</v>
          </cell>
          <cell r="H105">
            <v>40991</v>
          </cell>
          <cell r="O105">
            <v>40991</v>
          </cell>
          <cell r="V105">
            <v>40991</v>
          </cell>
          <cell r="AC105">
            <v>40991</v>
          </cell>
          <cell r="AJ105">
            <v>40991</v>
          </cell>
          <cell r="AQ105">
            <v>40991</v>
          </cell>
          <cell r="AX105">
            <v>40991</v>
          </cell>
          <cell r="BE105">
            <v>40991</v>
          </cell>
          <cell r="BL105">
            <v>40991</v>
          </cell>
        </row>
        <row r="106">
          <cell r="A106">
            <v>40984</v>
          </cell>
          <cell r="H106">
            <v>40984</v>
          </cell>
          <cell r="O106">
            <v>40984</v>
          </cell>
          <cell r="V106">
            <v>40984</v>
          </cell>
          <cell r="AC106">
            <v>40984</v>
          </cell>
          <cell r="AJ106">
            <v>40984</v>
          </cell>
          <cell r="AQ106">
            <v>40984</v>
          </cell>
          <cell r="AX106">
            <v>40984</v>
          </cell>
          <cell r="BE106">
            <v>40984</v>
          </cell>
          <cell r="BL106">
            <v>40984</v>
          </cell>
        </row>
        <row r="107">
          <cell r="A107">
            <v>40977</v>
          </cell>
          <cell r="H107">
            <v>40977</v>
          </cell>
          <cell r="O107">
            <v>40977</v>
          </cell>
          <cell r="V107">
            <v>40977</v>
          </cell>
          <cell r="AC107">
            <v>40977</v>
          </cell>
          <cell r="AJ107">
            <v>40977</v>
          </cell>
          <cell r="AQ107">
            <v>40977</v>
          </cell>
          <cell r="AX107">
            <v>40977</v>
          </cell>
          <cell r="BE107">
            <v>40977</v>
          </cell>
          <cell r="BL107">
            <v>40977</v>
          </cell>
        </row>
        <row r="108">
          <cell r="A108">
            <v>40970</v>
          </cell>
          <cell r="H108">
            <v>40970</v>
          </cell>
          <cell r="O108">
            <v>40970</v>
          </cell>
          <cell r="V108">
            <v>40970</v>
          </cell>
          <cell r="AC108">
            <v>40970</v>
          </cell>
          <cell r="AJ108">
            <v>40970</v>
          </cell>
          <cell r="AQ108">
            <v>40970</v>
          </cell>
          <cell r="AX108">
            <v>40970</v>
          </cell>
          <cell r="BE108">
            <v>40970</v>
          </cell>
          <cell r="BL108">
            <v>40970</v>
          </cell>
        </row>
        <row r="109">
          <cell r="A109">
            <v>40963</v>
          </cell>
          <cell r="H109">
            <v>40963</v>
          </cell>
          <cell r="O109">
            <v>40963</v>
          </cell>
          <cell r="V109">
            <v>40963</v>
          </cell>
          <cell r="AC109">
            <v>40963</v>
          </cell>
          <cell r="AJ109">
            <v>40963</v>
          </cell>
          <cell r="AQ109">
            <v>40963</v>
          </cell>
          <cell r="AX109">
            <v>40963</v>
          </cell>
          <cell r="BE109">
            <v>40963</v>
          </cell>
          <cell r="BL109">
            <v>40963</v>
          </cell>
        </row>
        <row r="110">
          <cell r="A110">
            <v>40956</v>
          </cell>
          <cell r="H110">
            <v>40956</v>
          </cell>
          <cell r="O110">
            <v>40956</v>
          </cell>
          <cell r="V110">
            <v>40956</v>
          </cell>
          <cell r="AC110">
            <v>40956</v>
          </cell>
          <cell r="AJ110">
            <v>40956</v>
          </cell>
          <cell r="AQ110">
            <v>40956</v>
          </cell>
          <cell r="AX110">
            <v>40956</v>
          </cell>
          <cell r="BE110">
            <v>40956</v>
          </cell>
          <cell r="BL110">
            <v>40956</v>
          </cell>
        </row>
        <row r="111">
          <cell r="A111">
            <v>40949</v>
          </cell>
          <cell r="H111">
            <v>40949</v>
          </cell>
          <cell r="O111">
            <v>40949</v>
          </cell>
          <cell r="V111">
            <v>40949</v>
          </cell>
          <cell r="AC111">
            <v>40949</v>
          </cell>
          <cell r="AJ111">
            <v>40949</v>
          </cell>
          <cell r="AQ111">
            <v>40949</v>
          </cell>
          <cell r="AX111">
            <v>40949</v>
          </cell>
          <cell r="BE111">
            <v>40949</v>
          </cell>
          <cell r="BL111">
            <v>40949</v>
          </cell>
        </row>
        <row r="112">
          <cell r="A112">
            <v>40942</v>
          </cell>
          <cell r="H112">
            <v>40942</v>
          </cell>
          <cell r="O112">
            <v>40942</v>
          </cell>
          <cell r="V112">
            <v>40942</v>
          </cell>
          <cell r="AC112">
            <v>40942</v>
          </cell>
          <cell r="AJ112">
            <v>40942</v>
          </cell>
          <cell r="AQ112">
            <v>40942</v>
          </cell>
          <cell r="AX112">
            <v>40942</v>
          </cell>
          <cell r="BE112">
            <v>40942</v>
          </cell>
          <cell r="BL112">
            <v>40942</v>
          </cell>
        </row>
        <row r="113">
          <cell r="A113">
            <v>40935</v>
          </cell>
          <cell r="H113">
            <v>40935</v>
          </cell>
          <cell r="O113">
            <v>40935</v>
          </cell>
          <cell r="V113">
            <v>40935</v>
          </cell>
          <cell r="AC113">
            <v>40935</v>
          </cell>
          <cell r="AJ113">
            <v>40935</v>
          </cell>
          <cell r="AQ113">
            <v>40935</v>
          </cell>
          <cell r="AX113">
            <v>40935</v>
          </cell>
          <cell r="BE113">
            <v>40935</v>
          </cell>
          <cell r="BL113">
            <v>40935</v>
          </cell>
        </row>
        <row r="114">
          <cell r="A114">
            <v>40928</v>
          </cell>
          <cell r="H114">
            <v>40928</v>
          </cell>
          <cell r="O114">
            <v>40928</v>
          </cell>
          <cell r="V114">
            <v>40928</v>
          </cell>
          <cell r="AC114">
            <v>40928</v>
          </cell>
          <cell r="AJ114">
            <v>40928</v>
          </cell>
          <cell r="AQ114">
            <v>40928</v>
          </cell>
          <cell r="AX114">
            <v>40928</v>
          </cell>
          <cell r="BE114">
            <v>40928</v>
          </cell>
          <cell r="BL114">
            <v>40928</v>
          </cell>
        </row>
        <row r="115">
          <cell r="A115">
            <v>40921</v>
          </cell>
          <cell r="H115">
            <v>40921</v>
          </cell>
          <cell r="O115">
            <v>40921</v>
          </cell>
          <cell r="V115">
            <v>40921</v>
          </cell>
          <cell r="AC115">
            <v>40921</v>
          </cell>
          <cell r="AJ115">
            <v>40921</v>
          </cell>
          <cell r="AQ115">
            <v>40921</v>
          </cell>
          <cell r="AX115">
            <v>40921</v>
          </cell>
          <cell r="BE115">
            <v>40921</v>
          </cell>
          <cell r="BL115">
            <v>40921</v>
          </cell>
        </row>
        <row r="116">
          <cell r="A116">
            <v>40914</v>
          </cell>
          <cell r="H116">
            <v>40914</v>
          </cell>
          <cell r="O116">
            <v>40914</v>
          </cell>
          <cell r="V116">
            <v>40914</v>
          </cell>
          <cell r="AC116">
            <v>40914</v>
          </cell>
          <cell r="AJ116">
            <v>40914</v>
          </cell>
          <cell r="AQ116">
            <v>40914</v>
          </cell>
          <cell r="AX116">
            <v>40914</v>
          </cell>
          <cell r="BE116">
            <v>40914</v>
          </cell>
          <cell r="BL116">
            <v>40914</v>
          </cell>
        </row>
        <row r="117">
          <cell r="A117">
            <v>40907</v>
          </cell>
          <cell r="H117">
            <v>40907</v>
          </cell>
          <cell r="O117">
            <v>40907</v>
          </cell>
          <cell r="V117">
            <v>40907</v>
          </cell>
          <cell r="AC117">
            <v>40907</v>
          </cell>
          <cell r="AJ117">
            <v>40907</v>
          </cell>
          <cell r="AQ117">
            <v>40907</v>
          </cell>
          <cell r="AX117">
            <v>40907</v>
          </cell>
          <cell r="BE117">
            <v>40907</v>
          </cell>
          <cell r="BL117">
            <v>40907</v>
          </cell>
        </row>
        <row r="118">
          <cell r="A118">
            <v>40900</v>
          </cell>
          <cell r="H118">
            <v>40900</v>
          </cell>
          <cell r="O118">
            <v>40900</v>
          </cell>
          <cell r="V118">
            <v>40900</v>
          </cell>
          <cell r="AC118">
            <v>40900</v>
          </cell>
          <cell r="AJ118">
            <v>40900</v>
          </cell>
          <cell r="AQ118">
            <v>40900</v>
          </cell>
          <cell r="AX118">
            <v>40900</v>
          </cell>
          <cell r="BE118">
            <v>40900</v>
          </cell>
          <cell r="BL118">
            <v>40900</v>
          </cell>
        </row>
        <row r="119">
          <cell r="A119">
            <v>40893</v>
          </cell>
          <cell r="H119">
            <v>40893</v>
          </cell>
          <cell r="O119">
            <v>40893</v>
          </cell>
          <cell r="V119">
            <v>40893</v>
          </cell>
          <cell r="AC119">
            <v>40893</v>
          </cell>
          <cell r="AJ119">
            <v>40893</v>
          </cell>
          <cell r="AQ119">
            <v>40893</v>
          </cell>
          <cell r="AX119">
            <v>40893</v>
          </cell>
          <cell r="BE119">
            <v>40893</v>
          </cell>
          <cell r="BL119">
            <v>40893</v>
          </cell>
        </row>
        <row r="120">
          <cell r="A120">
            <v>40886</v>
          </cell>
          <cell r="H120">
            <v>40886</v>
          </cell>
          <cell r="O120">
            <v>40886</v>
          </cell>
          <cell r="V120">
            <v>40886</v>
          </cell>
          <cell r="AC120">
            <v>40886</v>
          </cell>
          <cell r="AJ120">
            <v>40886</v>
          </cell>
          <cell r="AQ120">
            <v>40886</v>
          </cell>
          <cell r="AX120">
            <v>40886</v>
          </cell>
          <cell r="BE120">
            <v>40886</v>
          </cell>
          <cell r="BL120">
            <v>40886</v>
          </cell>
        </row>
        <row r="121">
          <cell r="A121">
            <v>40879</v>
          </cell>
          <cell r="H121">
            <v>40879</v>
          </cell>
          <cell r="O121">
            <v>40879</v>
          </cell>
          <cell r="V121">
            <v>40879</v>
          </cell>
          <cell r="AC121">
            <v>40879</v>
          </cell>
          <cell r="AJ121">
            <v>40879</v>
          </cell>
          <cell r="AQ121">
            <v>40879</v>
          </cell>
          <cell r="AX121">
            <v>40879</v>
          </cell>
          <cell r="BE121">
            <v>40879</v>
          </cell>
          <cell r="BL121">
            <v>40879</v>
          </cell>
        </row>
        <row r="122">
          <cell r="A122">
            <v>40872</v>
          </cell>
          <cell r="H122">
            <v>40872</v>
          </cell>
          <cell r="O122">
            <v>40872</v>
          </cell>
          <cell r="V122">
            <v>40872</v>
          </cell>
          <cell r="AC122">
            <v>40872</v>
          </cell>
          <cell r="AJ122">
            <v>40872</v>
          </cell>
          <cell r="AQ122">
            <v>40872</v>
          </cell>
          <cell r="AX122">
            <v>40872</v>
          </cell>
          <cell r="BE122">
            <v>40872</v>
          </cell>
          <cell r="BL122">
            <v>40872</v>
          </cell>
        </row>
        <row r="123">
          <cell r="A123">
            <v>40865</v>
          </cell>
          <cell r="H123">
            <v>40865</v>
          </cell>
          <cell r="O123">
            <v>40865</v>
          </cell>
          <cell r="V123">
            <v>40865</v>
          </cell>
          <cell r="AC123">
            <v>40865</v>
          </cell>
          <cell r="AJ123">
            <v>40865</v>
          </cell>
          <cell r="AQ123">
            <v>40865</v>
          </cell>
          <cell r="AX123">
            <v>40865</v>
          </cell>
          <cell r="BE123">
            <v>40865</v>
          </cell>
          <cell r="BL123">
            <v>40865</v>
          </cell>
        </row>
        <row r="124">
          <cell r="A124">
            <v>40858</v>
          </cell>
          <cell r="H124">
            <v>40858</v>
          </cell>
          <cell r="O124">
            <v>40858</v>
          </cell>
          <cell r="V124">
            <v>40858</v>
          </cell>
          <cell r="AC124">
            <v>40858</v>
          </cell>
          <cell r="AJ124">
            <v>40858</v>
          </cell>
          <cell r="AQ124">
            <v>40858</v>
          </cell>
          <cell r="AX124">
            <v>40858</v>
          </cell>
          <cell r="BE124">
            <v>40858</v>
          </cell>
          <cell r="BL124">
            <v>40858</v>
          </cell>
        </row>
        <row r="125">
          <cell r="A125">
            <v>40851</v>
          </cell>
          <cell r="H125">
            <v>40851</v>
          </cell>
          <cell r="O125">
            <v>40851</v>
          </cell>
          <cell r="V125">
            <v>40851</v>
          </cell>
          <cell r="AC125">
            <v>40851</v>
          </cell>
          <cell r="AJ125">
            <v>40851</v>
          </cell>
          <cell r="AQ125">
            <v>40851</v>
          </cell>
          <cell r="AX125">
            <v>40851</v>
          </cell>
          <cell r="BE125">
            <v>40851</v>
          </cell>
          <cell r="BL125">
            <v>40851</v>
          </cell>
        </row>
        <row r="126">
          <cell r="A126">
            <v>40844</v>
          </cell>
          <cell r="H126">
            <v>40844</v>
          </cell>
          <cell r="O126">
            <v>40844</v>
          </cell>
          <cell r="V126">
            <v>40844</v>
          </cell>
          <cell r="AC126">
            <v>40844</v>
          </cell>
          <cell r="AJ126">
            <v>40844</v>
          </cell>
          <cell r="AQ126">
            <v>40844</v>
          </cell>
          <cell r="AX126">
            <v>40844</v>
          </cell>
          <cell r="BE126">
            <v>40844</v>
          </cell>
          <cell r="BL126">
            <v>40844</v>
          </cell>
        </row>
        <row r="127">
          <cell r="A127">
            <v>40837</v>
          </cell>
          <cell r="H127">
            <v>40837</v>
          </cell>
          <cell r="O127">
            <v>40837</v>
          </cell>
          <cell r="V127">
            <v>40837</v>
          </cell>
          <cell r="AC127">
            <v>40837</v>
          </cell>
          <cell r="AJ127">
            <v>40837</v>
          </cell>
          <cell r="AQ127">
            <v>40837</v>
          </cell>
          <cell r="AX127">
            <v>40837</v>
          </cell>
          <cell r="BE127">
            <v>40837</v>
          </cell>
          <cell r="BL127">
            <v>40837</v>
          </cell>
        </row>
        <row r="128">
          <cell r="A128">
            <v>40830</v>
          </cell>
          <cell r="H128">
            <v>40830</v>
          </cell>
          <cell r="O128">
            <v>40830</v>
          </cell>
          <cell r="V128">
            <v>40830</v>
          </cell>
          <cell r="AC128">
            <v>40830</v>
          </cell>
          <cell r="AJ128">
            <v>40830</v>
          </cell>
          <cell r="AQ128">
            <v>40830</v>
          </cell>
          <cell r="AX128">
            <v>40830</v>
          </cell>
          <cell r="BE128">
            <v>40830</v>
          </cell>
          <cell r="BL128">
            <v>40830</v>
          </cell>
        </row>
        <row r="129">
          <cell r="A129">
            <v>40823</v>
          </cell>
          <cell r="H129">
            <v>40823</v>
          </cell>
          <cell r="O129">
            <v>40823</v>
          </cell>
          <cell r="V129">
            <v>40823</v>
          </cell>
          <cell r="AC129">
            <v>40823</v>
          </cell>
          <cell r="AJ129">
            <v>40823</v>
          </cell>
          <cell r="AQ129">
            <v>40823</v>
          </cell>
          <cell r="AX129">
            <v>40823</v>
          </cell>
          <cell r="BE129">
            <v>40823</v>
          </cell>
          <cell r="BL129">
            <v>40823</v>
          </cell>
        </row>
        <row r="130">
          <cell r="A130">
            <v>40816</v>
          </cell>
          <cell r="H130">
            <v>40816</v>
          </cell>
          <cell r="O130">
            <v>40816</v>
          </cell>
          <cell r="V130">
            <v>40816</v>
          </cell>
          <cell r="AC130">
            <v>40816</v>
          </cell>
          <cell r="AJ130">
            <v>40816</v>
          </cell>
          <cell r="AQ130">
            <v>40816</v>
          </cell>
          <cell r="AX130">
            <v>40816</v>
          </cell>
          <cell r="BE130">
            <v>40816</v>
          </cell>
          <cell r="BL130">
            <v>40816</v>
          </cell>
        </row>
        <row r="131">
          <cell r="A131">
            <v>40809</v>
          </cell>
          <cell r="H131">
            <v>40809</v>
          </cell>
          <cell r="O131">
            <v>40809</v>
          </cell>
          <cell r="V131">
            <v>40809</v>
          </cell>
          <cell r="AC131">
            <v>40809</v>
          </cell>
          <cell r="AJ131">
            <v>40809</v>
          </cell>
          <cell r="AQ131">
            <v>40809</v>
          </cell>
          <cell r="AX131">
            <v>40809</v>
          </cell>
          <cell r="BE131">
            <v>40809</v>
          </cell>
          <cell r="BL131">
            <v>40809</v>
          </cell>
        </row>
        <row r="132">
          <cell r="A132">
            <v>40802</v>
          </cell>
          <cell r="H132">
            <v>40802</v>
          </cell>
          <cell r="O132">
            <v>40802</v>
          </cell>
          <cell r="V132">
            <v>40802</v>
          </cell>
          <cell r="AC132">
            <v>40802</v>
          </cell>
          <cell r="AJ132">
            <v>40802</v>
          </cell>
          <cell r="AQ132">
            <v>40802</v>
          </cell>
          <cell r="AX132">
            <v>40802</v>
          </cell>
          <cell r="BE132">
            <v>40802</v>
          </cell>
          <cell r="BL132">
            <v>40802</v>
          </cell>
        </row>
        <row r="133">
          <cell r="A133">
            <v>40795</v>
          </cell>
          <cell r="H133">
            <v>40795</v>
          </cell>
          <cell r="O133">
            <v>40795</v>
          </cell>
          <cell r="V133">
            <v>40795</v>
          </cell>
          <cell r="AC133">
            <v>40795</v>
          </cell>
          <cell r="AJ133">
            <v>40795</v>
          </cell>
          <cell r="AQ133">
            <v>40795</v>
          </cell>
          <cell r="AX133">
            <v>40795</v>
          </cell>
          <cell r="BE133">
            <v>40795</v>
          </cell>
          <cell r="BL133">
            <v>40795</v>
          </cell>
        </row>
        <row r="134">
          <cell r="A134">
            <v>40788</v>
          </cell>
          <cell r="H134">
            <v>40788</v>
          </cell>
          <cell r="O134">
            <v>40788</v>
          </cell>
          <cell r="V134">
            <v>40788</v>
          </cell>
          <cell r="AC134">
            <v>40788</v>
          </cell>
          <cell r="AJ134">
            <v>40788</v>
          </cell>
          <cell r="AQ134">
            <v>40788</v>
          </cell>
          <cell r="AX134">
            <v>40788</v>
          </cell>
          <cell r="BE134">
            <v>40788</v>
          </cell>
          <cell r="BL134">
            <v>40788</v>
          </cell>
        </row>
        <row r="135">
          <cell r="A135">
            <v>40781</v>
          </cell>
          <cell r="H135">
            <v>40781</v>
          </cell>
          <cell r="O135">
            <v>40781</v>
          </cell>
          <cell r="V135">
            <v>40781</v>
          </cell>
          <cell r="AC135">
            <v>40781</v>
          </cell>
          <cell r="AJ135">
            <v>40781</v>
          </cell>
          <cell r="AQ135">
            <v>40781</v>
          </cell>
          <cell r="AX135">
            <v>40781</v>
          </cell>
          <cell r="BE135">
            <v>40781</v>
          </cell>
          <cell r="BL135">
            <v>40781</v>
          </cell>
        </row>
        <row r="136">
          <cell r="A136">
            <v>40774</v>
          </cell>
          <cell r="H136">
            <v>40774</v>
          </cell>
          <cell r="O136">
            <v>40774</v>
          </cell>
          <cell r="V136">
            <v>40774</v>
          </cell>
          <cell r="AC136">
            <v>40774</v>
          </cell>
          <cell r="AJ136">
            <v>40774</v>
          </cell>
          <cell r="AQ136">
            <v>40774</v>
          </cell>
          <cell r="AX136">
            <v>40774</v>
          </cell>
          <cell r="BE136">
            <v>40774</v>
          </cell>
          <cell r="BL136">
            <v>40774</v>
          </cell>
        </row>
        <row r="137">
          <cell r="A137">
            <v>40767</v>
          </cell>
          <cell r="H137">
            <v>40767</v>
          </cell>
          <cell r="O137">
            <v>40767</v>
          </cell>
          <cell r="V137">
            <v>40767</v>
          </cell>
          <cell r="AC137">
            <v>40767</v>
          </cell>
          <cell r="AJ137">
            <v>40767</v>
          </cell>
          <cell r="AQ137">
            <v>40767</v>
          </cell>
          <cell r="AX137">
            <v>40767</v>
          </cell>
          <cell r="BE137">
            <v>40767</v>
          </cell>
          <cell r="BL137">
            <v>40767</v>
          </cell>
        </row>
        <row r="138">
          <cell r="A138">
            <v>40760</v>
          </cell>
          <cell r="H138">
            <v>40760</v>
          </cell>
          <cell r="O138">
            <v>40760</v>
          </cell>
          <cell r="V138">
            <v>40760</v>
          </cell>
          <cell r="AC138">
            <v>40760</v>
          </cell>
          <cell r="AJ138">
            <v>40760</v>
          </cell>
          <cell r="AQ138">
            <v>40760</v>
          </cell>
          <cell r="AX138">
            <v>40760</v>
          </cell>
          <cell r="BE138">
            <v>40760</v>
          </cell>
          <cell r="BL138">
            <v>40760</v>
          </cell>
        </row>
        <row r="139">
          <cell r="A139">
            <v>40753</v>
          </cell>
          <cell r="H139">
            <v>40753</v>
          </cell>
          <cell r="O139">
            <v>40753</v>
          </cell>
          <cell r="V139">
            <v>40753</v>
          </cell>
          <cell r="AC139">
            <v>40753</v>
          </cell>
          <cell r="AJ139">
            <v>40753</v>
          </cell>
          <cell r="AQ139">
            <v>40753</v>
          </cell>
          <cell r="AX139">
            <v>40753</v>
          </cell>
          <cell r="BE139">
            <v>40753</v>
          </cell>
          <cell r="BL139">
            <v>40753</v>
          </cell>
        </row>
        <row r="140">
          <cell r="A140">
            <v>40746</v>
          </cell>
          <cell r="H140">
            <v>40746</v>
          </cell>
          <cell r="O140">
            <v>40746</v>
          </cell>
          <cell r="V140">
            <v>40746</v>
          </cell>
          <cell r="AC140">
            <v>40746</v>
          </cell>
          <cell r="AJ140">
            <v>40746</v>
          </cell>
          <cell r="AQ140">
            <v>40746</v>
          </cell>
          <cell r="AX140">
            <v>40746</v>
          </cell>
          <cell r="BE140">
            <v>40746</v>
          </cell>
          <cell r="BL140">
            <v>40746</v>
          </cell>
        </row>
        <row r="141">
          <cell r="A141">
            <v>40739</v>
          </cell>
          <cell r="H141">
            <v>40739</v>
          </cell>
          <cell r="O141">
            <v>40739</v>
          </cell>
          <cell r="V141">
            <v>40739</v>
          </cell>
          <cell r="AC141">
            <v>40739</v>
          </cell>
          <cell r="AJ141">
            <v>40739</v>
          </cell>
          <cell r="AQ141">
            <v>40739</v>
          </cell>
          <cell r="AX141">
            <v>40739</v>
          </cell>
          <cell r="BE141">
            <v>40739</v>
          </cell>
          <cell r="BL141">
            <v>40739</v>
          </cell>
        </row>
        <row r="142">
          <cell r="A142">
            <v>40732</v>
          </cell>
          <cell r="H142">
            <v>40732</v>
          </cell>
          <cell r="O142">
            <v>40732</v>
          </cell>
          <cell r="V142">
            <v>40732</v>
          </cell>
          <cell r="AC142">
            <v>40732</v>
          </cell>
          <cell r="AJ142">
            <v>40732</v>
          </cell>
          <cell r="AQ142">
            <v>40732</v>
          </cell>
          <cell r="AX142">
            <v>40732</v>
          </cell>
          <cell r="BE142">
            <v>40732</v>
          </cell>
          <cell r="BL142">
            <v>40732</v>
          </cell>
        </row>
        <row r="143">
          <cell r="A143">
            <v>40724</v>
          </cell>
          <cell r="H143">
            <v>40725</v>
          </cell>
          <cell r="O143">
            <v>40724</v>
          </cell>
          <cell r="V143">
            <v>40725</v>
          </cell>
          <cell r="AC143">
            <v>40725</v>
          </cell>
          <cell r="AJ143">
            <v>40724</v>
          </cell>
          <cell r="AQ143">
            <v>40724</v>
          </cell>
          <cell r="AX143">
            <v>40724</v>
          </cell>
          <cell r="BE143">
            <v>40724</v>
          </cell>
          <cell r="BL143">
            <v>40724</v>
          </cell>
        </row>
        <row r="144">
          <cell r="A144">
            <v>40718</v>
          </cell>
          <cell r="H144">
            <v>40718</v>
          </cell>
          <cell r="O144">
            <v>40718</v>
          </cell>
          <cell r="V144">
            <v>40718</v>
          </cell>
          <cell r="AC144">
            <v>40718</v>
          </cell>
          <cell r="AJ144">
            <v>40718</v>
          </cell>
          <cell r="AQ144">
            <v>40718</v>
          </cell>
          <cell r="AX144">
            <v>40718</v>
          </cell>
          <cell r="BE144">
            <v>40718</v>
          </cell>
          <cell r="BL144">
            <v>40718</v>
          </cell>
        </row>
        <row r="145">
          <cell r="A145">
            <v>40711</v>
          </cell>
          <cell r="H145">
            <v>40711</v>
          </cell>
          <cell r="O145">
            <v>40711</v>
          </cell>
          <cell r="V145">
            <v>40711</v>
          </cell>
          <cell r="AC145">
            <v>40711</v>
          </cell>
          <cell r="AJ145">
            <v>40711</v>
          </cell>
          <cell r="AQ145">
            <v>40711</v>
          </cell>
          <cell r="AX145">
            <v>40711</v>
          </cell>
          <cell r="BE145">
            <v>40711</v>
          </cell>
          <cell r="BL145">
            <v>40711</v>
          </cell>
        </row>
        <row r="146">
          <cell r="A146">
            <v>40704</v>
          </cell>
          <cell r="H146">
            <v>40704</v>
          </cell>
          <cell r="O146">
            <v>40704</v>
          </cell>
          <cell r="V146">
            <v>40704</v>
          </cell>
          <cell r="AC146">
            <v>40704</v>
          </cell>
          <cell r="AJ146">
            <v>40704</v>
          </cell>
          <cell r="AQ146">
            <v>40704</v>
          </cell>
          <cell r="AX146">
            <v>40704</v>
          </cell>
          <cell r="BE146">
            <v>40704</v>
          </cell>
          <cell r="BL146">
            <v>40704</v>
          </cell>
        </row>
        <row r="147">
          <cell r="A147">
            <v>40697</v>
          </cell>
          <cell r="H147">
            <v>40697</v>
          </cell>
          <cell r="O147">
            <v>40697</v>
          </cell>
          <cell r="V147">
            <v>40697</v>
          </cell>
          <cell r="AC147">
            <v>40697</v>
          </cell>
          <cell r="AJ147">
            <v>40697</v>
          </cell>
          <cell r="AQ147">
            <v>40697</v>
          </cell>
          <cell r="AX147">
            <v>40697</v>
          </cell>
          <cell r="BE147">
            <v>40697</v>
          </cell>
          <cell r="BL147">
            <v>40697</v>
          </cell>
        </row>
        <row r="148">
          <cell r="A148">
            <v>40690</v>
          </cell>
          <cell r="H148">
            <v>40690</v>
          </cell>
          <cell r="O148">
            <v>40690</v>
          </cell>
          <cell r="V148">
            <v>40690</v>
          </cell>
          <cell r="AC148">
            <v>40690</v>
          </cell>
          <cell r="AJ148">
            <v>40690</v>
          </cell>
          <cell r="AQ148">
            <v>40690</v>
          </cell>
          <cell r="AX148">
            <v>40690</v>
          </cell>
          <cell r="BE148">
            <v>40690</v>
          </cell>
          <cell r="BL148">
            <v>40690</v>
          </cell>
        </row>
        <row r="149">
          <cell r="A149">
            <v>40683</v>
          </cell>
          <cell r="H149">
            <v>40683</v>
          </cell>
          <cell r="O149">
            <v>40683</v>
          </cell>
          <cell r="V149">
            <v>40683</v>
          </cell>
          <cell r="AC149">
            <v>40683</v>
          </cell>
          <cell r="AJ149">
            <v>40683</v>
          </cell>
          <cell r="AQ149">
            <v>40683</v>
          </cell>
          <cell r="AX149">
            <v>40683</v>
          </cell>
          <cell r="BE149">
            <v>40683</v>
          </cell>
          <cell r="BL149">
            <v>40683</v>
          </cell>
        </row>
        <row r="150">
          <cell r="A150">
            <v>40676</v>
          </cell>
          <cell r="H150">
            <v>40676</v>
          </cell>
          <cell r="O150">
            <v>40676</v>
          </cell>
          <cell r="V150">
            <v>40676</v>
          </cell>
          <cell r="AC150">
            <v>40676</v>
          </cell>
          <cell r="AJ150">
            <v>40676</v>
          </cell>
          <cell r="AQ150">
            <v>40676</v>
          </cell>
          <cell r="AX150">
            <v>40676</v>
          </cell>
          <cell r="BE150">
            <v>40676</v>
          </cell>
          <cell r="BL150">
            <v>40676</v>
          </cell>
        </row>
        <row r="151">
          <cell r="A151">
            <v>40669</v>
          </cell>
          <cell r="H151">
            <v>40669</v>
          </cell>
          <cell r="O151">
            <v>40669</v>
          </cell>
          <cell r="V151">
            <v>40669</v>
          </cell>
          <cell r="AC151">
            <v>40669</v>
          </cell>
          <cell r="AJ151">
            <v>40669</v>
          </cell>
          <cell r="AQ151">
            <v>40669</v>
          </cell>
          <cell r="AX151">
            <v>40669</v>
          </cell>
          <cell r="BE151">
            <v>40669</v>
          </cell>
          <cell r="BL151">
            <v>40669</v>
          </cell>
        </row>
        <row r="152">
          <cell r="A152">
            <v>40662</v>
          </cell>
          <cell r="H152">
            <v>40662</v>
          </cell>
          <cell r="O152">
            <v>40662</v>
          </cell>
          <cell r="V152">
            <v>40662</v>
          </cell>
          <cell r="AC152">
            <v>40662</v>
          </cell>
          <cell r="AJ152">
            <v>40662</v>
          </cell>
          <cell r="AQ152">
            <v>40662</v>
          </cell>
          <cell r="AX152">
            <v>40662</v>
          </cell>
          <cell r="BE152">
            <v>40662</v>
          </cell>
          <cell r="BL152">
            <v>40662</v>
          </cell>
        </row>
        <row r="153">
          <cell r="A153">
            <v>40654</v>
          </cell>
          <cell r="H153">
            <v>40654</v>
          </cell>
          <cell r="O153">
            <v>40654</v>
          </cell>
          <cell r="V153">
            <v>40654</v>
          </cell>
          <cell r="AC153">
            <v>40654</v>
          </cell>
          <cell r="AJ153">
            <v>40654</v>
          </cell>
          <cell r="AQ153">
            <v>40654</v>
          </cell>
          <cell r="AX153">
            <v>40654</v>
          </cell>
          <cell r="BE153">
            <v>40654</v>
          </cell>
          <cell r="BL153">
            <v>40654</v>
          </cell>
        </row>
        <row r="154">
          <cell r="A154">
            <v>40648</v>
          </cell>
          <cell r="H154">
            <v>40648</v>
          </cell>
          <cell r="O154">
            <v>40648</v>
          </cell>
          <cell r="V154">
            <v>40648</v>
          </cell>
          <cell r="AC154">
            <v>40648</v>
          </cell>
          <cell r="AJ154">
            <v>40648</v>
          </cell>
          <cell r="AQ154">
            <v>40648</v>
          </cell>
          <cell r="AX154">
            <v>40648</v>
          </cell>
          <cell r="BE154">
            <v>40648</v>
          </cell>
          <cell r="BL154">
            <v>40648</v>
          </cell>
        </row>
        <row r="155">
          <cell r="A155">
            <v>40641</v>
          </cell>
          <cell r="H155">
            <v>40641</v>
          </cell>
          <cell r="O155">
            <v>40641</v>
          </cell>
          <cell r="V155">
            <v>40641</v>
          </cell>
          <cell r="AC155">
            <v>40641</v>
          </cell>
          <cell r="AJ155">
            <v>40641</v>
          </cell>
          <cell r="AQ155">
            <v>40641</v>
          </cell>
          <cell r="AX155">
            <v>40641</v>
          </cell>
          <cell r="BE155">
            <v>40641</v>
          </cell>
          <cell r="BL155">
            <v>40641</v>
          </cell>
        </row>
        <row r="156">
          <cell r="A156">
            <v>40634</v>
          </cell>
          <cell r="H156">
            <v>40634</v>
          </cell>
          <cell r="O156">
            <v>40634</v>
          </cell>
          <cell r="V156">
            <v>40634</v>
          </cell>
          <cell r="AC156">
            <v>40634</v>
          </cell>
          <cell r="AJ156">
            <v>40634</v>
          </cell>
          <cell r="AQ156">
            <v>40634</v>
          </cell>
          <cell r="AX156">
            <v>40634</v>
          </cell>
          <cell r="BE156">
            <v>40634</v>
          </cell>
          <cell r="BL156">
            <v>40634</v>
          </cell>
        </row>
        <row r="157">
          <cell r="A157">
            <v>40627</v>
          </cell>
          <cell r="H157">
            <v>40627</v>
          </cell>
          <cell r="O157">
            <v>40627</v>
          </cell>
          <cell r="V157">
            <v>40627</v>
          </cell>
          <cell r="AC157">
            <v>40627</v>
          </cell>
          <cell r="AJ157">
            <v>40627</v>
          </cell>
          <cell r="AQ157">
            <v>40627</v>
          </cell>
          <cell r="AX157">
            <v>40627</v>
          </cell>
          <cell r="BE157">
            <v>40627</v>
          </cell>
          <cell r="BL157">
            <v>40627</v>
          </cell>
        </row>
        <row r="158">
          <cell r="A158">
            <v>40620</v>
          </cell>
          <cell r="H158">
            <v>40620</v>
          </cell>
          <cell r="O158">
            <v>40620</v>
          </cell>
          <cell r="V158">
            <v>40620</v>
          </cell>
          <cell r="AC158">
            <v>40620</v>
          </cell>
          <cell r="AJ158">
            <v>40620</v>
          </cell>
          <cell r="AQ158">
            <v>40620</v>
          </cell>
          <cell r="AX158">
            <v>40620</v>
          </cell>
          <cell r="BE158">
            <v>40620</v>
          </cell>
          <cell r="BL158">
            <v>40620</v>
          </cell>
        </row>
        <row r="159">
          <cell r="A159">
            <v>40613</v>
          </cell>
          <cell r="H159">
            <v>40613</v>
          </cell>
          <cell r="O159">
            <v>40613</v>
          </cell>
          <cell r="V159">
            <v>40613</v>
          </cell>
          <cell r="AC159">
            <v>40613</v>
          </cell>
          <cell r="AJ159">
            <v>40613</v>
          </cell>
          <cell r="AQ159">
            <v>40613</v>
          </cell>
          <cell r="AX159">
            <v>40613</v>
          </cell>
          <cell r="BE159">
            <v>40613</v>
          </cell>
          <cell r="BL159">
            <v>40613</v>
          </cell>
        </row>
        <row r="160">
          <cell r="A160">
            <v>40606</v>
          </cell>
          <cell r="H160">
            <v>40606</v>
          </cell>
          <cell r="O160">
            <v>40606</v>
          </cell>
          <cell r="V160">
            <v>40606</v>
          </cell>
          <cell r="AC160">
            <v>40606</v>
          </cell>
          <cell r="AJ160">
            <v>40606</v>
          </cell>
          <cell r="AQ160">
            <v>40606</v>
          </cell>
          <cell r="AX160">
            <v>40606</v>
          </cell>
          <cell r="BE160">
            <v>40606</v>
          </cell>
          <cell r="BL160">
            <v>40606</v>
          </cell>
        </row>
        <row r="161">
          <cell r="A161">
            <v>40599</v>
          </cell>
          <cell r="H161">
            <v>40599</v>
          </cell>
          <cell r="O161">
            <v>40599</v>
          </cell>
          <cell r="V161">
            <v>40599</v>
          </cell>
          <cell r="AC161">
            <v>40599</v>
          </cell>
          <cell r="AJ161">
            <v>40599</v>
          </cell>
          <cell r="AQ161">
            <v>40599</v>
          </cell>
          <cell r="AX161">
            <v>40599</v>
          </cell>
          <cell r="BE161">
            <v>40599</v>
          </cell>
          <cell r="BL161">
            <v>40599</v>
          </cell>
        </row>
        <row r="162">
          <cell r="A162">
            <v>40592</v>
          </cell>
          <cell r="H162">
            <v>40592</v>
          </cell>
          <cell r="O162">
            <v>40592</v>
          </cell>
          <cell r="V162">
            <v>40592</v>
          </cell>
          <cell r="AC162">
            <v>40592</v>
          </cell>
          <cell r="AJ162">
            <v>40592</v>
          </cell>
          <cell r="AQ162">
            <v>40592</v>
          </cell>
          <cell r="AX162">
            <v>40592</v>
          </cell>
          <cell r="BE162">
            <v>40592</v>
          </cell>
          <cell r="BL162">
            <v>40592</v>
          </cell>
        </row>
        <row r="163">
          <cell r="A163">
            <v>40585</v>
          </cell>
          <cell r="H163">
            <v>40585</v>
          </cell>
          <cell r="O163">
            <v>40585</v>
          </cell>
          <cell r="V163">
            <v>40585</v>
          </cell>
          <cell r="AC163">
            <v>40585</v>
          </cell>
          <cell r="AJ163">
            <v>40585</v>
          </cell>
          <cell r="AQ163">
            <v>40585</v>
          </cell>
          <cell r="AX163">
            <v>40585</v>
          </cell>
          <cell r="BE163">
            <v>40585</v>
          </cell>
          <cell r="BL163">
            <v>40585</v>
          </cell>
        </row>
        <row r="164">
          <cell r="A164">
            <v>40578</v>
          </cell>
          <cell r="H164">
            <v>40578</v>
          </cell>
          <cell r="O164">
            <v>40578</v>
          </cell>
          <cell r="V164">
            <v>40578</v>
          </cell>
          <cell r="AC164">
            <v>40578</v>
          </cell>
          <cell r="AJ164">
            <v>40578</v>
          </cell>
          <cell r="AQ164">
            <v>40578</v>
          </cell>
          <cell r="AX164">
            <v>40578</v>
          </cell>
          <cell r="BE164">
            <v>40578</v>
          </cell>
          <cell r="BL164">
            <v>40578</v>
          </cell>
        </row>
        <row r="165">
          <cell r="A165">
            <v>40571</v>
          </cell>
          <cell r="H165">
            <v>40571</v>
          </cell>
          <cell r="O165">
            <v>40571</v>
          </cell>
          <cell r="V165">
            <v>40571</v>
          </cell>
          <cell r="AC165">
            <v>40571</v>
          </cell>
          <cell r="AJ165">
            <v>40571</v>
          </cell>
          <cell r="AQ165">
            <v>40571</v>
          </cell>
          <cell r="AX165">
            <v>40571</v>
          </cell>
          <cell r="BE165">
            <v>40571</v>
          </cell>
          <cell r="BL165">
            <v>40571</v>
          </cell>
        </row>
        <row r="166">
          <cell r="A166">
            <v>40564</v>
          </cell>
          <cell r="H166">
            <v>40564</v>
          </cell>
          <cell r="O166">
            <v>40564</v>
          </cell>
          <cell r="V166">
            <v>40564</v>
          </cell>
          <cell r="AC166">
            <v>40564</v>
          </cell>
          <cell r="AJ166">
            <v>40564</v>
          </cell>
          <cell r="AQ166">
            <v>40564</v>
          </cell>
          <cell r="AX166">
            <v>40564</v>
          </cell>
          <cell r="BE166">
            <v>40564</v>
          </cell>
          <cell r="BL166">
            <v>40564</v>
          </cell>
        </row>
        <row r="167">
          <cell r="A167">
            <v>40557</v>
          </cell>
          <cell r="H167">
            <v>40557</v>
          </cell>
          <cell r="O167">
            <v>40557</v>
          </cell>
          <cell r="V167">
            <v>40557</v>
          </cell>
          <cell r="AC167">
            <v>40557</v>
          </cell>
          <cell r="AJ167">
            <v>40557</v>
          </cell>
          <cell r="AQ167">
            <v>40557</v>
          </cell>
          <cell r="AX167">
            <v>40557</v>
          </cell>
          <cell r="BE167">
            <v>40557</v>
          </cell>
          <cell r="BL167">
            <v>40557</v>
          </cell>
        </row>
        <row r="168">
          <cell r="A168">
            <v>40550</v>
          </cell>
          <cell r="H168">
            <v>40550</v>
          </cell>
          <cell r="O168">
            <v>40550</v>
          </cell>
          <cell r="V168">
            <v>40550</v>
          </cell>
          <cell r="AC168">
            <v>40550</v>
          </cell>
          <cell r="AJ168">
            <v>40550</v>
          </cell>
          <cell r="AQ168">
            <v>40550</v>
          </cell>
          <cell r="AX168">
            <v>40550</v>
          </cell>
          <cell r="BE168">
            <v>40550</v>
          </cell>
          <cell r="BL168">
            <v>40550</v>
          </cell>
        </row>
        <row r="169">
          <cell r="A169">
            <v>40543</v>
          </cell>
          <cell r="H169">
            <v>40543</v>
          </cell>
          <cell r="O169">
            <v>40543</v>
          </cell>
          <cell r="V169">
            <v>40543</v>
          </cell>
          <cell r="AC169">
            <v>40543</v>
          </cell>
          <cell r="AJ169">
            <v>40543</v>
          </cell>
          <cell r="AQ169">
            <v>40543</v>
          </cell>
          <cell r="AX169">
            <v>40543</v>
          </cell>
          <cell r="BE169">
            <v>40543</v>
          </cell>
          <cell r="BL169">
            <v>40543</v>
          </cell>
        </row>
        <row r="170">
          <cell r="A170">
            <v>40536</v>
          </cell>
          <cell r="H170">
            <v>40535</v>
          </cell>
          <cell r="O170">
            <v>40536</v>
          </cell>
          <cell r="V170">
            <v>40535</v>
          </cell>
          <cell r="AC170">
            <v>40535</v>
          </cell>
          <cell r="AJ170">
            <v>40536</v>
          </cell>
          <cell r="AQ170">
            <v>40536</v>
          </cell>
          <cell r="AX170">
            <v>40536</v>
          </cell>
          <cell r="BE170">
            <v>40536</v>
          </cell>
          <cell r="BL170">
            <v>40536</v>
          </cell>
        </row>
        <row r="171">
          <cell r="A171">
            <v>40529</v>
          </cell>
          <cell r="H171">
            <v>40529</v>
          </cell>
          <cell r="O171">
            <v>40529</v>
          </cell>
          <cell r="V171">
            <v>40529</v>
          </cell>
          <cell r="AC171">
            <v>40529</v>
          </cell>
          <cell r="AJ171">
            <v>40529</v>
          </cell>
          <cell r="AQ171">
            <v>40529</v>
          </cell>
          <cell r="AX171">
            <v>40529</v>
          </cell>
          <cell r="BE171">
            <v>40529</v>
          </cell>
          <cell r="BL171">
            <v>40529</v>
          </cell>
        </row>
        <row r="172">
          <cell r="A172">
            <v>40522</v>
          </cell>
          <cell r="H172">
            <v>40522</v>
          </cell>
          <cell r="O172">
            <v>40522</v>
          </cell>
          <cell r="V172">
            <v>40522</v>
          </cell>
          <cell r="AC172">
            <v>40522</v>
          </cell>
          <cell r="AJ172">
            <v>40522</v>
          </cell>
          <cell r="AQ172">
            <v>40522</v>
          </cell>
          <cell r="AX172">
            <v>40522</v>
          </cell>
          <cell r="BE172">
            <v>40522</v>
          </cell>
          <cell r="BL172">
            <v>40522</v>
          </cell>
        </row>
        <row r="173">
          <cell r="A173">
            <v>40515</v>
          </cell>
          <cell r="H173">
            <v>40515</v>
          </cell>
          <cell r="O173">
            <v>40515</v>
          </cell>
          <cell r="V173">
            <v>40515</v>
          </cell>
          <cell r="AC173">
            <v>40515</v>
          </cell>
          <cell r="AJ173">
            <v>40515</v>
          </cell>
          <cell r="AQ173">
            <v>40515</v>
          </cell>
          <cell r="AX173">
            <v>40515</v>
          </cell>
          <cell r="BE173">
            <v>40515</v>
          </cell>
          <cell r="BL173">
            <v>40515</v>
          </cell>
        </row>
        <row r="174">
          <cell r="A174">
            <v>40508</v>
          </cell>
          <cell r="H174">
            <v>40508</v>
          </cell>
          <cell r="O174">
            <v>40508</v>
          </cell>
          <cell r="V174">
            <v>40508</v>
          </cell>
          <cell r="AC174">
            <v>40508</v>
          </cell>
          <cell r="AJ174">
            <v>40508</v>
          </cell>
          <cell r="AQ174">
            <v>40508</v>
          </cell>
          <cell r="AX174">
            <v>40508</v>
          </cell>
          <cell r="BE174">
            <v>40508</v>
          </cell>
          <cell r="BL174">
            <v>40508</v>
          </cell>
        </row>
        <row r="175">
          <cell r="A175">
            <v>40501</v>
          </cell>
          <cell r="H175">
            <v>40501</v>
          </cell>
          <cell r="O175">
            <v>40501</v>
          </cell>
          <cell r="V175">
            <v>40501</v>
          </cell>
          <cell r="AC175">
            <v>40501</v>
          </cell>
          <cell r="AJ175">
            <v>40501</v>
          </cell>
          <cell r="AQ175">
            <v>40501</v>
          </cell>
          <cell r="AX175">
            <v>40501</v>
          </cell>
          <cell r="BE175">
            <v>40501</v>
          </cell>
          <cell r="BL175">
            <v>40501</v>
          </cell>
        </row>
        <row r="176">
          <cell r="A176">
            <v>40494</v>
          </cell>
          <cell r="H176">
            <v>40494</v>
          </cell>
          <cell r="O176">
            <v>40494</v>
          </cell>
          <cell r="V176">
            <v>40494</v>
          </cell>
          <cell r="AC176">
            <v>40494</v>
          </cell>
          <cell r="AJ176">
            <v>40494</v>
          </cell>
          <cell r="AQ176">
            <v>40494</v>
          </cell>
          <cell r="AX176">
            <v>40494</v>
          </cell>
          <cell r="BE176">
            <v>40494</v>
          </cell>
          <cell r="BL176">
            <v>40494</v>
          </cell>
        </row>
        <row r="177">
          <cell r="A177">
            <v>40487</v>
          </cell>
          <cell r="H177">
            <v>40487</v>
          </cell>
          <cell r="O177">
            <v>40487</v>
          </cell>
          <cell r="V177">
            <v>40487</v>
          </cell>
          <cell r="AC177">
            <v>40487</v>
          </cell>
          <cell r="AJ177">
            <v>40487</v>
          </cell>
          <cell r="AQ177">
            <v>40487</v>
          </cell>
          <cell r="AX177">
            <v>40487</v>
          </cell>
          <cell r="BE177">
            <v>40487</v>
          </cell>
          <cell r="BL177">
            <v>40487</v>
          </cell>
        </row>
        <row r="178">
          <cell r="A178">
            <v>40480</v>
          </cell>
          <cell r="H178">
            <v>40480</v>
          </cell>
          <cell r="O178">
            <v>40480</v>
          </cell>
          <cell r="V178">
            <v>40480</v>
          </cell>
          <cell r="AC178">
            <v>40480</v>
          </cell>
          <cell r="AJ178">
            <v>40480</v>
          </cell>
          <cell r="AQ178">
            <v>40480</v>
          </cell>
          <cell r="AX178">
            <v>40480</v>
          </cell>
          <cell r="BE178">
            <v>40480</v>
          </cell>
          <cell r="BL178">
            <v>40480</v>
          </cell>
        </row>
        <row r="179">
          <cell r="A179">
            <v>40473</v>
          </cell>
          <cell r="H179">
            <v>40473</v>
          </cell>
          <cell r="O179">
            <v>40473</v>
          </cell>
          <cell r="V179">
            <v>40473</v>
          </cell>
          <cell r="AC179">
            <v>40473</v>
          </cell>
          <cell r="AJ179">
            <v>40473</v>
          </cell>
          <cell r="AQ179">
            <v>40473</v>
          </cell>
          <cell r="AX179">
            <v>40473</v>
          </cell>
          <cell r="BE179">
            <v>40473</v>
          </cell>
          <cell r="BL179">
            <v>40473</v>
          </cell>
        </row>
        <row r="180">
          <cell r="A180">
            <v>40466</v>
          </cell>
          <cell r="H180">
            <v>40466</v>
          </cell>
          <cell r="O180">
            <v>40466</v>
          </cell>
          <cell r="V180">
            <v>40466</v>
          </cell>
          <cell r="AC180">
            <v>40466</v>
          </cell>
          <cell r="AJ180">
            <v>40466</v>
          </cell>
          <cell r="AQ180">
            <v>40466</v>
          </cell>
          <cell r="AX180">
            <v>40466</v>
          </cell>
          <cell r="BE180">
            <v>40466</v>
          </cell>
          <cell r="BL180">
            <v>40466</v>
          </cell>
        </row>
        <row r="181">
          <cell r="A181">
            <v>40459</v>
          </cell>
          <cell r="H181">
            <v>40459</v>
          </cell>
          <cell r="O181">
            <v>40459</v>
          </cell>
          <cell r="V181">
            <v>40459</v>
          </cell>
          <cell r="AC181">
            <v>40459</v>
          </cell>
          <cell r="AJ181">
            <v>40459</v>
          </cell>
          <cell r="AQ181">
            <v>40459</v>
          </cell>
          <cell r="AX181">
            <v>40459</v>
          </cell>
          <cell r="BE181">
            <v>40459</v>
          </cell>
          <cell r="BL181">
            <v>40459</v>
          </cell>
        </row>
        <row r="182">
          <cell r="A182">
            <v>40452</v>
          </cell>
          <cell r="H182">
            <v>40452</v>
          </cell>
          <cell r="O182">
            <v>40452</v>
          </cell>
          <cell r="V182">
            <v>40452</v>
          </cell>
          <cell r="AC182">
            <v>40452</v>
          </cell>
          <cell r="AJ182">
            <v>40452</v>
          </cell>
          <cell r="AQ182">
            <v>40452</v>
          </cell>
          <cell r="AX182">
            <v>40452</v>
          </cell>
          <cell r="BE182">
            <v>40452</v>
          </cell>
          <cell r="BL182">
            <v>40452</v>
          </cell>
        </row>
        <row r="183">
          <cell r="A183">
            <v>40445</v>
          </cell>
          <cell r="H183">
            <v>40445</v>
          </cell>
          <cell r="O183">
            <v>40445</v>
          </cell>
          <cell r="V183">
            <v>40445</v>
          </cell>
          <cell r="AC183">
            <v>40445</v>
          </cell>
          <cell r="AJ183">
            <v>40445</v>
          </cell>
          <cell r="AQ183">
            <v>40445</v>
          </cell>
          <cell r="AX183">
            <v>40445</v>
          </cell>
          <cell r="BE183">
            <v>40445</v>
          </cell>
          <cell r="BL183">
            <v>40445</v>
          </cell>
        </row>
        <row r="184">
          <cell r="A184">
            <v>40438</v>
          </cell>
          <cell r="H184">
            <v>40438</v>
          </cell>
          <cell r="O184">
            <v>40438</v>
          </cell>
          <cell r="V184">
            <v>40438</v>
          </cell>
          <cell r="AC184">
            <v>40438</v>
          </cell>
          <cell r="AJ184">
            <v>40438</v>
          </cell>
          <cell r="AQ184">
            <v>40438</v>
          </cell>
          <cell r="AX184">
            <v>40438</v>
          </cell>
          <cell r="BE184">
            <v>40438</v>
          </cell>
          <cell r="BL184">
            <v>40438</v>
          </cell>
        </row>
        <row r="185">
          <cell r="A185">
            <v>40431</v>
          </cell>
          <cell r="H185">
            <v>40431</v>
          </cell>
          <cell r="O185">
            <v>40431</v>
          </cell>
          <cell r="V185">
            <v>40431</v>
          </cell>
          <cell r="AC185">
            <v>40431</v>
          </cell>
          <cell r="AJ185">
            <v>40431</v>
          </cell>
          <cell r="AQ185">
            <v>40431</v>
          </cell>
          <cell r="AX185">
            <v>40431</v>
          </cell>
          <cell r="BE185">
            <v>40431</v>
          </cell>
          <cell r="BL185">
            <v>40431</v>
          </cell>
        </row>
        <row r="186">
          <cell r="A186">
            <v>40424</v>
          </cell>
          <cell r="H186">
            <v>40424</v>
          </cell>
          <cell r="O186">
            <v>40424</v>
          </cell>
          <cell r="V186">
            <v>40424</v>
          </cell>
          <cell r="AC186">
            <v>40424</v>
          </cell>
          <cell r="AJ186">
            <v>40424</v>
          </cell>
          <cell r="AQ186">
            <v>40424</v>
          </cell>
          <cell r="AX186">
            <v>40424</v>
          </cell>
          <cell r="BE186">
            <v>40424</v>
          </cell>
          <cell r="BL186">
            <v>40424</v>
          </cell>
        </row>
        <row r="187">
          <cell r="A187">
            <v>40417</v>
          </cell>
          <cell r="H187">
            <v>40417</v>
          </cell>
          <cell r="O187">
            <v>40417</v>
          </cell>
          <cell r="V187">
            <v>40417</v>
          </cell>
          <cell r="AC187">
            <v>40417</v>
          </cell>
          <cell r="AJ187">
            <v>40417</v>
          </cell>
          <cell r="AQ187">
            <v>40417</v>
          </cell>
          <cell r="AX187">
            <v>40417</v>
          </cell>
          <cell r="BE187">
            <v>40417</v>
          </cell>
          <cell r="BL187">
            <v>40417</v>
          </cell>
        </row>
        <row r="188">
          <cell r="A188">
            <v>40410</v>
          </cell>
          <cell r="H188">
            <v>40410</v>
          </cell>
          <cell r="O188">
            <v>40410</v>
          </cell>
          <cell r="V188">
            <v>40410</v>
          </cell>
          <cell r="AC188">
            <v>40410</v>
          </cell>
          <cell r="AJ188">
            <v>40410</v>
          </cell>
          <cell r="AQ188">
            <v>40410</v>
          </cell>
          <cell r="AX188">
            <v>40410</v>
          </cell>
          <cell r="BE188">
            <v>40410</v>
          </cell>
          <cell r="BL188">
            <v>40410</v>
          </cell>
        </row>
        <row r="189">
          <cell r="A189">
            <v>40403</v>
          </cell>
          <cell r="H189">
            <v>40403</v>
          </cell>
          <cell r="O189">
            <v>40403</v>
          </cell>
          <cell r="V189">
            <v>40403</v>
          </cell>
          <cell r="AC189">
            <v>40403</v>
          </cell>
          <cell r="AJ189">
            <v>40403</v>
          </cell>
          <cell r="AQ189">
            <v>40403</v>
          </cell>
          <cell r="AX189">
            <v>40403</v>
          </cell>
          <cell r="BE189">
            <v>40403</v>
          </cell>
          <cell r="BL189">
            <v>40403</v>
          </cell>
        </row>
        <row r="190">
          <cell r="A190">
            <v>40396</v>
          </cell>
          <cell r="H190">
            <v>40396</v>
          </cell>
          <cell r="O190">
            <v>40396</v>
          </cell>
          <cell r="V190">
            <v>40396</v>
          </cell>
          <cell r="AC190">
            <v>40396</v>
          </cell>
          <cell r="AJ190">
            <v>40396</v>
          </cell>
          <cell r="AQ190">
            <v>40396</v>
          </cell>
          <cell r="AX190">
            <v>40396</v>
          </cell>
          <cell r="BE190">
            <v>40396</v>
          </cell>
          <cell r="BL190">
            <v>40396</v>
          </cell>
        </row>
        <row r="191">
          <cell r="A191">
            <v>40389</v>
          </cell>
          <cell r="H191">
            <v>40389</v>
          </cell>
          <cell r="O191">
            <v>40389</v>
          </cell>
          <cell r="V191">
            <v>40389</v>
          </cell>
          <cell r="AC191">
            <v>40389</v>
          </cell>
          <cell r="AJ191">
            <v>40389</v>
          </cell>
          <cell r="AQ191">
            <v>40389</v>
          </cell>
          <cell r="AX191">
            <v>40389</v>
          </cell>
          <cell r="BE191">
            <v>40389</v>
          </cell>
          <cell r="BL191">
            <v>40389</v>
          </cell>
        </row>
        <row r="192">
          <cell r="A192">
            <v>40382</v>
          </cell>
          <cell r="H192">
            <v>40382</v>
          </cell>
          <cell r="O192">
            <v>40382</v>
          </cell>
          <cell r="V192">
            <v>40382</v>
          </cell>
          <cell r="AC192">
            <v>40382</v>
          </cell>
          <cell r="AJ192">
            <v>40382</v>
          </cell>
          <cell r="AQ192">
            <v>40382</v>
          </cell>
          <cell r="AX192">
            <v>40382</v>
          </cell>
          <cell r="BE192">
            <v>40382</v>
          </cell>
          <cell r="BL192">
            <v>40382</v>
          </cell>
        </row>
        <row r="193">
          <cell r="A193">
            <v>40375</v>
          </cell>
          <cell r="H193">
            <v>40375</v>
          </cell>
          <cell r="O193">
            <v>40375</v>
          </cell>
          <cell r="V193">
            <v>40375</v>
          </cell>
          <cell r="AC193">
            <v>40375</v>
          </cell>
          <cell r="AJ193">
            <v>40375</v>
          </cell>
          <cell r="AQ193">
            <v>40375</v>
          </cell>
          <cell r="AX193">
            <v>40375</v>
          </cell>
          <cell r="BE193">
            <v>40375</v>
          </cell>
          <cell r="BL193">
            <v>40375</v>
          </cell>
        </row>
        <row r="194">
          <cell r="A194">
            <v>40368</v>
          </cell>
          <cell r="H194">
            <v>40368</v>
          </cell>
          <cell r="O194">
            <v>40368</v>
          </cell>
          <cell r="V194">
            <v>40368</v>
          </cell>
          <cell r="AC194">
            <v>40368</v>
          </cell>
          <cell r="AJ194">
            <v>40368</v>
          </cell>
          <cell r="AQ194">
            <v>40368</v>
          </cell>
          <cell r="AX194">
            <v>40368</v>
          </cell>
          <cell r="BE194">
            <v>40368</v>
          </cell>
          <cell r="BL194">
            <v>40368</v>
          </cell>
        </row>
        <row r="195">
          <cell r="A195">
            <v>40361</v>
          </cell>
          <cell r="H195">
            <v>40361</v>
          </cell>
          <cell r="O195">
            <v>40361</v>
          </cell>
          <cell r="V195">
            <v>40361</v>
          </cell>
          <cell r="AC195">
            <v>40361</v>
          </cell>
          <cell r="AJ195">
            <v>40361</v>
          </cell>
          <cell r="AQ195">
            <v>40361</v>
          </cell>
          <cell r="AX195">
            <v>40361</v>
          </cell>
          <cell r="BE195">
            <v>40361</v>
          </cell>
          <cell r="BL195">
            <v>40361</v>
          </cell>
        </row>
        <row r="196">
          <cell r="A196">
            <v>40354</v>
          </cell>
          <cell r="H196">
            <v>40354</v>
          </cell>
          <cell r="O196">
            <v>40354</v>
          </cell>
          <cell r="V196">
            <v>40354</v>
          </cell>
          <cell r="AC196">
            <v>40354</v>
          </cell>
          <cell r="AJ196">
            <v>40354</v>
          </cell>
          <cell r="AQ196">
            <v>40354</v>
          </cell>
          <cell r="AX196">
            <v>40354</v>
          </cell>
          <cell r="BE196">
            <v>40354</v>
          </cell>
          <cell r="BL196">
            <v>40354</v>
          </cell>
        </row>
        <row r="197">
          <cell r="A197">
            <v>40347</v>
          </cell>
          <cell r="H197">
            <v>40347</v>
          </cell>
          <cell r="O197">
            <v>40347</v>
          </cell>
          <cell r="V197">
            <v>40347</v>
          </cell>
          <cell r="AC197">
            <v>40347</v>
          </cell>
          <cell r="AJ197">
            <v>40347</v>
          </cell>
          <cell r="AQ197">
            <v>40347</v>
          </cell>
          <cell r="AX197">
            <v>40347</v>
          </cell>
          <cell r="BE197">
            <v>40347</v>
          </cell>
          <cell r="BL197">
            <v>40347</v>
          </cell>
        </row>
        <row r="198">
          <cell r="A198">
            <v>40340</v>
          </cell>
          <cell r="H198">
            <v>40340</v>
          </cell>
          <cell r="O198">
            <v>40340</v>
          </cell>
          <cell r="V198">
            <v>40340</v>
          </cell>
          <cell r="AC198">
            <v>40340</v>
          </cell>
          <cell r="AJ198">
            <v>40340</v>
          </cell>
          <cell r="AQ198">
            <v>40340</v>
          </cell>
          <cell r="AX198">
            <v>40340</v>
          </cell>
          <cell r="BE198">
            <v>40340</v>
          </cell>
          <cell r="BL198">
            <v>40340</v>
          </cell>
        </row>
        <row r="199">
          <cell r="A199">
            <v>40333</v>
          </cell>
          <cell r="H199">
            <v>40333</v>
          </cell>
          <cell r="O199">
            <v>40333</v>
          </cell>
          <cell r="V199">
            <v>40333</v>
          </cell>
          <cell r="AC199">
            <v>40333</v>
          </cell>
          <cell r="AJ199">
            <v>40333</v>
          </cell>
          <cell r="AQ199">
            <v>40333</v>
          </cell>
          <cell r="AX199">
            <v>40333</v>
          </cell>
          <cell r="BE199">
            <v>40333</v>
          </cell>
          <cell r="BL199">
            <v>40333</v>
          </cell>
        </row>
        <row r="200">
          <cell r="A200">
            <v>40326</v>
          </cell>
          <cell r="H200">
            <v>40326</v>
          </cell>
          <cell r="O200">
            <v>40326</v>
          </cell>
          <cell r="V200">
            <v>40326</v>
          </cell>
          <cell r="AC200">
            <v>40326</v>
          </cell>
          <cell r="AJ200">
            <v>40326</v>
          </cell>
          <cell r="AQ200">
            <v>40326</v>
          </cell>
          <cell r="AX200">
            <v>40326</v>
          </cell>
          <cell r="BE200">
            <v>40326</v>
          </cell>
          <cell r="BL200">
            <v>40326</v>
          </cell>
        </row>
        <row r="201">
          <cell r="A201">
            <v>40319</v>
          </cell>
          <cell r="H201">
            <v>40319</v>
          </cell>
          <cell r="O201">
            <v>40319</v>
          </cell>
          <cell r="V201">
            <v>40319</v>
          </cell>
          <cell r="AC201">
            <v>40319</v>
          </cell>
          <cell r="AJ201">
            <v>40319</v>
          </cell>
          <cell r="AQ201">
            <v>40319</v>
          </cell>
          <cell r="AX201">
            <v>40319</v>
          </cell>
          <cell r="BE201">
            <v>40319</v>
          </cell>
          <cell r="BL201">
            <v>40319</v>
          </cell>
        </row>
        <row r="202">
          <cell r="A202">
            <v>40312</v>
          </cell>
          <cell r="H202">
            <v>40312</v>
          </cell>
          <cell r="O202">
            <v>40312</v>
          </cell>
          <cell r="V202">
            <v>40312</v>
          </cell>
          <cell r="AC202">
            <v>40312</v>
          </cell>
          <cell r="AJ202">
            <v>40312</v>
          </cell>
          <cell r="AQ202">
            <v>40312</v>
          </cell>
          <cell r="AX202">
            <v>40312</v>
          </cell>
          <cell r="BE202">
            <v>40312</v>
          </cell>
          <cell r="BL202">
            <v>40312</v>
          </cell>
        </row>
        <row r="203">
          <cell r="A203">
            <v>40305</v>
          </cell>
          <cell r="H203">
            <v>40305</v>
          </cell>
          <cell r="O203">
            <v>40305</v>
          </cell>
          <cell r="V203">
            <v>40305</v>
          </cell>
          <cell r="AC203">
            <v>40305</v>
          </cell>
          <cell r="AJ203">
            <v>40305</v>
          </cell>
          <cell r="AQ203">
            <v>40305</v>
          </cell>
          <cell r="AX203">
            <v>40305</v>
          </cell>
          <cell r="BE203">
            <v>40305</v>
          </cell>
          <cell r="BL203">
            <v>40305</v>
          </cell>
        </row>
        <row r="204">
          <cell r="A204">
            <v>40298</v>
          </cell>
          <cell r="H204">
            <v>40298</v>
          </cell>
          <cell r="O204">
            <v>40298</v>
          </cell>
          <cell r="V204">
            <v>40298</v>
          </cell>
          <cell r="AC204">
            <v>40298</v>
          </cell>
          <cell r="AJ204">
            <v>40298</v>
          </cell>
          <cell r="AQ204">
            <v>40298</v>
          </cell>
          <cell r="AX204">
            <v>40298</v>
          </cell>
          <cell r="BE204">
            <v>40298</v>
          </cell>
          <cell r="BL204">
            <v>40298</v>
          </cell>
        </row>
        <row r="205">
          <cell r="A205">
            <v>40291</v>
          </cell>
          <cell r="H205">
            <v>40291</v>
          </cell>
          <cell r="O205">
            <v>40291</v>
          </cell>
          <cell r="V205">
            <v>40291</v>
          </cell>
          <cell r="AC205">
            <v>40291</v>
          </cell>
          <cell r="AJ205">
            <v>40291</v>
          </cell>
          <cell r="AQ205">
            <v>40291</v>
          </cell>
          <cell r="AX205">
            <v>40291</v>
          </cell>
          <cell r="BE205">
            <v>40291</v>
          </cell>
          <cell r="BL205">
            <v>40291</v>
          </cell>
        </row>
        <row r="206">
          <cell r="A206">
            <v>40284</v>
          </cell>
          <cell r="H206">
            <v>40284</v>
          </cell>
          <cell r="O206">
            <v>40284</v>
          </cell>
          <cell r="V206">
            <v>40284</v>
          </cell>
          <cell r="AC206">
            <v>40284</v>
          </cell>
          <cell r="AJ206">
            <v>40284</v>
          </cell>
          <cell r="AQ206">
            <v>40284</v>
          </cell>
          <cell r="AX206">
            <v>40284</v>
          </cell>
          <cell r="BE206">
            <v>40284</v>
          </cell>
          <cell r="BL206">
            <v>40284</v>
          </cell>
        </row>
        <row r="207">
          <cell r="A207">
            <v>40277</v>
          </cell>
          <cell r="H207">
            <v>40277</v>
          </cell>
          <cell r="O207">
            <v>40277</v>
          </cell>
          <cell r="V207">
            <v>40277</v>
          </cell>
          <cell r="AC207">
            <v>40277</v>
          </cell>
          <cell r="AJ207">
            <v>40277</v>
          </cell>
          <cell r="AQ207">
            <v>40277</v>
          </cell>
          <cell r="AX207">
            <v>40277</v>
          </cell>
          <cell r="BE207">
            <v>40277</v>
          </cell>
          <cell r="BL207">
            <v>40277</v>
          </cell>
        </row>
        <row r="208">
          <cell r="A208">
            <v>40269</v>
          </cell>
          <cell r="H208">
            <v>40269</v>
          </cell>
          <cell r="O208">
            <v>40269</v>
          </cell>
          <cell r="V208">
            <v>40269</v>
          </cell>
          <cell r="AC208">
            <v>40269</v>
          </cell>
          <cell r="AJ208">
            <v>40269</v>
          </cell>
          <cell r="AQ208">
            <v>40269</v>
          </cell>
          <cell r="AX208">
            <v>40269</v>
          </cell>
          <cell r="BE208">
            <v>40269</v>
          </cell>
          <cell r="BL208">
            <v>40269</v>
          </cell>
        </row>
        <row r="209">
          <cell r="A209">
            <v>40263</v>
          </cell>
          <cell r="H209">
            <v>40263</v>
          </cell>
          <cell r="O209">
            <v>40263</v>
          </cell>
          <cell r="V209">
            <v>40263</v>
          </cell>
          <cell r="AC209">
            <v>40263</v>
          </cell>
          <cell r="AJ209">
            <v>40263</v>
          </cell>
          <cell r="AQ209">
            <v>40263</v>
          </cell>
          <cell r="AX209">
            <v>40263</v>
          </cell>
          <cell r="BE209">
            <v>40263</v>
          </cell>
          <cell r="BL209">
            <v>40263</v>
          </cell>
        </row>
        <row r="210">
          <cell r="A210">
            <v>40256</v>
          </cell>
          <cell r="H210">
            <v>40256</v>
          </cell>
          <cell r="O210">
            <v>40256</v>
          </cell>
          <cell r="V210">
            <v>40256</v>
          </cell>
          <cell r="AC210">
            <v>40256</v>
          </cell>
          <cell r="AJ210">
            <v>40256</v>
          </cell>
          <cell r="AQ210">
            <v>40256</v>
          </cell>
          <cell r="AX210">
            <v>40256</v>
          </cell>
          <cell r="BE210">
            <v>40256</v>
          </cell>
          <cell r="BL210">
            <v>40256</v>
          </cell>
        </row>
        <row r="211">
          <cell r="A211">
            <v>40249</v>
          </cell>
          <cell r="H211">
            <v>40249</v>
          </cell>
          <cell r="O211">
            <v>40249</v>
          </cell>
          <cell r="V211">
            <v>40249</v>
          </cell>
          <cell r="AC211">
            <v>40249</v>
          </cell>
          <cell r="AJ211">
            <v>40249</v>
          </cell>
          <cell r="AQ211">
            <v>40249</v>
          </cell>
          <cell r="AX211">
            <v>40249</v>
          </cell>
          <cell r="BE211">
            <v>40249</v>
          </cell>
          <cell r="BL211">
            <v>40249</v>
          </cell>
        </row>
        <row r="212">
          <cell r="A212">
            <v>40242</v>
          </cell>
          <cell r="H212">
            <v>40242</v>
          </cell>
          <cell r="O212">
            <v>40242</v>
          </cell>
          <cell r="V212">
            <v>40242</v>
          </cell>
          <cell r="AC212">
            <v>40242</v>
          </cell>
          <cell r="AJ212">
            <v>40242</v>
          </cell>
          <cell r="AQ212">
            <v>40242</v>
          </cell>
          <cell r="AX212">
            <v>40242</v>
          </cell>
          <cell r="BE212">
            <v>40242</v>
          </cell>
          <cell r="BL212">
            <v>40242</v>
          </cell>
        </row>
        <row r="213">
          <cell r="A213">
            <v>40235</v>
          </cell>
          <cell r="H213">
            <v>40235</v>
          </cell>
          <cell r="O213">
            <v>40235</v>
          </cell>
          <cell r="V213">
            <v>40235</v>
          </cell>
          <cell r="AC213">
            <v>40235</v>
          </cell>
          <cell r="AJ213">
            <v>40235</v>
          </cell>
          <cell r="AQ213">
            <v>40235</v>
          </cell>
          <cell r="AX213">
            <v>40235</v>
          </cell>
          <cell r="BE213">
            <v>40235</v>
          </cell>
          <cell r="BL213">
            <v>40235</v>
          </cell>
        </row>
        <row r="214">
          <cell r="A214">
            <v>40228</v>
          </cell>
          <cell r="H214">
            <v>40228</v>
          </cell>
          <cell r="O214">
            <v>40228</v>
          </cell>
          <cell r="V214">
            <v>40228</v>
          </cell>
          <cell r="AC214">
            <v>40228</v>
          </cell>
          <cell r="AJ214">
            <v>40228</v>
          </cell>
          <cell r="AQ214">
            <v>40228</v>
          </cell>
          <cell r="AX214">
            <v>40228</v>
          </cell>
          <cell r="BE214">
            <v>40228</v>
          </cell>
          <cell r="BL214">
            <v>40228</v>
          </cell>
        </row>
        <row r="215">
          <cell r="A215">
            <v>40221</v>
          </cell>
          <cell r="H215">
            <v>40221</v>
          </cell>
          <cell r="O215">
            <v>40221</v>
          </cell>
          <cell r="V215">
            <v>40221</v>
          </cell>
          <cell r="AC215">
            <v>40221</v>
          </cell>
          <cell r="AJ215">
            <v>40221</v>
          </cell>
          <cell r="AQ215">
            <v>40221</v>
          </cell>
          <cell r="AX215">
            <v>40221</v>
          </cell>
          <cell r="BE215">
            <v>40221</v>
          </cell>
          <cell r="BL215">
            <v>40221</v>
          </cell>
        </row>
        <row r="216">
          <cell r="A216">
            <v>40214</v>
          </cell>
          <cell r="H216">
            <v>40214</v>
          </cell>
          <cell r="O216">
            <v>40214</v>
          </cell>
          <cell r="V216">
            <v>40214</v>
          </cell>
          <cell r="AC216">
            <v>40214</v>
          </cell>
          <cell r="AJ216">
            <v>40214</v>
          </cell>
          <cell r="AQ216">
            <v>40214</v>
          </cell>
          <cell r="AX216">
            <v>40214</v>
          </cell>
          <cell r="BE216">
            <v>40214</v>
          </cell>
          <cell r="BL216">
            <v>40214</v>
          </cell>
        </row>
        <row r="217">
          <cell r="A217">
            <v>40207</v>
          </cell>
          <cell r="H217">
            <v>40207</v>
          </cell>
          <cell r="O217">
            <v>40207</v>
          </cell>
          <cell r="V217">
            <v>40207</v>
          </cell>
          <cell r="AC217">
            <v>40207</v>
          </cell>
          <cell r="AJ217">
            <v>40207</v>
          </cell>
          <cell r="AQ217">
            <v>40207</v>
          </cell>
          <cell r="AX217">
            <v>40207</v>
          </cell>
          <cell r="BE217">
            <v>40207</v>
          </cell>
          <cell r="BL217">
            <v>40207</v>
          </cell>
        </row>
        <row r="218">
          <cell r="A218">
            <v>40200</v>
          </cell>
          <cell r="H218">
            <v>40200</v>
          </cell>
          <cell r="O218">
            <v>40200</v>
          </cell>
          <cell r="V218">
            <v>40200</v>
          </cell>
          <cell r="AC218">
            <v>40200</v>
          </cell>
          <cell r="AJ218">
            <v>40200</v>
          </cell>
          <cell r="AQ218">
            <v>40200</v>
          </cell>
          <cell r="AX218">
            <v>40200</v>
          </cell>
          <cell r="BE218">
            <v>40200</v>
          </cell>
          <cell r="BL218">
            <v>40200</v>
          </cell>
        </row>
        <row r="219">
          <cell r="A219">
            <v>40193</v>
          </cell>
          <cell r="H219">
            <v>40193</v>
          </cell>
          <cell r="O219">
            <v>40193</v>
          </cell>
          <cell r="V219">
            <v>40193</v>
          </cell>
          <cell r="AC219">
            <v>40193</v>
          </cell>
          <cell r="AJ219">
            <v>40193</v>
          </cell>
          <cell r="AQ219">
            <v>40193</v>
          </cell>
          <cell r="AX219">
            <v>40193</v>
          </cell>
          <cell r="BE219">
            <v>40193</v>
          </cell>
          <cell r="BL219">
            <v>40193</v>
          </cell>
        </row>
        <row r="220">
          <cell r="A220">
            <v>40186</v>
          </cell>
          <cell r="H220">
            <v>40186</v>
          </cell>
          <cell r="O220">
            <v>40186</v>
          </cell>
          <cell r="V220">
            <v>40186</v>
          </cell>
          <cell r="AC220">
            <v>40186</v>
          </cell>
          <cell r="AJ220">
            <v>40186</v>
          </cell>
          <cell r="AQ220">
            <v>40186</v>
          </cell>
          <cell r="AX220">
            <v>40186</v>
          </cell>
          <cell r="BE220">
            <v>40186</v>
          </cell>
          <cell r="BL220">
            <v>40186</v>
          </cell>
        </row>
        <row r="221">
          <cell r="A221">
            <v>40178</v>
          </cell>
          <cell r="H221">
            <v>40178</v>
          </cell>
          <cell r="O221">
            <v>40178</v>
          </cell>
          <cell r="V221">
            <v>40178</v>
          </cell>
          <cell r="AC221">
            <v>40178</v>
          </cell>
          <cell r="AJ221">
            <v>40178</v>
          </cell>
          <cell r="AQ221">
            <v>40178</v>
          </cell>
          <cell r="AX221">
            <v>40178</v>
          </cell>
          <cell r="BE221">
            <v>40178</v>
          </cell>
          <cell r="BL221">
            <v>40178</v>
          </cell>
        </row>
        <row r="222">
          <cell r="A222">
            <v>40171</v>
          </cell>
          <cell r="H222">
            <v>40171</v>
          </cell>
          <cell r="O222">
            <v>40171</v>
          </cell>
          <cell r="V222">
            <v>40171</v>
          </cell>
          <cell r="AC222">
            <v>40171</v>
          </cell>
          <cell r="AJ222">
            <v>40171</v>
          </cell>
          <cell r="AQ222">
            <v>40171</v>
          </cell>
          <cell r="AX222">
            <v>40171</v>
          </cell>
          <cell r="BE222">
            <v>40171</v>
          </cell>
          <cell r="BL222">
            <v>40171</v>
          </cell>
        </row>
        <row r="223">
          <cell r="A223">
            <v>40165</v>
          </cell>
          <cell r="H223">
            <v>40165</v>
          </cell>
          <cell r="O223">
            <v>40165</v>
          </cell>
          <cell r="V223">
            <v>40165</v>
          </cell>
          <cell r="AC223">
            <v>40165</v>
          </cell>
          <cell r="AJ223">
            <v>40165</v>
          </cell>
          <cell r="AQ223">
            <v>40165</v>
          </cell>
          <cell r="AX223">
            <v>40165</v>
          </cell>
          <cell r="BE223">
            <v>40165</v>
          </cell>
          <cell r="BL223">
            <v>40165</v>
          </cell>
        </row>
        <row r="224">
          <cell r="A224">
            <v>40158</v>
          </cell>
          <cell r="H224">
            <v>40158</v>
          </cell>
          <cell r="O224">
            <v>40158</v>
          </cell>
          <cell r="V224">
            <v>40158</v>
          </cell>
          <cell r="AC224">
            <v>40158</v>
          </cell>
          <cell r="AJ224">
            <v>40158</v>
          </cell>
          <cell r="AQ224">
            <v>40158</v>
          </cell>
          <cell r="AX224">
            <v>40158</v>
          </cell>
          <cell r="BE224">
            <v>40158</v>
          </cell>
          <cell r="BL224">
            <v>40158</v>
          </cell>
        </row>
        <row r="225">
          <cell r="A225">
            <v>40151</v>
          </cell>
          <cell r="H225">
            <v>40151</v>
          </cell>
          <cell r="O225">
            <v>40151</v>
          </cell>
          <cell r="V225">
            <v>40151</v>
          </cell>
          <cell r="AC225">
            <v>40151</v>
          </cell>
          <cell r="AJ225">
            <v>40151</v>
          </cell>
          <cell r="AQ225">
            <v>40151</v>
          </cell>
          <cell r="AX225">
            <v>40151</v>
          </cell>
          <cell r="BE225">
            <v>40151</v>
          </cell>
          <cell r="BL225">
            <v>40151</v>
          </cell>
        </row>
        <row r="226">
          <cell r="A226">
            <v>40144</v>
          </cell>
          <cell r="H226">
            <v>40144</v>
          </cell>
          <cell r="O226">
            <v>40144</v>
          </cell>
          <cell r="V226">
            <v>40144</v>
          </cell>
          <cell r="AC226">
            <v>40144</v>
          </cell>
          <cell r="AJ226">
            <v>40144</v>
          </cell>
          <cell r="AQ226">
            <v>40144</v>
          </cell>
          <cell r="AX226">
            <v>40144</v>
          </cell>
          <cell r="BE226">
            <v>40144</v>
          </cell>
          <cell r="BL226">
            <v>40144</v>
          </cell>
        </row>
        <row r="227">
          <cell r="A227">
            <v>40137</v>
          </cell>
          <cell r="H227">
            <v>40137</v>
          </cell>
          <cell r="O227">
            <v>40137</v>
          </cell>
          <cell r="V227">
            <v>40137</v>
          </cell>
          <cell r="AC227">
            <v>40137</v>
          </cell>
          <cell r="AJ227">
            <v>40137</v>
          </cell>
          <cell r="AQ227">
            <v>40137</v>
          </cell>
          <cell r="AX227">
            <v>40137</v>
          </cell>
          <cell r="BE227">
            <v>40137</v>
          </cell>
          <cell r="BL227">
            <v>40137</v>
          </cell>
        </row>
        <row r="228">
          <cell r="A228">
            <v>40130</v>
          </cell>
          <cell r="H228">
            <v>40130</v>
          </cell>
          <cell r="O228">
            <v>40130</v>
          </cell>
          <cell r="V228">
            <v>40130</v>
          </cell>
          <cell r="AC228">
            <v>40130</v>
          </cell>
          <cell r="AJ228">
            <v>40130</v>
          </cell>
          <cell r="AQ228">
            <v>40130</v>
          </cell>
          <cell r="AX228">
            <v>40130</v>
          </cell>
          <cell r="BE228">
            <v>40130</v>
          </cell>
          <cell r="BL228">
            <v>40130</v>
          </cell>
        </row>
        <row r="229">
          <cell r="A229">
            <v>40123</v>
          </cell>
          <cell r="H229">
            <v>40123</v>
          </cell>
          <cell r="O229">
            <v>40123</v>
          </cell>
          <cell r="V229">
            <v>40123</v>
          </cell>
          <cell r="AC229">
            <v>40123</v>
          </cell>
          <cell r="AJ229">
            <v>40123</v>
          </cell>
          <cell r="AQ229">
            <v>40123</v>
          </cell>
          <cell r="AX229">
            <v>40123</v>
          </cell>
          <cell r="BE229">
            <v>40123</v>
          </cell>
          <cell r="BL229">
            <v>40123</v>
          </cell>
        </row>
        <row r="230">
          <cell r="A230">
            <v>40116</v>
          </cell>
          <cell r="H230">
            <v>40116</v>
          </cell>
          <cell r="O230">
            <v>40116</v>
          </cell>
          <cell r="V230">
            <v>40116</v>
          </cell>
          <cell r="AC230">
            <v>40116</v>
          </cell>
          <cell r="AJ230">
            <v>40116</v>
          </cell>
          <cell r="AQ230">
            <v>40116</v>
          </cell>
          <cell r="AX230">
            <v>40116</v>
          </cell>
          <cell r="BE230">
            <v>40116</v>
          </cell>
          <cell r="BL230">
            <v>40116</v>
          </cell>
        </row>
        <row r="231">
          <cell r="A231">
            <v>40109</v>
          </cell>
          <cell r="H231">
            <v>40109</v>
          </cell>
          <cell r="O231">
            <v>40109</v>
          </cell>
          <cell r="V231">
            <v>40109</v>
          </cell>
          <cell r="AC231">
            <v>40109</v>
          </cell>
          <cell r="AJ231">
            <v>40109</v>
          </cell>
          <cell r="AQ231">
            <v>40109</v>
          </cell>
          <cell r="AX231">
            <v>40109</v>
          </cell>
          <cell r="BE231">
            <v>40109</v>
          </cell>
          <cell r="BL231">
            <v>40109</v>
          </cell>
        </row>
        <row r="232">
          <cell r="A232">
            <v>40102</v>
          </cell>
          <cell r="H232">
            <v>40102</v>
          </cell>
          <cell r="O232">
            <v>40102</v>
          </cell>
          <cell r="V232">
            <v>40102</v>
          </cell>
          <cell r="AC232">
            <v>40102</v>
          </cell>
          <cell r="AJ232">
            <v>40102</v>
          </cell>
          <cell r="AQ232">
            <v>40102</v>
          </cell>
          <cell r="AX232">
            <v>40102</v>
          </cell>
          <cell r="BE232">
            <v>40102</v>
          </cell>
          <cell r="BL232">
            <v>40102</v>
          </cell>
        </row>
        <row r="233">
          <cell r="A233">
            <v>40095</v>
          </cell>
          <cell r="H233">
            <v>40095</v>
          </cell>
          <cell r="O233">
            <v>40095</v>
          </cell>
          <cell r="V233">
            <v>40095</v>
          </cell>
          <cell r="AC233">
            <v>40095</v>
          </cell>
          <cell r="AJ233">
            <v>40095</v>
          </cell>
          <cell r="AQ233">
            <v>40095</v>
          </cell>
          <cell r="AX233">
            <v>40095</v>
          </cell>
          <cell r="BE233">
            <v>40095</v>
          </cell>
          <cell r="BL233">
            <v>40095</v>
          </cell>
        </row>
        <row r="234">
          <cell r="A234">
            <v>40088</v>
          </cell>
          <cell r="H234">
            <v>40088</v>
          </cell>
          <cell r="O234">
            <v>40088</v>
          </cell>
          <cell r="V234">
            <v>40088</v>
          </cell>
          <cell r="AC234">
            <v>40088</v>
          </cell>
          <cell r="AJ234">
            <v>40088</v>
          </cell>
          <cell r="AQ234">
            <v>40088</v>
          </cell>
          <cell r="AX234">
            <v>40088</v>
          </cell>
          <cell r="BE234">
            <v>40088</v>
          </cell>
          <cell r="BL234">
            <v>40088</v>
          </cell>
        </row>
        <row r="235">
          <cell r="A235">
            <v>40081</v>
          </cell>
          <cell r="H235">
            <v>40081</v>
          </cell>
          <cell r="O235">
            <v>40081</v>
          </cell>
          <cell r="V235">
            <v>40081</v>
          </cell>
          <cell r="AC235">
            <v>40081</v>
          </cell>
          <cell r="AJ235">
            <v>40081</v>
          </cell>
          <cell r="AQ235">
            <v>40081</v>
          </cell>
          <cell r="AX235">
            <v>40081</v>
          </cell>
          <cell r="BE235">
            <v>40081</v>
          </cell>
          <cell r="BL235">
            <v>40081</v>
          </cell>
        </row>
        <row r="236">
          <cell r="A236">
            <v>40074</v>
          </cell>
          <cell r="H236">
            <v>40074</v>
          </cell>
          <cell r="O236">
            <v>40074</v>
          </cell>
          <cell r="V236">
            <v>40074</v>
          </cell>
          <cell r="AC236">
            <v>40074</v>
          </cell>
          <cell r="AJ236">
            <v>40074</v>
          </cell>
          <cell r="AQ236">
            <v>40074</v>
          </cell>
          <cell r="AX236">
            <v>40074</v>
          </cell>
          <cell r="BE236">
            <v>40074</v>
          </cell>
          <cell r="BL236">
            <v>40074</v>
          </cell>
        </row>
        <row r="237">
          <cell r="A237">
            <v>40067</v>
          </cell>
          <cell r="H237">
            <v>40067</v>
          </cell>
          <cell r="O237">
            <v>40067</v>
          </cell>
          <cell r="V237">
            <v>40067</v>
          </cell>
          <cell r="AC237">
            <v>40067</v>
          </cell>
          <cell r="AJ237">
            <v>40067</v>
          </cell>
          <cell r="AQ237">
            <v>40067</v>
          </cell>
          <cell r="AX237">
            <v>40067</v>
          </cell>
          <cell r="BE237">
            <v>40067</v>
          </cell>
          <cell r="BL237">
            <v>40067</v>
          </cell>
        </row>
        <row r="238">
          <cell r="A238">
            <v>40060</v>
          </cell>
          <cell r="H238">
            <v>40060</v>
          </cell>
          <cell r="O238">
            <v>40060</v>
          </cell>
          <cell r="V238">
            <v>40060</v>
          </cell>
          <cell r="AC238">
            <v>40060</v>
          </cell>
          <cell r="AJ238">
            <v>40060</v>
          </cell>
          <cell r="AQ238">
            <v>40060</v>
          </cell>
          <cell r="AX238">
            <v>40060</v>
          </cell>
          <cell r="BE238">
            <v>40060</v>
          </cell>
          <cell r="BL238">
            <v>40060</v>
          </cell>
        </row>
        <row r="239">
          <cell r="A239">
            <v>40053</v>
          </cell>
          <cell r="H239">
            <v>40053</v>
          </cell>
          <cell r="O239">
            <v>40053</v>
          </cell>
          <cell r="V239">
            <v>40053</v>
          </cell>
          <cell r="AC239">
            <v>40053</v>
          </cell>
          <cell r="AJ239">
            <v>40053</v>
          </cell>
          <cell r="AQ239">
            <v>40053</v>
          </cell>
          <cell r="AX239">
            <v>40053</v>
          </cell>
          <cell r="BE239">
            <v>40053</v>
          </cell>
          <cell r="BL239">
            <v>40053</v>
          </cell>
        </row>
        <row r="240">
          <cell r="A240">
            <v>40046</v>
          </cell>
          <cell r="H240">
            <v>40046</v>
          </cell>
          <cell r="O240">
            <v>40046</v>
          </cell>
          <cell r="V240">
            <v>40046</v>
          </cell>
          <cell r="AC240">
            <v>40046</v>
          </cell>
          <cell r="AJ240">
            <v>40046</v>
          </cell>
          <cell r="AQ240">
            <v>40046</v>
          </cell>
          <cell r="AX240">
            <v>40046</v>
          </cell>
          <cell r="BE240">
            <v>40046</v>
          </cell>
          <cell r="BL240">
            <v>40046</v>
          </cell>
        </row>
        <row r="241">
          <cell r="A241">
            <v>40039</v>
          </cell>
          <cell r="H241">
            <v>40039</v>
          </cell>
          <cell r="O241">
            <v>40039</v>
          </cell>
          <cell r="V241">
            <v>40039</v>
          </cell>
          <cell r="AC241">
            <v>40039</v>
          </cell>
          <cell r="AJ241">
            <v>40039</v>
          </cell>
          <cell r="AQ241">
            <v>40039</v>
          </cell>
          <cell r="AX241">
            <v>40039</v>
          </cell>
          <cell r="BE241">
            <v>40039</v>
          </cell>
          <cell r="BL241">
            <v>40039</v>
          </cell>
        </row>
        <row r="242">
          <cell r="A242">
            <v>40032</v>
          </cell>
          <cell r="H242">
            <v>40032</v>
          </cell>
          <cell r="O242">
            <v>40032</v>
          </cell>
          <cell r="V242">
            <v>40032</v>
          </cell>
          <cell r="AC242">
            <v>40032</v>
          </cell>
          <cell r="AJ242">
            <v>40032</v>
          </cell>
          <cell r="AQ242">
            <v>40032</v>
          </cell>
          <cell r="AX242">
            <v>40032</v>
          </cell>
          <cell r="BE242">
            <v>40032</v>
          </cell>
          <cell r="BL242">
            <v>40032</v>
          </cell>
        </row>
        <row r="243">
          <cell r="A243">
            <v>40025</v>
          </cell>
          <cell r="H243">
            <v>40025</v>
          </cell>
          <cell r="O243">
            <v>40025</v>
          </cell>
          <cell r="V243">
            <v>40025</v>
          </cell>
          <cell r="AC243">
            <v>40025</v>
          </cell>
          <cell r="AJ243">
            <v>40025</v>
          </cell>
          <cell r="AQ243">
            <v>40025</v>
          </cell>
          <cell r="AX243">
            <v>40025</v>
          </cell>
          <cell r="BE243">
            <v>40025</v>
          </cell>
          <cell r="BL243">
            <v>40025</v>
          </cell>
        </row>
        <row r="244">
          <cell r="A244">
            <v>40018</v>
          </cell>
          <cell r="H244">
            <v>40018</v>
          </cell>
          <cell r="O244">
            <v>40018</v>
          </cell>
          <cell r="V244">
            <v>40018</v>
          </cell>
          <cell r="AC244">
            <v>40018</v>
          </cell>
          <cell r="AJ244">
            <v>40018</v>
          </cell>
          <cell r="AQ244">
            <v>40018</v>
          </cell>
          <cell r="AX244">
            <v>40018</v>
          </cell>
          <cell r="BE244">
            <v>40018</v>
          </cell>
          <cell r="BL244">
            <v>40018</v>
          </cell>
        </row>
        <row r="245">
          <cell r="A245">
            <v>40011</v>
          </cell>
          <cell r="H245">
            <v>40011</v>
          </cell>
          <cell r="O245">
            <v>40011</v>
          </cell>
          <cell r="V245">
            <v>40011</v>
          </cell>
          <cell r="AC245">
            <v>40011</v>
          </cell>
          <cell r="AJ245">
            <v>40011</v>
          </cell>
          <cell r="AQ245">
            <v>40011</v>
          </cell>
          <cell r="AX245">
            <v>40011</v>
          </cell>
          <cell r="BE245">
            <v>40011</v>
          </cell>
          <cell r="BL245">
            <v>40011</v>
          </cell>
        </row>
        <row r="246">
          <cell r="A246">
            <v>40004</v>
          </cell>
          <cell r="H246">
            <v>40004</v>
          </cell>
          <cell r="O246">
            <v>40004</v>
          </cell>
          <cell r="V246">
            <v>40004</v>
          </cell>
          <cell r="AC246">
            <v>40004</v>
          </cell>
          <cell r="AJ246">
            <v>40004</v>
          </cell>
          <cell r="AQ246">
            <v>40004</v>
          </cell>
          <cell r="AX246">
            <v>40004</v>
          </cell>
          <cell r="BE246">
            <v>40004</v>
          </cell>
          <cell r="BL246">
            <v>40004</v>
          </cell>
        </row>
        <row r="247">
          <cell r="A247">
            <v>39997</v>
          </cell>
          <cell r="H247">
            <v>39996</v>
          </cell>
          <cell r="O247">
            <v>39997</v>
          </cell>
          <cell r="V247">
            <v>39996</v>
          </cell>
          <cell r="AC247">
            <v>39996</v>
          </cell>
          <cell r="AJ247">
            <v>39997</v>
          </cell>
          <cell r="AQ247">
            <v>39997</v>
          </cell>
          <cell r="AX247">
            <v>39997</v>
          </cell>
          <cell r="BE247">
            <v>39997</v>
          </cell>
          <cell r="BL247">
            <v>39997</v>
          </cell>
        </row>
        <row r="248">
          <cell r="A248">
            <v>39990</v>
          </cell>
          <cell r="H248">
            <v>39990</v>
          </cell>
          <cell r="O248">
            <v>39990</v>
          </cell>
          <cell r="V248">
            <v>39990</v>
          </cell>
          <cell r="AC248">
            <v>39990</v>
          </cell>
          <cell r="AJ248">
            <v>39990</v>
          </cell>
          <cell r="AQ248">
            <v>39990</v>
          </cell>
          <cell r="AX248">
            <v>39990</v>
          </cell>
          <cell r="BE248">
            <v>39990</v>
          </cell>
          <cell r="BL248">
            <v>39990</v>
          </cell>
        </row>
        <row r="249">
          <cell r="A249">
            <v>39983</v>
          </cell>
          <cell r="H249">
            <v>39983</v>
          </cell>
          <cell r="O249">
            <v>39983</v>
          </cell>
          <cell r="V249">
            <v>39983</v>
          </cell>
          <cell r="AC249">
            <v>39983</v>
          </cell>
          <cell r="AJ249">
            <v>39983</v>
          </cell>
          <cell r="AQ249">
            <v>39983</v>
          </cell>
          <cell r="AX249">
            <v>39983</v>
          </cell>
          <cell r="BE249">
            <v>39983</v>
          </cell>
          <cell r="BL249">
            <v>39983</v>
          </cell>
        </row>
        <row r="250">
          <cell r="A250">
            <v>39976</v>
          </cell>
          <cell r="H250">
            <v>39976</v>
          </cell>
          <cell r="O250">
            <v>39976</v>
          </cell>
          <cell r="V250">
            <v>39976</v>
          </cell>
          <cell r="AC250">
            <v>39976</v>
          </cell>
          <cell r="AJ250">
            <v>39976</v>
          </cell>
          <cell r="AQ250">
            <v>39976</v>
          </cell>
          <cell r="AX250">
            <v>39976</v>
          </cell>
          <cell r="BE250">
            <v>39976</v>
          </cell>
          <cell r="BL250">
            <v>39976</v>
          </cell>
        </row>
        <row r="251">
          <cell r="A251">
            <v>39969</v>
          </cell>
          <cell r="H251">
            <v>39969</v>
          </cell>
          <cell r="O251">
            <v>39969</v>
          </cell>
          <cell r="V251">
            <v>39969</v>
          </cell>
          <cell r="AC251">
            <v>39969</v>
          </cell>
          <cell r="AJ251">
            <v>39969</v>
          </cell>
          <cell r="AQ251">
            <v>39969</v>
          </cell>
          <cell r="AX251">
            <v>39969</v>
          </cell>
          <cell r="BE251">
            <v>39969</v>
          </cell>
          <cell r="BL251">
            <v>39969</v>
          </cell>
        </row>
        <row r="252">
          <cell r="A252">
            <v>39962</v>
          </cell>
          <cell r="H252">
            <v>39962</v>
          </cell>
          <cell r="O252">
            <v>39962</v>
          </cell>
          <cell r="V252">
            <v>39962</v>
          </cell>
          <cell r="AC252">
            <v>39962</v>
          </cell>
          <cell r="AJ252">
            <v>39962</v>
          </cell>
          <cell r="AQ252">
            <v>39962</v>
          </cell>
          <cell r="AX252">
            <v>39962</v>
          </cell>
          <cell r="BE252">
            <v>39962</v>
          </cell>
          <cell r="BL252">
            <v>39962</v>
          </cell>
        </row>
        <row r="253">
          <cell r="A253">
            <v>39955</v>
          </cell>
          <cell r="H253">
            <v>39955</v>
          </cell>
          <cell r="O253">
            <v>39955</v>
          </cell>
          <cell r="V253">
            <v>39955</v>
          </cell>
          <cell r="AC253">
            <v>39955</v>
          </cell>
          <cell r="AJ253">
            <v>39955</v>
          </cell>
          <cell r="AQ253">
            <v>39955</v>
          </cell>
          <cell r="AX253">
            <v>39955</v>
          </cell>
          <cell r="BE253">
            <v>39955</v>
          </cell>
          <cell r="BL253">
            <v>39955</v>
          </cell>
        </row>
        <row r="254">
          <cell r="A254">
            <v>39948</v>
          </cell>
          <cell r="H254">
            <v>39948</v>
          </cell>
          <cell r="O254">
            <v>39948</v>
          </cell>
          <cell r="V254">
            <v>39948</v>
          </cell>
          <cell r="AC254">
            <v>39948</v>
          </cell>
          <cell r="AJ254">
            <v>39948</v>
          </cell>
          <cell r="AQ254">
            <v>39948</v>
          </cell>
          <cell r="AX254">
            <v>39948</v>
          </cell>
          <cell r="BE254">
            <v>39948</v>
          </cell>
          <cell r="BL254">
            <v>39948</v>
          </cell>
        </row>
        <row r="255">
          <cell r="A255">
            <v>39941</v>
          </cell>
          <cell r="H255">
            <v>39941</v>
          </cell>
          <cell r="O255">
            <v>39941</v>
          </cell>
          <cell r="V255">
            <v>39941</v>
          </cell>
          <cell r="AC255">
            <v>39941</v>
          </cell>
          <cell r="AJ255">
            <v>39941</v>
          </cell>
          <cell r="AQ255">
            <v>39941</v>
          </cell>
          <cell r="AX255">
            <v>39941</v>
          </cell>
          <cell r="BE255">
            <v>39941</v>
          </cell>
          <cell r="BL255">
            <v>39941</v>
          </cell>
        </row>
        <row r="256">
          <cell r="A256">
            <v>39934</v>
          </cell>
          <cell r="H256">
            <v>39934</v>
          </cell>
          <cell r="O256">
            <v>39934</v>
          </cell>
          <cell r="V256">
            <v>39934</v>
          </cell>
          <cell r="AC256">
            <v>39934</v>
          </cell>
          <cell r="AJ256">
            <v>39934</v>
          </cell>
          <cell r="AQ256">
            <v>39934</v>
          </cell>
          <cell r="AX256">
            <v>39934</v>
          </cell>
          <cell r="BE256">
            <v>39934</v>
          </cell>
          <cell r="BL256">
            <v>39934</v>
          </cell>
        </row>
        <row r="257">
          <cell r="A257">
            <v>39927</v>
          </cell>
          <cell r="H257">
            <v>39927</v>
          </cell>
          <cell r="O257">
            <v>39927</v>
          </cell>
          <cell r="V257">
            <v>39927</v>
          </cell>
          <cell r="AC257">
            <v>39927</v>
          </cell>
          <cell r="AJ257">
            <v>39927</v>
          </cell>
          <cell r="AQ257">
            <v>39927</v>
          </cell>
          <cell r="AX257">
            <v>39927</v>
          </cell>
          <cell r="BE257">
            <v>39927</v>
          </cell>
          <cell r="BL257">
            <v>39927</v>
          </cell>
        </row>
        <row r="258">
          <cell r="A258">
            <v>39920</v>
          </cell>
          <cell r="H258">
            <v>39920</v>
          </cell>
          <cell r="O258">
            <v>39920</v>
          </cell>
          <cell r="V258">
            <v>39920</v>
          </cell>
          <cell r="AC258">
            <v>39920</v>
          </cell>
          <cell r="AJ258">
            <v>39920</v>
          </cell>
          <cell r="AQ258">
            <v>39920</v>
          </cell>
          <cell r="AX258">
            <v>39920</v>
          </cell>
          <cell r="BE258">
            <v>39920</v>
          </cell>
          <cell r="BL258">
            <v>39920</v>
          </cell>
        </row>
        <row r="259">
          <cell r="A259">
            <v>39912</v>
          </cell>
          <cell r="H259">
            <v>39912</v>
          </cell>
          <cell r="O259">
            <v>39912</v>
          </cell>
          <cell r="V259">
            <v>39912</v>
          </cell>
          <cell r="AC259">
            <v>39912</v>
          </cell>
          <cell r="AJ259">
            <v>39912</v>
          </cell>
          <cell r="AQ259">
            <v>39912</v>
          </cell>
          <cell r="AX259">
            <v>39912</v>
          </cell>
          <cell r="BE259">
            <v>39912</v>
          </cell>
          <cell r="BL259">
            <v>39912</v>
          </cell>
        </row>
        <row r="260">
          <cell r="A260">
            <v>39906</v>
          </cell>
          <cell r="H260">
            <v>39906</v>
          </cell>
          <cell r="O260">
            <v>39906</v>
          </cell>
          <cell r="V260">
            <v>39906</v>
          </cell>
          <cell r="AC260">
            <v>39906</v>
          </cell>
          <cell r="AJ260">
            <v>39906</v>
          </cell>
          <cell r="AQ260">
            <v>39906</v>
          </cell>
          <cell r="AX260">
            <v>39906</v>
          </cell>
          <cell r="BE260">
            <v>39906</v>
          </cell>
          <cell r="BL260">
            <v>39906</v>
          </cell>
        </row>
        <row r="261">
          <cell r="A261">
            <v>39899</v>
          </cell>
          <cell r="H261">
            <v>39899</v>
          </cell>
          <cell r="O261">
            <v>39899</v>
          </cell>
          <cell r="V261">
            <v>39899</v>
          </cell>
          <cell r="AC261">
            <v>39899</v>
          </cell>
          <cell r="AJ261">
            <v>39899</v>
          </cell>
          <cell r="AQ261">
            <v>39899</v>
          </cell>
          <cell r="AX261">
            <v>39899</v>
          </cell>
          <cell r="BE261">
            <v>39899</v>
          </cell>
          <cell r="BL261">
            <v>39899</v>
          </cell>
        </row>
        <row r="262">
          <cell r="A262">
            <v>39892</v>
          </cell>
          <cell r="H262">
            <v>39892</v>
          </cell>
          <cell r="O262">
            <v>39892</v>
          </cell>
          <cell r="V262">
            <v>39892</v>
          </cell>
          <cell r="AC262">
            <v>39892</v>
          </cell>
          <cell r="AJ262">
            <v>39892</v>
          </cell>
          <cell r="AQ262">
            <v>39892</v>
          </cell>
          <cell r="AX262">
            <v>39892</v>
          </cell>
          <cell r="BE262">
            <v>39892</v>
          </cell>
          <cell r="BL262">
            <v>39892</v>
          </cell>
        </row>
        <row r="263">
          <cell r="A263">
            <v>39885</v>
          </cell>
          <cell r="H263">
            <v>39885</v>
          </cell>
          <cell r="O263">
            <v>39885</v>
          </cell>
          <cell r="V263">
            <v>39885</v>
          </cell>
          <cell r="AC263">
            <v>39885</v>
          </cell>
          <cell r="AJ263">
            <v>39885</v>
          </cell>
          <cell r="AQ263">
            <v>39885</v>
          </cell>
          <cell r="AX263">
            <v>39885</v>
          </cell>
          <cell r="BE263">
            <v>39885</v>
          </cell>
          <cell r="BL263">
            <v>39885</v>
          </cell>
        </row>
        <row r="264">
          <cell r="A264">
            <v>39878</v>
          </cell>
          <cell r="H264">
            <v>39878</v>
          </cell>
          <cell r="O264">
            <v>39878</v>
          </cell>
          <cell r="V264">
            <v>39878</v>
          </cell>
          <cell r="AC264">
            <v>39878</v>
          </cell>
          <cell r="AJ264">
            <v>39878</v>
          </cell>
          <cell r="AQ264">
            <v>39878</v>
          </cell>
          <cell r="AX264">
            <v>39878</v>
          </cell>
          <cell r="BE264">
            <v>39878</v>
          </cell>
          <cell r="BL264">
            <v>39878</v>
          </cell>
        </row>
        <row r="265">
          <cell r="A265">
            <v>39871</v>
          </cell>
          <cell r="H265">
            <v>39871</v>
          </cell>
          <cell r="O265">
            <v>39871</v>
          </cell>
          <cell r="V265">
            <v>39871</v>
          </cell>
          <cell r="AC265">
            <v>39871</v>
          </cell>
          <cell r="AJ265">
            <v>39871</v>
          </cell>
          <cell r="AQ265">
            <v>39871</v>
          </cell>
          <cell r="AX265">
            <v>39871</v>
          </cell>
          <cell r="BE265">
            <v>39871</v>
          </cell>
          <cell r="BL265">
            <v>39871</v>
          </cell>
        </row>
        <row r="266">
          <cell r="A266">
            <v>39864</v>
          </cell>
          <cell r="H266">
            <v>39864</v>
          </cell>
          <cell r="O266">
            <v>39864</v>
          </cell>
          <cell r="V266">
            <v>39864</v>
          </cell>
          <cell r="AC266">
            <v>39864</v>
          </cell>
          <cell r="AJ266">
            <v>39864</v>
          </cell>
          <cell r="AQ266">
            <v>39864</v>
          </cell>
          <cell r="AX266">
            <v>39864</v>
          </cell>
          <cell r="BE266">
            <v>39864</v>
          </cell>
          <cell r="BL266">
            <v>39864</v>
          </cell>
        </row>
        <row r="267">
          <cell r="A267">
            <v>39857</v>
          </cell>
          <cell r="H267">
            <v>39857</v>
          </cell>
          <cell r="O267">
            <v>39857</v>
          </cell>
          <cell r="V267">
            <v>39857</v>
          </cell>
          <cell r="AC267">
            <v>39857</v>
          </cell>
          <cell r="AJ267">
            <v>39857</v>
          </cell>
          <cell r="AQ267">
            <v>39857</v>
          </cell>
          <cell r="AX267">
            <v>39857</v>
          </cell>
          <cell r="BE267">
            <v>39857</v>
          </cell>
          <cell r="BL267">
            <v>39857</v>
          </cell>
        </row>
        <row r="268">
          <cell r="A268">
            <v>39850</v>
          </cell>
          <cell r="H268">
            <v>39850</v>
          </cell>
          <cell r="O268">
            <v>39850</v>
          </cell>
          <cell r="V268">
            <v>39850</v>
          </cell>
          <cell r="AC268">
            <v>39850</v>
          </cell>
          <cell r="AJ268">
            <v>39850</v>
          </cell>
          <cell r="AQ268">
            <v>39850</v>
          </cell>
          <cell r="AX268">
            <v>39850</v>
          </cell>
          <cell r="BE268">
            <v>39850</v>
          </cell>
          <cell r="BL268">
            <v>39850</v>
          </cell>
        </row>
        <row r="269">
          <cell r="A269">
            <v>39843</v>
          </cell>
          <cell r="H269">
            <v>39843</v>
          </cell>
          <cell r="O269">
            <v>39843</v>
          </cell>
          <cell r="V269">
            <v>39843</v>
          </cell>
          <cell r="AC269">
            <v>39843</v>
          </cell>
          <cell r="AJ269">
            <v>39843</v>
          </cell>
          <cell r="AQ269">
            <v>39843</v>
          </cell>
          <cell r="AX269">
            <v>39843</v>
          </cell>
          <cell r="BE269">
            <v>39843</v>
          </cell>
          <cell r="BL269">
            <v>39843</v>
          </cell>
        </row>
        <row r="270">
          <cell r="A270">
            <v>39836</v>
          </cell>
          <cell r="H270">
            <v>39836</v>
          </cell>
          <cell r="O270">
            <v>39836</v>
          </cell>
          <cell r="V270">
            <v>39836</v>
          </cell>
          <cell r="AC270">
            <v>39836</v>
          </cell>
          <cell r="AJ270">
            <v>39836</v>
          </cell>
          <cell r="AQ270">
            <v>39836</v>
          </cell>
          <cell r="AX270">
            <v>39836</v>
          </cell>
          <cell r="BE270">
            <v>39836</v>
          </cell>
          <cell r="BL270">
            <v>39836</v>
          </cell>
        </row>
        <row r="271">
          <cell r="A271">
            <v>39829</v>
          </cell>
          <cell r="H271">
            <v>39829</v>
          </cell>
          <cell r="O271">
            <v>39829</v>
          </cell>
          <cell r="V271">
            <v>39829</v>
          </cell>
          <cell r="AC271">
            <v>39829</v>
          </cell>
          <cell r="AJ271">
            <v>39829</v>
          </cell>
          <cell r="AQ271">
            <v>39829</v>
          </cell>
          <cell r="AX271">
            <v>39829</v>
          </cell>
          <cell r="BE271">
            <v>39829</v>
          </cell>
          <cell r="BL271">
            <v>39829</v>
          </cell>
        </row>
        <row r="272">
          <cell r="A272">
            <v>39822</v>
          </cell>
          <cell r="H272">
            <v>39822</v>
          </cell>
          <cell r="O272">
            <v>39822</v>
          </cell>
          <cell r="V272">
            <v>39822</v>
          </cell>
          <cell r="AC272">
            <v>39822</v>
          </cell>
          <cell r="AJ272">
            <v>39822</v>
          </cell>
          <cell r="AQ272">
            <v>39822</v>
          </cell>
          <cell r="AX272">
            <v>39822</v>
          </cell>
          <cell r="BE272">
            <v>39822</v>
          </cell>
          <cell r="BL272">
            <v>39822</v>
          </cell>
        </row>
        <row r="273">
          <cell r="A273">
            <v>39815</v>
          </cell>
          <cell r="H273">
            <v>39815</v>
          </cell>
          <cell r="O273">
            <v>39815</v>
          </cell>
          <cell r="V273">
            <v>39815</v>
          </cell>
          <cell r="AC273">
            <v>39815</v>
          </cell>
          <cell r="AJ273">
            <v>39815</v>
          </cell>
          <cell r="AQ273">
            <v>39815</v>
          </cell>
          <cell r="AX273">
            <v>39815</v>
          </cell>
          <cell r="BE273">
            <v>39815</v>
          </cell>
          <cell r="BL273">
            <v>39815</v>
          </cell>
        </row>
        <row r="280">
          <cell r="A280">
            <v>41635</v>
          </cell>
          <cell r="D280">
            <v>41607</v>
          </cell>
          <cell r="H280">
            <v>41635</v>
          </cell>
          <cell r="K280">
            <v>41607</v>
          </cell>
          <cell r="O280">
            <v>41635</v>
          </cell>
          <cell r="R280">
            <v>41607</v>
          </cell>
          <cell r="V280">
            <v>41635</v>
          </cell>
          <cell r="Y280">
            <v>41607</v>
          </cell>
          <cell r="AF280">
            <v>41607</v>
          </cell>
          <cell r="AJ280">
            <v>41635</v>
          </cell>
          <cell r="AM280">
            <v>41607</v>
          </cell>
          <cell r="AQ280">
            <v>41635</v>
          </cell>
          <cell r="AT280">
            <v>41607</v>
          </cell>
          <cell r="AX280">
            <v>41635</v>
          </cell>
          <cell r="BH280">
            <v>41607</v>
          </cell>
          <cell r="BL280">
            <v>41635</v>
          </cell>
          <cell r="BO280">
            <v>41607</v>
          </cell>
          <cell r="BV280">
            <v>41607</v>
          </cell>
          <cell r="CC280">
            <v>41607</v>
          </cell>
          <cell r="CG280">
            <v>41635</v>
          </cell>
          <cell r="CJ280">
            <v>41607</v>
          </cell>
          <cell r="CN280">
            <v>41635</v>
          </cell>
          <cell r="CQ280">
            <v>41607</v>
          </cell>
          <cell r="CX280">
            <v>41607</v>
          </cell>
        </row>
        <row r="281">
          <cell r="A281">
            <v>41628</v>
          </cell>
          <cell r="D281">
            <v>41578</v>
          </cell>
          <cell r="H281">
            <v>41628</v>
          </cell>
          <cell r="K281">
            <v>41578</v>
          </cell>
          <cell r="O281">
            <v>41628</v>
          </cell>
          <cell r="R281">
            <v>41578</v>
          </cell>
          <cell r="V281">
            <v>41628</v>
          </cell>
          <cell r="Y281">
            <v>41578</v>
          </cell>
          <cell r="AF281">
            <v>41578</v>
          </cell>
          <cell r="AJ281">
            <v>41628</v>
          </cell>
          <cell r="AM281">
            <v>41578</v>
          </cell>
          <cell r="AQ281">
            <v>41628</v>
          </cell>
          <cell r="AT281">
            <v>41578</v>
          </cell>
          <cell r="AX281">
            <v>41628</v>
          </cell>
          <cell r="BH281">
            <v>41578</v>
          </cell>
          <cell r="BL281">
            <v>41628</v>
          </cell>
          <cell r="BO281">
            <v>41578</v>
          </cell>
          <cell r="BV281">
            <v>41578</v>
          </cell>
          <cell r="CC281">
            <v>41578</v>
          </cell>
          <cell r="CG281">
            <v>41628</v>
          </cell>
          <cell r="CJ281">
            <v>41578</v>
          </cell>
          <cell r="CN281">
            <v>41628</v>
          </cell>
          <cell r="CQ281">
            <v>41578</v>
          </cell>
          <cell r="CX281">
            <v>41578</v>
          </cell>
        </row>
        <row r="282">
          <cell r="A282">
            <v>41621</v>
          </cell>
          <cell r="D282">
            <v>41547</v>
          </cell>
          <cell r="H282">
            <v>41621</v>
          </cell>
          <cell r="K282">
            <v>41547</v>
          </cell>
          <cell r="O282">
            <v>41621</v>
          </cell>
          <cell r="R282">
            <v>41547</v>
          </cell>
          <cell r="V282">
            <v>41621</v>
          </cell>
          <cell r="Y282">
            <v>41547</v>
          </cell>
          <cell r="AF282">
            <v>41547</v>
          </cell>
          <cell r="AJ282">
            <v>41621</v>
          </cell>
          <cell r="AM282">
            <v>41547</v>
          </cell>
          <cell r="AQ282">
            <v>41621</v>
          </cell>
          <cell r="AT282">
            <v>41547</v>
          </cell>
          <cell r="AX282">
            <v>41621</v>
          </cell>
          <cell r="BH282">
            <v>41547</v>
          </cell>
          <cell r="BL282">
            <v>41621</v>
          </cell>
          <cell r="BO282">
            <v>41547</v>
          </cell>
          <cell r="BV282">
            <v>41547</v>
          </cell>
          <cell r="CC282">
            <v>41547</v>
          </cell>
          <cell r="CG282">
            <v>41621</v>
          </cell>
          <cell r="CJ282">
            <v>41547</v>
          </cell>
          <cell r="CN282">
            <v>41621</v>
          </cell>
          <cell r="CQ282">
            <v>41547</v>
          </cell>
          <cell r="CX282">
            <v>41547</v>
          </cell>
        </row>
        <row r="283">
          <cell r="A283">
            <v>41614</v>
          </cell>
          <cell r="D283">
            <v>41516</v>
          </cell>
          <cell r="H283">
            <v>41614</v>
          </cell>
          <cell r="K283">
            <v>41516</v>
          </cell>
          <cell r="O283">
            <v>41614</v>
          </cell>
          <cell r="R283">
            <v>41516</v>
          </cell>
          <cell r="V283">
            <v>41614</v>
          </cell>
          <cell r="Y283">
            <v>41516</v>
          </cell>
          <cell r="AF283">
            <v>41516</v>
          </cell>
          <cell r="AJ283">
            <v>41614</v>
          </cell>
          <cell r="AM283">
            <v>41516</v>
          </cell>
          <cell r="AQ283">
            <v>41614</v>
          </cell>
          <cell r="AT283">
            <v>41516</v>
          </cell>
          <cell r="AX283">
            <v>41614</v>
          </cell>
          <cell r="BH283">
            <v>41516</v>
          </cell>
          <cell r="BL283">
            <v>41614</v>
          </cell>
          <cell r="BO283">
            <v>41516</v>
          </cell>
          <cell r="BV283">
            <v>41516</v>
          </cell>
          <cell r="CC283">
            <v>41516</v>
          </cell>
          <cell r="CG283">
            <v>41614</v>
          </cell>
          <cell r="CJ283">
            <v>41516</v>
          </cell>
          <cell r="CN283">
            <v>41614</v>
          </cell>
          <cell r="CQ283">
            <v>41516</v>
          </cell>
          <cell r="CX283">
            <v>41516</v>
          </cell>
        </row>
        <row r="284">
          <cell r="A284">
            <v>41607</v>
          </cell>
          <cell r="D284">
            <v>41486</v>
          </cell>
          <cell r="H284">
            <v>41607</v>
          </cell>
          <cell r="K284">
            <v>41486</v>
          </cell>
          <cell r="O284">
            <v>41607</v>
          </cell>
          <cell r="R284">
            <v>41486</v>
          </cell>
          <cell r="V284">
            <v>41607</v>
          </cell>
          <cell r="Y284">
            <v>41486</v>
          </cell>
          <cell r="AF284">
            <v>41486</v>
          </cell>
          <cell r="AJ284">
            <v>41607</v>
          </cell>
          <cell r="AM284">
            <v>41486</v>
          </cell>
          <cell r="AQ284">
            <v>41607</v>
          </cell>
          <cell r="AT284">
            <v>41486</v>
          </cell>
          <cell r="AX284">
            <v>41607</v>
          </cell>
          <cell r="BH284">
            <v>41486</v>
          </cell>
          <cell r="BL284">
            <v>41607</v>
          </cell>
          <cell r="BO284">
            <v>41486</v>
          </cell>
          <cell r="BV284">
            <v>41486</v>
          </cell>
          <cell r="CC284">
            <v>41486</v>
          </cell>
          <cell r="CG284">
            <v>41607</v>
          </cell>
          <cell r="CJ284">
            <v>41486</v>
          </cell>
          <cell r="CN284">
            <v>41607</v>
          </cell>
          <cell r="CQ284">
            <v>41486</v>
          </cell>
          <cell r="CX284">
            <v>41486</v>
          </cell>
        </row>
        <row r="285">
          <cell r="A285">
            <v>41600</v>
          </cell>
          <cell r="D285">
            <v>41453</v>
          </cell>
          <cell r="H285">
            <v>41600</v>
          </cell>
          <cell r="K285">
            <v>41453</v>
          </cell>
          <cell r="O285">
            <v>41600</v>
          </cell>
          <cell r="R285">
            <v>41453</v>
          </cell>
          <cell r="V285">
            <v>41600</v>
          </cell>
          <cell r="Y285">
            <v>41453</v>
          </cell>
          <cell r="AF285">
            <v>41453</v>
          </cell>
          <cell r="AJ285">
            <v>41600</v>
          </cell>
          <cell r="AM285">
            <v>41453</v>
          </cell>
          <cell r="AQ285">
            <v>41600</v>
          </cell>
          <cell r="AT285">
            <v>41453</v>
          </cell>
          <cell r="AX285">
            <v>41600</v>
          </cell>
          <cell r="BH285">
            <v>41453</v>
          </cell>
          <cell r="BL285">
            <v>41600</v>
          </cell>
          <cell r="BO285">
            <v>41453</v>
          </cell>
          <cell r="BV285">
            <v>41453</v>
          </cell>
          <cell r="CC285">
            <v>41453</v>
          </cell>
          <cell r="CG285">
            <v>41600</v>
          </cell>
          <cell r="CJ285">
            <v>41453</v>
          </cell>
          <cell r="CN285">
            <v>41600</v>
          </cell>
          <cell r="CQ285">
            <v>41453</v>
          </cell>
          <cell r="CX285">
            <v>41453</v>
          </cell>
        </row>
        <row r="286">
          <cell r="A286">
            <v>41593</v>
          </cell>
          <cell r="D286">
            <v>41425</v>
          </cell>
          <cell r="H286">
            <v>41593</v>
          </cell>
          <cell r="K286">
            <v>41425</v>
          </cell>
          <cell r="O286">
            <v>41593</v>
          </cell>
          <cell r="R286">
            <v>41425</v>
          </cell>
          <cell r="V286">
            <v>41593</v>
          </cell>
          <cell r="Y286">
            <v>41425</v>
          </cell>
          <cell r="AF286">
            <v>41425</v>
          </cell>
          <cell r="AJ286">
            <v>41593</v>
          </cell>
          <cell r="AM286">
            <v>41425</v>
          </cell>
          <cell r="AQ286">
            <v>41593</v>
          </cell>
          <cell r="AT286">
            <v>41425</v>
          </cell>
          <cell r="AX286">
            <v>41593</v>
          </cell>
          <cell r="BH286">
            <v>41425</v>
          </cell>
          <cell r="BL286">
            <v>41593</v>
          </cell>
          <cell r="BO286">
            <v>41425</v>
          </cell>
          <cell r="BV286">
            <v>41425</v>
          </cell>
          <cell r="CC286">
            <v>41425</v>
          </cell>
          <cell r="CG286">
            <v>41593</v>
          </cell>
          <cell r="CJ286">
            <v>41425</v>
          </cell>
          <cell r="CN286">
            <v>41593</v>
          </cell>
          <cell r="CQ286">
            <v>41425</v>
          </cell>
          <cell r="CX286">
            <v>41425</v>
          </cell>
        </row>
        <row r="287">
          <cell r="A287">
            <v>41586</v>
          </cell>
          <cell r="D287">
            <v>41394</v>
          </cell>
          <cell r="H287">
            <v>41586</v>
          </cell>
          <cell r="K287">
            <v>41394</v>
          </cell>
          <cell r="O287">
            <v>41586</v>
          </cell>
          <cell r="R287">
            <v>41394</v>
          </cell>
          <cell r="V287">
            <v>41586</v>
          </cell>
          <cell r="Y287">
            <v>41394</v>
          </cell>
          <cell r="AF287">
            <v>41394</v>
          </cell>
          <cell r="AJ287">
            <v>41586</v>
          </cell>
          <cell r="AM287">
            <v>41394</v>
          </cell>
          <cell r="AQ287">
            <v>41586</v>
          </cell>
          <cell r="AT287">
            <v>41394</v>
          </cell>
          <cell r="AX287">
            <v>41586</v>
          </cell>
          <cell r="BH287">
            <v>41394</v>
          </cell>
          <cell r="BL287">
            <v>41586</v>
          </cell>
          <cell r="BO287">
            <v>41394</v>
          </cell>
          <cell r="BV287">
            <v>41394</v>
          </cell>
          <cell r="CC287">
            <v>41394</v>
          </cell>
          <cell r="CG287">
            <v>41586</v>
          </cell>
          <cell r="CJ287">
            <v>41394</v>
          </cell>
          <cell r="CN287">
            <v>41586</v>
          </cell>
          <cell r="CQ287">
            <v>41394</v>
          </cell>
          <cell r="CX287">
            <v>41394</v>
          </cell>
        </row>
        <row r="288">
          <cell r="A288">
            <v>41579</v>
          </cell>
          <cell r="D288">
            <v>41361</v>
          </cell>
          <cell r="H288">
            <v>41579</v>
          </cell>
          <cell r="K288">
            <v>41361</v>
          </cell>
          <cell r="O288">
            <v>41579</v>
          </cell>
          <cell r="R288">
            <v>41361</v>
          </cell>
          <cell r="V288">
            <v>41579</v>
          </cell>
          <cell r="Y288">
            <v>41361</v>
          </cell>
          <cell r="AF288">
            <v>41361</v>
          </cell>
          <cell r="AJ288">
            <v>41579</v>
          </cell>
          <cell r="AM288">
            <v>41361</v>
          </cell>
          <cell r="AQ288">
            <v>41579</v>
          </cell>
          <cell r="AT288">
            <v>41361</v>
          </cell>
          <cell r="AX288">
            <v>41579</v>
          </cell>
          <cell r="BH288">
            <v>41361</v>
          </cell>
          <cell r="BL288">
            <v>41579</v>
          </cell>
          <cell r="BO288">
            <v>41361</v>
          </cell>
          <cell r="BV288">
            <v>41361</v>
          </cell>
          <cell r="CC288">
            <v>41361</v>
          </cell>
          <cell r="CG288">
            <v>41579</v>
          </cell>
          <cell r="CJ288">
            <v>41361</v>
          </cell>
          <cell r="CN288">
            <v>41579</v>
          </cell>
          <cell r="CQ288">
            <v>41361</v>
          </cell>
          <cell r="CX288">
            <v>41361</v>
          </cell>
        </row>
        <row r="289">
          <cell r="A289">
            <v>41572</v>
          </cell>
          <cell r="D289">
            <v>41333</v>
          </cell>
          <cell r="H289">
            <v>41572</v>
          </cell>
          <cell r="K289">
            <v>41333</v>
          </cell>
          <cell r="O289">
            <v>41572</v>
          </cell>
          <cell r="R289">
            <v>41333</v>
          </cell>
          <cell r="V289">
            <v>41572</v>
          </cell>
          <cell r="Y289">
            <v>41333</v>
          </cell>
          <cell r="AF289">
            <v>41333</v>
          </cell>
          <cell r="AJ289">
            <v>41572</v>
          </cell>
          <cell r="AM289">
            <v>41333</v>
          </cell>
          <cell r="AQ289">
            <v>41572</v>
          </cell>
          <cell r="AT289">
            <v>41333</v>
          </cell>
          <cell r="AX289">
            <v>41572</v>
          </cell>
          <cell r="BH289">
            <v>41333</v>
          </cell>
          <cell r="BL289">
            <v>41572</v>
          </cell>
          <cell r="BO289">
            <v>41333</v>
          </cell>
          <cell r="BV289">
            <v>41333</v>
          </cell>
          <cell r="CC289">
            <v>41333</v>
          </cell>
          <cell r="CG289">
            <v>41572</v>
          </cell>
          <cell r="CJ289">
            <v>41333</v>
          </cell>
          <cell r="CN289">
            <v>41572</v>
          </cell>
          <cell r="CQ289">
            <v>41333</v>
          </cell>
          <cell r="CX289">
            <v>41333</v>
          </cell>
        </row>
        <row r="290">
          <cell r="A290">
            <v>41565</v>
          </cell>
          <cell r="D290">
            <v>41305</v>
          </cell>
          <cell r="H290">
            <v>41565</v>
          </cell>
          <cell r="K290">
            <v>41305</v>
          </cell>
          <cell r="O290">
            <v>41565</v>
          </cell>
          <cell r="R290">
            <v>41305</v>
          </cell>
          <cell r="V290">
            <v>41565</v>
          </cell>
          <cell r="Y290">
            <v>41305</v>
          </cell>
          <cell r="AF290">
            <v>41305</v>
          </cell>
          <cell r="AJ290">
            <v>41565</v>
          </cell>
          <cell r="AM290">
            <v>41305</v>
          </cell>
          <cell r="AQ290">
            <v>41565</v>
          </cell>
          <cell r="AT290">
            <v>41305</v>
          </cell>
          <cell r="AX290">
            <v>41565</v>
          </cell>
          <cell r="BH290">
            <v>41305</v>
          </cell>
          <cell r="BL290">
            <v>41565</v>
          </cell>
          <cell r="BO290">
            <v>41305</v>
          </cell>
          <cell r="BV290">
            <v>41305</v>
          </cell>
          <cell r="CC290">
            <v>41305</v>
          </cell>
          <cell r="CG290">
            <v>41565</v>
          </cell>
          <cell r="CJ290">
            <v>41305</v>
          </cell>
          <cell r="CN290">
            <v>41565</v>
          </cell>
          <cell r="CQ290">
            <v>41305</v>
          </cell>
          <cell r="CX290">
            <v>41305</v>
          </cell>
        </row>
        <row r="291">
          <cell r="A291">
            <v>41558</v>
          </cell>
          <cell r="D291">
            <v>41274</v>
          </cell>
          <cell r="H291">
            <v>41558</v>
          </cell>
          <cell r="K291">
            <v>41274</v>
          </cell>
          <cell r="O291">
            <v>41558</v>
          </cell>
          <cell r="R291">
            <v>41274</v>
          </cell>
          <cell r="V291">
            <v>41558</v>
          </cell>
          <cell r="Y291">
            <v>41274</v>
          </cell>
          <cell r="AF291">
            <v>41274</v>
          </cell>
          <cell r="AJ291">
            <v>41558</v>
          </cell>
          <cell r="AM291">
            <v>41274</v>
          </cell>
          <cell r="AQ291">
            <v>41558</v>
          </cell>
          <cell r="AT291">
            <v>41274</v>
          </cell>
          <cell r="AX291">
            <v>41558</v>
          </cell>
          <cell r="BH291">
            <v>41274</v>
          </cell>
          <cell r="BL291">
            <v>41558</v>
          </cell>
          <cell r="BO291">
            <v>41274</v>
          </cell>
          <cell r="BV291">
            <v>41274</v>
          </cell>
          <cell r="CC291">
            <v>41274</v>
          </cell>
          <cell r="CG291">
            <v>41558</v>
          </cell>
          <cell r="CJ291">
            <v>41274</v>
          </cell>
          <cell r="CN291">
            <v>41558</v>
          </cell>
          <cell r="CQ291">
            <v>41274</v>
          </cell>
          <cell r="CX291">
            <v>41274</v>
          </cell>
        </row>
        <row r="292">
          <cell r="A292">
            <v>41551</v>
          </cell>
          <cell r="D292">
            <v>41243</v>
          </cell>
          <cell r="H292">
            <v>41551</v>
          </cell>
          <cell r="K292">
            <v>41243</v>
          </cell>
          <cell r="O292">
            <v>41551</v>
          </cell>
          <cell r="R292">
            <v>41243</v>
          </cell>
          <cell r="V292">
            <v>41551</v>
          </cell>
          <cell r="Y292">
            <v>41243</v>
          </cell>
          <cell r="AF292">
            <v>41243</v>
          </cell>
          <cell r="AJ292">
            <v>41551</v>
          </cell>
          <cell r="AM292">
            <v>41243</v>
          </cell>
          <cell r="AQ292">
            <v>41551</v>
          </cell>
          <cell r="AT292">
            <v>41243</v>
          </cell>
          <cell r="AX292">
            <v>41551</v>
          </cell>
          <cell r="BH292">
            <v>41243</v>
          </cell>
          <cell r="BL292">
            <v>41551</v>
          </cell>
          <cell r="BO292">
            <v>41243</v>
          </cell>
          <cell r="BV292">
            <v>41243</v>
          </cell>
          <cell r="CC292">
            <v>41243</v>
          </cell>
          <cell r="CG292">
            <v>41551</v>
          </cell>
          <cell r="CJ292">
            <v>41243</v>
          </cell>
          <cell r="CN292">
            <v>41551</v>
          </cell>
          <cell r="CQ292">
            <v>41243</v>
          </cell>
          <cell r="CX292">
            <v>41243</v>
          </cell>
        </row>
        <row r="293">
          <cell r="A293">
            <v>41544</v>
          </cell>
          <cell r="D293">
            <v>41213</v>
          </cell>
          <cell r="H293">
            <v>41544</v>
          </cell>
          <cell r="K293">
            <v>41213</v>
          </cell>
          <cell r="O293">
            <v>41544</v>
          </cell>
          <cell r="R293">
            <v>41213</v>
          </cell>
          <cell r="V293">
            <v>41544</v>
          </cell>
          <cell r="Y293">
            <v>41213</v>
          </cell>
          <cell r="AF293">
            <v>41213</v>
          </cell>
          <cell r="AJ293">
            <v>41544</v>
          </cell>
          <cell r="AM293">
            <v>41213</v>
          </cell>
          <cell r="AQ293">
            <v>41544</v>
          </cell>
          <cell r="AT293">
            <v>41213</v>
          </cell>
          <cell r="AX293">
            <v>41544</v>
          </cell>
          <cell r="BH293">
            <v>41213</v>
          </cell>
          <cell r="BL293">
            <v>41544</v>
          </cell>
          <cell r="BO293">
            <v>41213</v>
          </cell>
          <cell r="BV293">
            <v>41213</v>
          </cell>
          <cell r="CC293">
            <v>41213</v>
          </cell>
          <cell r="CG293">
            <v>41544</v>
          </cell>
          <cell r="CJ293">
            <v>41213</v>
          </cell>
          <cell r="CN293">
            <v>41544</v>
          </cell>
          <cell r="CQ293">
            <v>41213</v>
          </cell>
          <cell r="CX293">
            <v>41213</v>
          </cell>
        </row>
        <row r="294">
          <cell r="A294">
            <v>41537</v>
          </cell>
          <cell r="D294">
            <v>41180</v>
          </cell>
          <cell r="H294">
            <v>41537</v>
          </cell>
          <cell r="K294">
            <v>41180</v>
          </cell>
          <cell r="O294">
            <v>41537</v>
          </cell>
          <cell r="R294">
            <v>41180</v>
          </cell>
          <cell r="V294">
            <v>41537</v>
          </cell>
          <cell r="Y294">
            <v>41180</v>
          </cell>
          <cell r="AF294">
            <v>41180</v>
          </cell>
          <cell r="AJ294">
            <v>41537</v>
          </cell>
          <cell r="AM294">
            <v>41180</v>
          </cell>
          <cell r="AQ294">
            <v>41537</v>
          </cell>
          <cell r="AT294">
            <v>41180</v>
          </cell>
          <cell r="AX294">
            <v>41537</v>
          </cell>
          <cell r="BH294">
            <v>41180</v>
          </cell>
          <cell r="BL294">
            <v>41537</v>
          </cell>
          <cell r="BO294">
            <v>41180</v>
          </cell>
          <cell r="BV294">
            <v>41180</v>
          </cell>
          <cell r="CC294">
            <v>41180</v>
          </cell>
          <cell r="CG294">
            <v>41537</v>
          </cell>
          <cell r="CJ294">
            <v>41180</v>
          </cell>
          <cell r="CN294">
            <v>41537</v>
          </cell>
          <cell r="CQ294">
            <v>41180</v>
          </cell>
          <cell r="CX294">
            <v>41180</v>
          </cell>
        </row>
        <row r="295">
          <cell r="A295">
            <v>41530</v>
          </cell>
          <cell r="D295">
            <v>41152</v>
          </cell>
          <cell r="H295">
            <v>41530</v>
          </cell>
          <cell r="K295">
            <v>41152</v>
          </cell>
          <cell r="O295">
            <v>41530</v>
          </cell>
          <cell r="R295">
            <v>41152</v>
          </cell>
          <cell r="V295">
            <v>41530</v>
          </cell>
          <cell r="Y295">
            <v>41152</v>
          </cell>
          <cell r="AF295">
            <v>41152</v>
          </cell>
          <cell r="AJ295">
            <v>41530</v>
          </cell>
          <cell r="AM295">
            <v>41152</v>
          </cell>
          <cell r="AQ295">
            <v>41530</v>
          </cell>
          <cell r="AT295">
            <v>41152</v>
          </cell>
          <cell r="AX295">
            <v>41530</v>
          </cell>
          <cell r="BH295">
            <v>41152</v>
          </cell>
          <cell r="BL295">
            <v>41530</v>
          </cell>
          <cell r="BO295">
            <v>41152</v>
          </cell>
          <cell r="BV295">
            <v>41152</v>
          </cell>
          <cell r="CC295">
            <v>41152</v>
          </cell>
          <cell r="CG295">
            <v>41530</v>
          </cell>
          <cell r="CJ295">
            <v>41152</v>
          </cell>
          <cell r="CN295">
            <v>41530</v>
          </cell>
          <cell r="CQ295">
            <v>41152</v>
          </cell>
          <cell r="CX295">
            <v>41152</v>
          </cell>
        </row>
        <row r="296">
          <cell r="A296">
            <v>41523</v>
          </cell>
          <cell r="D296">
            <v>41121</v>
          </cell>
          <cell r="H296">
            <v>41523</v>
          </cell>
          <cell r="K296">
            <v>41121</v>
          </cell>
          <cell r="O296">
            <v>41523</v>
          </cell>
          <cell r="R296">
            <v>41121</v>
          </cell>
          <cell r="V296">
            <v>41523</v>
          </cell>
          <cell r="Y296">
            <v>41121</v>
          </cell>
          <cell r="AF296">
            <v>41121</v>
          </cell>
          <cell r="AJ296">
            <v>41523</v>
          </cell>
          <cell r="AM296">
            <v>41121</v>
          </cell>
          <cell r="AQ296">
            <v>41523</v>
          </cell>
          <cell r="AT296">
            <v>41121</v>
          </cell>
          <cell r="AX296">
            <v>41523</v>
          </cell>
          <cell r="BH296">
            <v>41121</v>
          </cell>
          <cell r="BL296">
            <v>41523</v>
          </cell>
          <cell r="BO296">
            <v>41121</v>
          </cell>
          <cell r="BV296">
            <v>41121</v>
          </cell>
          <cell r="CC296">
            <v>41121</v>
          </cell>
          <cell r="CG296">
            <v>41523</v>
          </cell>
          <cell r="CJ296">
            <v>41121</v>
          </cell>
          <cell r="CN296">
            <v>41523</v>
          </cell>
          <cell r="CQ296">
            <v>41121</v>
          </cell>
          <cell r="CX296">
            <v>41121</v>
          </cell>
        </row>
        <row r="297">
          <cell r="A297">
            <v>41516</v>
          </cell>
          <cell r="D297">
            <v>41089</v>
          </cell>
          <cell r="H297">
            <v>41516</v>
          </cell>
          <cell r="K297">
            <v>41089</v>
          </cell>
          <cell r="O297">
            <v>41516</v>
          </cell>
          <cell r="R297">
            <v>41089</v>
          </cell>
          <cell r="V297">
            <v>41516</v>
          </cell>
          <cell r="Y297">
            <v>41089</v>
          </cell>
          <cell r="AF297">
            <v>41089</v>
          </cell>
          <cell r="AJ297">
            <v>41516</v>
          </cell>
          <cell r="AM297">
            <v>41089</v>
          </cell>
          <cell r="AQ297">
            <v>41516</v>
          </cell>
          <cell r="AT297">
            <v>41089</v>
          </cell>
          <cell r="AX297">
            <v>41516</v>
          </cell>
          <cell r="BH297">
            <v>41089</v>
          </cell>
          <cell r="BL297">
            <v>41516</v>
          </cell>
          <cell r="BO297">
            <v>41089</v>
          </cell>
          <cell r="BV297">
            <v>41089</v>
          </cell>
          <cell r="CC297">
            <v>41089</v>
          </cell>
          <cell r="CG297">
            <v>41516</v>
          </cell>
          <cell r="CJ297">
            <v>41089</v>
          </cell>
          <cell r="CN297">
            <v>41516</v>
          </cell>
          <cell r="CQ297">
            <v>41089</v>
          </cell>
          <cell r="CX297">
            <v>41089</v>
          </cell>
        </row>
        <row r="298">
          <cell r="A298">
            <v>41509</v>
          </cell>
          <cell r="D298">
            <v>41060</v>
          </cell>
          <cell r="H298">
            <v>41509</v>
          </cell>
          <cell r="K298">
            <v>41060</v>
          </cell>
          <cell r="O298">
            <v>41509</v>
          </cell>
          <cell r="R298">
            <v>41060</v>
          </cell>
          <cell r="V298">
            <v>41509</v>
          </cell>
          <cell r="Y298">
            <v>41060</v>
          </cell>
          <cell r="AF298">
            <v>41060</v>
          </cell>
          <cell r="AJ298">
            <v>41509</v>
          </cell>
          <cell r="AM298">
            <v>41060</v>
          </cell>
          <cell r="AQ298">
            <v>41509</v>
          </cell>
          <cell r="AT298">
            <v>41060</v>
          </cell>
          <cell r="AX298">
            <v>41509</v>
          </cell>
          <cell r="BH298">
            <v>41060</v>
          </cell>
          <cell r="BL298">
            <v>41509</v>
          </cell>
          <cell r="BO298">
            <v>41060</v>
          </cell>
          <cell r="BV298">
            <v>41060</v>
          </cell>
          <cell r="CC298">
            <v>41060</v>
          </cell>
          <cell r="CG298">
            <v>41509</v>
          </cell>
          <cell r="CJ298">
            <v>41060</v>
          </cell>
          <cell r="CN298">
            <v>41509</v>
          </cell>
          <cell r="CQ298">
            <v>41060</v>
          </cell>
          <cell r="CX298">
            <v>41060</v>
          </cell>
        </row>
        <row r="299">
          <cell r="A299">
            <v>41502</v>
          </cell>
          <cell r="D299">
            <v>41029</v>
          </cell>
          <cell r="H299">
            <v>41502</v>
          </cell>
          <cell r="K299">
            <v>41029</v>
          </cell>
          <cell r="O299">
            <v>41502</v>
          </cell>
          <cell r="R299">
            <v>41029</v>
          </cell>
          <cell r="V299">
            <v>41502</v>
          </cell>
          <cell r="Y299">
            <v>41029</v>
          </cell>
          <cell r="AF299">
            <v>41029</v>
          </cell>
          <cell r="AJ299">
            <v>41502</v>
          </cell>
          <cell r="AM299">
            <v>41029</v>
          </cell>
          <cell r="AQ299">
            <v>41502</v>
          </cell>
          <cell r="AT299">
            <v>41029</v>
          </cell>
          <cell r="AX299">
            <v>41502</v>
          </cell>
          <cell r="BH299">
            <v>41029</v>
          </cell>
          <cell r="BL299">
            <v>41502</v>
          </cell>
          <cell r="BO299">
            <v>41029</v>
          </cell>
          <cell r="BV299">
            <v>41029</v>
          </cell>
          <cell r="CC299">
            <v>41029</v>
          </cell>
          <cell r="CG299">
            <v>41502</v>
          </cell>
          <cell r="CJ299">
            <v>41029</v>
          </cell>
          <cell r="CN299">
            <v>41502</v>
          </cell>
          <cell r="CQ299">
            <v>41029</v>
          </cell>
          <cell r="CX299">
            <v>41029</v>
          </cell>
        </row>
        <row r="300">
          <cell r="A300">
            <v>41495</v>
          </cell>
          <cell r="D300">
            <v>40998</v>
          </cell>
          <cell r="H300">
            <v>41495</v>
          </cell>
          <cell r="K300">
            <v>40998</v>
          </cell>
          <cell r="O300">
            <v>41495</v>
          </cell>
          <cell r="R300">
            <v>40998</v>
          </cell>
          <cell r="V300">
            <v>41495</v>
          </cell>
          <cell r="Y300">
            <v>40998</v>
          </cell>
          <cell r="AF300">
            <v>40998</v>
          </cell>
          <cell r="AJ300">
            <v>41495</v>
          </cell>
          <cell r="AM300">
            <v>40998</v>
          </cell>
          <cell r="AQ300">
            <v>41495</v>
          </cell>
          <cell r="AT300">
            <v>40998</v>
          </cell>
          <cell r="AX300">
            <v>41495</v>
          </cell>
          <cell r="BH300">
            <v>40998</v>
          </cell>
          <cell r="BL300">
            <v>41495</v>
          </cell>
          <cell r="BO300">
            <v>40998</v>
          </cell>
          <cell r="BV300">
            <v>40998</v>
          </cell>
          <cell r="CC300">
            <v>40998</v>
          </cell>
          <cell r="CG300">
            <v>41495</v>
          </cell>
          <cell r="CJ300">
            <v>40998</v>
          </cell>
          <cell r="CN300">
            <v>41495</v>
          </cell>
          <cell r="CQ300">
            <v>40998</v>
          </cell>
          <cell r="CX300">
            <v>40998</v>
          </cell>
        </row>
        <row r="301">
          <cell r="A301">
            <v>41488</v>
          </cell>
          <cell r="D301">
            <v>40968</v>
          </cell>
          <cell r="H301">
            <v>41488</v>
          </cell>
          <cell r="K301">
            <v>40968</v>
          </cell>
          <cell r="O301">
            <v>41488</v>
          </cell>
          <cell r="R301">
            <v>40968</v>
          </cell>
          <cell r="V301">
            <v>41488</v>
          </cell>
          <cell r="Y301">
            <v>40968</v>
          </cell>
          <cell r="AF301">
            <v>40968</v>
          </cell>
          <cell r="AJ301">
            <v>41488</v>
          </cell>
          <cell r="AM301">
            <v>40968</v>
          </cell>
          <cell r="AQ301">
            <v>41488</v>
          </cell>
          <cell r="AT301">
            <v>40968</v>
          </cell>
          <cell r="AX301">
            <v>41488</v>
          </cell>
          <cell r="BH301">
            <v>40968</v>
          </cell>
          <cell r="BL301">
            <v>41488</v>
          </cell>
          <cell r="BO301">
            <v>40968</v>
          </cell>
          <cell r="BV301">
            <v>40968</v>
          </cell>
          <cell r="CC301">
            <v>40968</v>
          </cell>
          <cell r="CG301">
            <v>41488</v>
          </cell>
          <cell r="CJ301">
            <v>40968</v>
          </cell>
          <cell r="CN301">
            <v>41488</v>
          </cell>
          <cell r="CQ301">
            <v>40968</v>
          </cell>
          <cell r="CX301">
            <v>40968</v>
          </cell>
        </row>
        <row r="302">
          <cell r="A302">
            <v>41481</v>
          </cell>
          <cell r="D302">
            <v>40939</v>
          </cell>
          <cell r="H302">
            <v>41481</v>
          </cell>
          <cell r="K302">
            <v>40939</v>
          </cell>
          <cell r="O302">
            <v>41481</v>
          </cell>
          <cell r="R302">
            <v>40939</v>
          </cell>
          <cell r="V302">
            <v>41481</v>
          </cell>
          <cell r="Y302">
            <v>40939</v>
          </cell>
          <cell r="AF302">
            <v>40939</v>
          </cell>
          <cell r="AJ302">
            <v>41481</v>
          </cell>
          <cell r="AM302">
            <v>40939</v>
          </cell>
          <cell r="AQ302">
            <v>41481</v>
          </cell>
          <cell r="AT302">
            <v>40939</v>
          </cell>
          <cell r="AX302">
            <v>41481</v>
          </cell>
          <cell r="BH302">
            <v>40939</v>
          </cell>
          <cell r="BL302">
            <v>41481</v>
          </cell>
          <cell r="BO302">
            <v>40939</v>
          </cell>
          <cell r="BV302">
            <v>40939</v>
          </cell>
          <cell r="CC302">
            <v>40939</v>
          </cell>
          <cell r="CG302">
            <v>41481</v>
          </cell>
          <cell r="CJ302">
            <v>40939</v>
          </cell>
          <cell r="CN302">
            <v>41481</v>
          </cell>
          <cell r="CQ302">
            <v>40939</v>
          </cell>
          <cell r="CX302">
            <v>40939</v>
          </cell>
        </row>
        <row r="303">
          <cell r="A303">
            <v>41474</v>
          </cell>
          <cell r="D303">
            <v>40907</v>
          </cell>
          <cell r="H303">
            <v>41474</v>
          </cell>
          <cell r="K303">
            <v>40907</v>
          </cell>
          <cell r="O303">
            <v>41474</v>
          </cell>
          <cell r="R303">
            <v>40907</v>
          </cell>
          <cell r="V303">
            <v>41474</v>
          </cell>
          <cell r="Y303">
            <v>40907</v>
          </cell>
          <cell r="AF303">
            <v>40907</v>
          </cell>
          <cell r="AJ303">
            <v>41474</v>
          </cell>
          <cell r="AM303">
            <v>40907</v>
          </cell>
          <cell r="AQ303">
            <v>41474</v>
          </cell>
          <cell r="AT303">
            <v>40907</v>
          </cell>
          <cell r="AX303">
            <v>41474</v>
          </cell>
          <cell r="BH303">
            <v>40907</v>
          </cell>
          <cell r="BL303">
            <v>41474</v>
          </cell>
          <cell r="BO303">
            <v>40907</v>
          </cell>
          <cell r="BV303">
            <v>40907</v>
          </cell>
          <cell r="CC303">
            <v>40907</v>
          </cell>
          <cell r="CG303">
            <v>41474</v>
          </cell>
          <cell r="CJ303">
            <v>40907</v>
          </cell>
          <cell r="CN303">
            <v>41474</v>
          </cell>
          <cell r="CQ303">
            <v>40907</v>
          </cell>
          <cell r="CX303">
            <v>40907</v>
          </cell>
        </row>
        <row r="304">
          <cell r="A304">
            <v>41467</v>
          </cell>
          <cell r="D304">
            <v>40877</v>
          </cell>
          <cell r="H304">
            <v>41467</v>
          </cell>
          <cell r="K304">
            <v>40877</v>
          </cell>
          <cell r="O304">
            <v>41467</v>
          </cell>
          <cell r="R304">
            <v>40877</v>
          </cell>
          <cell r="V304">
            <v>41467</v>
          </cell>
          <cell r="Y304">
            <v>40877</v>
          </cell>
          <cell r="AF304">
            <v>40877</v>
          </cell>
          <cell r="AJ304">
            <v>41467</v>
          </cell>
          <cell r="AM304">
            <v>40877</v>
          </cell>
          <cell r="AQ304">
            <v>41467</v>
          </cell>
          <cell r="AT304">
            <v>40877</v>
          </cell>
          <cell r="AX304">
            <v>41467</v>
          </cell>
          <cell r="BH304">
            <v>40877</v>
          </cell>
          <cell r="BL304">
            <v>41467</v>
          </cell>
          <cell r="BO304">
            <v>40877</v>
          </cell>
          <cell r="BV304">
            <v>40877</v>
          </cell>
          <cell r="CC304">
            <v>40877</v>
          </cell>
          <cell r="CG304">
            <v>41467</v>
          </cell>
          <cell r="CJ304">
            <v>40877</v>
          </cell>
          <cell r="CN304">
            <v>41467</v>
          </cell>
          <cell r="CQ304">
            <v>40877</v>
          </cell>
          <cell r="CX304">
            <v>40877</v>
          </cell>
        </row>
        <row r="305">
          <cell r="A305">
            <v>41460</v>
          </cell>
          <cell r="D305">
            <v>40847</v>
          </cell>
          <cell r="H305">
            <v>41460</v>
          </cell>
          <cell r="K305">
            <v>40847</v>
          </cell>
          <cell r="O305">
            <v>41460</v>
          </cell>
          <cell r="R305">
            <v>40847</v>
          </cell>
          <cell r="V305">
            <v>41460</v>
          </cell>
          <cell r="Y305">
            <v>40847</v>
          </cell>
          <cell r="AF305">
            <v>40847</v>
          </cell>
          <cell r="AJ305">
            <v>41460</v>
          </cell>
          <cell r="AM305">
            <v>40847</v>
          </cell>
          <cell r="AQ305">
            <v>41460</v>
          </cell>
          <cell r="AT305">
            <v>40847</v>
          </cell>
          <cell r="AX305">
            <v>41460</v>
          </cell>
          <cell r="BH305">
            <v>40847</v>
          </cell>
          <cell r="BL305">
            <v>41460</v>
          </cell>
          <cell r="BO305">
            <v>40847</v>
          </cell>
          <cell r="BV305">
            <v>40847</v>
          </cell>
          <cell r="CC305">
            <v>40847</v>
          </cell>
          <cell r="CG305">
            <v>41460</v>
          </cell>
          <cell r="CJ305">
            <v>40847</v>
          </cell>
          <cell r="CN305">
            <v>41460</v>
          </cell>
          <cell r="CQ305">
            <v>40847</v>
          </cell>
          <cell r="CX305">
            <v>40847</v>
          </cell>
        </row>
        <row r="306">
          <cell r="A306">
            <v>41453</v>
          </cell>
          <cell r="D306">
            <v>40816</v>
          </cell>
          <cell r="H306">
            <v>41453</v>
          </cell>
          <cell r="K306">
            <v>40816</v>
          </cell>
          <cell r="O306">
            <v>41453</v>
          </cell>
          <cell r="R306">
            <v>40816</v>
          </cell>
          <cell r="V306">
            <v>41453</v>
          </cell>
          <cell r="Y306">
            <v>40816</v>
          </cell>
          <cell r="AF306">
            <v>40816</v>
          </cell>
          <cell r="AJ306">
            <v>41453</v>
          </cell>
          <cell r="AM306">
            <v>40816</v>
          </cell>
          <cell r="AQ306">
            <v>41453</v>
          </cell>
          <cell r="AT306">
            <v>40816</v>
          </cell>
          <cell r="AX306">
            <v>41453</v>
          </cell>
          <cell r="BH306">
            <v>40816</v>
          </cell>
          <cell r="BL306">
            <v>41453</v>
          </cell>
          <cell r="BO306">
            <v>40816</v>
          </cell>
          <cell r="BV306">
            <v>40816</v>
          </cell>
          <cell r="CC306">
            <v>40816</v>
          </cell>
          <cell r="CG306">
            <v>41453</v>
          </cell>
          <cell r="CJ306">
            <v>40816</v>
          </cell>
          <cell r="CN306">
            <v>41453</v>
          </cell>
          <cell r="CQ306">
            <v>40816</v>
          </cell>
          <cell r="CX306">
            <v>40816</v>
          </cell>
        </row>
        <row r="307">
          <cell r="A307">
            <v>41446</v>
          </cell>
          <cell r="D307">
            <v>40786</v>
          </cell>
          <cell r="H307">
            <v>41446</v>
          </cell>
          <cell r="K307">
            <v>40786</v>
          </cell>
          <cell r="O307">
            <v>41446</v>
          </cell>
          <cell r="R307">
            <v>40786</v>
          </cell>
          <cell r="V307">
            <v>41446</v>
          </cell>
          <cell r="Y307">
            <v>40786</v>
          </cell>
          <cell r="AF307">
            <v>40786</v>
          </cell>
          <cell r="AJ307">
            <v>41446</v>
          </cell>
          <cell r="AM307">
            <v>40786</v>
          </cell>
          <cell r="AQ307">
            <v>41446</v>
          </cell>
          <cell r="AT307">
            <v>40786</v>
          </cell>
          <cell r="AX307">
            <v>41446</v>
          </cell>
          <cell r="BH307">
            <v>40786</v>
          </cell>
          <cell r="BL307">
            <v>41446</v>
          </cell>
          <cell r="BO307">
            <v>40786</v>
          </cell>
          <cell r="BV307">
            <v>40786</v>
          </cell>
          <cell r="CC307">
            <v>40786</v>
          </cell>
          <cell r="CG307">
            <v>41446</v>
          </cell>
          <cell r="CJ307">
            <v>40786</v>
          </cell>
          <cell r="CN307">
            <v>41446</v>
          </cell>
          <cell r="CQ307">
            <v>40786</v>
          </cell>
          <cell r="CX307">
            <v>40786</v>
          </cell>
        </row>
        <row r="308">
          <cell r="A308">
            <v>41439</v>
          </cell>
          <cell r="D308">
            <v>40753</v>
          </cell>
          <cell r="H308">
            <v>41439</v>
          </cell>
          <cell r="K308">
            <v>40753</v>
          </cell>
          <cell r="O308">
            <v>41439</v>
          </cell>
          <cell r="R308">
            <v>40753</v>
          </cell>
          <cell r="V308">
            <v>41439</v>
          </cell>
          <cell r="Y308">
            <v>40753</v>
          </cell>
          <cell r="AF308">
            <v>40753</v>
          </cell>
          <cell r="AJ308">
            <v>41439</v>
          </cell>
          <cell r="AM308">
            <v>40753</v>
          </cell>
          <cell r="AQ308">
            <v>41439</v>
          </cell>
          <cell r="AT308">
            <v>40753</v>
          </cell>
          <cell r="AX308">
            <v>41439</v>
          </cell>
          <cell r="BH308">
            <v>40753</v>
          </cell>
          <cell r="BL308">
            <v>41439</v>
          </cell>
          <cell r="BO308">
            <v>40753</v>
          </cell>
          <cell r="BV308">
            <v>40753</v>
          </cell>
          <cell r="CC308">
            <v>40753</v>
          </cell>
          <cell r="CG308">
            <v>41439</v>
          </cell>
          <cell r="CJ308">
            <v>40753</v>
          </cell>
          <cell r="CN308">
            <v>41439</v>
          </cell>
          <cell r="CQ308">
            <v>40753</v>
          </cell>
          <cell r="CX308">
            <v>40753</v>
          </cell>
        </row>
        <row r="309">
          <cell r="A309">
            <v>41432</v>
          </cell>
          <cell r="D309">
            <v>40724</v>
          </cell>
          <cell r="H309">
            <v>41432</v>
          </cell>
          <cell r="K309">
            <v>40724</v>
          </cell>
          <cell r="O309">
            <v>41432</v>
          </cell>
          <cell r="R309">
            <v>40724</v>
          </cell>
          <cell r="V309">
            <v>41432</v>
          </cell>
          <cell r="Y309">
            <v>40724</v>
          </cell>
          <cell r="AF309">
            <v>40724</v>
          </cell>
          <cell r="AJ309">
            <v>41432</v>
          </cell>
          <cell r="AM309">
            <v>40724</v>
          </cell>
          <cell r="AQ309">
            <v>41432</v>
          </cell>
          <cell r="AT309">
            <v>40724</v>
          </cell>
          <cell r="AX309">
            <v>41432</v>
          </cell>
          <cell r="BH309">
            <v>40724</v>
          </cell>
          <cell r="BL309">
            <v>41432</v>
          </cell>
          <cell r="BO309">
            <v>40724</v>
          </cell>
          <cell r="BV309">
            <v>40724</v>
          </cell>
          <cell r="CC309">
            <v>40724</v>
          </cell>
          <cell r="CG309">
            <v>41432</v>
          </cell>
          <cell r="CJ309">
            <v>40724</v>
          </cell>
          <cell r="CN309">
            <v>41432</v>
          </cell>
          <cell r="CQ309">
            <v>40724</v>
          </cell>
          <cell r="CX309">
            <v>40724</v>
          </cell>
        </row>
        <row r="310">
          <cell r="A310">
            <v>41425</v>
          </cell>
          <cell r="D310">
            <v>40694</v>
          </cell>
          <cell r="H310">
            <v>41425</v>
          </cell>
          <cell r="K310">
            <v>40694</v>
          </cell>
          <cell r="O310">
            <v>41425</v>
          </cell>
          <cell r="R310">
            <v>40694</v>
          </cell>
          <cell r="V310">
            <v>41425</v>
          </cell>
          <cell r="Y310">
            <v>40694</v>
          </cell>
          <cell r="AF310">
            <v>40694</v>
          </cell>
          <cell r="AJ310">
            <v>41425</v>
          </cell>
          <cell r="AM310">
            <v>40694</v>
          </cell>
          <cell r="AQ310">
            <v>41425</v>
          </cell>
          <cell r="AT310">
            <v>40694</v>
          </cell>
          <cell r="AX310">
            <v>41425</v>
          </cell>
          <cell r="BH310">
            <v>40694</v>
          </cell>
          <cell r="BL310">
            <v>41425</v>
          </cell>
          <cell r="BO310">
            <v>40694</v>
          </cell>
          <cell r="BV310">
            <v>40694</v>
          </cell>
          <cell r="CC310">
            <v>40694</v>
          </cell>
          <cell r="CG310">
            <v>41425</v>
          </cell>
          <cell r="CJ310">
            <v>40694</v>
          </cell>
          <cell r="CN310">
            <v>41425</v>
          </cell>
          <cell r="CQ310">
            <v>40694</v>
          </cell>
          <cell r="CX310">
            <v>40694</v>
          </cell>
        </row>
        <row r="311">
          <cell r="A311">
            <v>41418</v>
          </cell>
          <cell r="D311">
            <v>40662</v>
          </cell>
          <cell r="H311">
            <v>41418</v>
          </cell>
          <cell r="K311">
            <v>40662</v>
          </cell>
          <cell r="O311">
            <v>41418</v>
          </cell>
          <cell r="R311">
            <v>40662</v>
          </cell>
          <cell r="V311">
            <v>41418</v>
          </cell>
          <cell r="Y311">
            <v>40662</v>
          </cell>
          <cell r="AF311">
            <v>40662</v>
          </cell>
          <cell r="AJ311">
            <v>41418</v>
          </cell>
          <cell r="AM311">
            <v>40662</v>
          </cell>
          <cell r="AQ311">
            <v>41418</v>
          </cell>
          <cell r="AT311">
            <v>40662</v>
          </cell>
          <cell r="AX311">
            <v>41418</v>
          </cell>
          <cell r="BH311">
            <v>40662</v>
          </cell>
          <cell r="BL311">
            <v>41418</v>
          </cell>
          <cell r="BO311">
            <v>40662</v>
          </cell>
          <cell r="BV311">
            <v>40662</v>
          </cell>
          <cell r="CC311">
            <v>40662</v>
          </cell>
          <cell r="CG311">
            <v>41418</v>
          </cell>
          <cell r="CJ311">
            <v>40662</v>
          </cell>
          <cell r="CN311">
            <v>41418</v>
          </cell>
          <cell r="CQ311">
            <v>40662</v>
          </cell>
          <cell r="CX311">
            <v>40662</v>
          </cell>
        </row>
        <row r="312">
          <cell r="A312">
            <v>41411</v>
          </cell>
          <cell r="D312">
            <v>40633</v>
          </cell>
          <cell r="H312">
            <v>41411</v>
          </cell>
          <cell r="K312">
            <v>40633</v>
          </cell>
          <cell r="O312">
            <v>41411</v>
          </cell>
          <cell r="R312">
            <v>40633</v>
          </cell>
          <cell r="V312">
            <v>41411</v>
          </cell>
          <cell r="Y312">
            <v>40633</v>
          </cell>
          <cell r="AF312">
            <v>40633</v>
          </cell>
          <cell r="AJ312">
            <v>41411</v>
          </cell>
          <cell r="AM312">
            <v>40633</v>
          </cell>
          <cell r="AQ312">
            <v>41411</v>
          </cell>
          <cell r="AT312">
            <v>40633</v>
          </cell>
          <cell r="AX312">
            <v>41411</v>
          </cell>
          <cell r="BH312">
            <v>40633</v>
          </cell>
          <cell r="BL312">
            <v>41411</v>
          </cell>
          <cell r="BO312">
            <v>40633</v>
          </cell>
          <cell r="BV312">
            <v>40633</v>
          </cell>
          <cell r="CC312">
            <v>40633</v>
          </cell>
          <cell r="CG312">
            <v>41411</v>
          </cell>
          <cell r="CJ312">
            <v>40633</v>
          </cell>
          <cell r="CN312">
            <v>41411</v>
          </cell>
          <cell r="CQ312">
            <v>40633</v>
          </cell>
          <cell r="CX312">
            <v>40633</v>
          </cell>
        </row>
        <row r="313">
          <cell r="A313">
            <v>41404</v>
          </cell>
          <cell r="D313">
            <v>40602</v>
          </cell>
          <cell r="H313">
            <v>41404</v>
          </cell>
          <cell r="K313">
            <v>40602</v>
          </cell>
          <cell r="O313">
            <v>41404</v>
          </cell>
          <cell r="R313">
            <v>40602</v>
          </cell>
          <cell r="V313">
            <v>41404</v>
          </cell>
          <cell r="Y313">
            <v>40602</v>
          </cell>
          <cell r="AF313">
            <v>40602</v>
          </cell>
          <cell r="AJ313">
            <v>41404</v>
          </cell>
          <cell r="AM313">
            <v>40602</v>
          </cell>
          <cell r="AQ313">
            <v>41404</v>
          </cell>
          <cell r="AT313">
            <v>40602</v>
          </cell>
          <cell r="AX313">
            <v>41404</v>
          </cell>
          <cell r="BH313">
            <v>40602</v>
          </cell>
          <cell r="BL313">
            <v>41404</v>
          </cell>
          <cell r="BO313">
            <v>40602</v>
          </cell>
          <cell r="BV313">
            <v>40602</v>
          </cell>
          <cell r="CC313">
            <v>40602</v>
          </cell>
          <cell r="CG313">
            <v>41404</v>
          </cell>
          <cell r="CJ313">
            <v>40602</v>
          </cell>
          <cell r="CN313">
            <v>41404</v>
          </cell>
          <cell r="CQ313">
            <v>40602</v>
          </cell>
          <cell r="CX313">
            <v>40602</v>
          </cell>
        </row>
        <row r="314">
          <cell r="A314">
            <v>41397</v>
          </cell>
          <cell r="D314">
            <v>40574</v>
          </cell>
          <cell r="H314">
            <v>41397</v>
          </cell>
          <cell r="K314">
            <v>40574</v>
          </cell>
          <cell r="O314">
            <v>41397</v>
          </cell>
          <cell r="R314">
            <v>40574</v>
          </cell>
          <cell r="V314">
            <v>41397</v>
          </cell>
          <cell r="Y314">
            <v>40574</v>
          </cell>
          <cell r="AF314">
            <v>40574</v>
          </cell>
          <cell r="AJ314">
            <v>41397</v>
          </cell>
          <cell r="AM314">
            <v>40574</v>
          </cell>
          <cell r="AQ314">
            <v>41397</v>
          </cell>
          <cell r="AT314">
            <v>40574</v>
          </cell>
          <cell r="AX314">
            <v>41397</v>
          </cell>
          <cell r="BH314">
            <v>40574</v>
          </cell>
          <cell r="BL314">
            <v>41397</v>
          </cell>
          <cell r="BO314">
            <v>40574</v>
          </cell>
          <cell r="BV314">
            <v>40574</v>
          </cell>
          <cell r="CC314">
            <v>40574</v>
          </cell>
          <cell r="CG314">
            <v>41397</v>
          </cell>
          <cell r="CJ314">
            <v>40574</v>
          </cell>
          <cell r="CN314">
            <v>41397</v>
          </cell>
          <cell r="CQ314">
            <v>40574</v>
          </cell>
          <cell r="CX314">
            <v>40574</v>
          </cell>
        </row>
        <row r="315">
          <cell r="A315">
            <v>41390</v>
          </cell>
          <cell r="D315">
            <v>40543</v>
          </cell>
          <cell r="H315">
            <v>41390</v>
          </cell>
          <cell r="K315">
            <v>40543</v>
          </cell>
          <cell r="O315">
            <v>41390</v>
          </cell>
          <cell r="R315">
            <v>40543</v>
          </cell>
          <cell r="V315">
            <v>41390</v>
          </cell>
          <cell r="Y315">
            <v>40543</v>
          </cell>
          <cell r="AF315">
            <v>40543</v>
          </cell>
          <cell r="AJ315">
            <v>41390</v>
          </cell>
          <cell r="AM315">
            <v>40543</v>
          </cell>
          <cell r="AQ315">
            <v>41390</v>
          </cell>
          <cell r="AT315">
            <v>40543</v>
          </cell>
          <cell r="AX315">
            <v>41390</v>
          </cell>
          <cell r="BH315">
            <v>40543</v>
          </cell>
          <cell r="BL315">
            <v>41390</v>
          </cell>
          <cell r="BO315">
            <v>40543</v>
          </cell>
          <cell r="BV315">
            <v>40543</v>
          </cell>
          <cell r="CC315">
            <v>40543</v>
          </cell>
          <cell r="CG315">
            <v>41390</v>
          </cell>
          <cell r="CJ315">
            <v>40543</v>
          </cell>
          <cell r="CN315">
            <v>41390</v>
          </cell>
          <cell r="CQ315">
            <v>40543</v>
          </cell>
          <cell r="CX315">
            <v>40543</v>
          </cell>
        </row>
        <row r="316">
          <cell r="A316">
            <v>41383</v>
          </cell>
          <cell r="D316">
            <v>40512</v>
          </cell>
          <cell r="H316">
            <v>41383</v>
          </cell>
          <cell r="K316">
            <v>40512</v>
          </cell>
          <cell r="O316">
            <v>41383</v>
          </cell>
          <cell r="R316">
            <v>40512</v>
          </cell>
          <cell r="V316">
            <v>41383</v>
          </cell>
          <cell r="Y316">
            <v>40512</v>
          </cell>
          <cell r="AF316">
            <v>40512</v>
          </cell>
          <cell r="AJ316">
            <v>41383</v>
          </cell>
          <cell r="AM316">
            <v>40512</v>
          </cell>
          <cell r="AQ316">
            <v>41383</v>
          </cell>
          <cell r="AT316">
            <v>40512</v>
          </cell>
          <cell r="AX316">
            <v>41383</v>
          </cell>
          <cell r="BH316">
            <v>40512</v>
          </cell>
          <cell r="BL316">
            <v>41383</v>
          </cell>
          <cell r="BO316">
            <v>40512</v>
          </cell>
          <cell r="BV316">
            <v>40512</v>
          </cell>
          <cell r="CC316">
            <v>40512</v>
          </cell>
          <cell r="CG316">
            <v>41383</v>
          </cell>
          <cell r="CJ316">
            <v>40512</v>
          </cell>
          <cell r="CN316">
            <v>41383</v>
          </cell>
          <cell r="CQ316">
            <v>40512</v>
          </cell>
          <cell r="CX316">
            <v>40512</v>
          </cell>
        </row>
        <row r="317">
          <cell r="A317">
            <v>41376</v>
          </cell>
          <cell r="D317">
            <v>40480</v>
          </cell>
          <cell r="H317">
            <v>41376</v>
          </cell>
          <cell r="K317">
            <v>40480</v>
          </cell>
          <cell r="O317">
            <v>41376</v>
          </cell>
          <cell r="R317">
            <v>40480</v>
          </cell>
          <cell r="V317">
            <v>41376</v>
          </cell>
          <cell r="Y317">
            <v>40480</v>
          </cell>
          <cell r="AF317">
            <v>40480</v>
          </cell>
          <cell r="AJ317">
            <v>41376</v>
          </cell>
          <cell r="AM317">
            <v>40480</v>
          </cell>
          <cell r="AQ317">
            <v>41376</v>
          </cell>
          <cell r="AT317">
            <v>40480</v>
          </cell>
          <cell r="AX317">
            <v>41376</v>
          </cell>
          <cell r="BH317">
            <v>40480</v>
          </cell>
          <cell r="BL317">
            <v>41376</v>
          </cell>
          <cell r="BO317">
            <v>40480</v>
          </cell>
          <cell r="BV317">
            <v>40480</v>
          </cell>
          <cell r="CC317">
            <v>40480</v>
          </cell>
          <cell r="CG317">
            <v>41376</v>
          </cell>
          <cell r="CJ317">
            <v>40480</v>
          </cell>
          <cell r="CN317">
            <v>41376</v>
          </cell>
          <cell r="CQ317">
            <v>40480</v>
          </cell>
          <cell r="CX317">
            <v>40480</v>
          </cell>
        </row>
        <row r="318">
          <cell r="A318">
            <v>41369</v>
          </cell>
          <cell r="D318">
            <v>40451</v>
          </cell>
          <cell r="H318">
            <v>41369</v>
          </cell>
          <cell r="K318">
            <v>40451</v>
          </cell>
          <cell r="O318">
            <v>41369</v>
          </cell>
          <cell r="R318">
            <v>40451</v>
          </cell>
          <cell r="V318">
            <v>41369</v>
          </cell>
          <cell r="Y318">
            <v>40451</v>
          </cell>
          <cell r="AF318">
            <v>40451</v>
          </cell>
          <cell r="AJ318">
            <v>41369</v>
          </cell>
          <cell r="AM318">
            <v>40451</v>
          </cell>
          <cell r="AQ318">
            <v>41369</v>
          </cell>
          <cell r="AT318">
            <v>40451</v>
          </cell>
          <cell r="AX318">
            <v>41369</v>
          </cell>
          <cell r="BH318">
            <v>40451</v>
          </cell>
          <cell r="BL318">
            <v>41369</v>
          </cell>
          <cell r="BO318">
            <v>40451</v>
          </cell>
          <cell r="BV318">
            <v>40451</v>
          </cell>
          <cell r="CC318">
            <v>40451</v>
          </cell>
          <cell r="CG318">
            <v>41369</v>
          </cell>
          <cell r="CJ318">
            <v>40451</v>
          </cell>
          <cell r="CN318">
            <v>41369</v>
          </cell>
          <cell r="CQ318">
            <v>40451</v>
          </cell>
          <cell r="CX318">
            <v>40451</v>
          </cell>
        </row>
        <row r="319">
          <cell r="A319">
            <v>41361</v>
          </cell>
          <cell r="D319">
            <v>40421</v>
          </cell>
          <cell r="H319">
            <v>41361</v>
          </cell>
          <cell r="K319">
            <v>40421</v>
          </cell>
          <cell r="O319">
            <v>41361</v>
          </cell>
          <cell r="R319">
            <v>40421</v>
          </cell>
          <cell r="V319">
            <v>41361</v>
          </cell>
          <cell r="Y319">
            <v>40421</v>
          </cell>
          <cell r="AF319">
            <v>40421</v>
          </cell>
          <cell r="AJ319">
            <v>41361</v>
          </cell>
          <cell r="AM319">
            <v>40421</v>
          </cell>
          <cell r="AQ319">
            <v>41361</v>
          </cell>
          <cell r="AT319">
            <v>40421</v>
          </cell>
          <cell r="AX319">
            <v>41361</v>
          </cell>
          <cell r="BH319">
            <v>40421</v>
          </cell>
          <cell r="BL319">
            <v>41361</v>
          </cell>
          <cell r="BO319">
            <v>40421</v>
          </cell>
          <cell r="BV319">
            <v>40421</v>
          </cell>
          <cell r="CC319">
            <v>40421</v>
          </cell>
          <cell r="CG319">
            <v>41361</v>
          </cell>
          <cell r="CJ319">
            <v>40421</v>
          </cell>
          <cell r="CN319">
            <v>41361</v>
          </cell>
          <cell r="CQ319">
            <v>40421</v>
          </cell>
          <cell r="CX319">
            <v>40421</v>
          </cell>
        </row>
        <row r="320">
          <cell r="A320">
            <v>41355</v>
          </cell>
          <cell r="D320">
            <v>40389</v>
          </cell>
          <cell r="H320">
            <v>41355</v>
          </cell>
          <cell r="K320">
            <v>40389</v>
          </cell>
          <cell r="O320">
            <v>41355</v>
          </cell>
          <cell r="R320">
            <v>40389</v>
          </cell>
          <cell r="V320">
            <v>41355</v>
          </cell>
          <cell r="Y320">
            <v>40389</v>
          </cell>
          <cell r="AF320">
            <v>40389</v>
          </cell>
          <cell r="AJ320">
            <v>41355</v>
          </cell>
          <cell r="AM320">
            <v>40389</v>
          </cell>
          <cell r="AQ320">
            <v>41355</v>
          </cell>
          <cell r="AT320">
            <v>40389</v>
          </cell>
          <cell r="AX320">
            <v>41355</v>
          </cell>
          <cell r="BH320">
            <v>40389</v>
          </cell>
          <cell r="BL320">
            <v>41355</v>
          </cell>
          <cell r="BO320">
            <v>40389</v>
          </cell>
          <cell r="BV320">
            <v>40389</v>
          </cell>
          <cell r="CC320">
            <v>40389</v>
          </cell>
          <cell r="CG320">
            <v>41355</v>
          </cell>
          <cell r="CJ320">
            <v>40389</v>
          </cell>
          <cell r="CN320">
            <v>41355</v>
          </cell>
          <cell r="CQ320">
            <v>40389</v>
          </cell>
          <cell r="CX320">
            <v>40389</v>
          </cell>
        </row>
        <row r="321">
          <cell r="A321">
            <v>41348</v>
          </cell>
          <cell r="D321">
            <v>40359</v>
          </cell>
          <cell r="H321">
            <v>41348</v>
          </cell>
          <cell r="K321">
            <v>40359</v>
          </cell>
          <cell r="O321">
            <v>41348</v>
          </cell>
          <cell r="R321">
            <v>40359</v>
          </cell>
          <cell r="V321">
            <v>41348</v>
          </cell>
          <cell r="Y321">
            <v>40359</v>
          </cell>
          <cell r="AF321">
            <v>40359</v>
          </cell>
          <cell r="AJ321">
            <v>41348</v>
          </cell>
          <cell r="AM321">
            <v>40359</v>
          </cell>
          <cell r="AQ321">
            <v>41348</v>
          </cell>
          <cell r="AT321">
            <v>40359</v>
          </cell>
          <cell r="AX321">
            <v>41348</v>
          </cell>
          <cell r="BH321">
            <v>40359</v>
          </cell>
          <cell r="BL321">
            <v>41348</v>
          </cell>
          <cell r="BO321">
            <v>40359</v>
          </cell>
          <cell r="BV321">
            <v>40359</v>
          </cell>
          <cell r="CC321">
            <v>40359</v>
          </cell>
          <cell r="CG321">
            <v>41348</v>
          </cell>
          <cell r="CJ321">
            <v>40359</v>
          </cell>
          <cell r="CN321">
            <v>41348</v>
          </cell>
          <cell r="CQ321">
            <v>40359</v>
          </cell>
          <cell r="CX321">
            <v>40359</v>
          </cell>
        </row>
        <row r="322">
          <cell r="A322">
            <v>41341</v>
          </cell>
          <cell r="D322">
            <v>40326</v>
          </cell>
          <cell r="H322">
            <v>41341</v>
          </cell>
          <cell r="K322">
            <v>40326</v>
          </cell>
          <cell r="O322">
            <v>41341</v>
          </cell>
          <cell r="R322">
            <v>40326</v>
          </cell>
          <cell r="V322">
            <v>41341</v>
          </cell>
          <cell r="Y322">
            <v>40326</v>
          </cell>
          <cell r="AF322">
            <v>40326</v>
          </cell>
          <cell r="AJ322">
            <v>41341</v>
          </cell>
          <cell r="AM322">
            <v>40326</v>
          </cell>
          <cell r="AQ322">
            <v>41341</v>
          </cell>
          <cell r="AT322">
            <v>40326</v>
          </cell>
          <cell r="AX322">
            <v>41341</v>
          </cell>
          <cell r="BH322">
            <v>40326</v>
          </cell>
          <cell r="BL322">
            <v>41341</v>
          </cell>
          <cell r="BO322">
            <v>40326</v>
          </cell>
          <cell r="BV322">
            <v>40326</v>
          </cell>
          <cell r="CC322">
            <v>40326</v>
          </cell>
          <cell r="CG322">
            <v>41341</v>
          </cell>
          <cell r="CJ322">
            <v>40326</v>
          </cell>
          <cell r="CN322">
            <v>41341</v>
          </cell>
          <cell r="CQ322">
            <v>40326</v>
          </cell>
          <cell r="CX322">
            <v>40326</v>
          </cell>
        </row>
        <row r="323">
          <cell r="A323">
            <v>41334</v>
          </cell>
          <cell r="D323">
            <v>40298</v>
          </cell>
          <cell r="H323">
            <v>41334</v>
          </cell>
          <cell r="K323">
            <v>40298</v>
          </cell>
          <cell r="O323">
            <v>41334</v>
          </cell>
          <cell r="R323">
            <v>40298</v>
          </cell>
          <cell r="V323">
            <v>41334</v>
          </cell>
          <cell r="Y323">
            <v>40298</v>
          </cell>
          <cell r="AF323">
            <v>40298</v>
          </cell>
          <cell r="AJ323">
            <v>41334</v>
          </cell>
          <cell r="AM323">
            <v>40298</v>
          </cell>
          <cell r="AQ323">
            <v>41334</v>
          </cell>
          <cell r="AT323">
            <v>40298</v>
          </cell>
          <cell r="AX323">
            <v>41334</v>
          </cell>
          <cell r="BH323">
            <v>40298</v>
          </cell>
          <cell r="BL323">
            <v>41334</v>
          </cell>
          <cell r="BO323">
            <v>40298</v>
          </cell>
          <cell r="BV323">
            <v>40298</v>
          </cell>
          <cell r="CC323">
            <v>40298</v>
          </cell>
          <cell r="CG323">
            <v>41334</v>
          </cell>
          <cell r="CJ323">
            <v>40298</v>
          </cell>
          <cell r="CN323">
            <v>41334</v>
          </cell>
          <cell r="CQ323">
            <v>40298</v>
          </cell>
          <cell r="CX323">
            <v>40298</v>
          </cell>
        </row>
        <row r="324">
          <cell r="A324">
            <v>41327</v>
          </cell>
          <cell r="D324">
            <v>40268</v>
          </cell>
          <cell r="H324">
            <v>41327</v>
          </cell>
          <cell r="K324">
            <v>40268</v>
          </cell>
          <cell r="O324">
            <v>41327</v>
          </cell>
          <cell r="R324">
            <v>40268</v>
          </cell>
          <cell r="V324">
            <v>41327</v>
          </cell>
          <cell r="Y324">
            <v>40268</v>
          </cell>
          <cell r="AF324">
            <v>40268</v>
          </cell>
          <cell r="AJ324">
            <v>41327</v>
          </cell>
          <cell r="AM324">
            <v>40268</v>
          </cell>
          <cell r="AQ324">
            <v>41327</v>
          </cell>
          <cell r="AT324">
            <v>40268</v>
          </cell>
          <cell r="AX324">
            <v>41327</v>
          </cell>
          <cell r="BH324">
            <v>40268</v>
          </cell>
          <cell r="BL324">
            <v>41327</v>
          </cell>
          <cell r="BO324">
            <v>40268</v>
          </cell>
          <cell r="BV324">
            <v>40268</v>
          </cell>
          <cell r="CC324">
            <v>40268</v>
          </cell>
          <cell r="CG324">
            <v>41327</v>
          </cell>
          <cell r="CJ324">
            <v>40268</v>
          </cell>
          <cell r="CN324">
            <v>41327</v>
          </cell>
          <cell r="CQ324">
            <v>40268</v>
          </cell>
          <cell r="CX324">
            <v>40268</v>
          </cell>
        </row>
        <row r="325">
          <cell r="A325">
            <v>41320</v>
          </cell>
          <cell r="D325">
            <v>40235</v>
          </cell>
          <cell r="H325">
            <v>41320</v>
          </cell>
          <cell r="K325">
            <v>40235</v>
          </cell>
          <cell r="O325">
            <v>41320</v>
          </cell>
          <cell r="R325">
            <v>40235</v>
          </cell>
          <cell r="V325">
            <v>41320</v>
          </cell>
          <cell r="Y325">
            <v>40235</v>
          </cell>
          <cell r="AF325">
            <v>40235</v>
          </cell>
          <cell r="AJ325">
            <v>41320</v>
          </cell>
          <cell r="AM325">
            <v>40235</v>
          </cell>
          <cell r="AQ325">
            <v>41320</v>
          </cell>
          <cell r="AT325">
            <v>40235</v>
          </cell>
          <cell r="AX325">
            <v>41320</v>
          </cell>
          <cell r="BH325">
            <v>40235</v>
          </cell>
          <cell r="BL325">
            <v>41320</v>
          </cell>
          <cell r="BO325">
            <v>40235</v>
          </cell>
          <cell r="BV325">
            <v>40235</v>
          </cell>
          <cell r="CC325">
            <v>40235</v>
          </cell>
          <cell r="CG325">
            <v>41320</v>
          </cell>
          <cell r="CJ325">
            <v>40235</v>
          </cell>
          <cell r="CN325">
            <v>41320</v>
          </cell>
          <cell r="CQ325">
            <v>40235</v>
          </cell>
          <cell r="CX325">
            <v>40235</v>
          </cell>
        </row>
        <row r="326">
          <cell r="A326">
            <v>41313</v>
          </cell>
          <cell r="D326">
            <v>40207</v>
          </cell>
          <cell r="H326">
            <v>41313</v>
          </cell>
          <cell r="K326">
            <v>40207</v>
          </cell>
          <cell r="O326">
            <v>41313</v>
          </cell>
          <cell r="R326">
            <v>40207</v>
          </cell>
          <cell r="V326">
            <v>41313</v>
          </cell>
          <cell r="Y326">
            <v>40207</v>
          </cell>
          <cell r="AF326">
            <v>40207</v>
          </cell>
          <cell r="AJ326">
            <v>41313</v>
          </cell>
          <cell r="AM326">
            <v>40207</v>
          </cell>
          <cell r="AQ326">
            <v>41313</v>
          </cell>
          <cell r="AT326">
            <v>40207</v>
          </cell>
          <cell r="AX326">
            <v>41313</v>
          </cell>
          <cell r="BH326">
            <v>40207</v>
          </cell>
          <cell r="BL326">
            <v>41313</v>
          </cell>
          <cell r="BO326">
            <v>40207</v>
          </cell>
          <cell r="BV326">
            <v>40207</v>
          </cell>
          <cell r="CC326">
            <v>40207</v>
          </cell>
          <cell r="CG326">
            <v>41313</v>
          </cell>
          <cell r="CJ326">
            <v>40207</v>
          </cell>
          <cell r="CN326">
            <v>41313</v>
          </cell>
          <cell r="CQ326">
            <v>40207</v>
          </cell>
          <cell r="CX326">
            <v>40207</v>
          </cell>
        </row>
        <row r="327">
          <cell r="A327">
            <v>41306</v>
          </cell>
          <cell r="D327">
            <v>40178</v>
          </cell>
          <cell r="H327">
            <v>41306</v>
          </cell>
          <cell r="K327">
            <v>40178</v>
          </cell>
          <cell r="O327">
            <v>41306</v>
          </cell>
          <cell r="R327">
            <v>40178</v>
          </cell>
          <cell r="V327">
            <v>41306</v>
          </cell>
          <cell r="Y327">
            <v>40178</v>
          </cell>
          <cell r="AF327">
            <v>40178</v>
          </cell>
          <cell r="AJ327">
            <v>41306</v>
          </cell>
          <cell r="AM327">
            <v>40178</v>
          </cell>
          <cell r="AQ327">
            <v>41306</v>
          </cell>
          <cell r="AT327">
            <v>40178</v>
          </cell>
          <cell r="AX327">
            <v>41306</v>
          </cell>
          <cell r="BH327">
            <v>40178</v>
          </cell>
          <cell r="BL327">
            <v>41306</v>
          </cell>
          <cell r="BO327">
            <v>40178</v>
          </cell>
          <cell r="BV327">
            <v>40178</v>
          </cell>
          <cell r="CC327">
            <v>40178</v>
          </cell>
          <cell r="CG327">
            <v>41306</v>
          </cell>
          <cell r="CJ327">
            <v>40178</v>
          </cell>
          <cell r="CN327">
            <v>41306</v>
          </cell>
          <cell r="CQ327">
            <v>40178</v>
          </cell>
          <cell r="CX327">
            <v>40178</v>
          </cell>
        </row>
        <row r="328">
          <cell r="A328">
            <v>41299</v>
          </cell>
          <cell r="D328">
            <v>40147</v>
          </cell>
          <cell r="H328">
            <v>41299</v>
          </cell>
          <cell r="K328">
            <v>40147</v>
          </cell>
          <cell r="O328">
            <v>41299</v>
          </cell>
          <cell r="R328">
            <v>40147</v>
          </cell>
          <cell r="V328">
            <v>41299</v>
          </cell>
          <cell r="Y328">
            <v>40147</v>
          </cell>
          <cell r="AF328">
            <v>40147</v>
          </cell>
          <cell r="AJ328">
            <v>41299</v>
          </cell>
          <cell r="AM328">
            <v>40147</v>
          </cell>
          <cell r="AQ328">
            <v>41299</v>
          </cell>
          <cell r="AT328">
            <v>40147</v>
          </cell>
          <cell r="AX328">
            <v>41299</v>
          </cell>
          <cell r="BH328">
            <v>40147</v>
          </cell>
          <cell r="BL328">
            <v>41299</v>
          </cell>
          <cell r="BO328">
            <v>40147</v>
          </cell>
          <cell r="BV328">
            <v>40147</v>
          </cell>
          <cell r="CC328">
            <v>40147</v>
          </cell>
          <cell r="CG328">
            <v>41299</v>
          </cell>
          <cell r="CJ328">
            <v>40147</v>
          </cell>
          <cell r="CN328">
            <v>41299</v>
          </cell>
          <cell r="CQ328">
            <v>40147</v>
          </cell>
          <cell r="CX328">
            <v>40147</v>
          </cell>
        </row>
        <row r="329">
          <cell r="A329">
            <v>41292</v>
          </cell>
          <cell r="D329">
            <v>40116</v>
          </cell>
          <cell r="H329">
            <v>41292</v>
          </cell>
          <cell r="K329">
            <v>40116</v>
          </cell>
          <cell r="O329">
            <v>41292</v>
          </cell>
          <cell r="R329">
            <v>40116</v>
          </cell>
          <cell r="V329">
            <v>41292</v>
          </cell>
          <cell r="Y329">
            <v>40116</v>
          </cell>
          <cell r="AF329">
            <v>40116</v>
          </cell>
          <cell r="AJ329">
            <v>41292</v>
          </cell>
          <cell r="AM329">
            <v>40116</v>
          </cell>
          <cell r="AQ329">
            <v>41292</v>
          </cell>
          <cell r="AT329">
            <v>40116</v>
          </cell>
          <cell r="AX329">
            <v>41292</v>
          </cell>
          <cell r="BH329">
            <v>40116</v>
          </cell>
          <cell r="BL329">
            <v>41292</v>
          </cell>
          <cell r="BO329">
            <v>40116</v>
          </cell>
          <cell r="BV329">
            <v>40116</v>
          </cell>
          <cell r="CC329">
            <v>40116</v>
          </cell>
          <cell r="CG329">
            <v>41292</v>
          </cell>
          <cell r="CJ329">
            <v>40116</v>
          </cell>
          <cell r="CN329">
            <v>41292</v>
          </cell>
          <cell r="CQ329">
            <v>40116</v>
          </cell>
          <cell r="CX329">
            <v>40116</v>
          </cell>
        </row>
        <row r="330">
          <cell r="A330">
            <v>41285</v>
          </cell>
          <cell r="D330">
            <v>40086</v>
          </cell>
          <cell r="H330">
            <v>41285</v>
          </cell>
          <cell r="K330">
            <v>40086</v>
          </cell>
          <cell r="O330">
            <v>41285</v>
          </cell>
          <cell r="R330">
            <v>40086</v>
          </cell>
          <cell r="V330">
            <v>41285</v>
          </cell>
          <cell r="Y330">
            <v>40086</v>
          </cell>
          <cell r="AF330">
            <v>40086</v>
          </cell>
          <cell r="AJ330">
            <v>41285</v>
          </cell>
          <cell r="AM330">
            <v>40086</v>
          </cell>
          <cell r="AQ330">
            <v>41285</v>
          </cell>
          <cell r="AT330">
            <v>40086</v>
          </cell>
          <cell r="AX330">
            <v>41285</v>
          </cell>
          <cell r="BH330">
            <v>40086</v>
          </cell>
          <cell r="BL330">
            <v>41285</v>
          </cell>
          <cell r="BO330">
            <v>40086</v>
          </cell>
          <cell r="BV330">
            <v>40086</v>
          </cell>
          <cell r="CC330">
            <v>40086</v>
          </cell>
          <cell r="CG330">
            <v>41285</v>
          </cell>
          <cell r="CJ330">
            <v>40086</v>
          </cell>
          <cell r="CN330">
            <v>41285</v>
          </cell>
          <cell r="CQ330">
            <v>40086</v>
          </cell>
          <cell r="CX330">
            <v>40086</v>
          </cell>
        </row>
        <row r="331">
          <cell r="A331">
            <v>41278</v>
          </cell>
          <cell r="D331">
            <v>40056</v>
          </cell>
          <cell r="H331">
            <v>41278</v>
          </cell>
          <cell r="K331">
            <v>40056</v>
          </cell>
          <cell r="O331">
            <v>41278</v>
          </cell>
          <cell r="R331">
            <v>40056</v>
          </cell>
          <cell r="V331">
            <v>41278</v>
          </cell>
          <cell r="Y331">
            <v>40056</v>
          </cell>
          <cell r="AF331">
            <v>40056</v>
          </cell>
          <cell r="AJ331">
            <v>41278</v>
          </cell>
          <cell r="AM331">
            <v>40056</v>
          </cell>
          <cell r="AQ331">
            <v>41278</v>
          </cell>
          <cell r="AT331">
            <v>40056</v>
          </cell>
          <cell r="AX331">
            <v>41278</v>
          </cell>
          <cell r="BH331">
            <v>40056</v>
          </cell>
          <cell r="BL331">
            <v>41278</v>
          </cell>
          <cell r="BO331">
            <v>40056</v>
          </cell>
          <cell r="BV331">
            <v>40056</v>
          </cell>
          <cell r="CC331">
            <v>40056</v>
          </cell>
          <cell r="CG331">
            <v>41278</v>
          </cell>
          <cell r="CJ331">
            <v>40056</v>
          </cell>
          <cell r="CN331">
            <v>41278</v>
          </cell>
          <cell r="CQ331">
            <v>40056</v>
          </cell>
          <cell r="CX331">
            <v>40056</v>
          </cell>
        </row>
        <row r="332">
          <cell r="A332">
            <v>41271</v>
          </cell>
          <cell r="D332">
            <v>40025</v>
          </cell>
          <cell r="H332">
            <v>41271</v>
          </cell>
          <cell r="K332">
            <v>40025</v>
          </cell>
          <cell r="O332">
            <v>41271</v>
          </cell>
          <cell r="R332">
            <v>40025</v>
          </cell>
          <cell r="V332">
            <v>41271</v>
          </cell>
          <cell r="Y332">
            <v>40025</v>
          </cell>
          <cell r="AF332">
            <v>40025</v>
          </cell>
          <cell r="AJ332">
            <v>41271</v>
          </cell>
          <cell r="AM332">
            <v>40025</v>
          </cell>
          <cell r="AQ332">
            <v>41271</v>
          </cell>
          <cell r="AT332">
            <v>40025</v>
          </cell>
          <cell r="AX332">
            <v>41271</v>
          </cell>
          <cell r="BH332">
            <v>40025</v>
          </cell>
          <cell r="BL332">
            <v>41271</v>
          </cell>
          <cell r="BO332">
            <v>40025</v>
          </cell>
          <cell r="BV332">
            <v>40025</v>
          </cell>
          <cell r="CC332">
            <v>40025</v>
          </cell>
          <cell r="CG332">
            <v>41271</v>
          </cell>
          <cell r="CJ332">
            <v>40025</v>
          </cell>
          <cell r="CN332">
            <v>41271</v>
          </cell>
          <cell r="CQ332">
            <v>40025</v>
          </cell>
          <cell r="CX332">
            <v>40025</v>
          </cell>
        </row>
        <row r="333">
          <cell r="A333">
            <v>41264</v>
          </cell>
          <cell r="D333">
            <v>39994</v>
          </cell>
          <cell r="H333">
            <v>41264</v>
          </cell>
          <cell r="K333">
            <v>39994</v>
          </cell>
          <cell r="O333">
            <v>41264</v>
          </cell>
          <cell r="R333">
            <v>39994</v>
          </cell>
          <cell r="V333">
            <v>41264</v>
          </cell>
          <cell r="Y333">
            <v>39994</v>
          </cell>
          <cell r="AF333">
            <v>39994</v>
          </cell>
          <cell r="AJ333">
            <v>41264</v>
          </cell>
          <cell r="AM333">
            <v>39994</v>
          </cell>
          <cell r="AQ333">
            <v>41264</v>
          </cell>
          <cell r="AT333">
            <v>39994</v>
          </cell>
          <cell r="AX333">
            <v>41264</v>
          </cell>
          <cell r="BH333">
            <v>39994</v>
          </cell>
          <cell r="BL333">
            <v>41264</v>
          </cell>
          <cell r="BO333">
            <v>39994</v>
          </cell>
          <cell r="BV333">
            <v>39994</v>
          </cell>
          <cell r="CC333">
            <v>39994</v>
          </cell>
          <cell r="CG333">
            <v>41264</v>
          </cell>
          <cell r="CJ333">
            <v>39994</v>
          </cell>
          <cell r="CN333">
            <v>41264</v>
          </cell>
          <cell r="CQ333">
            <v>39994</v>
          </cell>
          <cell r="CX333">
            <v>39994</v>
          </cell>
        </row>
        <row r="334">
          <cell r="A334">
            <v>41257</v>
          </cell>
          <cell r="D334">
            <v>39962</v>
          </cell>
          <cell r="H334">
            <v>41257</v>
          </cell>
          <cell r="K334">
            <v>39962</v>
          </cell>
          <cell r="O334">
            <v>41257</v>
          </cell>
          <cell r="R334">
            <v>39962</v>
          </cell>
          <cell r="V334">
            <v>41257</v>
          </cell>
          <cell r="Y334">
            <v>39962</v>
          </cell>
          <cell r="AF334">
            <v>39962</v>
          </cell>
          <cell r="AJ334">
            <v>41257</v>
          </cell>
          <cell r="AM334">
            <v>39962</v>
          </cell>
          <cell r="AQ334">
            <v>41257</v>
          </cell>
          <cell r="AT334">
            <v>39962</v>
          </cell>
          <cell r="AX334">
            <v>41257</v>
          </cell>
          <cell r="BH334">
            <v>39962</v>
          </cell>
          <cell r="BL334">
            <v>41257</v>
          </cell>
          <cell r="BO334">
            <v>39962</v>
          </cell>
          <cell r="BV334">
            <v>39962</v>
          </cell>
          <cell r="CC334">
            <v>39962</v>
          </cell>
          <cell r="CG334">
            <v>41257</v>
          </cell>
          <cell r="CJ334">
            <v>39962</v>
          </cell>
          <cell r="CN334">
            <v>41257</v>
          </cell>
          <cell r="CQ334">
            <v>39962</v>
          </cell>
          <cell r="CX334">
            <v>39962</v>
          </cell>
        </row>
        <row r="335">
          <cell r="A335">
            <v>41250</v>
          </cell>
          <cell r="D335">
            <v>39933</v>
          </cell>
          <cell r="H335">
            <v>41250</v>
          </cell>
          <cell r="K335">
            <v>39933</v>
          </cell>
          <cell r="O335">
            <v>41250</v>
          </cell>
          <cell r="R335">
            <v>39933</v>
          </cell>
          <cell r="V335">
            <v>41250</v>
          </cell>
          <cell r="Y335">
            <v>39933</v>
          </cell>
          <cell r="AF335">
            <v>39933</v>
          </cell>
          <cell r="AJ335">
            <v>41250</v>
          </cell>
          <cell r="AM335">
            <v>39933</v>
          </cell>
          <cell r="AQ335">
            <v>41250</v>
          </cell>
          <cell r="AT335">
            <v>39933</v>
          </cell>
          <cell r="AX335">
            <v>41250</v>
          </cell>
          <cell r="BH335">
            <v>39933</v>
          </cell>
          <cell r="BL335">
            <v>41250</v>
          </cell>
          <cell r="BO335">
            <v>39933</v>
          </cell>
          <cell r="BV335">
            <v>39933</v>
          </cell>
          <cell r="CC335">
            <v>39933</v>
          </cell>
          <cell r="CG335">
            <v>41250</v>
          </cell>
          <cell r="CJ335">
            <v>39933</v>
          </cell>
          <cell r="CN335">
            <v>41250</v>
          </cell>
          <cell r="CQ335">
            <v>39933</v>
          </cell>
          <cell r="CX335">
            <v>39933</v>
          </cell>
        </row>
        <row r="336">
          <cell r="A336">
            <v>41243</v>
          </cell>
          <cell r="D336">
            <v>39903</v>
          </cell>
          <cell r="H336">
            <v>41243</v>
          </cell>
          <cell r="K336">
            <v>39903</v>
          </cell>
          <cell r="O336">
            <v>41243</v>
          </cell>
          <cell r="R336">
            <v>39903</v>
          </cell>
          <cell r="V336">
            <v>41243</v>
          </cell>
          <cell r="Y336">
            <v>39903</v>
          </cell>
          <cell r="AF336">
            <v>39903</v>
          </cell>
          <cell r="AJ336">
            <v>41243</v>
          </cell>
          <cell r="AM336">
            <v>39903</v>
          </cell>
          <cell r="AQ336">
            <v>41243</v>
          </cell>
          <cell r="AT336">
            <v>39903</v>
          </cell>
          <cell r="AX336">
            <v>41243</v>
          </cell>
          <cell r="BH336">
            <v>39903</v>
          </cell>
          <cell r="BL336">
            <v>41243</v>
          </cell>
          <cell r="BO336">
            <v>39903</v>
          </cell>
          <cell r="BV336">
            <v>39903</v>
          </cell>
          <cell r="CC336">
            <v>39903</v>
          </cell>
          <cell r="CG336">
            <v>41243</v>
          </cell>
          <cell r="CJ336">
            <v>39903</v>
          </cell>
          <cell r="CN336">
            <v>41243</v>
          </cell>
          <cell r="CQ336">
            <v>39903</v>
          </cell>
          <cell r="CX336">
            <v>39903</v>
          </cell>
        </row>
        <row r="337">
          <cell r="A337">
            <v>41236</v>
          </cell>
          <cell r="D337">
            <v>39871</v>
          </cell>
          <cell r="H337">
            <v>41236</v>
          </cell>
          <cell r="K337">
            <v>39871</v>
          </cell>
          <cell r="O337">
            <v>41236</v>
          </cell>
          <cell r="R337">
            <v>39871</v>
          </cell>
          <cell r="V337">
            <v>41236</v>
          </cell>
          <cell r="Y337">
            <v>39871</v>
          </cell>
          <cell r="AF337">
            <v>39871</v>
          </cell>
          <cell r="AJ337">
            <v>41236</v>
          </cell>
          <cell r="AM337">
            <v>39871</v>
          </cell>
          <cell r="AQ337">
            <v>41236</v>
          </cell>
          <cell r="AT337">
            <v>39871</v>
          </cell>
          <cell r="AX337">
            <v>41236</v>
          </cell>
          <cell r="BH337">
            <v>39871</v>
          </cell>
          <cell r="BL337">
            <v>41236</v>
          </cell>
          <cell r="BO337">
            <v>39871</v>
          </cell>
          <cell r="BV337">
            <v>39871</v>
          </cell>
          <cell r="CC337">
            <v>39871</v>
          </cell>
          <cell r="CG337">
            <v>41236</v>
          </cell>
          <cell r="CJ337">
            <v>39871</v>
          </cell>
          <cell r="CN337">
            <v>41236</v>
          </cell>
          <cell r="CQ337">
            <v>39871</v>
          </cell>
          <cell r="CX337">
            <v>39871</v>
          </cell>
        </row>
        <row r="338">
          <cell r="A338">
            <v>41229</v>
          </cell>
          <cell r="D338">
            <v>39843</v>
          </cell>
          <cell r="H338">
            <v>41229</v>
          </cell>
          <cell r="K338">
            <v>39843</v>
          </cell>
          <cell r="O338">
            <v>41229</v>
          </cell>
          <cell r="R338">
            <v>39843</v>
          </cell>
          <cell r="V338">
            <v>41229</v>
          </cell>
          <cell r="Y338">
            <v>39843</v>
          </cell>
          <cell r="AF338">
            <v>39843</v>
          </cell>
          <cell r="AJ338">
            <v>41229</v>
          </cell>
          <cell r="AM338">
            <v>39843</v>
          </cell>
          <cell r="AQ338">
            <v>41229</v>
          </cell>
          <cell r="AT338">
            <v>39843</v>
          </cell>
          <cell r="AX338">
            <v>41229</v>
          </cell>
          <cell r="BH338">
            <v>39843</v>
          </cell>
          <cell r="BL338">
            <v>41229</v>
          </cell>
          <cell r="BO338">
            <v>39843</v>
          </cell>
          <cell r="BV338">
            <v>39843</v>
          </cell>
          <cell r="CC338">
            <v>39843</v>
          </cell>
          <cell r="CG338">
            <v>41229</v>
          </cell>
          <cell r="CJ338">
            <v>39843</v>
          </cell>
          <cell r="CN338">
            <v>41229</v>
          </cell>
          <cell r="CQ338">
            <v>39843</v>
          </cell>
          <cell r="CX338">
            <v>39843</v>
          </cell>
        </row>
        <row r="339">
          <cell r="A339">
            <v>41222</v>
          </cell>
          <cell r="D339">
            <v>39813</v>
          </cell>
          <cell r="H339">
            <v>41222</v>
          </cell>
          <cell r="K339">
            <v>39813</v>
          </cell>
          <cell r="O339">
            <v>41222</v>
          </cell>
          <cell r="R339">
            <v>39813</v>
          </cell>
          <cell r="V339">
            <v>41222</v>
          </cell>
          <cell r="Y339">
            <v>39813</v>
          </cell>
          <cell r="AF339">
            <v>39813</v>
          </cell>
          <cell r="AJ339">
            <v>41222</v>
          </cell>
          <cell r="AM339">
            <v>39813</v>
          </cell>
          <cell r="AQ339">
            <v>41222</v>
          </cell>
          <cell r="AT339">
            <v>39813</v>
          </cell>
          <cell r="AX339">
            <v>41222</v>
          </cell>
          <cell r="BH339">
            <v>39813</v>
          </cell>
          <cell r="BL339">
            <v>41222</v>
          </cell>
          <cell r="BO339">
            <v>39813</v>
          </cell>
          <cell r="BV339">
            <v>39813</v>
          </cell>
          <cell r="CC339">
            <v>39813</v>
          </cell>
          <cell r="CG339">
            <v>41222</v>
          </cell>
          <cell r="CJ339">
            <v>39813</v>
          </cell>
          <cell r="CN339">
            <v>41222</v>
          </cell>
          <cell r="CQ339">
            <v>39813</v>
          </cell>
          <cell r="CX339">
            <v>39813</v>
          </cell>
        </row>
        <row r="340">
          <cell r="A340">
            <v>41215</v>
          </cell>
          <cell r="H340">
            <v>41215</v>
          </cell>
          <cell r="O340">
            <v>41215</v>
          </cell>
          <cell r="V340">
            <v>41215</v>
          </cell>
          <cell r="AJ340">
            <v>41215</v>
          </cell>
          <cell r="AQ340">
            <v>41215</v>
          </cell>
          <cell r="AX340">
            <v>41215</v>
          </cell>
          <cell r="BL340">
            <v>41215</v>
          </cell>
          <cell r="CG340">
            <v>41215</v>
          </cell>
          <cell r="CN340">
            <v>41215</v>
          </cell>
        </row>
        <row r="341">
          <cell r="A341">
            <v>41208</v>
          </cell>
          <cell r="H341">
            <v>41208</v>
          </cell>
          <cell r="O341">
            <v>41208</v>
          </cell>
          <cell r="V341">
            <v>41208</v>
          </cell>
          <cell r="AJ341">
            <v>41208</v>
          </cell>
          <cell r="AQ341">
            <v>41208</v>
          </cell>
          <cell r="AX341">
            <v>41208</v>
          </cell>
          <cell r="BL341">
            <v>41208</v>
          </cell>
          <cell r="CG341">
            <v>41208</v>
          </cell>
          <cell r="CN341">
            <v>41208</v>
          </cell>
        </row>
        <row r="342">
          <cell r="A342">
            <v>41201</v>
          </cell>
          <cell r="H342">
            <v>41201</v>
          </cell>
          <cell r="O342">
            <v>41201</v>
          </cell>
          <cell r="V342">
            <v>41201</v>
          </cell>
          <cell r="AJ342">
            <v>41201</v>
          </cell>
          <cell r="AQ342">
            <v>41201</v>
          </cell>
          <cell r="AX342">
            <v>41201</v>
          </cell>
          <cell r="BL342">
            <v>41201</v>
          </cell>
          <cell r="CG342">
            <v>41201</v>
          </cell>
          <cell r="CN342">
            <v>41201</v>
          </cell>
        </row>
        <row r="343">
          <cell r="A343">
            <v>41194</v>
          </cell>
          <cell r="H343">
            <v>41194</v>
          </cell>
          <cell r="O343">
            <v>41194</v>
          </cell>
          <cell r="V343">
            <v>41194</v>
          </cell>
          <cell r="AJ343">
            <v>41194</v>
          </cell>
          <cell r="AQ343">
            <v>41194</v>
          </cell>
          <cell r="AX343">
            <v>41194</v>
          </cell>
          <cell r="BL343">
            <v>41194</v>
          </cell>
          <cell r="CG343">
            <v>41194</v>
          </cell>
          <cell r="CN343">
            <v>41194</v>
          </cell>
        </row>
        <row r="344">
          <cell r="A344">
            <v>41187</v>
          </cell>
          <cell r="H344">
            <v>41187</v>
          </cell>
          <cell r="O344">
            <v>41187</v>
          </cell>
          <cell r="V344">
            <v>41187</v>
          </cell>
          <cell r="AJ344">
            <v>41187</v>
          </cell>
          <cell r="AQ344">
            <v>41187</v>
          </cell>
          <cell r="AX344">
            <v>41187</v>
          </cell>
          <cell r="BL344">
            <v>41187</v>
          </cell>
          <cell r="CG344">
            <v>41187</v>
          </cell>
          <cell r="CN344">
            <v>41187</v>
          </cell>
        </row>
        <row r="345">
          <cell r="A345">
            <v>41180</v>
          </cell>
          <cell r="H345">
            <v>41180</v>
          </cell>
          <cell r="O345">
            <v>41180</v>
          </cell>
          <cell r="V345">
            <v>41180</v>
          </cell>
          <cell r="AJ345">
            <v>41180</v>
          </cell>
          <cell r="AQ345">
            <v>41180</v>
          </cell>
          <cell r="AX345">
            <v>41180</v>
          </cell>
          <cell r="BL345">
            <v>41180</v>
          </cell>
          <cell r="CG345">
            <v>41180</v>
          </cell>
          <cell r="CN345">
            <v>41180</v>
          </cell>
        </row>
        <row r="346">
          <cell r="A346">
            <v>41173</v>
          </cell>
          <cell r="H346">
            <v>41173</v>
          </cell>
          <cell r="O346">
            <v>41173</v>
          </cell>
          <cell r="V346">
            <v>41173</v>
          </cell>
          <cell r="AJ346">
            <v>41173</v>
          </cell>
          <cell r="AQ346">
            <v>41173</v>
          </cell>
          <cell r="AX346">
            <v>41173</v>
          </cell>
          <cell r="BL346">
            <v>41173</v>
          </cell>
          <cell r="CG346">
            <v>41173</v>
          </cell>
          <cell r="CN346">
            <v>41173</v>
          </cell>
        </row>
        <row r="347">
          <cell r="A347">
            <v>41166</v>
          </cell>
          <cell r="H347">
            <v>41166</v>
          </cell>
          <cell r="O347">
            <v>41166</v>
          </cell>
          <cell r="V347">
            <v>41166</v>
          </cell>
          <cell r="AJ347">
            <v>41166</v>
          </cell>
          <cell r="AQ347">
            <v>41166</v>
          </cell>
          <cell r="AX347">
            <v>41166</v>
          </cell>
          <cell r="BL347">
            <v>41166</v>
          </cell>
          <cell r="CG347">
            <v>41166</v>
          </cell>
          <cell r="CN347">
            <v>41166</v>
          </cell>
        </row>
        <row r="348">
          <cell r="A348">
            <v>41159</v>
          </cell>
          <cell r="H348">
            <v>41159</v>
          </cell>
          <cell r="O348">
            <v>41159</v>
          </cell>
          <cell r="V348">
            <v>41159</v>
          </cell>
          <cell r="AJ348">
            <v>41159</v>
          </cell>
          <cell r="AQ348">
            <v>41159</v>
          </cell>
          <cell r="AX348">
            <v>41159</v>
          </cell>
          <cell r="BL348">
            <v>41159</v>
          </cell>
          <cell r="CG348">
            <v>41159</v>
          </cell>
          <cell r="CN348">
            <v>41159</v>
          </cell>
        </row>
        <row r="349">
          <cell r="A349">
            <v>41152</v>
          </cell>
          <cell r="H349">
            <v>41152</v>
          </cell>
          <cell r="O349">
            <v>41152</v>
          </cell>
          <cell r="V349">
            <v>41152</v>
          </cell>
          <cell r="AJ349">
            <v>41152</v>
          </cell>
          <cell r="AQ349">
            <v>41152</v>
          </cell>
          <cell r="AX349">
            <v>41152</v>
          </cell>
          <cell r="BL349">
            <v>41152</v>
          </cell>
          <cell r="CG349">
            <v>41152</v>
          </cell>
          <cell r="CN349">
            <v>41152</v>
          </cell>
        </row>
        <row r="350">
          <cell r="A350">
            <v>41145</v>
          </cell>
          <cell r="H350">
            <v>41145</v>
          </cell>
          <cell r="O350">
            <v>41145</v>
          </cell>
          <cell r="V350">
            <v>41145</v>
          </cell>
          <cell r="AJ350">
            <v>41145</v>
          </cell>
          <cell r="AQ350">
            <v>41145</v>
          </cell>
          <cell r="AX350">
            <v>41145</v>
          </cell>
          <cell r="BL350">
            <v>41145</v>
          </cell>
          <cell r="CG350">
            <v>41145</v>
          </cell>
          <cell r="CN350">
            <v>41145</v>
          </cell>
        </row>
        <row r="351">
          <cell r="A351">
            <v>41138</v>
          </cell>
          <cell r="H351">
            <v>41138</v>
          </cell>
          <cell r="O351">
            <v>41138</v>
          </cell>
          <cell r="V351">
            <v>41138</v>
          </cell>
          <cell r="AJ351">
            <v>41138</v>
          </cell>
          <cell r="AQ351">
            <v>41138</v>
          </cell>
          <cell r="AX351">
            <v>41138</v>
          </cell>
          <cell r="BL351">
            <v>41138</v>
          </cell>
          <cell r="CG351">
            <v>41138</v>
          </cell>
          <cell r="CN351">
            <v>41138</v>
          </cell>
        </row>
        <row r="352">
          <cell r="A352">
            <v>41131</v>
          </cell>
          <cell r="H352">
            <v>41131</v>
          </cell>
          <cell r="O352">
            <v>41131</v>
          </cell>
          <cell r="V352">
            <v>41131</v>
          </cell>
          <cell r="AJ352">
            <v>41131</v>
          </cell>
          <cell r="AQ352">
            <v>41131</v>
          </cell>
          <cell r="AX352">
            <v>41131</v>
          </cell>
          <cell r="BL352">
            <v>41131</v>
          </cell>
          <cell r="CG352">
            <v>41131</v>
          </cell>
          <cell r="CN352">
            <v>41131</v>
          </cell>
        </row>
        <row r="353">
          <cell r="A353">
            <v>41124</v>
          </cell>
          <cell r="H353">
            <v>41124</v>
          </cell>
          <cell r="O353">
            <v>41124</v>
          </cell>
          <cell r="V353">
            <v>41124</v>
          </cell>
          <cell r="AJ353">
            <v>41124</v>
          </cell>
          <cell r="AQ353">
            <v>41124</v>
          </cell>
          <cell r="AX353">
            <v>41124</v>
          </cell>
          <cell r="BL353">
            <v>41124</v>
          </cell>
          <cell r="CG353">
            <v>41124</v>
          </cell>
          <cell r="CN353">
            <v>41124</v>
          </cell>
        </row>
        <row r="354">
          <cell r="A354">
            <v>41117</v>
          </cell>
          <cell r="H354">
            <v>41117</v>
          </cell>
          <cell r="O354">
            <v>41117</v>
          </cell>
          <cell r="V354">
            <v>41117</v>
          </cell>
          <cell r="AJ354">
            <v>41117</v>
          </cell>
          <cell r="AQ354">
            <v>41117</v>
          </cell>
          <cell r="AX354">
            <v>41117</v>
          </cell>
          <cell r="BL354">
            <v>41117</v>
          </cell>
          <cell r="CG354">
            <v>41117</v>
          </cell>
          <cell r="CN354">
            <v>41117</v>
          </cell>
        </row>
        <row r="355">
          <cell r="A355">
            <v>41110</v>
          </cell>
          <cell r="H355">
            <v>41110</v>
          </cell>
          <cell r="O355">
            <v>41110</v>
          </cell>
          <cell r="V355">
            <v>41110</v>
          </cell>
          <cell r="AJ355">
            <v>41110</v>
          </cell>
          <cell r="AQ355">
            <v>41110</v>
          </cell>
          <cell r="AX355">
            <v>41110</v>
          </cell>
          <cell r="BL355">
            <v>41110</v>
          </cell>
          <cell r="CG355">
            <v>41110</v>
          </cell>
          <cell r="CN355">
            <v>41110</v>
          </cell>
        </row>
        <row r="356">
          <cell r="A356">
            <v>41103</v>
          </cell>
          <cell r="H356">
            <v>41103</v>
          </cell>
          <cell r="O356">
            <v>41103</v>
          </cell>
          <cell r="V356">
            <v>41103</v>
          </cell>
          <cell r="AJ356">
            <v>41103</v>
          </cell>
          <cell r="AQ356">
            <v>41103</v>
          </cell>
          <cell r="AX356">
            <v>41103</v>
          </cell>
          <cell r="BL356">
            <v>41103</v>
          </cell>
          <cell r="CG356">
            <v>41103</v>
          </cell>
          <cell r="CN356">
            <v>41103</v>
          </cell>
        </row>
        <row r="357">
          <cell r="A357">
            <v>41096</v>
          </cell>
          <cell r="H357">
            <v>41096</v>
          </cell>
          <cell r="O357">
            <v>41096</v>
          </cell>
          <cell r="V357">
            <v>41096</v>
          </cell>
          <cell r="AJ357">
            <v>41096</v>
          </cell>
          <cell r="AQ357">
            <v>41096</v>
          </cell>
          <cell r="AX357">
            <v>41096</v>
          </cell>
          <cell r="BL357">
            <v>41096</v>
          </cell>
          <cell r="CG357">
            <v>41096</v>
          </cell>
          <cell r="CN357">
            <v>41096</v>
          </cell>
        </row>
        <row r="358">
          <cell r="A358">
            <v>41089</v>
          </cell>
          <cell r="H358">
            <v>41089</v>
          </cell>
          <cell r="O358">
            <v>41089</v>
          </cell>
          <cell r="V358">
            <v>41089</v>
          </cell>
          <cell r="AJ358">
            <v>41089</v>
          </cell>
          <cell r="AQ358">
            <v>41089</v>
          </cell>
          <cell r="AX358">
            <v>41089</v>
          </cell>
          <cell r="BL358">
            <v>41089</v>
          </cell>
          <cell r="CG358">
            <v>41089</v>
          </cell>
          <cell r="CN358">
            <v>41089</v>
          </cell>
        </row>
        <row r="359">
          <cell r="A359">
            <v>41082</v>
          </cell>
          <cell r="H359">
            <v>41082</v>
          </cell>
          <cell r="O359">
            <v>41082</v>
          </cell>
          <cell r="V359">
            <v>41082</v>
          </cell>
          <cell r="AJ359">
            <v>41082</v>
          </cell>
          <cell r="AQ359">
            <v>41082</v>
          </cell>
          <cell r="AX359">
            <v>41082</v>
          </cell>
          <cell r="BL359">
            <v>41082</v>
          </cell>
          <cell r="CG359">
            <v>41082</v>
          </cell>
          <cell r="CN359">
            <v>41082</v>
          </cell>
        </row>
        <row r="360">
          <cell r="A360">
            <v>41075</v>
          </cell>
          <cell r="H360">
            <v>41075</v>
          </cell>
          <cell r="O360">
            <v>41075</v>
          </cell>
          <cell r="V360">
            <v>41075</v>
          </cell>
          <cell r="AJ360">
            <v>41075</v>
          </cell>
          <cell r="AQ360">
            <v>41075</v>
          </cell>
          <cell r="AX360">
            <v>41075</v>
          </cell>
          <cell r="BL360">
            <v>41075</v>
          </cell>
          <cell r="CG360">
            <v>41075</v>
          </cell>
          <cell r="CN360">
            <v>41075</v>
          </cell>
        </row>
        <row r="361">
          <cell r="A361">
            <v>41068</v>
          </cell>
          <cell r="H361">
            <v>41068</v>
          </cell>
          <cell r="O361">
            <v>41068</v>
          </cell>
          <cell r="V361">
            <v>41068</v>
          </cell>
          <cell r="AJ361">
            <v>41068</v>
          </cell>
          <cell r="AQ361">
            <v>41068</v>
          </cell>
          <cell r="AX361">
            <v>41068</v>
          </cell>
          <cell r="BL361">
            <v>41068</v>
          </cell>
          <cell r="CG361">
            <v>41068</v>
          </cell>
          <cell r="CN361">
            <v>41068</v>
          </cell>
        </row>
        <row r="362">
          <cell r="A362">
            <v>41061</v>
          </cell>
          <cell r="H362">
            <v>41061</v>
          </cell>
          <cell r="O362">
            <v>41061</v>
          </cell>
          <cell r="V362">
            <v>41061</v>
          </cell>
          <cell r="AJ362">
            <v>41061</v>
          </cell>
          <cell r="AQ362">
            <v>41061</v>
          </cell>
          <cell r="AX362">
            <v>41061</v>
          </cell>
          <cell r="BL362">
            <v>41061</v>
          </cell>
          <cell r="CG362">
            <v>41061</v>
          </cell>
          <cell r="CN362">
            <v>41061</v>
          </cell>
        </row>
        <row r="363">
          <cell r="A363">
            <v>41054</v>
          </cell>
          <cell r="H363">
            <v>41054</v>
          </cell>
          <cell r="O363">
            <v>41054</v>
          </cell>
          <cell r="V363">
            <v>41054</v>
          </cell>
          <cell r="AJ363">
            <v>41054</v>
          </cell>
          <cell r="AQ363">
            <v>41054</v>
          </cell>
          <cell r="AX363">
            <v>41054</v>
          </cell>
          <cell r="BL363">
            <v>41054</v>
          </cell>
          <cell r="CG363">
            <v>41054</v>
          </cell>
          <cell r="CN363">
            <v>41054</v>
          </cell>
        </row>
        <row r="364">
          <cell r="A364">
            <v>41047</v>
          </cell>
          <cell r="H364">
            <v>41047</v>
          </cell>
          <cell r="O364">
            <v>41047</v>
          </cell>
          <cell r="V364">
            <v>41047</v>
          </cell>
          <cell r="AJ364">
            <v>41047</v>
          </cell>
          <cell r="AQ364">
            <v>41047</v>
          </cell>
          <cell r="AX364">
            <v>41047</v>
          </cell>
          <cell r="BL364">
            <v>41047</v>
          </cell>
          <cell r="CG364">
            <v>41047</v>
          </cell>
          <cell r="CN364">
            <v>41047</v>
          </cell>
        </row>
        <row r="365">
          <cell r="A365">
            <v>41040</v>
          </cell>
          <cell r="H365">
            <v>41040</v>
          </cell>
          <cell r="O365">
            <v>41040</v>
          </cell>
          <cell r="V365">
            <v>41040</v>
          </cell>
          <cell r="AJ365">
            <v>41040</v>
          </cell>
          <cell r="AQ365">
            <v>41040</v>
          </cell>
          <cell r="AX365">
            <v>41040</v>
          </cell>
          <cell r="BL365">
            <v>41040</v>
          </cell>
          <cell r="CG365">
            <v>41040</v>
          </cell>
          <cell r="CN365">
            <v>41040</v>
          </cell>
        </row>
        <row r="366">
          <cell r="A366">
            <v>41033</v>
          </cell>
          <cell r="H366">
            <v>41033</v>
          </cell>
          <cell r="O366">
            <v>41033</v>
          </cell>
          <cell r="V366">
            <v>41033</v>
          </cell>
          <cell r="AJ366">
            <v>41033</v>
          </cell>
          <cell r="AQ366">
            <v>41033</v>
          </cell>
          <cell r="AX366">
            <v>41033</v>
          </cell>
          <cell r="BL366">
            <v>41033</v>
          </cell>
          <cell r="CG366">
            <v>41033</v>
          </cell>
          <cell r="CN366">
            <v>41033</v>
          </cell>
        </row>
        <row r="367">
          <cell r="A367">
            <v>41026</v>
          </cell>
          <cell r="H367">
            <v>41026</v>
          </cell>
          <cell r="O367">
            <v>41026</v>
          </cell>
          <cell r="V367">
            <v>41026</v>
          </cell>
          <cell r="AJ367">
            <v>41026</v>
          </cell>
          <cell r="AQ367">
            <v>41026</v>
          </cell>
          <cell r="AX367">
            <v>41026</v>
          </cell>
          <cell r="BL367">
            <v>41026</v>
          </cell>
          <cell r="CG367">
            <v>41026</v>
          </cell>
          <cell r="CN367">
            <v>41026</v>
          </cell>
        </row>
        <row r="368">
          <cell r="A368">
            <v>41019</v>
          </cell>
          <cell r="H368">
            <v>41019</v>
          </cell>
          <cell r="O368">
            <v>41019</v>
          </cell>
          <cell r="V368">
            <v>41019</v>
          </cell>
          <cell r="AJ368">
            <v>41019</v>
          </cell>
          <cell r="AQ368">
            <v>41019</v>
          </cell>
          <cell r="AX368">
            <v>41019</v>
          </cell>
          <cell r="BL368">
            <v>41019</v>
          </cell>
          <cell r="CG368">
            <v>41019</v>
          </cell>
          <cell r="CN368">
            <v>41019</v>
          </cell>
        </row>
        <row r="369">
          <cell r="A369">
            <v>41012</v>
          </cell>
          <cell r="H369">
            <v>41012</v>
          </cell>
          <cell r="O369">
            <v>41012</v>
          </cell>
          <cell r="V369">
            <v>41012</v>
          </cell>
          <cell r="AJ369">
            <v>41012</v>
          </cell>
          <cell r="AQ369">
            <v>41012</v>
          </cell>
          <cell r="AX369">
            <v>41012</v>
          </cell>
          <cell r="BL369">
            <v>41012</v>
          </cell>
          <cell r="CG369">
            <v>41012</v>
          </cell>
          <cell r="CN369">
            <v>41012</v>
          </cell>
        </row>
        <row r="370">
          <cell r="A370">
            <v>41004</v>
          </cell>
          <cell r="H370">
            <v>41004</v>
          </cell>
          <cell r="O370">
            <v>41004</v>
          </cell>
          <cell r="V370">
            <v>41004</v>
          </cell>
          <cell r="AJ370">
            <v>41004</v>
          </cell>
          <cell r="AQ370">
            <v>41004</v>
          </cell>
          <cell r="AX370">
            <v>41004</v>
          </cell>
          <cell r="BL370">
            <v>41004</v>
          </cell>
          <cell r="CG370">
            <v>41004</v>
          </cell>
          <cell r="CN370">
            <v>41004</v>
          </cell>
        </row>
        <row r="371">
          <cell r="A371">
            <v>40998</v>
          </cell>
          <cell r="H371">
            <v>40998</v>
          </cell>
          <cell r="O371">
            <v>40998</v>
          </cell>
          <cell r="V371">
            <v>40998</v>
          </cell>
          <cell r="AJ371">
            <v>40998</v>
          </cell>
          <cell r="AQ371">
            <v>40998</v>
          </cell>
          <cell r="AX371">
            <v>40998</v>
          </cell>
          <cell r="BL371">
            <v>40998</v>
          </cell>
          <cell r="CG371">
            <v>40998</v>
          </cell>
          <cell r="CN371">
            <v>40998</v>
          </cell>
        </row>
        <row r="372">
          <cell r="A372">
            <v>40991</v>
          </cell>
          <cell r="H372">
            <v>40991</v>
          </cell>
          <cell r="O372">
            <v>40991</v>
          </cell>
          <cell r="V372">
            <v>40991</v>
          </cell>
          <cell r="AJ372">
            <v>40991</v>
          </cell>
          <cell r="AQ372">
            <v>40991</v>
          </cell>
          <cell r="AX372">
            <v>40991</v>
          </cell>
          <cell r="BL372">
            <v>40991</v>
          </cell>
          <cell r="CG372">
            <v>40991</v>
          </cell>
          <cell r="CN372">
            <v>40991</v>
          </cell>
        </row>
        <row r="373">
          <cell r="A373">
            <v>40984</v>
          </cell>
          <cell r="H373">
            <v>40984</v>
          </cell>
          <cell r="O373">
            <v>40984</v>
          </cell>
          <cell r="V373">
            <v>40984</v>
          </cell>
          <cell r="AJ373">
            <v>40984</v>
          </cell>
          <cell r="AQ373">
            <v>40984</v>
          </cell>
          <cell r="AX373">
            <v>40984</v>
          </cell>
          <cell r="BL373">
            <v>40984</v>
          </cell>
          <cell r="CG373">
            <v>40984</v>
          </cell>
          <cell r="CN373">
            <v>40984</v>
          </cell>
        </row>
        <row r="374">
          <cell r="A374">
            <v>40977</v>
          </cell>
          <cell r="H374">
            <v>40977</v>
          </cell>
          <cell r="O374">
            <v>40977</v>
          </cell>
          <cell r="V374">
            <v>40977</v>
          </cell>
          <cell r="AJ374">
            <v>40977</v>
          </cell>
          <cell r="AQ374">
            <v>40977</v>
          </cell>
          <cell r="AX374">
            <v>40977</v>
          </cell>
          <cell r="BL374">
            <v>40977</v>
          </cell>
          <cell r="CG374">
            <v>40977</v>
          </cell>
          <cell r="CN374">
            <v>40977</v>
          </cell>
        </row>
        <row r="375">
          <cell r="A375">
            <v>40970</v>
          </cell>
          <cell r="H375">
            <v>40970</v>
          </cell>
          <cell r="O375">
            <v>40970</v>
          </cell>
          <cell r="V375">
            <v>40970</v>
          </cell>
          <cell r="AJ375">
            <v>40970</v>
          </cell>
          <cell r="AQ375">
            <v>40970</v>
          </cell>
          <cell r="AX375">
            <v>40970</v>
          </cell>
          <cell r="BL375">
            <v>40970</v>
          </cell>
          <cell r="CG375">
            <v>40970</v>
          </cell>
          <cell r="CN375">
            <v>40970</v>
          </cell>
        </row>
        <row r="376">
          <cell r="A376">
            <v>40963</v>
          </cell>
          <cell r="H376">
            <v>40963</v>
          </cell>
          <cell r="O376">
            <v>40963</v>
          </cell>
          <cell r="V376">
            <v>40963</v>
          </cell>
          <cell r="AJ376">
            <v>40963</v>
          </cell>
          <cell r="AQ376">
            <v>40963</v>
          </cell>
          <cell r="AX376">
            <v>40963</v>
          </cell>
          <cell r="BL376">
            <v>40963</v>
          </cell>
          <cell r="CG376">
            <v>40963</v>
          </cell>
          <cell r="CN376">
            <v>40963</v>
          </cell>
        </row>
        <row r="377">
          <cell r="A377">
            <v>40956</v>
          </cell>
          <cell r="H377">
            <v>40956</v>
          </cell>
          <cell r="O377">
            <v>40956</v>
          </cell>
          <cell r="V377">
            <v>40956</v>
          </cell>
          <cell r="AJ377">
            <v>40956</v>
          </cell>
          <cell r="AQ377">
            <v>40956</v>
          </cell>
          <cell r="AX377">
            <v>40956</v>
          </cell>
          <cell r="BL377">
            <v>40956</v>
          </cell>
          <cell r="CG377">
            <v>40956</v>
          </cell>
          <cell r="CN377">
            <v>40956</v>
          </cell>
        </row>
        <row r="378">
          <cell r="A378">
            <v>40949</v>
          </cell>
          <cell r="H378">
            <v>40949</v>
          </cell>
          <cell r="O378">
            <v>40949</v>
          </cell>
          <cell r="V378">
            <v>40949</v>
          </cell>
          <cell r="AJ378">
            <v>40949</v>
          </cell>
          <cell r="AQ378">
            <v>40949</v>
          </cell>
          <cell r="AX378">
            <v>40949</v>
          </cell>
          <cell r="BL378">
            <v>40949</v>
          </cell>
          <cell r="CG378">
            <v>40949</v>
          </cell>
          <cell r="CN378">
            <v>40949</v>
          </cell>
        </row>
        <row r="379">
          <cell r="A379">
            <v>40942</v>
          </cell>
          <cell r="H379">
            <v>40942</v>
          </cell>
          <cell r="O379">
            <v>40942</v>
          </cell>
          <cell r="V379">
            <v>40942</v>
          </cell>
          <cell r="AJ379">
            <v>40942</v>
          </cell>
          <cell r="AQ379">
            <v>40942</v>
          </cell>
          <cell r="AX379">
            <v>40942</v>
          </cell>
          <cell r="BL379">
            <v>40942</v>
          </cell>
          <cell r="CG379">
            <v>40942</v>
          </cell>
          <cell r="CN379">
            <v>40942</v>
          </cell>
        </row>
        <row r="380">
          <cell r="A380">
            <v>40935</v>
          </cell>
          <cell r="H380">
            <v>40935</v>
          </cell>
          <cell r="O380">
            <v>40935</v>
          </cell>
          <cell r="V380">
            <v>40935</v>
          </cell>
          <cell r="AJ380">
            <v>40935</v>
          </cell>
          <cell r="AQ380">
            <v>40935</v>
          </cell>
          <cell r="AX380">
            <v>40935</v>
          </cell>
          <cell r="BL380">
            <v>40935</v>
          </cell>
          <cell r="CG380">
            <v>40935</v>
          </cell>
          <cell r="CN380">
            <v>40935</v>
          </cell>
        </row>
        <row r="381">
          <cell r="A381">
            <v>40928</v>
          </cell>
          <cell r="H381">
            <v>40928</v>
          </cell>
          <cell r="O381">
            <v>40928</v>
          </cell>
          <cell r="V381">
            <v>40928</v>
          </cell>
          <cell r="AJ381">
            <v>40928</v>
          </cell>
          <cell r="AQ381">
            <v>40928</v>
          </cell>
          <cell r="AX381">
            <v>40928</v>
          </cell>
          <cell r="BL381">
            <v>40928</v>
          </cell>
          <cell r="CG381">
            <v>40928</v>
          </cell>
          <cell r="CN381">
            <v>40928</v>
          </cell>
        </row>
        <row r="382">
          <cell r="A382">
            <v>40921</v>
          </cell>
          <cell r="H382">
            <v>40921</v>
          </cell>
          <cell r="O382">
            <v>40921</v>
          </cell>
          <cell r="V382">
            <v>40921</v>
          </cell>
          <cell r="AJ382">
            <v>40921</v>
          </cell>
          <cell r="AQ382">
            <v>40921</v>
          </cell>
          <cell r="AX382">
            <v>40921</v>
          </cell>
          <cell r="BL382">
            <v>40921</v>
          </cell>
          <cell r="CG382">
            <v>40921</v>
          </cell>
          <cell r="CN382">
            <v>40921</v>
          </cell>
        </row>
        <row r="383">
          <cell r="A383">
            <v>40914</v>
          </cell>
          <cell r="H383">
            <v>40914</v>
          </cell>
          <cell r="O383">
            <v>40914</v>
          </cell>
          <cell r="V383">
            <v>40914</v>
          </cell>
          <cell r="AJ383">
            <v>40914</v>
          </cell>
          <cell r="AQ383">
            <v>40914</v>
          </cell>
          <cell r="AX383">
            <v>40914</v>
          </cell>
          <cell r="BL383">
            <v>40914</v>
          </cell>
          <cell r="CG383">
            <v>40914</v>
          </cell>
          <cell r="CN383">
            <v>40914</v>
          </cell>
        </row>
        <row r="384">
          <cell r="A384">
            <v>40907</v>
          </cell>
          <cell r="H384">
            <v>40907</v>
          </cell>
          <cell r="O384">
            <v>40907</v>
          </cell>
          <cell r="V384">
            <v>40907</v>
          </cell>
          <cell r="AJ384">
            <v>40907</v>
          </cell>
          <cell r="AQ384">
            <v>40907</v>
          </cell>
          <cell r="AX384">
            <v>40907</v>
          </cell>
          <cell r="BL384">
            <v>40907</v>
          </cell>
          <cell r="CG384">
            <v>40907</v>
          </cell>
          <cell r="CN384">
            <v>40907</v>
          </cell>
        </row>
        <row r="385">
          <cell r="A385">
            <v>40900</v>
          </cell>
          <cell r="H385">
            <v>40900</v>
          </cell>
          <cell r="O385">
            <v>40900</v>
          </cell>
          <cell r="V385">
            <v>40900</v>
          </cell>
          <cell r="AJ385">
            <v>40900</v>
          </cell>
          <cell r="AQ385">
            <v>40900</v>
          </cell>
          <cell r="AX385">
            <v>40900</v>
          </cell>
          <cell r="BL385">
            <v>40900</v>
          </cell>
          <cell r="CG385">
            <v>40900</v>
          </cell>
          <cell r="CN385">
            <v>40900</v>
          </cell>
        </row>
        <row r="386">
          <cell r="A386">
            <v>40893</v>
          </cell>
          <cell r="H386">
            <v>40893</v>
          </cell>
          <cell r="O386">
            <v>40893</v>
          </cell>
          <cell r="V386">
            <v>40893</v>
          </cell>
          <cell r="AJ386">
            <v>40893</v>
          </cell>
          <cell r="AQ386">
            <v>40893</v>
          </cell>
          <cell r="AX386">
            <v>40893</v>
          </cell>
          <cell r="BL386">
            <v>40893</v>
          </cell>
          <cell r="CG386">
            <v>40893</v>
          </cell>
          <cell r="CN386">
            <v>40893</v>
          </cell>
        </row>
        <row r="387">
          <cell r="A387">
            <v>40886</v>
          </cell>
          <cell r="H387">
            <v>40886</v>
          </cell>
          <cell r="O387">
            <v>40886</v>
          </cell>
          <cell r="V387">
            <v>40886</v>
          </cell>
          <cell r="AJ387">
            <v>40886</v>
          </cell>
          <cell r="AQ387">
            <v>40886</v>
          </cell>
          <cell r="AX387">
            <v>40886</v>
          </cell>
          <cell r="BL387">
            <v>40886</v>
          </cell>
          <cell r="CG387">
            <v>40886</v>
          </cell>
          <cell r="CN387">
            <v>40886</v>
          </cell>
        </row>
        <row r="388">
          <cell r="A388">
            <v>40879</v>
          </cell>
          <cell r="H388">
            <v>40879</v>
          </cell>
          <cell r="O388">
            <v>40879</v>
          </cell>
          <cell r="V388">
            <v>40879</v>
          </cell>
          <cell r="AJ388">
            <v>40879</v>
          </cell>
          <cell r="AQ388">
            <v>40879</v>
          </cell>
          <cell r="AX388">
            <v>40879</v>
          </cell>
          <cell r="BL388">
            <v>40879</v>
          </cell>
          <cell r="CG388">
            <v>40879</v>
          </cell>
          <cell r="CN388">
            <v>40879</v>
          </cell>
        </row>
        <row r="389">
          <cell r="A389">
            <v>40872</v>
          </cell>
          <cell r="H389">
            <v>40872</v>
          </cell>
          <cell r="O389">
            <v>40872</v>
          </cell>
          <cell r="V389">
            <v>40872</v>
          </cell>
          <cell r="AJ389">
            <v>40872</v>
          </cell>
          <cell r="AQ389">
            <v>40872</v>
          </cell>
          <cell r="AX389">
            <v>40872</v>
          </cell>
          <cell r="BL389">
            <v>40872</v>
          </cell>
          <cell r="CG389">
            <v>40872</v>
          </cell>
          <cell r="CN389">
            <v>40872</v>
          </cell>
        </row>
        <row r="390">
          <cell r="A390">
            <v>40865</v>
          </cell>
          <cell r="H390">
            <v>40865</v>
          </cell>
          <cell r="O390">
            <v>40865</v>
          </cell>
          <cell r="V390">
            <v>40865</v>
          </cell>
          <cell r="AJ390">
            <v>40865</v>
          </cell>
          <cell r="AQ390">
            <v>40865</v>
          </cell>
          <cell r="AX390">
            <v>40865</v>
          </cell>
          <cell r="BL390">
            <v>40865</v>
          </cell>
          <cell r="CG390">
            <v>40865</v>
          </cell>
          <cell r="CN390">
            <v>40865</v>
          </cell>
        </row>
        <row r="391">
          <cell r="A391">
            <v>40858</v>
          </cell>
          <cell r="H391">
            <v>40858</v>
          </cell>
          <cell r="O391">
            <v>40858</v>
          </cell>
          <cell r="V391">
            <v>40858</v>
          </cell>
          <cell r="AJ391">
            <v>40858</v>
          </cell>
          <cell r="AQ391">
            <v>40858</v>
          </cell>
          <cell r="AX391">
            <v>40858</v>
          </cell>
          <cell r="BL391">
            <v>40858</v>
          </cell>
          <cell r="CG391">
            <v>40858</v>
          </cell>
          <cell r="CN391">
            <v>40858</v>
          </cell>
        </row>
        <row r="392">
          <cell r="A392">
            <v>40851</v>
          </cell>
          <cell r="H392">
            <v>40851</v>
          </cell>
          <cell r="O392">
            <v>40851</v>
          </cell>
          <cell r="V392">
            <v>40851</v>
          </cell>
          <cell r="AJ392">
            <v>40851</v>
          </cell>
          <cell r="AQ392">
            <v>40851</v>
          </cell>
          <cell r="AX392">
            <v>40851</v>
          </cell>
          <cell r="BL392">
            <v>40851</v>
          </cell>
          <cell r="CG392">
            <v>40851</v>
          </cell>
          <cell r="CN392">
            <v>40851</v>
          </cell>
        </row>
        <row r="393">
          <cell r="A393">
            <v>40844</v>
          </cell>
          <cell r="H393">
            <v>40844</v>
          </cell>
          <cell r="O393">
            <v>40844</v>
          </cell>
          <cell r="V393">
            <v>40844</v>
          </cell>
          <cell r="AJ393">
            <v>40844</v>
          </cell>
          <cell r="AQ393">
            <v>40844</v>
          </cell>
          <cell r="AX393">
            <v>40844</v>
          </cell>
          <cell r="BL393">
            <v>40844</v>
          </cell>
          <cell r="CG393">
            <v>40844</v>
          </cell>
          <cell r="CN393">
            <v>40844</v>
          </cell>
        </row>
        <row r="394">
          <cell r="A394">
            <v>40837</v>
          </cell>
          <cell r="H394">
            <v>40837</v>
          </cell>
          <cell r="O394">
            <v>40837</v>
          </cell>
          <cell r="V394">
            <v>40837</v>
          </cell>
          <cell r="AJ394">
            <v>40837</v>
          </cell>
          <cell r="AQ394">
            <v>40837</v>
          </cell>
          <cell r="AX394">
            <v>40837</v>
          </cell>
          <cell r="BL394">
            <v>40837</v>
          </cell>
          <cell r="CG394">
            <v>40837</v>
          </cell>
          <cell r="CN394">
            <v>40837</v>
          </cell>
        </row>
        <row r="395">
          <cell r="A395">
            <v>40830</v>
          </cell>
          <cell r="H395">
            <v>40830</v>
          </cell>
          <cell r="O395">
            <v>40830</v>
          </cell>
          <cell r="V395">
            <v>40830</v>
          </cell>
          <cell r="AJ395">
            <v>40830</v>
          </cell>
          <cell r="AQ395">
            <v>40830</v>
          </cell>
          <cell r="AX395">
            <v>40830</v>
          </cell>
          <cell r="BL395">
            <v>40830</v>
          </cell>
          <cell r="CG395">
            <v>40830</v>
          </cell>
          <cell r="CN395">
            <v>40830</v>
          </cell>
        </row>
        <row r="396">
          <cell r="A396">
            <v>40823</v>
          </cell>
          <cell r="H396">
            <v>40823</v>
          </cell>
          <cell r="O396">
            <v>40823</v>
          </cell>
          <cell r="V396">
            <v>40823</v>
          </cell>
          <cell r="AJ396">
            <v>40823</v>
          </cell>
          <cell r="AQ396">
            <v>40823</v>
          </cell>
          <cell r="AX396">
            <v>40823</v>
          </cell>
          <cell r="BL396">
            <v>40823</v>
          </cell>
          <cell r="CG396">
            <v>40823</v>
          </cell>
          <cell r="CN396">
            <v>40823</v>
          </cell>
        </row>
        <row r="397">
          <cell r="A397">
            <v>40816</v>
          </cell>
          <cell r="H397">
            <v>40816</v>
          </cell>
          <cell r="O397">
            <v>40816</v>
          </cell>
          <cell r="V397">
            <v>40816</v>
          </cell>
          <cell r="AJ397">
            <v>40816</v>
          </cell>
          <cell r="AQ397">
            <v>40816</v>
          </cell>
          <cell r="AX397">
            <v>40816</v>
          </cell>
          <cell r="BL397">
            <v>40816</v>
          </cell>
          <cell r="CG397">
            <v>40816</v>
          </cell>
          <cell r="CN397">
            <v>40816</v>
          </cell>
        </row>
        <row r="398">
          <cell r="A398">
            <v>40809</v>
          </cell>
          <cell r="H398">
            <v>40809</v>
          </cell>
          <cell r="O398">
            <v>40809</v>
          </cell>
          <cell r="V398">
            <v>40809</v>
          </cell>
          <cell r="AJ398">
            <v>40809</v>
          </cell>
          <cell r="AQ398">
            <v>40809</v>
          </cell>
          <cell r="AX398">
            <v>40809</v>
          </cell>
          <cell r="BL398">
            <v>40809</v>
          </cell>
          <cell r="CG398">
            <v>40809</v>
          </cell>
          <cell r="CN398">
            <v>40809</v>
          </cell>
        </row>
        <row r="399">
          <cell r="A399">
            <v>40802</v>
          </cell>
          <cell r="H399">
            <v>40802</v>
          </cell>
          <cell r="O399">
            <v>40802</v>
          </cell>
          <cell r="V399">
            <v>40802</v>
          </cell>
          <cell r="AJ399">
            <v>40802</v>
          </cell>
          <cell r="AQ399">
            <v>40802</v>
          </cell>
          <cell r="AX399">
            <v>40802</v>
          </cell>
          <cell r="BL399">
            <v>40802</v>
          </cell>
          <cell r="CG399">
            <v>40802</v>
          </cell>
          <cell r="CN399">
            <v>40802</v>
          </cell>
        </row>
        <row r="400">
          <cell r="A400">
            <v>40795</v>
          </cell>
          <cell r="H400">
            <v>40795</v>
          </cell>
          <cell r="O400">
            <v>40795</v>
          </cell>
          <cell r="V400">
            <v>40795</v>
          </cell>
          <cell r="AJ400">
            <v>40795</v>
          </cell>
          <cell r="AQ400">
            <v>40795</v>
          </cell>
          <cell r="AX400">
            <v>40795</v>
          </cell>
          <cell r="BL400">
            <v>40795</v>
          </cell>
          <cell r="CG400">
            <v>40795</v>
          </cell>
          <cell r="CN400">
            <v>40795</v>
          </cell>
        </row>
        <row r="401">
          <cell r="A401">
            <v>40788</v>
          </cell>
          <cell r="H401">
            <v>40788</v>
          </cell>
          <cell r="O401">
            <v>40788</v>
          </cell>
          <cell r="V401">
            <v>40788</v>
          </cell>
          <cell r="AJ401">
            <v>40788</v>
          </cell>
          <cell r="AQ401">
            <v>40788</v>
          </cell>
          <cell r="AX401">
            <v>40788</v>
          </cell>
          <cell r="BL401">
            <v>40788</v>
          </cell>
          <cell r="CG401">
            <v>40788</v>
          </cell>
          <cell r="CN401">
            <v>40788</v>
          </cell>
        </row>
        <row r="402">
          <cell r="A402">
            <v>40781</v>
          </cell>
          <cell r="H402">
            <v>40781</v>
          </cell>
          <cell r="O402">
            <v>40781</v>
          </cell>
          <cell r="V402">
            <v>40781</v>
          </cell>
          <cell r="AJ402">
            <v>40781</v>
          </cell>
          <cell r="AQ402">
            <v>40781</v>
          </cell>
          <cell r="AX402">
            <v>40781</v>
          </cell>
          <cell r="BL402">
            <v>40781</v>
          </cell>
          <cell r="CG402">
            <v>40781</v>
          </cell>
          <cell r="CN402">
            <v>40781</v>
          </cell>
        </row>
        <row r="403">
          <cell r="A403">
            <v>40774</v>
          </cell>
          <cell r="H403">
            <v>40774</v>
          </cell>
          <cell r="O403">
            <v>40774</v>
          </cell>
          <cell r="V403">
            <v>40774</v>
          </cell>
          <cell r="AJ403">
            <v>40774</v>
          </cell>
          <cell r="AQ403">
            <v>40774</v>
          </cell>
          <cell r="AX403">
            <v>40774</v>
          </cell>
          <cell r="BL403">
            <v>40774</v>
          </cell>
          <cell r="CG403">
            <v>40774</v>
          </cell>
          <cell r="CN403">
            <v>40774</v>
          </cell>
        </row>
        <row r="404">
          <cell r="A404">
            <v>40767</v>
          </cell>
          <cell r="H404">
            <v>40767</v>
          </cell>
          <cell r="O404">
            <v>40767</v>
          </cell>
          <cell r="V404">
            <v>40767</v>
          </cell>
          <cell r="AJ404">
            <v>40767</v>
          </cell>
          <cell r="AQ404">
            <v>40767</v>
          </cell>
          <cell r="AX404">
            <v>40767</v>
          </cell>
          <cell r="BL404">
            <v>40767</v>
          </cell>
          <cell r="CG404">
            <v>40767</v>
          </cell>
          <cell r="CN404">
            <v>40767</v>
          </cell>
        </row>
        <row r="405">
          <cell r="A405">
            <v>40760</v>
          </cell>
          <cell r="H405">
            <v>40760</v>
          </cell>
          <cell r="O405">
            <v>40760</v>
          </cell>
          <cell r="V405">
            <v>40760</v>
          </cell>
          <cell r="AJ405">
            <v>40760</v>
          </cell>
          <cell r="AQ405">
            <v>40760</v>
          </cell>
          <cell r="AX405">
            <v>40760</v>
          </cell>
          <cell r="BL405">
            <v>40760</v>
          </cell>
          <cell r="CG405">
            <v>40760</v>
          </cell>
          <cell r="CN405">
            <v>40760</v>
          </cell>
        </row>
        <row r="406">
          <cell r="A406">
            <v>40753</v>
          </cell>
          <cell r="H406">
            <v>40753</v>
          </cell>
          <cell r="O406">
            <v>40753</v>
          </cell>
          <cell r="V406">
            <v>40753</v>
          </cell>
          <cell r="AJ406">
            <v>40753</v>
          </cell>
          <cell r="AQ406">
            <v>40753</v>
          </cell>
          <cell r="AX406">
            <v>40753</v>
          </cell>
          <cell r="BL406">
            <v>40753</v>
          </cell>
          <cell r="CG406">
            <v>40753</v>
          </cell>
          <cell r="CN406">
            <v>40753</v>
          </cell>
        </row>
        <row r="407">
          <cell r="A407">
            <v>40746</v>
          </cell>
          <cell r="H407">
            <v>40746</v>
          </cell>
          <cell r="O407">
            <v>40746</v>
          </cell>
          <cell r="V407">
            <v>40746</v>
          </cell>
          <cell r="AJ407">
            <v>40746</v>
          </cell>
          <cell r="AQ407">
            <v>40746</v>
          </cell>
          <cell r="AX407">
            <v>40746</v>
          </cell>
          <cell r="BL407">
            <v>40746</v>
          </cell>
          <cell r="CG407">
            <v>40746</v>
          </cell>
          <cell r="CN407">
            <v>40746</v>
          </cell>
        </row>
        <row r="408">
          <cell r="A408">
            <v>40739</v>
          </cell>
          <cell r="H408">
            <v>40739</v>
          </cell>
          <cell r="O408">
            <v>40739</v>
          </cell>
          <cell r="V408">
            <v>40739</v>
          </cell>
          <cell r="AJ408">
            <v>40739</v>
          </cell>
          <cell r="AQ408">
            <v>40739</v>
          </cell>
          <cell r="AX408">
            <v>40739</v>
          </cell>
          <cell r="BL408">
            <v>40739</v>
          </cell>
          <cell r="CG408">
            <v>40739</v>
          </cell>
          <cell r="CN408">
            <v>40739</v>
          </cell>
        </row>
        <row r="409">
          <cell r="A409">
            <v>40732</v>
          </cell>
          <cell r="H409">
            <v>40732</v>
          </cell>
          <cell r="O409">
            <v>40732</v>
          </cell>
          <cell r="V409">
            <v>40732</v>
          </cell>
          <cell r="AJ409">
            <v>40732</v>
          </cell>
          <cell r="AQ409">
            <v>40732</v>
          </cell>
          <cell r="AX409">
            <v>40732</v>
          </cell>
          <cell r="BL409">
            <v>40732</v>
          </cell>
          <cell r="CG409">
            <v>40732</v>
          </cell>
          <cell r="CN409">
            <v>40732</v>
          </cell>
        </row>
        <row r="410">
          <cell r="A410">
            <v>40725</v>
          </cell>
          <cell r="H410">
            <v>40725</v>
          </cell>
          <cell r="O410">
            <v>40725</v>
          </cell>
          <cell r="V410">
            <v>40725</v>
          </cell>
          <cell r="AJ410">
            <v>40725</v>
          </cell>
          <cell r="AQ410">
            <v>40725</v>
          </cell>
          <cell r="AX410">
            <v>40725</v>
          </cell>
          <cell r="BL410">
            <v>40725</v>
          </cell>
          <cell r="CG410">
            <v>40725</v>
          </cell>
          <cell r="CN410">
            <v>40725</v>
          </cell>
        </row>
        <row r="411">
          <cell r="A411">
            <v>40718</v>
          </cell>
          <cell r="H411">
            <v>40718</v>
          </cell>
          <cell r="O411">
            <v>40718</v>
          </cell>
          <cell r="V411">
            <v>40718</v>
          </cell>
          <cell r="AJ411">
            <v>40718</v>
          </cell>
          <cell r="AQ411">
            <v>40718</v>
          </cell>
          <cell r="AX411">
            <v>40718</v>
          </cell>
          <cell r="BL411">
            <v>40718</v>
          </cell>
          <cell r="CG411">
            <v>40718</v>
          </cell>
          <cell r="CN411">
            <v>40718</v>
          </cell>
        </row>
        <row r="412">
          <cell r="A412">
            <v>40711</v>
          </cell>
          <cell r="H412">
            <v>40711</v>
          </cell>
          <cell r="O412">
            <v>40711</v>
          </cell>
          <cell r="V412">
            <v>40711</v>
          </cell>
          <cell r="AJ412">
            <v>40711</v>
          </cell>
          <cell r="AQ412">
            <v>40711</v>
          </cell>
          <cell r="AX412">
            <v>40711</v>
          </cell>
          <cell r="BL412">
            <v>40711</v>
          </cell>
          <cell r="CG412">
            <v>40711</v>
          </cell>
          <cell r="CN412">
            <v>40711</v>
          </cell>
        </row>
        <row r="413">
          <cell r="A413">
            <v>40704</v>
          </cell>
          <cell r="H413">
            <v>40704</v>
          </cell>
          <cell r="O413">
            <v>40704</v>
          </cell>
          <cell r="V413">
            <v>40704</v>
          </cell>
          <cell r="AJ413">
            <v>40704</v>
          </cell>
          <cell r="AQ413">
            <v>40704</v>
          </cell>
          <cell r="AX413">
            <v>40704</v>
          </cell>
          <cell r="BL413">
            <v>40704</v>
          </cell>
          <cell r="CG413">
            <v>40704</v>
          </cell>
          <cell r="CN413">
            <v>40704</v>
          </cell>
        </row>
        <row r="414">
          <cell r="A414">
            <v>40697</v>
          </cell>
          <cell r="H414">
            <v>40697</v>
          </cell>
          <cell r="O414">
            <v>40697</v>
          </cell>
          <cell r="V414">
            <v>40697</v>
          </cell>
          <cell r="AJ414">
            <v>40697</v>
          </cell>
          <cell r="AQ414">
            <v>40697</v>
          </cell>
          <cell r="AX414">
            <v>40697</v>
          </cell>
          <cell r="BL414">
            <v>40697</v>
          </cell>
          <cell r="CG414">
            <v>40697</v>
          </cell>
          <cell r="CN414">
            <v>40697</v>
          </cell>
        </row>
        <row r="415">
          <cell r="A415">
            <v>40690</v>
          </cell>
          <cell r="H415">
            <v>40690</v>
          </cell>
          <cell r="O415">
            <v>40690</v>
          </cell>
          <cell r="V415">
            <v>40690</v>
          </cell>
          <cell r="AJ415">
            <v>40690</v>
          </cell>
          <cell r="AQ415">
            <v>40690</v>
          </cell>
          <cell r="AX415">
            <v>40690</v>
          </cell>
          <cell r="BL415">
            <v>40690</v>
          </cell>
          <cell r="CG415">
            <v>40690</v>
          </cell>
          <cell r="CN415">
            <v>40690</v>
          </cell>
        </row>
        <row r="416">
          <cell r="A416">
            <v>40683</v>
          </cell>
          <cell r="H416">
            <v>40683</v>
          </cell>
          <cell r="O416">
            <v>40683</v>
          </cell>
          <cell r="V416">
            <v>40683</v>
          </cell>
          <cell r="AJ416">
            <v>40683</v>
          </cell>
          <cell r="AQ416">
            <v>40683</v>
          </cell>
          <cell r="AX416">
            <v>40683</v>
          </cell>
          <cell r="BL416">
            <v>40683</v>
          </cell>
          <cell r="CG416">
            <v>40683</v>
          </cell>
          <cell r="CN416">
            <v>40683</v>
          </cell>
        </row>
        <row r="417">
          <cell r="A417">
            <v>40676</v>
          </cell>
          <cell r="H417">
            <v>40676</v>
          </cell>
          <cell r="O417">
            <v>40676</v>
          </cell>
          <cell r="V417">
            <v>40676</v>
          </cell>
          <cell r="AJ417">
            <v>40676</v>
          </cell>
          <cell r="AQ417">
            <v>40676</v>
          </cell>
          <cell r="AX417">
            <v>40676</v>
          </cell>
          <cell r="BL417">
            <v>40676</v>
          </cell>
          <cell r="CG417">
            <v>40676</v>
          </cell>
          <cell r="CN417">
            <v>40676</v>
          </cell>
        </row>
        <row r="418">
          <cell r="A418">
            <v>40669</v>
          </cell>
          <cell r="H418">
            <v>40669</v>
          </cell>
          <cell r="O418">
            <v>40669</v>
          </cell>
          <cell r="V418">
            <v>40669</v>
          </cell>
          <cell r="AJ418">
            <v>40669</v>
          </cell>
          <cell r="AQ418">
            <v>40669</v>
          </cell>
          <cell r="AX418">
            <v>40669</v>
          </cell>
          <cell r="BL418">
            <v>40669</v>
          </cell>
          <cell r="CG418">
            <v>40669</v>
          </cell>
          <cell r="CN418">
            <v>40669</v>
          </cell>
        </row>
        <row r="419">
          <cell r="A419">
            <v>40662</v>
          </cell>
          <cell r="H419">
            <v>40662</v>
          </cell>
          <cell r="O419">
            <v>40662</v>
          </cell>
          <cell r="V419">
            <v>40662</v>
          </cell>
          <cell r="AJ419">
            <v>40662</v>
          </cell>
          <cell r="AQ419">
            <v>40662</v>
          </cell>
          <cell r="AX419">
            <v>40662</v>
          </cell>
          <cell r="BL419">
            <v>40662</v>
          </cell>
          <cell r="CG419">
            <v>40662</v>
          </cell>
          <cell r="CN419">
            <v>40662</v>
          </cell>
        </row>
        <row r="420">
          <cell r="A420">
            <v>40654</v>
          </cell>
          <cell r="H420">
            <v>40654</v>
          </cell>
          <cell r="O420">
            <v>40654</v>
          </cell>
          <cell r="V420">
            <v>40654</v>
          </cell>
          <cell r="AJ420">
            <v>40654</v>
          </cell>
          <cell r="AQ420">
            <v>40654</v>
          </cell>
          <cell r="AX420">
            <v>40654</v>
          </cell>
          <cell r="BL420">
            <v>40654</v>
          </cell>
          <cell r="CG420">
            <v>40654</v>
          </cell>
          <cell r="CN420">
            <v>40654</v>
          </cell>
        </row>
        <row r="421">
          <cell r="A421">
            <v>40648</v>
          </cell>
          <cell r="H421">
            <v>40648</v>
          </cell>
          <cell r="O421">
            <v>40648</v>
          </cell>
          <cell r="V421">
            <v>40648</v>
          </cell>
          <cell r="AJ421">
            <v>40648</v>
          </cell>
          <cell r="AQ421">
            <v>40648</v>
          </cell>
          <cell r="AX421">
            <v>40648</v>
          </cell>
          <cell r="BL421">
            <v>40648</v>
          </cell>
          <cell r="CG421">
            <v>40648</v>
          </cell>
          <cell r="CN421">
            <v>40648</v>
          </cell>
        </row>
        <row r="422">
          <cell r="A422">
            <v>40641</v>
          </cell>
          <cell r="H422">
            <v>40641</v>
          </cell>
          <cell r="O422">
            <v>40641</v>
          </cell>
          <cell r="V422">
            <v>40641</v>
          </cell>
          <cell r="AJ422">
            <v>40641</v>
          </cell>
          <cell r="AQ422">
            <v>40641</v>
          </cell>
          <cell r="AX422">
            <v>40641</v>
          </cell>
          <cell r="BL422">
            <v>40641</v>
          </cell>
          <cell r="CG422">
            <v>40641</v>
          </cell>
          <cell r="CN422">
            <v>40641</v>
          </cell>
        </row>
        <row r="423">
          <cell r="A423">
            <v>40634</v>
          </cell>
          <cell r="H423">
            <v>40634</v>
          </cell>
          <cell r="O423">
            <v>40634</v>
          </cell>
          <cell r="V423">
            <v>40634</v>
          </cell>
          <cell r="AJ423">
            <v>40634</v>
          </cell>
          <cell r="AQ423">
            <v>40634</v>
          </cell>
          <cell r="AX423">
            <v>40634</v>
          </cell>
          <cell r="BL423">
            <v>40634</v>
          </cell>
          <cell r="CG423">
            <v>40634</v>
          </cell>
          <cell r="CN423">
            <v>40634</v>
          </cell>
        </row>
        <row r="424">
          <cell r="A424">
            <v>40627</v>
          </cell>
          <cell r="H424">
            <v>40627</v>
          </cell>
          <cell r="O424">
            <v>40627</v>
          </cell>
          <cell r="V424">
            <v>40627</v>
          </cell>
          <cell r="AJ424">
            <v>40627</v>
          </cell>
          <cell r="AQ424">
            <v>40627</v>
          </cell>
          <cell r="AX424">
            <v>40627</v>
          </cell>
          <cell r="BL424">
            <v>40627</v>
          </cell>
          <cell r="CG424">
            <v>40627</v>
          </cell>
          <cell r="CN424">
            <v>40627</v>
          </cell>
        </row>
        <row r="425">
          <cell r="A425">
            <v>40620</v>
          </cell>
          <cell r="H425">
            <v>40620</v>
          </cell>
          <cell r="O425">
            <v>40620</v>
          </cell>
          <cell r="V425">
            <v>40620</v>
          </cell>
          <cell r="AJ425">
            <v>40620</v>
          </cell>
          <cell r="AQ425">
            <v>40620</v>
          </cell>
          <cell r="AX425">
            <v>40620</v>
          </cell>
          <cell r="BL425">
            <v>40620</v>
          </cell>
          <cell r="CG425">
            <v>40620</v>
          </cell>
          <cell r="CN425">
            <v>40620</v>
          </cell>
        </row>
        <row r="426">
          <cell r="A426">
            <v>40613</v>
          </cell>
          <cell r="H426">
            <v>40613</v>
          </cell>
          <cell r="O426">
            <v>40613</v>
          </cell>
          <cell r="V426">
            <v>40613</v>
          </cell>
          <cell r="AJ426">
            <v>40613</v>
          </cell>
          <cell r="AQ426">
            <v>40613</v>
          </cell>
          <cell r="AX426">
            <v>40613</v>
          </cell>
          <cell r="BL426">
            <v>40613</v>
          </cell>
          <cell r="CG426">
            <v>40613</v>
          </cell>
          <cell r="CN426">
            <v>40613</v>
          </cell>
        </row>
        <row r="427">
          <cell r="A427">
            <v>40606</v>
          </cell>
          <cell r="H427">
            <v>40606</v>
          </cell>
          <cell r="O427">
            <v>40606</v>
          </cell>
          <cell r="V427">
            <v>40606</v>
          </cell>
          <cell r="AJ427">
            <v>40606</v>
          </cell>
          <cell r="AQ427">
            <v>40606</v>
          </cell>
          <cell r="AX427">
            <v>40606</v>
          </cell>
          <cell r="BL427">
            <v>40606</v>
          </cell>
          <cell r="CG427">
            <v>40606</v>
          </cell>
          <cell r="CN427">
            <v>40606</v>
          </cell>
        </row>
        <row r="428">
          <cell r="A428">
            <v>40599</v>
          </cell>
          <cell r="H428">
            <v>40599</v>
          </cell>
          <cell r="O428">
            <v>40599</v>
          </cell>
          <cell r="V428">
            <v>40599</v>
          </cell>
          <cell r="AJ428">
            <v>40599</v>
          </cell>
          <cell r="AQ428">
            <v>40599</v>
          </cell>
          <cell r="AX428">
            <v>40599</v>
          </cell>
          <cell r="BL428">
            <v>40599</v>
          </cell>
          <cell r="CG428">
            <v>40599</v>
          </cell>
          <cell r="CN428">
            <v>40599</v>
          </cell>
        </row>
        <row r="429">
          <cell r="A429">
            <v>40592</v>
          </cell>
          <cell r="H429">
            <v>40592</v>
          </cell>
          <cell r="O429">
            <v>40592</v>
          </cell>
          <cell r="V429">
            <v>40592</v>
          </cell>
          <cell r="AJ429">
            <v>40592</v>
          </cell>
          <cell r="AQ429">
            <v>40592</v>
          </cell>
          <cell r="AX429">
            <v>40592</v>
          </cell>
          <cell r="BL429">
            <v>40592</v>
          </cell>
          <cell r="CG429">
            <v>40592</v>
          </cell>
          <cell r="CN429">
            <v>40592</v>
          </cell>
        </row>
        <row r="430">
          <cell r="A430">
            <v>40585</v>
          </cell>
          <cell r="H430">
            <v>40585</v>
          </cell>
          <cell r="O430">
            <v>40585</v>
          </cell>
          <cell r="V430">
            <v>40585</v>
          </cell>
          <cell r="AJ430">
            <v>40585</v>
          </cell>
          <cell r="AQ430">
            <v>40585</v>
          </cell>
          <cell r="AX430">
            <v>40585</v>
          </cell>
          <cell r="BL430">
            <v>40585</v>
          </cell>
          <cell r="CG430">
            <v>40585</v>
          </cell>
          <cell r="CN430">
            <v>40585</v>
          </cell>
        </row>
        <row r="431">
          <cell r="A431">
            <v>40578</v>
          </cell>
          <cell r="H431">
            <v>40578</v>
          </cell>
          <cell r="O431">
            <v>40578</v>
          </cell>
          <cell r="V431">
            <v>40578</v>
          </cell>
          <cell r="AJ431">
            <v>40578</v>
          </cell>
          <cell r="AQ431">
            <v>40578</v>
          </cell>
          <cell r="AX431">
            <v>40578</v>
          </cell>
          <cell r="BL431">
            <v>40578</v>
          </cell>
          <cell r="CG431">
            <v>40578</v>
          </cell>
          <cell r="CN431">
            <v>40578</v>
          </cell>
        </row>
        <row r="432">
          <cell r="A432">
            <v>40571</v>
          </cell>
          <cell r="H432">
            <v>40571</v>
          </cell>
          <cell r="O432">
            <v>40571</v>
          </cell>
          <cell r="V432">
            <v>40571</v>
          </cell>
          <cell r="AJ432">
            <v>40571</v>
          </cell>
          <cell r="AQ432">
            <v>40571</v>
          </cell>
          <cell r="AX432">
            <v>40571</v>
          </cell>
          <cell r="BL432">
            <v>40571</v>
          </cell>
          <cell r="CG432">
            <v>40571</v>
          </cell>
          <cell r="CN432">
            <v>40571</v>
          </cell>
        </row>
        <row r="433">
          <cell r="A433">
            <v>40564</v>
          </cell>
          <cell r="H433">
            <v>40564</v>
          </cell>
          <cell r="O433">
            <v>40564</v>
          </cell>
          <cell r="V433">
            <v>40564</v>
          </cell>
          <cell r="AJ433">
            <v>40564</v>
          </cell>
          <cell r="AQ433">
            <v>40564</v>
          </cell>
          <cell r="AX433">
            <v>40564</v>
          </cell>
          <cell r="BL433">
            <v>40564</v>
          </cell>
          <cell r="CG433">
            <v>40564</v>
          </cell>
          <cell r="CN433">
            <v>40564</v>
          </cell>
        </row>
        <row r="434">
          <cell r="A434">
            <v>40557</v>
          </cell>
          <cell r="H434">
            <v>40557</v>
          </cell>
          <cell r="O434">
            <v>40557</v>
          </cell>
          <cell r="V434">
            <v>40557</v>
          </cell>
          <cell r="AJ434">
            <v>40557</v>
          </cell>
          <cell r="AQ434">
            <v>40557</v>
          </cell>
          <cell r="AX434">
            <v>40557</v>
          </cell>
          <cell r="BL434">
            <v>40557</v>
          </cell>
          <cell r="CG434">
            <v>40557</v>
          </cell>
          <cell r="CN434">
            <v>40557</v>
          </cell>
        </row>
        <row r="435">
          <cell r="A435">
            <v>40550</v>
          </cell>
          <cell r="H435">
            <v>40550</v>
          </cell>
          <cell r="O435">
            <v>40550</v>
          </cell>
          <cell r="V435">
            <v>40550</v>
          </cell>
          <cell r="AJ435">
            <v>40550</v>
          </cell>
          <cell r="AQ435">
            <v>40550</v>
          </cell>
          <cell r="AX435">
            <v>40550</v>
          </cell>
          <cell r="BL435">
            <v>40550</v>
          </cell>
          <cell r="CG435">
            <v>40550</v>
          </cell>
          <cell r="CN435">
            <v>40550</v>
          </cell>
        </row>
        <row r="436">
          <cell r="A436">
            <v>40543</v>
          </cell>
          <cell r="H436">
            <v>40543</v>
          </cell>
          <cell r="O436">
            <v>40543</v>
          </cell>
          <cell r="V436">
            <v>40543</v>
          </cell>
          <cell r="AJ436">
            <v>40543</v>
          </cell>
          <cell r="AQ436">
            <v>40543</v>
          </cell>
          <cell r="AX436">
            <v>40543</v>
          </cell>
          <cell r="BL436">
            <v>40543</v>
          </cell>
          <cell r="CG436">
            <v>40543</v>
          </cell>
          <cell r="CN436">
            <v>40543</v>
          </cell>
        </row>
        <row r="437">
          <cell r="A437">
            <v>40535</v>
          </cell>
          <cell r="H437">
            <v>40535</v>
          </cell>
          <cell r="O437">
            <v>40535</v>
          </cell>
          <cell r="V437">
            <v>40535</v>
          </cell>
          <cell r="AJ437">
            <v>40535</v>
          </cell>
          <cell r="AQ437">
            <v>40535</v>
          </cell>
          <cell r="AX437">
            <v>40535</v>
          </cell>
          <cell r="BL437">
            <v>40535</v>
          </cell>
          <cell r="CG437">
            <v>40535</v>
          </cell>
          <cell r="CN437">
            <v>40535</v>
          </cell>
        </row>
        <row r="438">
          <cell r="A438">
            <v>40529</v>
          </cell>
          <cell r="H438">
            <v>40529</v>
          </cell>
          <cell r="O438">
            <v>40529</v>
          </cell>
          <cell r="V438">
            <v>40529</v>
          </cell>
          <cell r="AJ438">
            <v>40529</v>
          </cell>
          <cell r="AQ438">
            <v>40529</v>
          </cell>
          <cell r="AX438">
            <v>40529</v>
          </cell>
          <cell r="BL438">
            <v>40529</v>
          </cell>
          <cell r="CG438">
            <v>40529</v>
          </cell>
          <cell r="CN438">
            <v>40529</v>
          </cell>
        </row>
        <row r="439">
          <cell r="A439">
            <v>40522</v>
          </cell>
          <cell r="H439">
            <v>40522</v>
          </cell>
          <cell r="O439">
            <v>40522</v>
          </cell>
          <cell r="V439">
            <v>40522</v>
          </cell>
          <cell r="AJ439">
            <v>40522</v>
          </cell>
          <cell r="AQ439">
            <v>40522</v>
          </cell>
          <cell r="AX439">
            <v>40522</v>
          </cell>
          <cell r="BL439">
            <v>40522</v>
          </cell>
          <cell r="CG439">
            <v>40522</v>
          </cell>
          <cell r="CN439">
            <v>40522</v>
          </cell>
        </row>
        <row r="440">
          <cell r="A440">
            <v>40515</v>
          </cell>
          <cell r="H440">
            <v>40515</v>
          </cell>
          <cell r="O440">
            <v>40515</v>
          </cell>
          <cell r="V440">
            <v>40515</v>
          </cell>
          <cell r="AJ440">
            <v>40515</v>
          </cell>
          <cell r="AQ440">
            <v>40515</v>
          </cell>
          <cell r="AX440">
            <v>40515</v>
          </cell>
          <cell r="BL440">
            <v>40515</v>
          </cell>
          <cell r="CG440">
            <v>40515</v>
          </cell>
          <cell r="CN440">
            <v>40515</v>
          </cell>
        </row>
        <row r="441">
          <cell r="A441">
            <v>40508</v>
          </cell>
          <cell r="H441">
            <v>40508</v>
          </cell>
          <cell r="O441">
            <v>40508</v>
          </cell>
          <cell r="V441">
            <v>40508</v>
          </cell>
          <cell r="AJ441">
            <v>40508</v>
          </cell>
          <cell r="AQ441">
            <v>40508</v>
          </cell>
          <cell r="AX441">
            <v>40508</v>
          </cell>
          <cell r="BL441">
            <v>40508</v>
          </cell>
          <cell r="CG441">
            <v>40508</v>
          </cell>
          <cell r="CN441">
            <v>40508</v>
          </cell>
        </row>
        <row r="442">
          <cell r="A442">
            <v>40501</v>
          </cell>
          <cell r="H442">
            <v>40501</v>
          </cell>
          <cell r="O442">
            <v>40501</v>
          </cell>
          <cell r="V442">
            <v>40501</v>
          </cell>
          <cell r="AJ442">
            <v>40501</v>
          </cell>
          <cell r="AQ442">
            <v>40501</v>
          </cell>
          <cell r="AX442">
            <v>40501</v>
          </cell>
          <cell r="BL442">
            <v>40501</v>
          </cell>
          <cell r="CG442">
            <v>40501</v>
          </cell>
          <cell r="CN442">
            <v>40501</v>
          </cell>
        </row>
        <row r="443">
          <cell r="A443">
            <v>40494</v>
          </cell>
          <cell r="H443">
            <v>40494</v>
          </cell>
          <cell r="O443">
            <v>40494</v>
          </cell>
          <cell r="V443">
            <v>40494</v>
          </cell>
          <cell r="AJ443">
            <v>40494</v>
          </cell>
          <cell r="AQ443">
            <v>40494</v>
          </cell>
          <cell r="AX443">
            <v>40494</v>
          </cell>
          <cell r="BL443">
            <v>40494</v>
          </cell>
          <cell r="CG443">
            <v>40494</v>
          </cell>
          <cell r="CN443">
            <v>40494</v>
          </cell>
        </row>
        <row r="444">
          <cell r="A444">
            <v>40487</v>
          </cell>
          <cell r="H444">
            <v>40487</v>
          </cell>
          <cell r="O444">
            <v>40487</v>
          </cell>
          <cell r="V444">
            <v>40487</v>
          </cell>
          <cell r="AJ444">
            <v>40487</v>
          </cell>
          <cell r="AQ444">
            <v>40487</v>
          </cell>
          <cell r="AX444">
            <v>40487</v>
          </cell>
          <cell r="BL444">
            <v>40487</v>
          </cell>
          <cell r="CG444">
            <v>40487</v>
          </cell>
          <cell r="CN444">
            <v>40487</v>
          </cell>
        </row>
        <row r="445">
          <cell r="A445">
            <v>40480</v>
          </cell>
          <cell r="H445">
            <v>40480</v>
          </cell>
          <cell r="O445">
            <v>40480</v>
          </cell>
          <cell r="V445">
            <v>40480</v>
          </cell>
          <cell r="AJ445">
            <v>40480</v>
          </cell>
          <cell r="AQ445">
            <v>40480</v>
          </cell>
          <cell r="AX445">
            <v>40480</v>
          </cell>
          <cell r="BL445">
            <v>40480</v>
          </cell>
          <cell r="CG445">
            <v>40480</v>
          </cell>
          <cell r="CN445">
            <v>40480</v>
          </cell>
        </row>
        <row r="446">
          <cell r="A446">
            <v>40473</v>
          </cell>
          <cell r="H446">
            <v>40473</v>
          </cell>
          <cell r="O446">
            <v>40473</v>
          </cell>
          <cell r="V446">
            <v>40473</v>
          </cell>
          <cell r="AJ446">
            <v>40473</v>
          </cell>
          <cell r="AQ446">
            <v>40473</v>
          </cell>
          <cell r="AX446">
            <v>40473</v>
          </cell>
          <cell r="BL446">
            <v>40473</v>
          </cell>
          <cell r="CG446">
            <v>40473</v>
          </cell>
          <cell r="CN446">
            <v>40473</v>
          </cell>
        </row>
        <row r="447">
          <cell r="A447">
            <v>40466</v>
          </cell>
          <cell r="H447">
            <v>40466</v>
          </cell>
          <cell r="O447">
            <v>40466</v>
          </cell>
          <cell r="V447">
            <v>40466</v>
          </cell>
          <cell r="AJ447">
            <v>40466</v>
          </cell>
          <cell r="AQ447">
            <v>40466</v>
          </cell>
          <cell r="AX447">
            <v>40466</v>
          </cell>
          <cell r="BL447">
            <v>40466</v>
          </cell>
          <cell r="CG447">
            <v>40466</v>
          </cell>
          <cell r="CN447">
            <v>40466</v>
          </cell>
        </row>
        <row r="448">
          <cell r="A448">
            <v>40459</v>
          </cell>
          <cell r="H448">
            <v>40459</v>
          </cell>
          <cell r="O448">
            <v>40459</v>
          </cell>
          <cell r="V448">
            <v>40459</v>
          </cell>
          <cell r="AJ448">
            <v>40459</v>
          </cell>
          <cell r="AQ448">
            <v>40459</v>
          </cell>
          <cell r="AX448">
            <v>40459</v>
          </cell>
          <cell r="BL448">
            <v>40459</v>
          </cell>
          <cell r="CG448">
            <v>40459</v>
          </cell>
          <cell r="CN448">
            <v>40459</v>
          </cell>
        </row>
        <row r="449">
          <cell r="A449">
            <v>40452</v>
          </cell>
          <cell r="H449">
            <v>40452</v>
          </cell>
          <cell r="O449">
            <v>40452</v>
          </cell>
          <cell r="V449">
            <v>40452</v>
          </cell>
          <cell r="AJ449">
            <v>40452</v>
          </cell>
          <cell r="AQ449">
            <v>40452</v>
          </cell>
          <cell r="AX449">
            <v>40452</v>
          </cell>
          <cell r="BL449">
            <v>40452</v>
          </cell>
          <cell r="CG449">
            <v>40452</v>
          </cell>
          <cell r="CN449">
            <v>40452</v>
          </cell>
        </row>
        <row r="450">
          <cell r="A450">
            <v>40445</v>
          </cell>
          <cell r="H450">
            <v>40445</v>
          </cell>
          <cell r="O450">
            <v>40445</v>
          </cell>
          <cell r="V450">
            <v>40445</v>
          </cell>
          <cell r="AJ450">
            <v>40445</v>
          </cell>
          <cell r="AQ450">
            <v>40445</v>
          </cell>
          <cell r="AX450">
            <v>40445</v>
          </cell>
          <cell r="BL450">
            <v>40445</v>
          </cell>
          <cell r="CG450">
            <v>40445</v>
          </cell>
          <cell r="CN450">
            <v>40445</v>
          </cell>
        </row>
        <row r="451">
          <cell r="A451">
            <v>40438</v>
          </cell>
          <cell r="H451">
            <v>40438</v>
          </cell>
          <cell r="O451">
            <v>40438</v>
          </cell>
          <cell r="V451">
            <v>40438</v>
          </cell>
          <cell r="AJ451">
            <v>40438</v>
          </cell>
          <cell r="AQ451">
            <v>40438</v>
          </cell>
          <cell r="AX451">
            <v>40438</v>
          </cell>
          <cell r="BL451">
            <v>40438</v>
          </cell>
          <cell r="CG451">
            <v>40438</v>
          </cell>
          <cell r="CN451">
            <v>40438</v>
          </cell>
        </row>
        <row r="452">
          <cell r="A452">
            <v>40431</v>
          </cell>
          <cell r="H452">
            <v>40431</v>
          </cell>
          <cell r="O452">
            <v>40431</v>
          </cell>
          <cell r="V452">
            <v>40431</v>
          </cell>
          <cell r="AJ452">
            <v>40431</v>
          </cell>
          <cell r="AQ452">
            <v>40431</v>
          </cell>
          <cell r="AX452">
            <v>40431</v>
          </cell>
          <cell r="BL452">
            <v>40431</v>
          </cell>
          <cell r="CG452">
            <v>40431</v>
          </cell>
          <cell r="CN452">
            <v>40431</v>
          </cell>
        </row>
        <row r="453">
          <cell r="A453">
            <v>40424</v>
          </cell>
          <cell r="H453">
            <v>40424</v>
          </cell>
          <cell r="O453">
            <v>40424</v>
          </cell>
          <cell r="V453">
            <v>40424</v>
          </cell>
          <cell r="AJ453">
            <v>40424</v>
          </cell>
          <cell r="AQ453">
            <v>40424</v>
          </cell>
          <cell r="AX453">
            <v>40424</v>
          </cell>
          <cell r="BL453">
            <v>40424</v>
          </cell>
          <cell r="CG453">
            <v>40424</v>
          </cell>
          <cell r="CN453">
            <v>40424</v>
          </cell>
        </row>
        <row r="454">
          <cell r="A454">
            <v>40417</v>
          </cell>
          <cell r="H454">
            <v>40417</v>
          </cell>
          <cell r="O454">
            <v>40417</v>
          </cell>
          <cell r="V454">
            <v>40417</v>
          </cell>
          <cell r="AJ454">
            <v>40417</v>
          </cell>
          <cell r="AQ454">
            <v>40417</v>
          </cell>
          <cell r="AX454">
            <v>40417</v>
          </cell>
          <cell r="BL454">
            <v>40417</v>
          </cell>
          <cell r="CG454">
            <v>40417</v>
          </cell>
          <cell r="CN454">
            <v>40417</v>
          </cell>
        </row>
        <row r="455">
          <cell r="A455">
            <v>40410</v>
          </cell>
          <cell r="H455">
            <v>40410</v>
          </cell>
          <cell r="O455">
            <v>40410</v>
          </cell>
          <cell r="V455">
            <v>40410</v>
          </cell>
          <cell r="AJ455">
            <v>40410</v>
          </cell>
          <cell r="AQ455">
            <v>40410</v>
          </cell>
          <cell r="AX455">
            <v>40410</v>
          </cell>
          <cell r="BL455">
            <v>40410</v>
          </cell>
          <cell r="CG455">
            <v>40410</v>
          </cell>
          <cell r="CN455">
            <v>40410</v>
          </cell>
        </row>
        <row r="456">
          <cell r="A456">
            <v>40403</v>
          </cell>
          <cell r="H456">
            <v>40403</v>
          </cell>
          <cell r="O456">
            <v>40403</v>
          </cell>
          <cell r="V456">
            <v>40403</v>
          </cell>
          <cell r="AJ456">
            <v>40403</v>
          </cell>
          <cell r="AQ456">
            <v>40403</v>
          </cell>
          <cell r="AX456">
            <v>40403</v>
          </cell>
          <cell r="BL456">
            <v>40403</v>
          </cell>
          <cell r="CG456">
            <v>40403</v>
          </cell>
          <cell r="CN456">
            <v>40403</v>
          </cell>
        </row>
        <row r="457">
          <cell r="A457">
            <v>40396</v>
          </cell>
          <cell r="H457">
            <v>40396</v>
          </cell>
          <cell r="O457">
            <v>40396</v>
          </cell>
          <cell r="V457">
            <v>40396</v>
          </cell>
          <cell r="AJ457">
            <v>40396</v>
          </cell>
          <cell r="AQ457">
            <v>40396</v>
          </cell>
          <cell r="AX457">
            <v>40396</v>
          </cell>
          <cell r="BL457">
            <v>40396</v>
          </cell>
          <cell r="CG457">
            <v>40396</v>
          </cell>
          <cell r="CN457">
            <v>40396</v>
          </cell>
        </row>
        <row r="458">
          <cell r="A458">
            <v>40389</v>
          </cell>
          <cell r="H458">
            <v>40389</v>
          </cell>
          <cell r="O458">
            <v>40389</v>
          </cell>
          <cell r="V458">
            <v>40389</v>
          </cell>
          <cell r="AJ458">
            <v>40389</v>
          </cell>
          <cell r="AQ458">
            <v>40389</v>
          </cell>
          <cell r="AX458">
            <v>40389</v>
          </cell>
          <cell r="BL458">
            <v>40389</v>
          </cell>
          <cell r="CG458">
            <v>40389</v>
          </cell>
          <cell r="CN458">
            <v>40389</v>
          </cell>
        </row>
        <row r="459">
          <cell r="A459">
            <v>40382</v>
          </cell>
          <cell r="H459">
            <v>40382</v>
          </cell>
          <cell r="O459">
            <v>40382</v>
          </cell>
          <cell r="V459">
            <v>40382</v>
          </cell>
          <cell r="AJ459">
            <v>40382</v>
          </cell>
          <cell r="AQ459">
            <v>40382</v>
          </cell>
          <cell r="AX459">
            <v>40382</v>
          </cell>
          <cell r="BL459">
            <v>40382</v>
          </cell>
          <cell r="CG459">
            <v>40382</v>
          </cell>
          <cell r="CN459">
            <v>40382</v>
          </cell>
        </row>
        <row r="460">
          <cell r="A460">
            <v>40375</v>
          </cell>
          <cell r="H460">
            <v>40375</v>
          </cell>
          <cell r="O460">
            <v>40375</v>
          </cell>
          <cell r="V460">
            <v>40375</v>
          </cell>
          <cell r="AJ460">
            <v>40375</v>
          </cell>
          <cell r="AQ460">
            <v>40375</v>
          </cell>
          <cell r="AX460">
            <v>40375</v>
          </cell>
          <cell r="BL460">
            <v>40375</v>
          </cell>
          <cell r="CG460">
            <v>40375</v>
          </cell>
          <cell r="CN460">
            <v>40375</v>
          </cell>
        </row>
        <row r="461">
          <cell r="A461">
            <v>40368</v>
          </cell>
          <cell r="H461">
            <v>40368</v>
          </cell>
          <cell r="O461">
            <v>40368</v>
          </cell>
          <cell r="V461">
            <v>40368</v>
          </cell>
          <cell r="AJ461">
            <v>40368</v>
          </cell>
          <cell r="AQ461">
            <v>40368</v>
          </cell>
          <cell r="AX461">
            <v>40368</v>
          </cell>
          <cell r="BL461">
            <v>40368</v>
          </cell>
          <cell r="CG461">
            <v>40368</v>
          </cell>
          <cell r="CN461">
            <v>40368</v>
          </cell>
        </row>
        <row r="462">
          <cell r="A462">
            <v>40361</v>
          </cell>
          <cell r="H462">
            <v>40361</v>
          </cell>
          <cell r="O462">
            <v>40361</v>
          </cell>
          <cell r="V462">
            <v>40361</v>
          </cell>
          <cell r="AJ462">
            <v>40361</v>
          </cell>
          <cell r="AQ462">
            <v>40361</v>
          </cell>
          <cell r="AX462">
            <v>40361</v>
          </cell>
          <cell r="BL462">
            <v>40361</v>
          </cell>
          <cell r="CG462">
            <v>40361</v>
          </cell>
          <cell r="CN462">
            <v>40361</v>
          </cell>
        </row>
        <row r="463">
          <cell r="A463">
            <v>40354</v>
          </cell>
          <cell r="H463">
            <v>40354</v>
          </cell>
          <cell r="O463">
            <v>40354</v>
          </cell>
          <cell r="V463">
            <v>40354</v>
          </cell>
          <cell r="AJ463">
            <v>40354</v>
          </cell>
          <cell r="AQ463">
            <v>40354</v>
          </cell>
          <cell r="AX463">
            <v>40354</v>
          </cell>
          <cell r="BL463">
            <v>40354</v>
          </cell>
          <cell r="CG463">
            <v>40354</v>
          </cell>
          <cell r="CN463">
            <v>40354</v>
          </cell>
        </row>
        <row r="464">
          <cell r="A464">
            <v>40347</v>
          </cell>
          <cell r="H464">
            <v>40347</v>
          </cell>
          <cell r="O464">
            <v>40347</v>
          </cell>
          <cell r="V464">
            <v>40347</v>
          </cell>
          <cell r="AJ464">
            <v>40347</v>
          </cell>
          <cell r="AQ464">
            <v>40347</v>
          </cell>
          <cell r="AX464">
            <v>40347</v>
          </cell>
          <cell r="BL464">
            <v>40347</v>
          </cell>
          <cell r="CG464">
            <v>40347</v>
          </cell>
          <cell r="CN464">
            <v>40347</v>
          </cell>
        </row>
        <row r="465">
          <cell r="A465">
            <v>40340</v>
          </cell>
          <cell r="H465">
            <v>40340</v>
          </cell>
          <cell r="O465">
            <v>40340</v>
          </cell>
          <cell r="V465">
            <v>40340</v>
          </cell>
          <cell r="AJ465">
            <v>40340</v>
          </cell>
          <cell r="AQ465">
            <v>40340</v>
          </cell>
          <cell r="AX465">
            <v>40340</v>
          </cell>
          <cell r="BL465">
            <v>40340</v>
          </cell>
          <cell r="CG465">
            <v>40340</v>
          </cell>
          <cell r="CN465">
            <v>40340</v>
          </cell>
        </row>
        <row r="466">
          <cell r="A466">
            <v>40333</v>
          </cell>
          <cell r="H466">
            <v>40333</v>
          </cell>
          <cell r="O466">
            <v>40333</v>
          </cell>
          <cell r="V466">
            <v>40333</v>
          </cell>
          <cell r="AJ466">
            <v>40333</v>
          </cell>
          <cell r="AQ466">
            <v>40333</v>
          </cell>
          <cell r="AX466">
            <v>40333</v>
          </cell>
          <cell r="BL466">
            <v>40333</v>
          </cell>
          <cell r="CG466">
            <v>40333</v>
          </cell>
          <cell r="CN466">
            <v>40333</v>
          </cell>
        </row>
        <row r="467">
          <cell r="A467">
            <v>40326</v>
          </cell>
          <cell r="H467">
            <v>40326</v>
          </cell>
          <cell r="O467">
            <v>40326</v>
          </cell>
          <cell r="V467">
            <v>40326</v>
          </cell>
          <cell r="AJ467">
            <v>40326</v>
          </cell>
          <cell r="AQ467">
            <v>40326</v>
          </cell>
          <cell r="AX467">
            <v>40326</v>
          </cell>
          <cell r="BL467">
            <v>40326</v>
          </cell>
          <cell r="CG467">
            <v>40326</v>
          </cell>
          <cell r="CN467">
            <v>40326</v>
          </cell>
        </row>
        <row r="468">
          <cell r="A468">
            <v>40319</v>
          </cell>
          <cell r="H468">
            <v>40319</v>
          </cell>
          <cell r="O468">
            <v>40319</v>
          </cell>
          <cell r="V468">
            <v>40319</v>
          </cell>
          <cell r="AJ468">
            <v>40319</v>
          </cell>
          <cell r="AQ468">
            <v>40319</v>
          </cell>
          <cell r="AX468">
            <v>40319</v>
          </cell>
          <cell r="BL468">
            <v>40319</v>
          </cell>
          <cell r="CG468">
            <v>40319</v>
          </cell>
          <cell r="CN468">
            <v>40319</v>
          </cell>
        </row>
        <row r="469">
          <cell r="A469">
            <v>40312</v>
          </cell>
          <cell r="H469">
            <v>40312</v>
          </cell>
          <cell r="O469">
            <v>40312</v>
          </cell>
          <cell r="V469">
            <v>40312</v>
          </cell>
          <cell r="AJ469">
            <v>40312</v>
          </cell>
          <cell r="AQ469">
            <v>40312</v>
          </cell>
          <cell r="AX469">
            <v>40312</v>
          </cell>
          <cell r="BL469">
            <v>40312</v>
          </cell>
          <cell r="CG469">
            <v>40312</v>
          </cell>
          <cell r="CN469">
            <v>40312</v>
          </cell>
        </row>
        <row r="470">
          <cell r="A470">
            <v>40305</v>
          </cell>
          <cell r="H470">
            <v>40305</v>
          </cell>
          <cell r="O470">
            <v>40305</v>
          </cell>
          <cell r="V470">
            <v>40305</v>
          </cell>
          <cell r="AJ470">
            <v>40305</v>
          </cell>
          <cell r="AQ470">
            <v>40305</v>
          </cell>
          <cell r="AX470">
            <v>40305</v>
          </cell>
          <cell r="BL470">
            <v>40305</v>
          </cell>
          <cell r="CG470">
            <v>40305</v>
          </cell>
          <cell r="CN470">
            <v>40305</v>
          </cell>
        </row>
        <row r="471">
          <cell r="A471">
            <v>40298</v>
          </cell>
          <cell r="H471">
            <v>40298</v>
          </cell>
          <cell r="O471">
            <v>40298</v>
          </cell>
          <cell r="V471">
            <v>40298</v>
          </cell>
          <cell r="AJ471">
            <v>40298</v>
          </cell>
          <cell r="AQ471">
            <v>40298</v>
          </cell>
          <cell r="AX471">
            <v>40298</v>
          </cell>
          <cell r="BL471">
            <v>40298</v>
          </cell>
          <cell r="CG471">
            <v>40298</v>
          </cell>
          <cell r="CN471">
            <v>40298</v>
          </cell>
        </row>
        <row r="472">
          <cell r="A472">
            <v>40291</v>
          </cell>
          <cell r="H472">
            <v>40291</v>
          </cell>
          <cell r="O472">
            <v>40291</v>
          </cell>
          <cell r="V472">
            <v>40291</v>
          </cell>
          <cell r="AJ472">
            <v>40291</v>
          </cell>
          <cell r="AQ472">
            <v>40291</v>
          </cell>
          <cell r="AX472">
            <v>40291</v>
          </cell>
          <cell r="BL472">
            <v>40291</v>
          </cell>
          <cell r="CG472">
            <v>40291</v>
          </cell>
          <cell r="CN472">
            <v>40291</v>
          </cell>
        </row>
        <row r="473">
          <cell r="A473">
            <v>40284</v>
          </cell>
          <cell r="H473">
            <v>40284</v>
          </cell>
          <cell r="O473">
            <v>40284</v>
          </cell>
          <cell r="V473">
            <v>40284</v>
          </cell>
          <cell r="AJ473">
            <v>40284</v>
          </cell>
          <cell r="AQ473">
            <v>40284</v>
          </cell>
          <cell r="AX473">
            <v>40284</v>
          </cell>
          <cell r="BL473">
            <v>40284</v>
          </cell>
          <cell r="CG473">
            <v>40284</v>
          </cell>
          <cell r="CN473">
            <v>40284</v>
          </cell>
        </row>
        <row r="474">
          <cell r="A474">
            <v>40277</v>
          </cell>
          <cell r="H474">
            <v>40277</v>
          </cell>
          <cell r="O474">
            <v>40277</v>
          </cell>
          <cell r="V474">
            <v>40277</v>
          </cell>
          <cell r="AJ474">
            <v>40277</v>
          </cell>
          <cell r="AQ474">
            <v>40277</v>
          </cell>
          <cell r="AX474">
            <v>40277</v>
          </cell>
          <cell r="BL474">
            <v>40277</v>
          </cell>
          <cell r="CG474">
            <v>40277</v>
          </cell>
          <cell r="CN474">
            <v>40277</v>
          </cell>
        </row>
        <row r="475">
          <cell r="A475">
            <v>40269</v>
          </cell>
          <cell r="H475">
            <v>40269</v>
          </cell>
          <cell r="O475">
            <v>40269</v>
          </cell>
          <cell r="V475">
            <v>40269</v>
          </cell>
          <cell r="AJ475">
            <v>40269</v>
          </cell>
          <cell r="AQ475">
            <v>40269</v>
          </cell>
          <cell r="AX475">
            <v>40269</v>
          </cell>
          <cell r="BL475">
            <v>40269</v>
          </cell>
          <cell r="CG475">
            <v>40269</v>
          </cell>
          <cell r="CN475">
            <v>40269</v>
          </cell>
        </row>
        <row r="476">
          <cell r="A476">
            <v>40263</v>
          </cell>
          <cell r="H476">
            <v>40263</v>
          </cell>
          <cell r="O476">
            <v>40263</v>
          </cell>
          <cell r="V476">
            <v>40263</v>
          </cell>
          <cell r="AJ476">
            <v>40263</v>
          </cell>
          <cell r="AQ476">
            <v>40263</v>
          </cell>
          <cell r="AX476">
            <v>40263</v>
          </cell>
          <cell r="BL476">
            <v>40263</v>
          </cell>
          <cell r="CG476">
            <v>40263</v>
          </cell>
          <cell r="CN476">
            <v>40263</v>
          </cell>
        </row>
        <row r="477">
          <cell r="A477">
            <v>40256</v>
          </cell>
          <cell r="H477">
            <v>40256</v>
          </cell>
          <cell r="O477">
            <v>40256</v>
          </cell>
          <cell r="V477">
            <v>40256</v>
          </cell>
          <cell r="AJ477">
            <v>40256</v>
          </cell>
          <cell r="AQ477">
            <v>40256</v>
          </cell>
          <cell r="AX477">
            <v>40256</v>
          </cell>
          <cell r="BL477">
            <v>40256</v>
          </cell>
          <cell r="CG477">
            <v>40256</v>
          </cell>
          <cell r="CN477">
            <v>40256</v>
          </cell>
        </row>
        <row r="478">
          <cell r="A478">
            <v>40249</v>
          </cell>
          <cell r="H478">
            <v>40249</v>
          </cell>
          <cell r="O478">
            <v>40249</v>
          </cell>
          <cell r="V478">
            <v>40249</v>
          </cell>
          <cell r="AJ478">
            <v>40249</v>
          </cell>
          <cell r="AQ478">
            <v>40249</v>
          </cell>
          <cell r="AX478">
            <v>40249</v>
          </cell>
          <cell r="BL478">
            <v>40249</v>
          </cell>
          <cell r="CG478">
            <v>40249</v>
          </cell>
          <cell r="CN478">
            <v>40249</v>
          </cell>
        </row>
        <row r="479">
          <cell r="A479">
            <v>40242</v>
          </cell>
          <cell r="H479">
            <v>40242</v>
          </cell>
          <cell r="O479">
            <v>40242</v>
          </cell>
          <cell r="V479">
            <v>40242</v>
          </cell>
          <cell r="AJ479">
            <v>40242</v>
          </cell>
          <cell r="AQ479">
            <v>40242</v>
          </cell>
          <cell r="AX479">
            <v>40242</v>
          </cell>
          <cell r="BL479">
            <v>40242</v>
          </cell>
          <cell r="CG479">
            <v>40242</v>
          </cell>
          <cell r="CN479">
            <v>40242</v>
          </cell>
        </row>
        <row r="480">
          <cell r="A480">
            <v>40235</v>
          </cell>
          <cell r="H480">
            <v>40235</v>
          </cell>
          <cell r="O480">
            <v>40235</v>
          </cell>
          <cell r="V480">
            <v>40235</v>
          </cell>
          <cell r="AJ480">
            <v>40235</v>
          </cell>
          <cell r="AQ480">
            <v>40235</v>
          </cell>
          <cell r="AX480">
            <v>40235</v>
          </cell>
          <cell r="BL480">
            <v>40235</v>
          </cell>
          <cell r="CG480">
            <v>40235</v>
          </cell>
          <cell r="CN480">
            <v>40235</v>
          </cell>
        </row>
        <row r="481">
          <cell r="A481">
            <v>40228</v>
          </cell>
          <cell r="H481">
            <v>40228</v>
          </cell>
          <cell r="O481">
            <v>40228</v>
          </cell>
          <cell r="V481">
            <v>40228</v>
          </cell>
          <cell r="AJ481">
            <v>40228</v>
          </cell>
          <cell r="AQ481">
            <v>40228</v>
          </cell>
          <cell r="AX481">
            <v>40228</v>
          </cell>
          <cell r="BL481">
            <v>40228</v>
          </cell>
          <cell r="CG481">
            <v>40228</v>
          </cell>
          <cell r="CN481">
            <v>40228</v>
          </cell>
        </row>
        <row r="482">
          <cell r="A482">
            <v>40221</v>
          </cell>
          <cell r="H482">
            <v>40221</v>
          </cell>
          <cell r="O482">
            <v>40221</v>
          </cell>
          <cell r="V482">
            <v>40221</v>
          </cell>
          <cell r="AJ482">
            <v>40221</v>
          </cell>
          <cell r="AQ482">
            <v>40221</v>
          </cell>
          <cell r="AX482">
            <v>40221</v>
          </cell>
          <cell r="BL482">
            <v>40221</v>
          </cell>
          <cell r="CG482">
            <v>40221</v>
          </cell>
          <cell r="CN482">
            <v>40221</v>
          </cell>
        </row>
        <row r="483">
          <cell r="A483">
            <v>40214</v>
          </cell>
          <cell r="H483">
            <v>40214</v>
          </cell>
          <cell r="O483">
            <v>40214</v>
          </cell>
          <cell r="V483">
            <v>40214</v>
          </cell>
          <cell r="AJ483">
            <v>40214</v>
          </cell>
          <cell r="AQ483">
            <v>40214</v>
          </cell>
          <cell r="AX483">
            <v>40214</v>
          </cell>
          <cell r="BL483">
            <v>40214</v>
          </cell>
          <cell r="CG483">
            <v>40214</v>
          </cell>
          <cell r="CN483">
            <v>40214</v>
          </cell>
        </row>
        <row r="484">
          <cell r="A484">
            <v>40207</v>
          </cell>
          <cell r="H484">
            <v>40207</v>
          </cell>
          <cell r="O484">
            <v>40207</v>
          </cell>
          <cell r="V484">
            <v>40207</v>
          </cell>
          <cell r="AJ484">
            <v>40207</v>
          </cell>
          <cell r="AQ484">
            <v>40207</v>
          </cell>
          <cell r="AX484">
            <v>40207</v>
          </cell>
          <cell r="BL484">
            <v>40207</v>
          </cell>
          <cell r="CG484">
            <v>40207</v>
          </cell>
          <cell r="CN484">
            <v>40207</v>
          </cell>
        </row>
        <row r="485">
          <cell r="A485">
            <v>40200</v>
          </cell>
          <cell r="H485">
            <v>40200</v>
          </cell>
          <cell r="O485">
            <v>40200</v>
          </cell>
          <cell r="V485">
            <v>40200</v>
          </cell>
          <cell r="AJ485">
            <v>40200</v>
          </cell>
          <cell r="AQ485">
            <v>40200</v>
          </cell>
          <cell r="AX485">
            <v>40200</v>
          </cell>
          <cell r="BL485">
            <v>40200</v>
          </cell>
          <cell r="CG485">
            <v>40200</v>
          </cell>
          <cell r="CN485">
            <v>40200</v>
          </cell>
        </row>
        <row r="486">
          <cell r="A486">
            <v>40193</v>
          </cell>
          <cell r="H486">
            <v>40193</v>
          </cell>
          <cell r="O486">
            <v>40193</v>
          </cell>
          <cell r="V486">
            <v>40193</v>
          </cell>
          <cell r="AJ486">
            <v>40193</v>
          </cell>
          <cell r="AQ486">
            <v>40193</v>
          </cell>
          <cell r="AX486">
            <v>40193</v>
          </cell>
          <cell r="BL486">
            <v>40193</v>
          </cell>
          <cell r="CG486">
            <v>40193</v>
          </cell>
          <cell r="CN486">
            <v>40193</v>
          </cell>
        </row>
        <row r="487">
          <cell r="A487">
            <v>40186</v>
          </cell>
          <cell r="H487">
            <v>40186</v>
          </cell>
          <cell r="O487">
            <v>40186</v>
          </cell>
          <cell r="V487">
            <v>40186</v>
          </cell>
          <cell r="AJ487">
            <v>40186</v>
          </cell>
          <cell r="AQ487">
            <v>40186</v>
          </cell>
          <cell r="AX487">
            <v>40186</v>
          </cell>
          <cell r="BL487">
            <v>40186</v>
          </cell>
          <cell r="CG487">
            <v>40186</v>
          </cell>
          <cell r="CN487">
            <v>40186</v>
          </cell>
        </row>
        <row r="488">
          <cell r="A488">
            <v>40178</v>
          </cell>
          <cell r="H488">
            <v>40178</v>
          </cell>
          <cell r="O488">
            <v>40178</v>
          </cell>
          <cell r="V488">
            <v>40178</v>
          </cell>
          <cell r="AJ488">
            <v>40178</v>
          </cell>
          <cell r="AQ488">
            <v>40178</v>
          </cell>
          <cell r="AX488">
            <v>40178</v>
          </cell>
          <cell r="BL488">
            <v>40178</v>
          </cell>
          <cell r="CG488">
            <v>40178</v>
          </cell>
          <cell r="CN488">
            <v>40178</v>
          </cell>
        </row>
        <row r="489">
          <cell r="A489">
            <v>40171</v>
          </cell>
          <cell r="H489">
            <v>40171</v>
          </cell>
          <cell r="O489">
            <v>40171</v>
          </cell>
          <cell r="V489">
            <v>40171</v>
          </cell>
          <cell r="AJ489">
            <v>40171</v>
          </cell>
          <cell r="AQ489">
            <v>40171</v>
          </cell>
          <cell r="AX489">
            <v>40171</v>
          </cell>
          <cell r="BL489">
            <v>40171</v>
          </cell>
          <cell r="CG489">
            <v>40171</v>
          </cell>
          <cell r="CN489">
            <v>40171</v>
          </cell>
        </row>
        <row r="490">
          <cell r="A490">
            <v>40165</v>
          </cell>
          <cell r="H490">
            <v>40165</v>
          </cell>
          <cell r="O490">
            <v>40165</v>
          </cell>
          <cell r="V490">
            <v>40165</v>
          </cell>
          <cell r="AJ490">
            <v>40165</v>
          </cell>
          <cell r="AQ490">
            <v>40165</v>
          </cell>
          <cell r="AX490">
            <v>40165</v>
          </cell>
          <cell r="BL490">
            <v>40165</v>
          </cell>
          <cell r="CG490">
            <v>40165</v>
          </cell>
          <cell r="CN490">
            <v>40165</v>
          </cell>
        </row>
        <row r="491">
          <cell r="A491">
            <v>40158</v>
          </cell>
          <cell r="H491">
            <v>40158</v>
          </cell>
          <cell r="O491">
            <v>40158</v>
          </cell>
          <cell r="V491">
            <v>40158</v>
          </cell>
          <cell r="AJ491">
            <v>40158</v>
          </cell>
          <cell r="AQ491">
            <v>40158</v>
          </cell>
          <cell r="AX491">
            <v>40158</v>
          </cell>
          <cell r="BL491">
            <v>40158</v>
          </cell>
          <cell r="CG491">
            <v>40158</v>
          </cell>
          <cell r="CN491">
            <v>40158</v>
          </cell>
        </row>
        <row r="492">
          <cell r="A492">
            <v>40151</v>
          </cell>
          <cell r="H492">
            <v>40151</v>
          </cell>
          <cell r="O492">
            <v>40151</v>
          </cell>
          <cell r="V492">
            <v>40151</v>
          </cell>
          <cell r="AJ492">
            <v>40151</v>
          </cell>
          <cell r="AQ492">
            <v>40151</v>
          </cell>
          <cell r="AX492">
            <v>40151</v>
          </cell>
          <cell r="BL492">
            <v>40151</v>
          </cell>
          <cell r="CG492">
            <v>40151</v>
          </cell>
          <cell r="CN492">
            <v>40151</v>
          </cell>
        </row>
        <row r="493">
          <cell r="A493">
            <v>40144</v>
          </cell>
          <cell r="H493">
            <v>40144</v>
          </cell>
          <cell r="O493">
            <v>40144</v>
          </cell>
          <cell r="V493">
            <v>40144</v>
          </cell>
          <cell r="AJ493">
            <v>40144</v>
          </cell>
          <cell r="AQ493">
            <v>40144</v>
          </cell>
          <cell r="AX493">
            <v>40144</v>
          </cell>
          <cell r="BL493">
            <v>40144</v>
          </cell>
          <cell r="CG493">
            <v>40144</v>
          </cell>
          <cell r="CN493">
            <v>40144</v>
          </cell>
        </row>
        <row r="494">
          <cell r="A494">
            <v>40137</v>
          </cell>
          <cell r="H494">
            <v>40137</v>
          </cell>
          <cell r="O494">
            <v>40137</v>
          </cell>
          <cell r="V494">
            <v>40137</v>
          </cell>
          <cell r="AJ494">
            <v>40137</v>
          </cell>
          <cell r="AQ494">
            <v>40137</v>
          </cell>
          <cell r="AX494">
            <v>40137</v>
          </cell>
          <cell r="BL494">
            <v>40137</v>
          </cell>
          <cell r="CG494">
            <v>40137</v>
          </cell>
          <cell r="CN494">
            <v>40137</v>
          </cell>
        </row>
        <row r="495">
          <cell r="A495">
            <v>40130</v>
          </cell>
          <cell r="H495">
            <v>40130</v>
          </cell>
          <cell r="O495">
            <v>40130</v>
          </cell>
          <cell r="V495">
            <v>40130</v>
          </cell>
          <cell r="AJ495">
            <v>40130</v>
          </cell>
          <cell r="AQ495">
            <v>40130</v>
          </cell>
          <cell r="AX495">
            <v>40130</v>
          </cell>
          <cell r="BL495">
            <v>40130</v>
          </cell>
          <cell r="CG495">
            <v>40130</v>
          </cell>
          <cell r="CN495">
            <v>40130</v>
          </cell>
        </row>
        <row r="496">
          <cell r="A496">
            <v>40123</v>
          </cell>
          <cell r="H496">
            <v>40123</v>
          </cell>
          <cell r="O496">
            <v>40123</v>
          </cell>
          <cell r="V496">
            <v>40123</v>
          </cell>
          <cell r="AJ496">
            <v>40123</v>
          </cell>
          <cell r="AQ496">
            <v>40123</v>
          </cell>
          <cell r="AX496">
            <v>40123</v>
          </cell>
          <cell r="BL496">
            <v>40123</v>
          </cell>
          <cell r="CG496">
            <v>40123</v>
          </cell>
          <cell r="CN496">
            <v>40123</v>
          </cell>
        </row>
        <row r="497">
          <cell r="A497">
            <v>40116</v>
          </cell>
          <cell r="H497">
            <v>40116</v>
          </cell>
          <cell r="O497">
            <v>40116</v>
          </cell>
          <cell r="V497">
            <v>40116</v>
          </cell>
          <cell r="AJ497">
            <v>40116</v>
          </cell>
          <cell r="AQ497">
            <v>40116</v>
          </cell>
          <cell r="AX497">
            <v>40116</v>
          </cell>
          <cell r="BL497">
            <v>40116</v>
          </cell>
          <cell r="CG497">
            <v>40116</v>
          </cell>
          <cell r="CN497">
            <v>40116</v>
          </cell>
        </row>
        <row r="498">
          <cell r="A498">
            <v>40109</v>
          </cell>
          <cell r="H498">
            <v>40109</v>
          </cell>
          <cell r="O498">
            <v>40109</v>
          </cell>
          <cell r="V498">
            <v>40109</v>
          </cell>
          <cell r="AJ498">
            <v>40109</v>
          </cell>
          <cell r="AQ498">
            <v>40109</v>
          </cell>
          <cell r="AX498">
            <v>40109</v>
          </cell>
          <cell r="BL498">
            <v>40109</v>
          </cell>
          <cell r="CG498">
            <v>40109</v>
          </cell>
          <cell r="CN498">
            <v>40109</v>
          </cell>
        </row>
        <row r="499">
          <cell r="A499">
            <v>40102</v>
          </cell>
          <cell r="H499">
            <v>40102</v>
          </cell>
          <cell r="O499">
            <v>40102</v>
          </cell>
          <cell r="V499">
            <v>40102</v>
          </cell>
          <cell r="AJ499">
            <v>40102</v>
          </cell>
          <cell r="AQ499">
            <v>40102</v>
          </cell>
          <cell r="AX499">
            <v>40102</v>
          </cell>
          <cell r="BL499">
            <v>40102</v>
          </cell>
          <cell r="CG499">
            <v>40102</v>
          </cell>
          <cell r="CN499">
            <v>40102</v>
          </cell>
        </row>
        <row r="500">
          <cell r="A500">
            <v>40095</v>
          </cell>
          <cell r="H500">
            <v>40095</v>
          </cell>
          <cell r="O500">
            <v>40095</v>
          </cell>
          <cell r="V500">
            <v>40095</v>
          </cell>
          <cell r="AJ500">
            <v>40095</v>
          </cell>
          <cell r="AQ500">
            <v>40095</v>
          </cell>
          <cell r="AX500">
            <v>40095</v>
          </cell>
          <cell r="BL500">
            <v>40095</v>
          </cell>
          <cell r="CG500">
            <v>40095</v>
          </cell>
          <cell r="CN500">
            <v>40095</v>
          </cell>
        </row>
        <row r="501">
          <cell r="A501">
            <v>40088</v>
          </cell>
          <cell r="H501">
            <v>40088</v>
          </cell>
          <cell r="O501">
            <v>40088</v>
          </cell>
          <cell r="V501">
            <v>40088</v>
          </cell>
          <cell r="AJ501">
            <v>40088</v>
          </cell>
          <cell r="AQ501">
            <v>40088</v>
          </cell>
          <cell r="AX501">
            <v>40088</v>
          </cell>
          <cell r="BL501">
            <v>40088</v>
          </cell>
          <cell r="CG501">
            <v>40088</v>
          </cell>
          <cell r="CN501">
            <v>40088</v>
          </cell>
        </row>
        <row r="502">
          <cell r="A502">
            <v>40081</v>
          </cell>
          <cell r="H502">
            <v>40081</v>
          </cell>
          <cell r="O502">
            <v>40081</v>
          </cell>
          <cell r="V502">
            <v>40081</v>
          </cell>
          <cell r="AJ502">
            <v>40081</v>
          </cell>
          <cell r="AQ502">
            <v>40081</v>
          </cell>
          <cell r="AX502">
            <v>40081</v>
          </cell>
          <cell r="BL502">
            <v>40081</v>
          </cell>
          <cell r="CG502">
            <v>40081</v>
          </cell>
          <cell r="CN502">
            <v>40081</v>
          </cell>
        </row>
        <row r="503">
          <cell r="A503">
            <v>40074</v>
          </cell>
          <cell r="H503">
            <v>40074</v>
          </cell>
          <cell r="O503">
            <v>40074</v>
          </cell>
          <cell r="V503">
            <v>40074</v>
          </cell>
          <cell r="AJ503">
            <v>40074</v>
          </cell>
          <cell r="AQ503">
            <v>40074</v>
          </cell>
          <cell r="AX503">
            <v>40074</v>
          </cell>
          <cell r="BL503">
            <v>40074</v>
          </cell>
          <cell r="CG503">
            <v>40074</v>
          </cell>
          <cell r="CN503">
            <v>40074</v>
          </cell>
        </row>
        <row r="504">
          <cell r="A504">
            <v>40067</v>
          </cell>
          <cell r="H504">
            <v>40067</v>
          </cell>
          <cell r="O504">
            <v>40067</v>
          </cell>
          <cell r="V504">
            <v>40067</v>
          </cell>
          <cell r="AJ504">
            <v>40067</v>
          </cell>
          <cell r="AQ504">
            <v>40067</v>
          </cell>
          <cell r="AX504">
            <v>40067</v>
          </cell>
          <cell r="BL504">
            <v>40067</v>
          </cell>
          <cell r="CG504">
            <v>40067</v>
          </cell>
          <cell r="CN504">
            <v>40067</v>
          </cell>
        </row>
        <row r="505">
          <cell r="A505">
            <v>40060</v>
          </cell>
          <cell r="H505">
            <v>40060</v>
          </cell>
          <cell r="O505">
            <v>40060</v>
          </cell>
          <cell r="V505">
            <v>40060</v>
          </cell>
          <cell r="AJ505">
            <v>40060</v>
          </cell>
          <cell r="AQ505">
            <v>40060</v>
          </cell>
          <cell r="AX505">
            <v>40060</v>
          </cell>
          <cell r="BL505">
            <v>40060</v>
          </cell>
          <cell r="CG505">
            <v>40060</v>
          </cell>
          <cell r="CN505">
            <v>40060</v>
          </cell>
        </row>
        <row r="506">
          <cell r="A506">
            <v>40053</v>
          </cell>
          <cell r="H506">
            <v>40053</v>
          </cell>
          <cell r="O506">
            <v>40053</v>
          </cell>
          <cell r="V506">
            <v>40053</v>
          </cell>
          <cell r="AJ506">
            <v>40053</v>
          </cell>
          <cell r="AQ506">
            <v>40053</v>
          </cell>
          <cell r="AX506">
            <v>40053</v>
          </cell>
          <cell r="BL506">
            <v>40053</v>
          </cell>
          <cell r="CG506">
            <v>40053</v>
          </cell>
          <cell r="CN506">
            <v>40053</v>
          </cell>
        </row>
        <row r="507">
          <cell r="A507">
            <v>40046</v>
          </cell>
          <cell r="H507">
            <v>40046</v>
          </cell>
          <cell r="O507">
            <v>40046</v>
          </cell>
          <cell r="V507">
            <v>40046</v>
          </cell>
          <cell r="AJ507">
            <v>40046</v>
          </cell>
          <cell r="AQ507">
            <v>40046</v>
          </cell>
          <cell r="AX507">
            <v>40046</v>
          </cell>
          <cell r="BL507">
            <v>40046</v>
          </cell>
          <cell r="CG507">
            <v>40046</v>
          </cell>
          <cell r="CN507">
            <v>40046</v>
          </cell>
        </row>
        <row r="508">
          <cell r="A508">
            <v>40039</v>
          </cell>
          <cell r="H508">
            <v>40039</v>
          </cell>
          <cell r="O508">
            <v>40039</v>
          </cell>
          <cell r="V508">
            <v>40039</v>
          </cell>
          <cell r="AJ508">
            <v>40039</v>
          </cell>
          <cell r="AQ508">
            <v>40039</v>
          </cell>
          <cell r="AX508">
            <v>40039</v>
          </cell>
          <cell r="BL508">
            <v>40039</v>
          </cell>
          <cell r="CG508">
            <v>40039</v>
          </cell>
          <cell r="CN508">
            <v>40039</v>
          </cell>
        </row>
        <row r="509">
          <cell r="A509">
            <v>40032</v>
          </cell>
          <cell r="H509">
            <v>40032</v>
          </cell>
          <cell r="O509">
            <v>40032</v>
          </cell>
          <cell r="V509">
            <v>40032</v>
          </cell>
          <cell r="AJ509">
            <v>40032</v>
          </cell>
          <cell r="AQ509">
            <v>40032</v>
          </cell>
          <cell r="AX509">
            <v>40032</v>
          </cell>
          <cell r="BL509">
            <v>40032</v>
          </cell>
          <cell r="CG509">
            <v>40032</v>
          </cell>
          <cell r="CN509">
            <v>40032</v>
          </cell>
        </row>
        <row r="510">
          <cell r="A510">
            <v>40025</v>
          </cell>
          <cell r="H510">
            <v>40025</v>
          </cell>
          <cell r="O510">
            <v>40025</v>
          </cell>
          <cell r="V510">
            <v>40025</v>
          </cell>
          <cell r="AJ510">
            <v>40025</v>
          </cell>
          <cell r="AQ510">
            <v>40025</v>
          </cell>
          <cell r="AX510">
            <v>40025</v>
          </cell>
          <cell r="BL510">
            <v>40025</v>
          </cell>
          <cell r="CG510">
            <v>40025</v>
          </cell>
          <cell r="CN510">
            <v>40025</v>
          </cell>
        </row>
        <row r="511">
          <cell r="A511">
            <v>40018</v>
          </cell>
          <cell r="H511">
            <v>40018</v>
          </cell>
          <cell r="O511">
            <v>40018</v>
          </cell>
          <cell r="V511">
            <v>40018</v>
          </cell>
          <cell r="AJ511">
            <v>40018</v>
          </cell>
          <cell r="AQ511">
            <v>40018</v>
          </cell>
          <cell r="AX511">
            <v>40018</v>
          </cell>
          <cell r="BL511">
            <v>40018</v>
          </cell>
          <cell r="CG511">
            <v>40018</v>
          </cell>
          <cell r="CN511">
            <v>40018</v>
          </cell>
        </row>
        <row r="512">
          <cell r="A512">
            <v>40011</v>
          </cell>
          <cell r="H512">
            <v>40011</v>
          </cell>
          <cell r="O512">
            <v>40011</v>
          </cell>
          <cell r="V512">
            <v>40011</v>
          </cell>
          <cell r="AJ512">
            <v>40011</v>
          </cell>
          <cell r="AQ512">
            <v>40011</v>
          </cell>
          <cell r="AX512">
            <v>40011</v>
          </cell>
          <cell r="BL512">
            <v>40011</v>
          </cell>
          <cell r="CG512">
            <v>40011</v>
          </cell>
          <cell r="CN512">
            <v>40011</v>
          </cell>
        </row>
        <row r="513">
          <cell r="A513">
            <v>40004</v>
          </cell>
          <cell r="H513">
            <v>40004</v>
          </cell>
          <cell r="O513">
            <v>40004</v>
          </cell>
          <cell r="V513">
            <v>40004</v>
          </cell>
          <cell r="AJ513">
            <v>40004</v>
          </cell>
          <cell r="AQ513">
            <v>40004</v>
          </cell>
          <cell r="AX513">
            <v>40004</v>
          </cell>
          <cell r="BL513">
            <v>40004</v>
          </cell>
          <cell r="CG513">
            <v>40004</v>
          </cell>
          <cell r="CN513">
            <v>40004</v>
          </cell>
        </row>
        <row r="514">
          <cell r="A514">
            <v>39996</v>
          </cell>
          <cell r="H514">
            <v>39996</v>
          </cell>
          <cell r="O514">
            <v>39996</v>
          </cell>
          <cell r="V514">
            <v>39996</v>
          </cell>
          <cell r="AJ514">
            <v>39996</v>
          </cell>
          <cell r="AQ514">
            <v>39996</v>
          </cell>
          <cell r="AX514">
            <v>39996</v>
          </cell>
          <cell r="BL514">
            <v>39996</v>
          </cell>
          <cell r="CG514">
            <v>39996</v>
          </cell>
          <cell r="CN514">
            <v>39996</v>
          </cell>
        </row>
        <row r="515">
          <cell r="A515">
            <v>39990</v>
          </cell>
          <cell r="H515">
            <v>39990</v>
          </cell>
          <cell r="O515">
            <v>39990</v>
          </cell>
          <cell r="V515">
            <v>39990</v>
          </cell>
          <cell r="AJ515">
            <v>39990</v>
          </cell>
          <cell r="AQ515">
            <v>39990</v>
          </cell>
          <cell r="AX515">
            <v>39990</v>
          </cell>
          <cell r="BL515">
            <v>39990</v>
          </cell>
          <cell r="CG515">
            <v>39990</v>
          </cell>
          <cell r="CN515">
            <v>39990</v>
          </cell>
        </row>
        <row r="516">
          <cell r="A516">
            <v>39983</v>
          </cell>
          <cell r="H516">
            <v>39983</v>
          </cell>
          <cell r="O516">
            <v>39983</v>
          </cell>
          <cell r="V516">
            <v>39983</v>
          </cell>
          <cell r="AJ516">
            <v>39983</v>
          </cell>
          <cell r="AQ516">
            <v>39983</v>
          </cell>
          <cell r="AX516">
            <v>39983</v>
          </cell>
          <cell r="BL516">
            <v>39983</v>
          </cell>
          <cell r="CG516">
            <v>39983</v>
          </cell>
          <cell r="CN516">
            <v>39983</v>
          </cell>
        </row>
        <row r="517">
          <cell r="A517">
            <v>39976</v>
          </cell>
          <cell r="H517">
            <v>39976</v>
          </cell>
          <cell r="O517">
            <v>39976</v>
          </cell>
          <cell r="V517">
            <v>39976</v>
          </cell>
          <cell r="AJ517">
            <v>39976</v>
          </cell>
          <cell r="AQ517">
            <v>39976</v>
          </cell>
          <cell r="AX517">
            <v>39976</v>
          </cell>
          <cell r="BL517">
            <v>39976</v>
          </cell>
          <cell r="CG517">
            <v>39976</v>
          </cell>
          <cell r="CN517">
            <v>39976</v>
          </cell>
        </row>
        <row r="518">
          <cell r="A518">
            <v>39969</v>
          </cell>
          <cell r="H518">
            <v>39969</v>
          </cell>
          <cell r="O518">
            <v>39969</v>
          </cell>
          <cell r="V518">
            <v>39969</v>
          </cell>
          <cell r="AJ518">
            <v>39969</v>
          </cell>
          <cell r="AQ518">
            <v>39969</v>
          </cell>
          <cell r="AX518">
            <v>39969</v>
          </cell>
          <cell r="BL518">
            <v>39969</v>
          </cell>
          <cell r="CG518">
            <v>39969</v>
          </cell>
          <cell r="CN518">
            <v>39969</v>
          </cell>
        </row>
        <row r="519">
          <cell r="A519">
            <v>39962</v>
          </cell>
          <cell r="H519">
            <v>39962</v>
          </cell>
          <cell r="O519">
            <v>39962</v>
          </cell>
          <cell r="V519">
            <v>39962</v>
          </cell>
          <cell r="AJ519">
            <v>39962</v>
          </cell>
          <cell r="AQ519">
            <v>39962</v>
          </cell>
          <cell r="AX519">
            <v>39962</v>
          </cell>
          <cell r="BL519">
            <v>39962</v>
          </cell>
          <cell r="CG519">
            <v>39962</v>
          </cell>
          <cell r="CN519">
            <v>39962</v>
          </cell>
        </row>
        <row r="520">
          <cell r="A520">
            <v>39955</v>
          </cell>
          <cell r="H520">
            <v>39955</v>
          </cell>
          <cell r="O520">
            <v>39955</v>
          </cell>
          <cell r="V520">
            <v>39955</v>
          </cell>
          <cell r="AJ520">
            <v>39955</v>
          </cell>
          <cell r="AQ520">
            <v>39955</v>
          </cell>
          <cell r="AX520">
            <v>39955</v>
          </cell>
          <cell r="BL520">
            <v>39955</v>
          </cell>
          <cell r="CG520">
            <v>39955</v>
          </cell>
          <cell r="CN520">
            <v>39955</v>
          </cell>
        </row>
        <row r="521">
          <cell r="A521">
            <v>39948</v>
          </cell>
          <cell r="H521">
            <v>39948</v>
          </cell>
          <cell r="O521">
            <v>39948</v>
          </cell>
          <cell r="V521">
            <v>39948</v>
          </cell>
          <cell r="AJ521">
            <v>39948</v>
          </cell>
          <cell r="AQ521">
            <v>39948</v>
          </cell>
          <cell r="AX521">
            <v>39948</v>
          </cell>
          <cell r="BL521">
            <v>39948</v>
          </cell>
          <cell r="CG521">
            <v>39948</v>
          </cell>
          <cell r="CN521">
            <v>39948</v>
          </cell>
        </row>
        <row r="522">
          <cell r="A522">
            <v>39941</v>
          </cell>
          <cell r="H522">
            <v>39941</v>
          </cell>
          <cell r="O522">
            <v>39941</v>
          </cell>
          <cell r="V522">
            <v>39941</v>
          </cell>
          <cell r="AJ522">
            <v>39941</v>
          </cell>
          <cell r="AQ522">
            <v>39941</v>
          </cell>
          <cell r="AX522">
            <v>39941</v>
          </cell>
          <cell r="BL522">
            <v>39941</v>
          </cell>
          <cell r="CG522">
            <v>39941</v>
          </cell>
          <cell r="CN522">
            <v>39941</v>
          </cell>
        </row>
        <row r="523">
          <cell r="A523">
            <v>39934</v>
          </cell>
          <cell r="H523">
            <v>39934</v>
          </cell>
          <cell r="O523">
            <v>39934</v>
          </cell>
          <cell r="V523">
            <v>39934</v>
          </cell>
          <cell r="AJ523">
            <v>39934</v>
          </cell>
          <cell r="AQ523">
            <v>39934</v>
          </cell>
          <cell r="AX523">
            <v>39934</v>
          </cell>
          <cell r="BL523">
            <v>39934</v>
          </cell>
          <cell r="CG523">
            <v>39934</v>
          </cell>
          <cell r="CN523">
            <v>39934</v>
          </cell>
        </row>
        <row r="524">
          <cell r="A524">
            <v>39927</v>
          </cell>
          <cell r="H524">
            <v>39927</v>
          </cell>
          <cell r="O524">
            <v>39927</v>
          </cell>
          <cell r="V524">
            <v>39927</v>
          </cell>
          <cell r="AJ524">
            <v>39927</v>
          </cell>
          <cell r="AQ524">
            <v>39927</v>
          </cell>
          <cell r="AX524">
            <v>39927</v>
          </cell>
          <cell r="BL524">
            <v>39927</v>
          </cell>
          <cell r="CG524">
            <v>39927</v>
          </cell>
          <cell r="CN524">
            <v>39927</v>
          </cell>
        </row>
        <row r="525">
          <cell r="A525">
            <v>39920</v>
          </cell>
          <cell r="H525">
            <v>39920</v>
          </cell>
          <cell r="O525">
            <v>39920</v>
          </cell>
          <cell r="V525">
            <v>39920</v>
          </cell>
          <cell r="AJ525">
            <v>39920</v>
          </cell>
          <cell r="AQ525">
            <v>39920</v>
          </cell>
          <cell r="AX525">
            <v>39920</v>
          </cell>
          <cell r="BL525">
            <v>39920</v>
          </cell>
          <cell r="CG525">
            <v>39920</v>
          </cell>
          <cell r="CN525">
            <v>39920</v>
          </cell>
        </row>
        <row r="526">
          <cell r="A526">
            <v>39912</v>
          </cell>
          <cell r="H526">
            <v>39912</v>
          </cell>
          <cell r="O526">
            <v>39912</v>
          </cell>
          <cell r="V526">
            <v>39912</v>
          </cell>
          <cell r="AJ526">
            <v>39912</v>
          </cell>
          <cell r="AQ526">
            <v>39912</v>
          </cell>
          <cell r="AX526">
            <v>39912</v>
          </cell>
          <cell r="BL526">
            <v>39912</v>
          </cell>
          <cell r="CG526">
            <v>39912</v>
          </cell>
          <cell r="CN526">
            <v>39912</v>
          </cell>
        </row>
        <row r="527">
          <cell r="A527">
            <v>39906</v>
          </cell>
          <cell r="H527">
            <v>39906</v>
          </cell>
          <cell r="O527">
            <v>39906</v>
          </cell>
          <cell r="V527">
            <v>39906</v>
          </cell>
          <cell r="AJ527">
            <v>39906</v>
          </cell>
          <cell r="AQ527">
            <v>39906</v>
          </cell>
          <cell r="AX527">
            <v>39906</v>
          </cell>
          <cell r="BL527">
            <v>39906</v>
          </cell>
          <cell r="CG527">
            <v>39906</v>
          </cell>
          <cell r="CN527">
            <v>39906</v>
          </cell>
        </row>
        <row r="528">
          <cell r="A528">
            <v>39899</v>
          </cell>
          <cell r="H528">
            <v>39899</v>
          </cell>
          <cell r="O528">
            <v>39899</v>
          </cell>
          <cell r="V528">
            <v>39899</v>
          </cell>
          <cell r="AJ528">
            <v>39899</v>
          </cell>
          <cell r="AQ528">
            <v>39899</v>
          </cell>
          <cell r="AX528">
            <v>39899</v>
          </cell>
          <cell r="BL528">
            <v>39899</v>
          </cell>
          <cell r="CG528">
            <v>39899</v>
          </cell>
          <cell r="CN528">
            <v>39899</v>
          </cell>
        </row>
        <row r="529">
          <cell r="A529">
            <v>39892</v>
          </cell>
          <cell r="H529">
            <v>39892</v>
          </cell>
          <cell r="O529">
            <v>39892</v>
          </cell>
          <cell r="V529">
            <v>39892</v>
          </cell>
          <cell r="AJ529">
            <v>39892</v>
          </cell>
          <cell r="AQ529">
            <v>39892</v>
          </cell>
          <cell r="AX529">
            <v>39892</v>
          </cell>
          <cell r="BL529">
            <v>39892</v>
          </cell>
          <cell r="CG529">
            <v>39892</v>
          </cell>
          <cell r="CN529">
            <v>39892</v>
          </cell>
        </row>
        <row r="530">
          <cell r="A530">
            <v>39885</v>
          </cell>
          <cell r="H530">
            <v>39885</v>
          </cell>
          <cell r="O530">
            <v>39885</v>
          </cell>
          <cell r="V530">
            <v>39885</v>
          </cell>
          <cell r="AJ530">
            <v>39885</v>
          </cell>
          <cell r="AQ530">
            <v>39885</v>
          </cell>
          <cell r="AX530">
            <v>39885</v>
          </cell>
          <cell r="BL530">
            <v>39885</v>
          </cell>
          <cell r="CG530">
            <v>39885</v>
          </cell>
          <cell r="CN530">
            <v>39885</v>
          </cell>
        </row>
        <row r="531">
          <cell r="A531">
            <v>39878</v>
          </cell>
          <cell r="H531">
            <v>39878</v>
          </cell>
          <cell r="O531">
            <v>39878</v>
          </cell>
          <cell r="V531">
            <v>39878</v>
          </cell>
          <cell r="AJ531">
            <v>39878</v>
          </cell>
          <cell r="AQ531">
            <v>39878</v>
          </cell>
          <cell r="AX531">
            <v>39878</v>
          </cell>
          <cell r="BL531">
            <v>39878</v>
          </cell>
          <cell r="CG531">
            <v>39878</v>
          </cell>
          <cell r="CN531">
            <v>39878</v>
          </cell>
        </row>
        <row r="532">
          <cell r="A532">
            <v>39871</v>
          </cell>
          <cell r="H532">
            <v>39871</v>
          </cell>
          <cell r="O532">
            <v>39871</v>
          </cell>
          <cell r="V532">
            <v>39871</v>
          </cell>
          <cell r="AJ532">
            <v>39871</v>
          </cell>
          <cell r="AQ532">
            <v>39871</v>
          </cell>
          <cell r="AX532">
            <v>39871</v>
          </cell>
          <cell r="BL532">
            <v>39871</v>
          </cell>
          <cell r="CG532">
            <v>39871</v>
          </cell>
          <cell r="CN532">
            <v>39871</v>
          </cell>
        </row>
        <row r="533">
          <cell r="A533">
            <v>39864</v>
          </cell>
          <cell r="H533">
            <v>39864</v>
          </cell>
          <cell r="O533">
            <v>39864</v>
          </cell>
          <cell r="V533">
            <v>39864</v>
          </cell>
          <cell r="AJ533">
            <v>39864</v>
          </cell>
          <cell r="AQ533">
            <v>39864</v>
          </cell>
          <cell r="AX533">
            <v>39864</v>
          </cell>
          <cell r="BL533">
            <v>39864</v>
          </cell>
          <cell r="CG533">
            <v>39864</v>
          </cell>
          <cell r="CN533">
            <v>39864</v>
          </cell>
        </row>
        <row r="534">
          <cell r="A534">
            <v>39857</v>
          </cell>
          <cell r="H534">
            <v>39857</v>
          </cell>
          <cell r="O534">
            <v>39857</v>
          </cell>
          <cell r="V534">
            <v>39857</v>
          </cell>
          <cell r="AJ534">
            <v>39857</v>
          </cell>
          <cell r="AQ534">
            <v>39857</v>
          </cell>
          <cell r="AX534">
            <v>39857</v>
          </cell>
          <cell r="BL534">
            <v>39857</v>
          </cell>
          <cell r="CG534">
            <v>39857</v>
          </cell>
          <cell r="CN534">
            <v>39857</v>
          </cell>
        </row>
        <row r="535">
          <cell r="A535">
            <v>39850</v>
          </cell>
          <cell r="H535">
            <v>39850</v>
          </cell>
          <cell r="O535">
            <v>39850</v>
          </cell>
          <cell r="V535">
            <v>39850</v>
          </cell>
          <cell r="AJ535">
            <v>39850</v>
          </cell>
          <cell r="AQ535">
            <v>39850</v>
          </cell>
          <cell r="AX535">
            <v>39850</v>
          </cell>
          <cell r="BL535">
            <v>39850</v>
          </cell>
          <cell r="CG535">
            <v>39850</v>
          </cell>
          <cell r="CN535">
            <v>39850</v>
          </cell>
        </row>
        <row r="536">
          <cell r="A536">
            <v>39843</v>
          </cell>
          <cell r="H536">
            <v>39843</v>
          </cell>
          <cell r="O536">
            <v>39843</v>
          </cell>
          <cell r="V536">
            <v>39843</v>
          </cell>
          <cell r="AJ536">
            <v>39843</v>
          </cell>
          <cell r="AQ536">
            <v>39843</v>
          </cell>
          <cell r="AX536">
            <v>39843</v>
          </cell>
          <cell r="BL536">
            <v>39843</v>
          </cell>
          <cell r="CG536">
            <v>39843</v>
          </cell>
          <cell r="CN536">
            <v>39843</v>
          </cell>
        </row>
        <row r="537">
          <cell r="A537">
            <v>39836</v>
          </cell>
          <cell r="H537">
            <v>39836</v>
          </cell>
          <cell r="O537">
            <v>39836</v>
          </cell>
          <cell r="V537">
            <v>39836</v>
          </cell>
          <cell r="AJ537">
            <v>39836</v>
          </cell>
          <cell r="AQ537">
            <v>39836</v>
          </cell>
          <cell r="AX537">
            <v>39836</v>
          </cell>
          <cell r="BL537">
            <v>39836</v>
          </cell>
          <cell r="CG537">
            <v>39836</v>
          </cell>
          <cell r="CN537">
            <v>39836</v>
          </cell>
        </row>
        <row r="538">
          <cell r="A538">
            <v>39829</v>
          </cell>
          <cell r="H538">
            <v>39829</v>
          </cell>
          <cell r="O538">
            <v>39829</v>
          </cell>
          <cell r="V538">
            <v>39829</v>
          </cell>
          <cell r="AJ538">
            <v>39829</v>
          </cell>
          <cell r="AQ538">
            <v>39829</v>
          </cell>
          <cell r="AX538">
            <v>39829</v>
          </cell>
          <cell r="BL538">
            <v>39829</v>
          </cell>
          <cell r="CG538">
            <v>39829</v>
          </cell>
          <cell r="CN538">
            <v>39829</v>
          </cell>
        </row>
        <row r="539">
          <cell r="A539">
            <v>39822</v>
          </cell>
          <cell r="H539">
            <v>39822</v>
          </cell>
          <cell r="O539">
            <v>39822</v>
          </cell>
          <cell r="V539">
            <v>39822</v>
          </cell>
          <cell r="AJ539">
            <v>39822</v>
          </cell>
          <cell r="AQ539">
            <v>39822</v>
          </cell>
          <cell r="AX539">
            <v>39822</v>
          </cell>
          <cell r="BL539">
            <v>39822</v>
          </cell>
          <cell r="CG539">
            <v>39822</v>
          </cell>
          <cell r="CN539">
            <v>39822</v>
          </cell>
        </row>
        <row r="540">
          <cell r="A540">
            <v>39815</v>
          </cell>
          <cell r="H540">
            <v>39815</v>
          </cell>
          <cell r="O540">
            <v>39815</v>
          </cell>
          <cell r="V540">
            <v>39815</v>
          </cell>
          <cell r="AJ540">
            <v>39815</v>
          </cell>
          <cell r="AQ540">
            <v>39815</v>
          </cell>
          <cell r="AX540">
            <v>39815</v>
          </cell>
          <cell r="BL540">
            <v>39815</v>
          </cell>
          <cell r="CG540">
            <v>39815</v>
          </cell>
          <cell r="CN540">
            <v>39815</v>
          </cell>
        </row>
      </sheetData>
      <sheetData sheetId="17"/>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_FDSCACHE__"/>
      <sheetName val="Cover"/>
      <sheetName val="Inputs"/>
      <sheetName val="WCC"/>
      <sheetName val="_CIQHiddenCacheSheet"/>
      <sheetName val="Entity"/>
      <sheetName val="WCC Sensitivity"/>
      <sheetName val="Workpapers for WESCO--&gt;&gt;&gt;"/>
      <sheetName val="Rf"/>
      <sheetName val="Rm"/>
      <sheetName val="Rs"/>
      <sheetName val="Rs - SBBI"/>
      <sheetName val="Rs - D&amp;P"/>
      <sheetName val="Country Adj."/>
      <sheetName val="Kd"/>
      <sheetName val="Beta (β)"/>
      <sheetName val="Alpha (α)"/>
      <sheetName val="Beta Data"/>
      <sheetName val="Beta Hist.Cap.Structure"/>
      <sheetName val="Module1"/>
      <sheetName val="Module2"/>
      <sheetName val="Module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3">
          <cell r="BS13">
            <v>40907</v>
          </cell>
          <cell r="BV13">
            <v>40907</v>
          </cell>
        </row>
        <row r="14">
          <cell r="BS14">
            <v>40900</v>
          </cell>
          <cell r="BV14">
            <v>40877</v>
          </cell>
        </row>
        <row r="15">
          <cell r="BS15">
            <v>40893</v>
          </cell>
          <cell r="BV15">
            <v>40847</v>
          </cell>
        </row>
        <row r="16">
          <cell r="BS16">
            <v>40886</v>
          </cell>
          <cell r="BV16">
            <v>40816</v>
          </cell>
        </row>
        <row r="17">
          <cell r="BS17">
            <v>40879</v>
          </cell>
          <cell r="BV17">
            <v>40786</v>
          </cell>
        </row>
        <row r="18">
          <cell r="BS18">
            <v>40872</v>
          </cell>
          <cell r="BV18">
            <v>40753</v>
          </cell>
        </row>
        <row r="19">
          <cell r="BS19">
            <v>40865</v>
          </cell>
          <cell r="BV19">
            <v>40724</v>
          </cell>
        </row>
        <row r="20">
          <cell r="BS20">
            <v>40858</v>
          </cell>
          <cell r="BV20">
            <v>40694</v>
          </cell>
        </row>
        <row r="21">
          <cell r="BS21">
            <v>40851</v>
          </cell>
          <cell r="BV21">
            <v>40662</v>
          </cell>
        </row>
        <row r="22">
          <cell r="BS22">
            <v>40844</v>
          </cell>
          <cell r="BV22">
            <v>40633</v>
          </cell>
        </row>
        <row r="23">
          <cell r="BS23">
            <v>40837</v>
          </cell>
          <cell r="BV23">
            <v>40602</v>
          </cell>
        </row>
        <row r="24">
          <cell r="BS24">
            <v>40830</v>
          </cell>
          <cell r="BV24">
            <v>40574</v>
          </cell>
        </row>
        <row r="25">
          <cell r="BS25">
            <v>40823</v>
          </cell>
          <cell r="BV25">
            <v>40543</v>
          </cell>
        </row>
        <row r="26">
          <cell r="BS26">
            <v>40816</v>
          </cell>
          <cell r="BV26">
            <v>40512</v>
          </cell>
        </row>
        <row r="27">
          <cell r="BS27">
            <v>40809</v>
          </cell>
          <cell r="BV27">
            <v>40480</v>
          </cell>
        </row>
        <row r="28">
          <cell r="BS28">
            <v>40802</v>
          </cell>
          <cell r="BV28">
            <v>40451</v>
          </cell>
        </row>
        <row r="29">
          <cell r="BS29">
            <v>40795</v>
          </cell>
          <cell r="BV29">
            <v>40421</v>
          </cell>
        </row>
        <row r="30">
          <cell r="BS30">
            <v>40788</v>
          </cell>
          <cell r="BV30">
            <v>40389</v>
          </cell>
        </row>
        <row r="31">
          <cell r="BS31">
            <v>40781</v>
          </cell>
          <cell r="BV31">
            <v>40359</v>
          </cell>
        </row>
        <row r="32">
          <cell r="BS32">
            <v>40774</v>
          </cell>
          <cell r="BV32">
            <v>40326</v>
          </cell>
        </row>
        <row r="33">
          <cell r="BS33">
            <v>40767</v>
          </cell>
          <cell r="BV33">
            <v>40298</v>
          </cell>
        </row>
        <row r="34">
          <cell r="BS34">
            <v>40760</v>
          </cell>
          <cell r="BV34">
            <v>40268</v>
          </cell>
        </row>
        <row r="35">
          <cell r="BS35">
            <v>40753</v>
          </cell>
          <cell r="BV35">
            <v>40235</v>
          </cell>
        </row>
        <row r="36">
          <cell r="BS36">
            <v>40746</v>
          </cell>
          <cell r="BV36">
            <v>40207</v>
          </cell>
        </row>
        <row r="37">
          <cell r="BS37">
            <v>40739</v>
          </cell>
          <cell r="BV37">
            <v>40178</v>
          </cell>
        </row>
        <row r="38">
          <cell r="BS38">
            <v>40732</v>
          </cell>
          <cell r="BV38">
            <v>40147</v>
          </cell>
        </row>
        <row r="39">
          <cell r="BS39">
            <v>40725</v>
          </cell>
          <cell r="BV39">
            <v>40116</v>
          </cell>
        </row>
        <row r="40">
          <cell r="BS40">
            <v>40718</v>
          </cell>
          <cell r="BV40">
            <v>40086</v>
          </cell>
        </row>
        <row r="41">
          <cell r="BS41">
            <v>40711</v>
          </cell>
          <cell r="BV41">
            <v>40056</v>
          </cell>
        </row>
        <row r="42">
          <cell r="BS42">
            <v>40704</v>
          </cell>
          <cell r="BV42">
            <v>40025</v>
          </cell>
        </row>
        <row r="43">
          <cell r="BS43">
            <v>40697</v>
          </cell>
          <cell r="BV43">
            <v>39994</v>
          </cell>
        </row>
        <row r="44">
          <cell r="BS44">
            <v>40690</v>
          </cell>
          <cell r="BV44">
            <v>39962</v>
          </cell>
        </row>
        <row r="45">
          <cell r="BS45">
            <v>40683</v>
          </cell>
          <cell r="BV45">
            <v>39933</v>
          </cell>
        </row>
        <row r="46">
          <cell r="BS46">
            <v>40676</v>
          </cell>
          <cell r="BV46">
            <v>39903</v>
          </cell>
        </row>
        <row r="47">
          <cell r="BS47">
            <v>40669</v>
          </cell>
          <cell r="BV47">
            <v>39871</v>
          </cell>
        </row>
        <row r="48">
          <cell r="BS48">
            <v>40662</v>
          </cell>
          <cell r="BV48">
            <v>39843</v>
          </cell>
        </row>
        <row r="49">
          <cell r="BS49">
            <v>40654</v>
          </cell>
          <cell r="BV49">
            <v>39813</v>
          </cell>
        </row>
        <row r="50">
          <cell r="BS50">
            <v>40648</v>
          </cell>
          <cell r="BV50">
            <v>39780</v>
          </cell>
        </row>
        <row r="51">
          <cell r="BS51">
            <v>40641</v>
          </cell>
          <cell r="BV51">
            <v>39752</v>
          </cell>
        </row>
        <row r="52">
          <cell r="BS52">
            <v>40634</v>
          </cell>
          <cell r="BV52">
            <v>39721</v>
          </cell>
        </row>
        <row r="53">
          <cell r="BS53">
            <v>40627</v>
          </cell>
          <cell r="BV53">
            <v>39689</v>
          </cell>
        </row>
        <row r="54">
          <cell r="BS54">
            <v>40620</v>
          </cell>
          <cell r="BV54">
            <v>39660</v>
          </cell>
        </row>
        <row r="55">
          <cell r="BS55">
            <v>40613</v>
          </cell>
          <cell r="BV55">
            <v>39629</v>
          </cell>
        </row>
        <row r="56">
          <cell r="BS56">
            <v>40606</v>
          </cell>
          <cell r="BV56">
            <v>39598</v>
          </cell>
        </row>
        <row r="57">
          <cell r="BS57">
            <v>40599</v>
          </cell>
          <cell r="BV57">
            <v>39568</v>
          </cell>
        </row>
        <row r="58">
          <cell r="BS58">
            <v>40592</v>
          </cell>
          <cell r="BV58">
            <v>39538</v>
          </cell>
        </row>
        <row r="59">
          <cell r="BS59">
            <v>40585</v>
          </cell>
          <cell r="BV59">
            <v>39507</v>
          </cell>
        </row>
        <row r="60">
          <cell r="BS60">
            <v>40578</v>
          </cell>
          <cell r="BV60">
            <v>39478</v>
          </cell>
        </row>
        <row r="61">
          <cell r="BS61">
            <v>40571</v>
          </cell>
          <cell r="BV61">
            <v>39447</v>
          </cell>
        </row>
        <row r="62">
          <cell r="BS62">
            <v>40564</v>
          </cell>
          <cell r="BV62">
            <v>39416</v>
          </cell>
        </row>
        <row r="63">
          <cell r="BS63">
            <v>40557</v>
          </cell>
          <cell r="BV63">
            <v>39386</v>
          </cell>
        </row>
        <row r="64">
          <cell r="BS64">
            <v>40550</v>
          </cell>
          <cell r="BV64">
            <v>39353</v>
          </cell>
        </row>
        <row r="65">
          <cell r="BS65">
            <v>40543</v>
          </cell>
          <cell r="BV65">
            <v>39325</v>
          </cell>
        </row>
        <row r="66">
          <cell r="BS66">
            <v>40535</v>
          </cell>
          <cell r="BV66">
            <v>39294</v>
          </cell>
        </row>
        <row r="67">
          <cell r="BS67">
            <v>40529</v>
          </cell>
          <cell r="BV67">
            <v>39262</v>
          </cell>
        </row>
        <row r="68">
          <cell r="BS68">
            <v>40522</v>
          </cell>
          <cell r="BV68">
            <v>39233</v>
          </cell>
        </row>
        <row r="69">
          <cell r="BS69">
            <v>40515</v>
          </cell>
          <cell r="BV69">
            <v>39202</v>
          </cell>
        </row>
        <row r="70">
          <cell r="BS70">
            <v>40508</v>
          </cell>
          <cell r="BV70">
            <v>39171</v>
          </cell>
        </row>
        <row r="71">
          <cell r="BS71">
            <v>40501</v>
          </cell>
          <cell r="BV71">
            <v>39141</v>
          </cell>
        </row>
        <row r="72">
          <cell r="BS72">
            <v>40494</v>
          </cell>
        </row>
        <row r="73">
          <cell r="BS73">
            <v>40487</v>
          </cell>
        </row>
        <row r="74">
          <cell r="BS74">
            <v>40480</v>
          </cell>
        </row>
        <row r="75">
          <cell r="BS75">
            <v>40473</v>
          </cell>
        </row>
        <row r="76">
          <cell r="BS76">
            <v>40466</v>
          </cell>
        </row>
        <row r="77">
          <cell r="BS77">
            <v>40459</v>
          </cell>
        </row>
        <row r="78">
          <cell r="BS78">
            <v>40452</v>
          </cell>
        </row>
        <row r="79">
          <cell r="BS79">
            <v>40445</v>
          </cell>
        </row>
        <row r="80">
          <cell r="BS80">
            <v>40438</v>
          </cell>
        </row>
        <row r="81">
          <cell r="BS81">
            <v>40431</v>
          </cell>
        </row>
        <row r="82">
          <cell r="BS82">
            <v>40424</v>
          </cell>
        </row>
        <row r="83">
          <cell r="BS83">
            <v>40417</v>
          </cell>
        </row>
        <row r="84">
          <cell r="BS84">
            <v>40410</v>
          </cell>
        </row>
        <row r="85">
          <cell r="BS85">
            <v>40403</v>
          </cell>
        </row>
        <row r="86">
          <cell r="BS86">
            <v>40396</v>
          </cell>
        </row>
        <row r="87">
          <cell r="BS87">
            <v>40389</v>
          </cell>
        </row>
        <row r="88">
          <cell r="BS88">
            <v>40382</v>
          </cell>
        </row>
        <row r="89">
          <cell r="BS89">
            <v>40375</v>
          </cell>
        </row>
        <row r="90">
          <cell r="BS90">
            <v>40368</v>
          </cell>
        </row>
        <row r="91">
          <cell r="BS91">
            <v>40361</v>
          </cell>
        </row>
        <row r="92">
          <cell r="BS92">
            <v>40354</v>
          </cell>
        </row>
        <row r="93">
          <cell r="BS93">
            <v>40347</v>
          </cell>
        </row>
        <row r="94">
          <cell r="BS94">
            <v>40340</v>
          </cell>
        </row>
        <row r="95">
          <cell r="BS95">
            <v>40333</v>
          </cell>
        </row>
        <row r="96">
          <cell r="BS96">
            <v>40326</v>
          </cell>
        </row>
        <row r="97">
          <cell r="BS97">
            <v>40319</v>
          </cell>
        </row>
        <row r="98">
          <cell r="BS98">
            <v>40312</v>
          </cell>
        </row>
        <row r="99">
          <cell r="BS99">
            <v>40305</v>
          </cell>
        </row>
        <row r="100">
          <cell r="BS100">
            <v>40298</v>
          </cell>
        </row>
        <row r="101">
          <cell r="BS101">
            <v>40291</v>
          </cell>
        </row>
        <row r="102">
          <cell r="BS102">
            <v>40284</v>
          </cell>
        </row>
        <row r="103">
          <cell r="BS103">
            <v>40277</v>
          </cell>
        </row>
        <row r="104">
          <cell r="BS104">
            <v>40269</v>
          </cell>
        </row>
        <row r="105">
          <cell r="BS105">
            <v>40263</v>
          </cell>
        </row>
        <row r="106">
          <cell r="BS106">
            <v>40256</v>
          </cell>
        </row>
        <row r="107">
          <cell r="BS107">
            <v>40249</v>
          </cell>
        </row>
        <row r="108">
          <cell r="BS108">
            <v>40242</v>
          </cell>
        </row>
        <row r="109">
          <cell r="BS109">
            <v>40235</v>
          </cell>
        </row>
        <row r="110">
          <cell r="BS110">
            <v>40228</v>
          </cell>
        </row>
        <row r="111">
          <cell r="BS111">
            <v>40221</v>
          </cell>
        </row>
        <row r="112">
          <cell r="BS112">
            <v>40214</v>
          </cell>
        </row>
        <row r="113">
          <cell r="BS113">
            <v>40207</v>
          </cell>
        </row>
        <row r="114">
          <cell r="BS114">
            <v>40200</v>
          </cell>
        </row>
        <row r="115">
          <cell r="BS115">
            <v>40193</v>
          </cell>
        </row>
        <row r="116">
          <cell r="BS116">
            <v>40186</v>
          </cell>
        </row>
        <row r="117">
          <cell r="BS117">
            <v>40178</v>
          </cell>
        </row>
        <row r="118">
          <cell r="BS118">
            <v>40171</v>
          </cell>
        </row>
        <row r="119">
          <cell r="BS119">
            <v>40165</v>
          </cell>
        </row>
        <row r="120">
          <cell r="BS120">
            <v>40158</v>
          </cell>
        </row>
        <row r="121">
          <cell r="BS121">
            <v>40151</v>
          </cell>
        </row>
        <row r="122">
          <cell r="BS122">
            <v>40144</v>
          </cell>
        </row>
        <row r="123">
          <cell r="BS123">
            <v>40137</v>
          </cell>
        </row>
        <row r="124">
          <cell r="BS124">
            <v>40130</v>
          </cell>
        </row>
        <row r="125">
          <cell r="BS125">
            <v>40123</v>
          </cell>
        </row>
        <row r="126">
          <cell r="BS126">
            <v>40116</v>
          </cell>
        </row>
        <row r="127">
          <cell r="BS127">
            <v>40109</v>
          </cell>
        </row>
        <row r="128">
          <cell r="BS128">
            <v>40102</v>
          </cell>
        </row>
        <row r="129">
          <cell r="BS129">
            <v>40095</v>
          </cell>
        </row>
        <row r="130">
          <cell r="BS130">
            <v>40088</v>
          </cell>
        </row>
        <row r="131">
          <cell r="BS131">
            <v>40081</v>
          </cell>
        </row>
        <row r="132">
          <cell r="BS132">
            <v>40074</v>
          </cell>
        </row>
        <row r="133">
          <cell r="BS133">
            <v>40067</v>
          </cell>
        </row>
        <row r="134">
          <cell r="BS134">
            <v>40060</v>
          </cell>
        </row>
        <row r="135">
          <cell r="BS135">
            <v>40053</v>
          </cell>
        </row>
        <row r="136">
          <cell r="BS136">
            <v>40046</v>
          </cell>
        </row>
        <row r="137">
          <cell r="BS137">
            <v>40039</v>
          </cell>
        </row>
        <row r="138">
          <cell r="BS138">
            <v>40032</v>
          </cell>
        </row>
        <row r="139">
          <cell r="BS139">
            <v>40025</v>
          </cell>
        </row>
        <row r="140">
          <cell r="BS140">
            <v>40018</v>
          </cell>
        </row>
        <row r="141">
          <cell r="BS141">
            <v>40011</v>
          </cell>
        </row>
        <row r="142">
          <cell r="BS142">
            <v>40004</v>
          </cell>
        </row>
        <row r="143">
          <cell r="BS143">
            <v>39996</v>
          </cell>
        </row>
        <row r="144">
          <cell r="BS144">
            <v>39990</v>
          </cell>
        </row>
        <row r="145">
          <cell r="BS145">
            <v>39983</v>
          </cell>
        </row>
        <row r="146">
          <cell r="BS146">
            <v>39976</v>
          </cell>
        </row>
        <row r="147">
          <cell r="BS147">
            <v>39969</v>
          </cell>
        </row>
        <row r="148">
          <cell r="BS148">
            <v>39962</v>
          </cell>
        </row>
        <row r="149">
          <cell r="BS149">
            <v>39955</v>
          </cell>
        </row>
        <row r="150">
          <cell r="BS150">
            <v>39948</v>
          </cell>
        </row>
        <row r="151">
          <cell r="BS151">
            <v>39941</v>
          </cell>
        </row>
        <row r="152">
          <cell r="BS152">
            <v>39934</v>
          </cell>
        </row>
        <row r="153">
          <cell r="BS153">
            <v>39927</v>
          </cell>
        </row>
        <row r="154">
          <cell r="BS154">
            <v>39920</v>
          </cell>
        </row>
        <row r="155">
          <cell r="BS155">
            <v>39912</v>
          </cell>
        </row>
        <row r="156">
          <cell r="BS156">
            <v>39906</v>
          </cell>
        </row>
        <row r="157">
          <cell r="BS157">
            <v>39899</v>
          </cell>
        </row>
        <row r="158">
          <cell r="BS158">
            <v>39892</v>
          </cell>
        </row>
        <row r="159">
          <cell r="BS159">
            <v>39885</v>
          </cell>
        </row>
        <row r="160">
          <cell r="BS160">
            <v>39878</v>
          </cell>
        </row>
        <row r="161">
          <cell r="BS161">
            <v>39871</v>
          </cell>
        </row>
        <row r="162">
          <cell r="BS162">
            <v>39864</v>
          </cell>
        </row>
        <row r="163">
          <cell r="BS163">
            <v>39857</v>
          </cell>
        </row>
        <row r="164">
          <cell r="BS164">
            <v>39850</v>
          </cell>
        </row>
        <row r="165">
          <cell r="BS165">
            <v>39843</v>
          </cell>
        </row>
        <row r="166">
          <cell r="BS166">
            <v>39836</v>
          </cell>
        </row>
        <row r="167">
          <cell r="BS167">
            <v>39829</v>
          </cell>
        </row>
        <row r="168">
          <cell r="BS168">
            <v>39822</v>
          </cell>
        </row>
        <row r="169">
          <cell r="BS169">
            <v>39815</v>
          </cell>
        </row>
        <row r="170">
          <cell r="BS170">
            <v>39808</v>
          </cell>
        </row>
        <row r="171">
          <cell r="BS171">
            <v>39801</v>
          </cell>
        </row>
        <row r="172">
          <cell r="BS172">
            <v>39794</v>
          </cell>
        </row>
        <row r="173">
          <cell r="BS173">
            <v>39787</v>
          </cell>
        </row>
        <row r="174">
          <cell r="BS174">
            <v>39780</v>
          </cell>
        </row>
        <row r="175">
          <cell r="BS175">
            <v>39773</v>
          </cell>
        </row>
        <row r="176">
          <cell r="BS176">
            <v>39766</v>
          </cell>
        </row>
        <row r="177">
          <cell r="BS177">
            <v>39759</v>
          </cell>
        </row>
        <row r="178">
          <cell r="BS178">
            <v>39752</v>
          </cell>
        </row>
        <row r="179">
          <cell r="BS179">
            <v>39745</v>
          </cell>
        </row>
        <row r="180">
          <cell r="BS180">
            <v>39738</v>
          </cell>
        </row>
        <row r="181">
          <cell r="BS181">
            <v>39731</v>
          </cell>
        </row>
        <row r="182">
          <cell r="BS182">
            <v>39724</v>
          </cell>
        </row>
        <row r="183">
          <cell r="BS183">
            <v>39717</v>
          </cell>
        </row>
        <row r="184">
          <cell r="BS184">
            <v>39710</v>
          </cell>
        </row>
        <row r="185">
          <cell r="BS185">
            <v>39703</v>
          </cell>
        </row>
        <row r="186">
          <cell r="BS186">
            <v>39696</v>
          </cell>
        </row>
        <row r="187">
          <cell r="BS187">
            <v>39689</v>
          </cell>
        </row>
        <row r="188">
          <cell r="BS188">
            <v>39682</v>
          </cell>
        </row>
        <row r="189">
          <cell r="BS189">
            <v>39675</v>
          </cell>
        </row>
        <row r="190">
          <cell r="BS190">
            <v>39668</v>
          </cell>
        </row>
        <row r="191">
          <cell r="BS191">
            <v>39661</v>
          </cell>
        </row>
        <row r="192">
          <cell r="BS192">
            <v>39654</v>
          </cell>
        </row>
        <row r="193">
          <cell r="BS193">
            <v>39647</v>
          </cell>
        </row>
        <row r="194">
          <cell r="BS194">
            <v>39640</v>
          </cell>
        </row>
        <row r="195">
          <cell r="BS195">
            <v>39632</v>
          </cell>
        </row>
        <row r="196">
          <cell r="BS196">
            <v>39626</v>
          </cell>
        </row>
        <row r="197">
          <cell r="BS197">
            <v>39619</v>
          </cell>
        </row>
        <row r="198">
          <cell r="BS198">
            <v>39612</v>
          </cell>
        </row>
        <row r="199">
          <cell r="BS199">
            <v>39605</v>
          </cell>
        </row>
        <row r="200">
          <cell r="BS200">
            <v>39598</v>
          </cell>
        </row>
        <row r="201">
          <cell r="BS201">
            <v>39591</v>
          </cell>
        </row>
        <row r="202">
          <cell r="BS202">
            <v>39584</v>
          </cell>
        </row>
        <row r="203">
          <cell r="BS203">
            <v>39577</v>
          </cell>
        </row>
        <row r="204">
          <cell r="BS204">
            <v>39570</v>
          </cell>
        </row>
        <row r="205">
          <cell r="BS205">
            <v>39563</v>
          </cell>
        </row>
        <row r="206">
          <cell r="BS206">
            <v>39556</v>
          </cell>
        </row>
        <row r="207">
          <cell r="BS207">
            <v>39549</v>
          </cell>
        </row>
        <row r="208">
          <cell r="BS208">
            <v>39542</v>
          </cell>
        </row>
        <row r="209">
          <cell r="BS209">
            <v>39535</v>
          </cell>
        </row>
        <row r="210">
          <cell r="BS210">
            <v>39527</v>
          </cell>
        </row>
        <row r="211">
          <cell r="BS211">
            <v>39521</v>
          </cell>
        </row>
        <row r="212">
          <cell r="BS212">
            <v>39514</v>
          </cell>
        </row>
        <row r="213">
          <cell r="BS213">
            <v>39507</v>
          </cell>
        </row>
        <row r="214">
          <cell r="BS214">
            <v>39500</v>
          </cell>
        </row>
        <row r="215">
          <cell r="BS215">
            <v>39493</v>
          </cell>
        </row>
        <row r="216">
          <cell r="BS216">
            <v>39486</v>
          </cell>
        </row>
        <row r="217">
          <cell r="BS217">
            <v>39479</v>
          </cell>
        </row>
        <row r="218">
          <cell r="BS218">
            <v>39472</v>
          </cell>
        </row>
        <row r="219">
          <cell r="BS219">
            <v>39465</v>
          </cell>
        </row>
        <row r="220">
          <cell r="BS220">
            <v>39458</v>
          </cell>
        </row>
        <row r="221">
          <cell r="BS221">
            <v>39451</v>
          </cell>
        </row>
        <row r="222">
          <cell r="BS222">
            <v>39444</v>
          </cell>
        </row>
        <row r="223">
          <cell r="BS223">
            <v>39437</v>
          </cell>
        </row>
        <row r="224">
          <cell r="BS224">
            <v>39430</v>
          </cell>
        </row>
        <row r="225">
          <cell r="BS225">
            <v>39423</v>
          </cell>
        </row>
        <row r="226">
          <cell r="BS226">
            <v>39416</v>
          </cell>
        </row>
        <row r="227">
          <cell r="BS227">
            <v>39409</v>
          </cell>
        </row>
        <row r="228">
          <cell r="BS228">
            <v>39402</v>
          </cell>
        </row>
        <row r="229">
          <cell r="BS229">
            <v>39395</v>
          </cell>
        </row>
        <row r="230">
          <cell r="BS230">
            <v>39388</v>
          </cell>
        </row>
        <row r="231">
          <cell r="BS231">
            <v>39381</v>
          </cell>
        </row>
        <row r="232">
          <cell r="BS232">
            <v>39374</v>
          </cell>
        </row>
        <row r="233">
          <cell r="BS233">
            <v>39367</v>
          </cell>
        </row>
        <row r="234">
          <cell r="BS234">
            <v>39360</v>
          </cell>
        </row>
        <row r="235">
          <cell r="BS235">
            <v>39353</v>
          </cell>
        </row>
        <row r="236">
          <cell r="BS236">
            <v>39346</v>
          </cell>
        </row>
        <row r="237">
          <cell r="BS237">
            <v>39339</v>
          </cell>
        </row>
        <row r="238">
          <cell r="BS238">
            <v>39332</v>
          </cell>
        </row>
        <row r="239">
          <cell r="BS239">
            <v>39325</v>
          </cell>
        </row>
        <row r="240">
          <cell r="BS240">
            <v>39318</v>
          </cell>
        </row>
        <row r="241">
          <cell r="BS241">
            <v>39311</v>
          </cell>
        </row>
        <row r="242">
          <cell r="BS242">
            <v>39304</v>
          </cell>
        </row>
        <row r="243">
          <cell r="BS243">
            <v>39297</v>
          </cell>
        </row>
        <row r="244">
          <cell r="BS244">
            <v>39290</v>
          </cell>
        </row>
        <row r="245">
          <cell r="BS245">
            <v>39283</v>
          </cell>
        </row>
        <row r="246">
          <cell r="BS246">
            <v>39276</v>
          </cell>
        </row>
        <row r="247">
          <cell r="BS247">
            <v>39269</v>
          </cell>
        </row>
        <row r="248">
          <cell r="BS248">
            <v>39262</v>
          </cell>
        </row>
        <row r="249">
          <cell r="BS249">
            <v>39255</v>
          </cell>
        </row>
        <row r="250">
          <cell r="BS250">
            <v>39248</v>
          </cell>
        </row>
        <row r="251">
          <cell r="BS251">
            <v>39241</v>
          </cell>
        </row>
        <row r="252">
          <cell r="BS252">
            <v>39234</v>
          </cell>
        </row>
        <row r="253">
          <cell r="BS253">
            <v>39227</v>
          </cell>
        </row>
        <row r="254">
          <cell r="BS254">
            <v>39220</v>
          </cell>
        </row>
        <row r="255">
          <cell r="BS255">
            <v>39213</v>
          </cell>
        </row>
        <row r="256">
          <cell r="BS256">
            <v>39206</v>
          </cell>
        </row>
        <row r="257">
          <cell r="BS257">
            <v>39199</v>
          </cell>
        </row>
        <row r="258">
          <cell r="BS258">
            <v>39192</v>
          </cell>
        </row>
        <row r="259">
          <cell r="BS259">
            <v>39185</v>
          </cell>
        </row>
        <row r="260">
          <cell r="BS260">
            <v>39177</v>
          </cell>
        </row>
        <row r="261">
          <cell r="BS261">
            <v>39171</v>
          </cell>
        </row>
        <row r="262">
          <cell r="BS262">
            <v>39164</v>
          </cell>
        </row>
        <row r="263">
          <cell r="BS263">
            <v>39157</v>
          </cell>
        </row>
        <row r="264">
          <cell r="BS264">
            <v>39150</v>
          </cell>
        </row>
        <row r="265">
          <cell r="BS265">
            <v>39143</v>
          </cell>
        </row>
        <row r="266">
          <cell r="BS266">
            <v>39136</v>
          </cell>
        </row>
        <row r="267">
          <cell r="BS267">
            <v>39129</v>
          </cell>
        </row>
        <row r="268">
          <cell r="BS268">
            <v>39122</v>
          </cell>
        </row>
        <row r="269">
          <cell r="BS269">
            <v>39115</v>
          </cell>
        </row>
        <row r="270">
          <cell r="BS270">
            <v>39108</v>
          </cell>
        </row>
        <row r="271">
          <cell r="BS271">
            <v>39101</v>
          </cell>
        </row>
        <row r="272">
          <cell r="BS272">
            <v>39094</v>
          </cell>
        </row>
        <row r="273">
          <cell r="BS273">
            <v>39087</v>
          </cell>
        </row>
      </sheetData>
      <sheetData sheetId="18"/>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 BKS"/>
      <sheetName val="QA - AL"/>
      <sheetName val="COMPARISON"/>
      <sheetName val="Overall Notes"/>
      <sheetName val="Top Sheet EBITDA Anthony"/>
      <sheetName val="Market Capitalization Presentat"/>
      <sheetName val="Old and New EBITDA Projections"/>
      <sheetName val="Bridge Carrying Value"/>
      <sheetName val="Sensitivity - Growth Discount"/>
      <sheetName val="Sensitivity - EBITDA"/>
      <sheetName val="2014 Updated Budget"/>
      <sheetName val="Comparison 2014"/>
      <sheetName val="Senior Wellness Update"/>
      <sheetName val="Motion"/>
      <sheetName val="MCF"/>
      <sheetName val="Inputs"/>
      <sheetName val="_CIQHiddenCacheSheet"/>
      <sheetName val="1A Summary"/>
      <sheetName val="1B Market Capitalization"/>
      <sheetName val="2A Physiotherapy - Clincs"/>
      <sheetName val="2B Ops"/>
      <sheetName val="2C BS"/>
      <sheetName val="2D Bridge"/>
      <sheetName val="3A Physiotherapy - Eldercare"/>
      <sheetName val="3A Eldercare DCF"/>
      <sheetName val="3B Ops"/>
      <sheetName val="3C BS"/>
      <sheetName val="3D Bridge"/>
      <sheetName val="4A Assessments"/>
      <sheetName val="4B Ops"/>
      <sheetName val="4C BS"/>
      <sheetName val="4D Bridge"/>
      <sheetName val="5A Pharmacy"/>
      <sheetName val="5B Ops"/>
      <sheetName val="5C BS"/>
      <sheetName val="5D Bridge"/>
      <sheetName val="6A Western Surg"/>
      <sheetName val="6B Ops"/>
      <sheetName val="6C BS"/>
      <sheetName val="6D Bridge"/>
      <sheetName val="7A Eastern Surg"/>
      <sheetName val="7A Eastern DCF"/>
      <sheetName val="7B Ops"/>
      <sheetName val="7C BS"/>
      <sheetName val="7D Bridge"/>
      <sheetName val="8A Retail &amp; Med"/>
      <sheetName val="8A Retail and Med DCF"/>
      <sheetName val="8B Ops"/>
      <sheetName val="8C BS"/>
      <sheetName val="8D Bridge"/>
      <sheetName val="9A Orthotics"/>
      <sheetName val="9B Ops"/>
      <sheetName val="9C BS"/>
      <sheetName val="9D Bridge"/>
      <sheetName val="10 Comps"/>
      <sheetName val="11 Transactions"/>
      <sheetName val="12 WACC Summary"/>
      <sheetName val="Working Papers --&gt;"/>
      <sheetName val="Tax Losses"/>
      <sheetName val="7A NBV"/>
      <sheetName val="Reconcilining our CV to TB CV"/>
      <sheetName val="Bridge Enterprise Value"/>
      <sheetName val="Sensitivity Analysis - EBITDA"/>
      <sheetName val="Per CGU Tax Rates"/>
      <sheetName val="Substantively Enacted Tax"/>
      <sheetName val="Deloitte TB TO USE ALLOCATIONS"/>
      <sheetName val="Deloitte TB TO USE"/>
      <sheetName val="Working capital analysis - Days"/>
      <sheetName val="G&amp;A and Payable Allocation"/>
      <sheetName val="Carrying Value Check"/>
      <sheetName val="Treasury Options Warrants"/>
      <sheetName val="Intangible Assets Balances"/>
      <sheetName val="UCC Balances"/>
      <sheetName val="BBB - Industrial"/>
      <sheetName val="BB - Industrial"/>
      <sheetName val="B - Industrial"/>
      <sheetName val="Cost of Sales"/>
      <sheetName val="Cost to sell"/>
      <sheetName val="Capital Exp"/>
      <sheetName val="Market Cap and EV Analysis"/>
      <sheetName val="Other Comparable Information"/>
      <sheetName val="Base data"/>
      <sheetName val="Lead Sheet"/>
      <sheetName val="Base working"/>
      <sheetName val="Bid ask working"/>
      <sheetName val="BID ASK SPREAD"/>
      <sheetName val="Individual CCA"/>
      <sheetName val="Weighted Average CCA"/>
      <sheetName val="Past Model --&gt;&gt;"/>
      <sheetName val="Assessments Historical"/>
      <sheetName val="2B Ops (2)"/>
      <sheetName val="3B Ops (2)"/>
      <sheetName val="4B Ops (2)"/>
      <sheetName val="5B Ops (2)"/>
      <sheetName val="6B Ops (2)"/>
      <sheetName val="7B Ops (2)"/>
      <sheetName val="8B Ops (2)"/>
      <sheetName val="9B Ops (2)"/>
      <sheetName val="10B. Ops (2)"/>
      <sheetName val="11B. Ops (2)"/>
      <sheetName val="PBC--&gt;&gt;"/>
      <sheetName val="Updated Forecasts"/>
      <sheetName val="PBC Trial Balance"/>
      <sheetName val="T2"/>
      <sheetName val="TB"/>
      <sheetName val="AP Allocations"/>
      <sheetName val="Capital Expenditure"/>
      <sheetName val="Historical Info provided "/>
      <sheetName val="NOLS"/>
      <sheetName val="CHC 2012 Management Fee Det."/>
      <sheetName val="CHC Revenues-GST by Year"/>
      <sheetName val="Forecasts"/>
      <sheetName val="Updated CHC 2012 Management Fee"/>
      <sheetName val="Update CHC Revenues-GST"/>
      <sheetName val="Allocation of Mgm Fees by LE"/>
      <sheetName val="Update Allocation of Mgm Fe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ow r="14">
          <cell r="K14">
            <v>3</v>
          </cell>
          <cell r="L14">
            <v>0.2</v>
          </cell>
          <cell r="M14">
            <v>0.5</v>
          </cell>
          <cell r="N14">
            <v>0.34</v>
          </cell>
          <cell r="O14">
            <v>0.9</v>
          </cell>
          <cell r="P14">
            <v>1.2</v>
          </cell>
          <cell r="R14">
            <v>0.34</v>
          </cell>
          <cell r="S14">
            <v>0.84375</v>
          </cell>
          <cell r="T14">
            <v>0</v>
          </cell>
        </row>
        <row r="15">
          <cell r="K15">
            <v>3</v>
          </cell>
          <cell r="L15">
            <v>0.51</v>
          </cell>
          <cell r="M15">
            <v>1</v>
          </cell>
          <cell r="N15">
            <v>0.88</v>
          </cell>
          <cell r="O15">
            <v>3.88</v>
          </cell>
          <cell r="P15">
            <v>2.6</v>
          </cell>
          <cell r="R15">
            <v>0.86</v>
          </cell>
          <cell r="S15">
            <v>1.7250000000000001</v>
          </cell>
          <cell r="T15">
            <v>0</v>
          </cell>
        </row>
        <row r="16">
          <cell r="K16">
            <v>3</v>
          </cell>
          <cell r="L16">
            <v>1.01</v>
          </cell>
          <cell r="M16">
            <v>1.5</v>
          </cell>
          <cell r="N16">
            <v>1.03</v>
          </cell>
          <cell r="O16">
            <v>1.1000000000000001</v>
          </cell>
          <cell r="P16">
            <v>1.9</v>
          </cell>
          <cell r="R16">
            <v>1.03</v>
          </cell>
          <cell r="S16">
            <v>0.82499999999999996</v>
          </cell>
          <cell r="T16">
            <v>0</v>
          </cell>
        </row>
        <row r="17">
          <cell r="K17">
            <v>3</v>
          </cell>
          <cell r="L17">
            <v>1.51</v>
          </cell>
          <cell r="M17">
            <v>1.88</v>
          </cell>
          <cell r="N17">
            <v>1.8</v>
          </cell>
          <cell r="O17">
            <v>5.3445</v>
          </cell>
          <cell r="P17">
            <v>3.6</v>
          </cell>
          <cell r="R17">
            <v>1.8</v>
          </cell>
          <cell r="S17">
            <v>1.33613</v>
          </cell>
          <cell r="T17">
            <v>0</v>
          </cell>
        </row>
      </sheetData>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11 return USCORPS"/>
      <sheetName val="YTD return TZH&amp;BPO US CORPS"/>
      <sheetName val="9-11 return TZH&amp;BPO"/>
      <sheetName val="YTD return TZH&amp;BPO"/>
      <sheetName val="Company Description"/>
      <sheetName val="Data"/>
      <sheetName val="Database"/>
      <sheetName val="SecurityData"/>
    </sheetNames>
    <sheetDataSet>
      <sheetData sheetId="0"/>
      <sheetData sheetId="1"/>
      <sheetData sheetId="2"/>
      <sheetData sheetId="3"/>
      <sheetData sheetId="4"/>
      <sheetData sheetId="5">
        <row r="2">
          <cell r="B2" t="str">
            <v>Px Last</v>
          </cell>
        </row>
      </sheetData>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lications"/>
      <sheetName val="Monthly Paper Chart"/>
      <sheetName val="Monthly Pulp Chart"/>
      <sheetName val="Quarterly Pulp Chart"/>
      <sheetName val="NEWSPRINT &amp; UGW"/>
      <sheetName val="MONTHLY PULP"/>
      <sheetName val="QUARTERLY PULP"/>
      <sheetName val="Commodity Prices"/>
    </sheetNames>
    <sheetDataSet>
      <sheetData sheetId="0"/>
      <sheetData sheetId="1" refreshError="1"/>
      <sheetData sheetId="2" refreshError="1"/>
      <sheetData sheetId="3" refreshError="1"/>
      <sheetData sheetId="4"/>
      <sheetData sheetId="5"/>
      <sheetData sheetId="6">
        <row r="6">
          <cell r="B6">
            <v>480</v>
          </cell>
        </row>
        <row r="10">
          <cell r="A10" t="str">
            <v>Q1, 1985</v>
          </cell>
        </row>
        <row r="11">
          <cell r="A11" t="str">
            <v>Q2, 1985</v>
          </cell>
        </row>
        <row r="12">
          <cell r="A12" t="str">
            <v>Q3, 1985</v>
          </cell>
        </row>
        <row r="13">
          <cell r="A13" t="str">
            <v>Q4, 1985</v>
          </cell>
        </row>
        <row r="14">
          <cell r="A14" t="str">
            <v>Q1, 1986</v>
          </cell>
        </row>
        <row r="15">
          <cell r="A15" t="str">
            <v>Q2, 1986</v>
          </cell>
        </row>
        <row r="16">
          <cell r="A16" t="str">
            <v>Q3, 1986</v>
          </cell>
        </row>
        <row r="17">
          <cell r="A17" t="str">
            <v>Q4, 1986</v>
          </cell>
        </row>
        <row r="18">
          <cell r="A18" t="str">
            <v>Q1, 1987</v>
          </cell>
        </row>
        <row r="19">
          <cell r="A19" t="str">
            <v>Q2, 1987</v>
          </cell>
        </row>
        <row r="20">
          <cell r="A20" t="str">
            <v>Q3, 1987</v>
          </cell>
        </row>
        <row r="21">
          <cell r="A21" t="str">
            <v>Q4, 1987</v>
          </cell>
        </row>
        <row r="22">
          <cell r="A22" t="str">
            <v>Q1, 1988</v>
          </cell>
        </row>
        <row r="23">
          <cell r="A23" t="str">
            <v>Q2, 1988</v>
          </cell>
        </row>
        <row r="24">
          <cell r="A24" t="str">
            <v>Q3, 1988</v>
          </cell>
        </row>
        <row r="25">
          <cell r="A25" t="str">
            <v>Q4, 1988</v>
          </cell>
        </row>
        <row r="26">
          <cell r="A26" t="str">
            <v>Q1, 1989</v>
          </cell>
        </row>
        <row r="27">
          <cell r="A27" t="str">
            <v>Q2, 1989</v>
          </cell>
        </row>
        <row r="28">
          <cell r="A28" t="str">
            <v>Q3, 1989</v>
          </cell>
        </row>
        <row r="29">
          <cell r="A29" t="str">
            <v>Q4, 1989</v>
          </cell>
        </row>
        <row r="30">
          <cell r="A30" t="str">
            <v>Q1, 1990</v>
          </cell>
          <cell r="B30">
            <v>830</v>
          </cell>
        </row>
        <row r="31">
          <cell r="A31" t="str">
            <v>Q2, 1990</v>
          </cell>
          <cell r="B31">
            <v>830</v>
          </cell>
        </row>
        <row r="32">
          <cell r="A32" t="str">
            <v>Q3, 1990</v>
          </cell>
          <cell r="B32">
            <v>800</v>
          </cell>
        </row>
        <row r="33">
          <cell r="A33" t="str">
            <v>Q4, 1990</v>
          </cell>
          <cell r="B33">
            <v>750</v>
          </cell>
        </row>
        <row r="34">
          <cell r="A34" t="str">
            <v>Q1, 1991</v>
          </cell>
          <cell r="B34">
            <v>662.5</v>
          </cell>
        </row>
        <row r="35">
          <cell r="A35" t="str">
            <v>Q2, 1991</v>
          </cell>
          <cell r="B35">
            <v>625</v>
          </cell>
        </row>
        <row r="36">
          <cell r="A36" t="str">
            <v>Q3, 1991</v>
          </cell>
          <cell r="B36">
            <v>525</v>
          </cell>
        </row>
        <row r="37">
          <cell r="A37" t="str">
            <v>Q4, 1991</v>
          </cell>
          <cell r="B37">
            <v>500</v>
          </cell>
        </row>
        <row r="38">
          <cell r="A38" t="str">
            <v>Q1, 1992</v>
          </cell>
          <cell r="B38">
            <v>540</v>
          </cell>
        </row>
        <row r="39">
          <cell r="A39" t="str">
            <v>Q2, 1992</v>
          </cell>
          <cell r="B39">
            <v>560</v>
          </cell>
        </row>
        <row r="40">
          <cell r="A40" t="str">
            <v>Q3, 1992</v>
          </cell>
          <cell r="B40">
            <v>590</v>
          </cell>
        </row>
        <row r="41">
          <cell r="A41" t="str">
            <v>Q4, 1992</v>
          </cell>
          <cell r="B41">
            <v>570</v>
          </cell>
        </row>
        <row r="42">
          <cell r="A42" t="str">
            <v>Q1, 1993</v>
          </cell>
          <cell r="B42">
            <v>480</v>
          </cell>
        </row>
        <row r="43">
          <cell r="A43" t="str">
            <v>Q2, 1993</v>
          </cell>
          <cell r="B43">
            <v>465</v>
          </cell>
        </row>
        <row r="44">
          <cell r="A44" t="str">
            <v>Q3, 1993</v>
          </cell>
          <cell r="B44">
            <v>440</v>
          </cell>
        </row>
        <row r="45">
          <cell r="A45" t="str">
            <v>Q4, 1993</v>
          </cell>
          <cell r="B45">
            <v>415</v>
          </cell>
        </row>
        <row r="46">
          <cell r="A46" t="str">
            <v>Q1, 1994</v>
          </cell>
          <cell r="B46">
            <v>455</v>
          </cell>
        </row>
        <row r="47">
          <cell r="A47" t="str">
            <v>Q2, 1994</v>
          </cell>
          <cell r="B47">
            <v>520</v>
          </cell>
        </row>
        <row r="48">
          <cell r="A48" t="str">
            <v>Q3, 1994</v>
          </cell>
          <cell r="B48">
            <v>595</v>
          </cell>
        </row>
        <row r="49">
          <cell r="A49" t="str">
            <v>Q4, 1994</v>
          </cell>
          <cell r="B49">
            <v>700</v>
          </cell>
        </row>
        <row r="50">
          <cell r="A50" t="str">
            <v>Q1, 1995</v>
          </cell>
          <cell r="B50">
            <v>775</v>
          </cell>
        </row>
        <row r="51">
          <cell r="A51" t="str">
            <v>Q2, 1995</v>
          </cell>
          <cell r="B51">
            <v>855</v>
          </cell>
        </row>
        <row r="52">
          <cell r="A52" t="str">
            <v>Q3, 1995</v>
          </cell>
          <cell r="B52">
            <v>910</v>
          </cell>
        </row>
        <row r="53">
          <cell r="A53" t="str">
            <v>Q4, 1995</v>
          </cell>
          <cell r="B53">
            <v>955</v>
          </cell>
        </row>
        <row r="54">
          <cell r="A54" t="str">
            <v>Q1, 1996</v>
          </cell>
          <cell r="B54">
            <v>685</v>
          </cell>
        </row>
        <row r="55">
          <cell r="A55" t="str">
            <v>Q2, 1996</v>
          </cell>
          <cell r="B55">
            <v>515</v>
          </cell>
        </row>
        <row r="56">
          <cell r="A56" t="str">
            <v>Q3, 1996</v>
          </cell>
          <cell r="B56">
            <v>565</v>
          </cell>
        </row>
        <row r="57">
          <cell r="A57" t="str">
            <v>Q4, 1996</v>
          </cell>
          <cell r="B57">
            <v>580</v>
          </cell>
        </row>
        <row r="58">
          <cell r="A58" t="str">
            <v>Q1, 1997</v>
          </cell>
          <cell r="B58">
            <v>570</v>
          </cell>
        </row>
        <row r="59">
          <cell r="A59" t="str">
            <v>Q2, 1997</v>
          </cell>
          <cell r="B59">
            <v>580</v>
          </cell>
        </row>
        <row r="60">
          <cell r="A60" t="str">
            <v>Q3, 1997</v>
          </cell>
          <cell r="B60">
            <v>630</v>
          </cell>
        </row>
        <row r="61">
          <cell r="A61" t="str">
            <v>Q4, 1997</v>
          </cell>
        </row>
      </sheetData>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s"/>
      <sheetName val="Uncoated %"/>
      <sheetName val="GERMAN PRICES"/>
      <sheetName val="UK PRICES"/>
      <sheetName val="FRANCE PRICES"/>
      <sheetName val="NEWSPRINT &amp; UNCTD GDWD"/>
      <sheetName val="COATED PUBLICATION"/>
      <sheetName val="UNCTD WHITE &amp; CONVRTG"/>
      <sheetName val="QTLY"/>
      <sheetName val="A4-NAvsEurope"/>
      <sheetName val="NA vs. European Prc"/>
      <sheetName val="Chart - Offset vs Repro Monthly"/>
      <sheetName val="Chart - Offset"/>
      <sheetName val="Chart - Unctd Prices"/>
      <sheetName val="Chart - No. 5 (40)"/>
      <sheetName val="Chart - Newsprint Price"/>
      <sheetName val="Chart-Newsprint vs SCA"/>
      <sheetName val="Chart-Newsprint vs SCA (2)"/>
      <sheetName val="Chart-Newsprint vs SCB "/>
      <sheetName val="DIFF"/>
      <sheetName val="F"/>
      <sheetName val="G"/>
      <sheetName val="Chart - Offset &amp; Trendline"/>
      <sheetName val="Trend"/>
      <sheetName val="LWCNEWS DIFF"/>
      <sheetName val="LWCNEWS DIFF (2)"/>
      <sheetName val="Sheet1"/>
      <sheetName val="LWCSCA Diff"/>
      <sheetName val="UNCTD WHITE _ CONVRTG"/>
    </sheetNames>
    <sheetDataSet>
      <sheetData sheetId="0" refreshError="1"/>
      <sheetData sheetId="1" refreshError="1"/>
      <sheetData sheetId="2"/>
      <sheetData sheetId="3"/>
      <sheetData sheetId="4"/>
      <sheetData sheetId="5"/>
      <sheetData sheetId="6" refreshError="1"/>
      <sheetData sheetId="7">
        <row r="67">
          <cell r="E67">
            <v>860</v>
          </cell>
        </row>
        <row r="68">
          <cell r="E68">
            <v>860</v>
          </cell>
        </row>
        <row r="69">
          <cell r="E69">
            <v>860</v>
          </cell>
        </row>
        <row r="70">
          <cell r="E70">
            <v>860</v>
          </cell>
        </row>
        <row r="71">
          <cell r="E71">
            <v>860</v>
          </cell>
        </row>
        <row r="72">
          <cell r="E72">
            <v>860</v>
          </cell>
        </row>
        <row r="73">
          <cell r="E73">
            <v>835</v>
          </cell>
        </row>
        <row r="74">
          <cell r="E74">
            <v>835</v>
          </cell>
        </row>
        <row r="75">
          <cell r="E75">
            <v>845</v>
          </cell>
        </row>
        <row r="76">
          <cell r="E76">
            <v>835</v>
          </cell>
        </row>
        <row r="77">
          <cell r="E77">
            <v>835</v>
          </cell>
        </row>
        <row r="78">
          <cell r="E78">
            <v>835</v>
          </cell>
        </row>
        <row r="79">
          <cell r="E79">
            <v>850</v>
          </cell>
        </row>
        <row r="80">
          <cell r="E80">
            <v>840</v>
          </cell>
        </row>
        <row r="81">
          <cell r="E81">
            <v>805</v>
          </cell>
        </row>
        <row r="82">
          <cell r="E82">
            <v>780</v>
          </cell>
        </row>
        <row r="83">
          <cell r="E83">
            <v>750</v>
          </cell>
        </row>
        <row r="84">
          <cell r="E84">
            <v>750</v>
          </cell>
        </row>
        <row r="85">
          <cell r="E85">
            <v>750</v>
          </cell>
        </row>
        <row r="86">
          <cell r="E86">
            <v>790</v>
          </cell>
        </row>
        <row r="87">
          <cell r="E87">
            <v>805</v>
          </cell>
        </row>
        <row r="88">
          <cell r="E88">
            <v>805</v>
          </cell>
        </row>
        <row r="89">
          <cell r="E89">
            <v>805</v>
          </cell>
        </row>
        <row r="90">
          <cell r="E90">
            <v>790</v>
          </cell>
        </row>
        <row r="91">
          <cell r="E91">
            <v>745</v>
          </cell>
        </row>
        <row r="92">
          <cell r="E92">
            <v>670</v>
          </cell>
        </row>
        <row r="93">
          <cell r="E93">
            <v>670</v>
          </cell>
        </row>
        <row r="94">
          <cell r="E94">
            <v>650</v>
          </cell>
        </row>
        <row r="95">
          <cell r="E95">
            <v>660</v>
          </cell>
        </row>
        <row r="96">
          <cell r="E96">
            <v>660</v>
          </cell>
        </row>
        <row r="97">
          <cell r="E97">
            <v>660</v>
          </cell>
        </row>
        <row r="98">
          <cell r="E98">
            <v>620</v>
          </cell>
        </row>
        <row r="99">
          <cell r="E99">
            <v>690</v>
          </cell>
        </row>
        <row r="100">
          <cell r="E100">
            <v>690</v>
          </cell>
        </row>
        <row r="101">
          <cell r="E101">
            <v>650</v>
          </cell>
        </row>
        <row r="102">
          <cell r="E102">
            <v>650</v>
          </cell>
        </row>
        <row r="103">
          <cell r="E103">
            <v>635</v>
          </cell>
        </row>
        <row r="104">
          <cell r="E104">
            <v>645</v>
          </cell>
        </row>
        <row r="105">
          <cell r="E105">
            <v>655</v>
          </cell>
        </row>
        <row r="106">
          <cell r="E106">
            <v>675</v>
          </cell>
        </row>
        <row r="107">
          <cell r="E107">
            <v>685</v>
          </cell>
        </row>
        <row r="108">
          <cell r="E108">
            <v>690</v>
          </cell>
        </row>
        <row r="109">
          <cell r="E109">
            <v>690</v>
          </cell>
        </row>
        <row r="110">
          <cell r="E110">
            <v>685</v>
          </cell>
        </row>
        <row r="111">
          <cell r="E111">
            <v>675</v>
          </cell>
        </row>
        <row r="112">
          <cell r="E112">
            <v>610</v>
          </cell>
        </row>
        <row r="113">
          <cell r="E113">
            <v>565</v>
          </cell>
        </row>
        <row r="114">
          <cell r="E114">
            <v>565</v>
          </cell>
        </row>
        <row r="115">
          <cell r="E115">
            <v>565</v>
          </cell>
        </row>
        <row r="116">
          <cell r="E116">
            <v>565</v>
          </cell>
        </row>
        <row r="117">
          <cell r="E117">
            <v>480</v>
          </cell>
        </row>
        <row r="118">
          <cell r="E118">
            <v>550</v>
          </cell>
        </row>
        <row r="119">
          <cell r="E119">
            <v>550</v>
          </cell>
        </row>
        <row r="120">
          <cell r="E120">
            <v>605</v>
          </cell>
        </row>
        <row r="121">
          <cell r="E121">
            <v>660</v>
          </cell>
        </row>
        <row r="122">
          <cell r="E122">
            <v>660</v>
          </cell>
        </row>
        <row r="123">
          <cell r="E123">
            <v>685</v>
          </cell>
        </row>
        <row r="124">
          <cell r="E124">
            <v>820</v>
          </cell>
        </row>
        <row r="125">
          <cell r="E125">
            <v>820</v>
          </cell>
        </row>
        <row r="126">
          <cell r="E126">
            <v>855</v>
          </cell>
        </row>
        <row r="127">
          <cell r="E127">
            <v>920</v>
          </cell>
        </row>
        <row r="128">
          <cell r="E128">
            <v>965</v>
          </cell>
        </row>
        <row r="129">
          <cell r="E129">
            <v>960</v>
          </cell>
        </row>
        <row r="130">
          <cell r="E130">
            <v>1010</v>
          </cell>
        </row>
        <row r="131">
          <cell r="E131">
            <v>1010</v>
          </cell>
        </row>
        <row r="132">
          <cell r="E132">
            <v>1050</v>
          </cell>
        </row>
        <row r="133">
          <cell r="E133">
            <v>1050</v>
          </cell>
        </row>
        <row r="134">
          <cell r="E134">
            <v>1050</v>
          </cell>
        </row>
        <row r="135">
          <cell r="E135">
            <v>1050</v>
          </cell>
        </row>
        <row r="136">
          <cell r="E136">
            <v>1060</v>
          </cell>
        </row>
        <row r="137">
          <cell r="E137">
            <v>910</v>
          </cell>
        </row>
        <row r="138">
          <cell r="E138">
            <v>870</v>
          </cell>
        </row>
        <row r="139">
          <cell r="E139">
            <v>870</v>
          </cell>
        </row>
        <row r="140">
          <cell r="E140">
            <v>740</v>
          </cell>
        </row>
        <row r="141">
          <cell r="E141">
            <v>730</v>
          </cell>
        </row>
        <row r="142">
          <cell r="E142">
            <v>700</v>
          </cell>
        </row>
        <row r="143">
          <cell r="E143">
            <v>760</v>
          </cell>
        </row>
        <row r="144">
          <cell r="E144">
            <v>760</v>
          </cell>
        </row>
        <row r="145">
          <cell r="E145">
            <v>670</v>
          </cell>
        </row>
        <row r="146">
          <cell r="E146">
            <v>740</v>
          </cell>
        </row>
        <row r="147">
          <cell r="E147">
            <v>805</v>
          </cell>
        </row>
        <row r="148">
          <cell r="E148">
            <v>765</v>
          </cell>
        </row>
        <row r="149">
          <cell r="E149">
            <v>760</v>
          </cell>
        </row>
        <row r="150">
          <cell r="E150">
            <v>715</v>
          </cell>
        </row>
        <row r="151">
          <cell r="E151">
            <v>715</v>
          </cell>
        </row>
        <row r="152">
          <cell r="E152">
            <v>650</v>
          </cell>
        </row>
        <row r="153">
          <cell r="E153">
            <v>650</v>
          </cell>
        </row>
        <row r="154">
          <cell r="E154">
            <v>745</v>
          </cell>
        </row>
        <row r="155">
          <cell r="E155">
            <v>755</v>
          </cell>
        </row>
        <row r="156">
          <cell r="E156">
            <v>755</v>
          </cell>
        </row>
        <row r="157">
          <cell r="E157">
            <v>765</v>
          </cell>
        </row>
        <row r="158">
          <cell r="E158">
            <v>770</v>
          </cell>
        </row>
        <row r="159">
          <cell r="E159">
            <v>795</v>
          </cell>
        </row>
        <row r="160">
          <cell r="E160">
            <v>810</v>
          </cell>
        </row>
        <row r="161">
          <cell r="E161">
            <v>790</v>
          </cell>
        </row>
        <row r="162">
          <cell r="E162">
            <v>790</v>
          </cell>
        </row>
        <row r="163">
          <cell r="E163">
            <v>790</v>
          </cell>
        </row>
        <row r="164">
          <cell r="E164">
            <v>790</v>
          </cell>
        </row>
        <row r="165">
          <cell r="E165">
            <v>750</v>
          </cell>
        </row>
      </sheetData>
      <sheetData sheetId="8" refreshError="1">
        <row r="4">
          <cell r="A4">
            <v>1985</v>
          </cell>
          <cell r="C4">
            <v>500</v>
          </cell>
          <cell r="E4">
            <v>926.29262926292597</v>
          </cell>
          <cell r="L4">
            <v>931</v>
          </cell>
          <cell r="X4">
            <v>1.27612761276128</v>
          </cell>
          <cell r="Z4">
            <v>1.16226655459576</v>
          </cell>
          <cell r="AA4">
            <v>1.85258525852585</v>
          </cell>
          <cell r="AB4">
            <v>1.70003781453627</v>
          </cell>
        </row>
        <row r="5">
          <cell r="C5">
            <v>500</v>
          </cell>
          <cell r="E5">
            <v>926.29262926292597</v>
          </cell>
          <cell r="L5">
            <v>931</v>
          </cell>
          <cell r="X5">
            <v>1.24752475247525</v>
          </cell>
          <cell r="Z5">
            <v>1.16226655459576</v>
          </cell>
          <cell r="AA5">
            <v>1.85258525852585</v>
          </cell>
          <cell r="AB5">
            <v>1.70003781453627</v>
          </cell>
        </row>
        <row r="6">
          <cell r="C6">
            <v>480</v>
          </cell>
          <cell r="E6">
            <v>926.29262926292597</v>
          </cell>
          <cell r="L6">
            <v>931</v>
          </cell>
          <cell r="X6">
            <v>1.2376237623762401</v>
          </cell>
          <cell r="Z6">
            <v>1.16226655459576</v>
          </cell>
          <cell r="AA6">
            <v>1.9297763109644299</v>
          </cell>
          <cell r="AB6">
            <v>1.70003781453627</v>
          </cell>
        </row>
        <row r="7">
          <cell r="C7">
            <v>480</v>
          </cell>
          <cell r="E7">
            <v>926.29262926292597</v>
          </cell>
          <cell r="L7">
            <v>931</v>
          </cell>
          <cell r="X7">
            <v>1.2376237623762401</v>
          </cell>
          <cell r="Z7">
            <v>1.16226655459576</v>
          </cell>
          <cell r="AA7">
            <v>1.9297763109644299</v>
          </cell>
          <cell r="AB7">
            <v>1.70003781453627</v>
          </cell>
        </row>
        <row r="8">
          <cell r="A8">
            <v>1986</v>
          </cell>
          <cell r="C8">
            <v>480</v>
          </cell>
          <cell r="E8">
            <v>894.022735606894</v>
          </cell>
          <cell r="L8">
            <v>902.33333333333303</v>
          </cell>
          <cell r="X8">
            <v>1.2376237623762401</v>
          </cell>
          <cell r="Z8">
            <v>1.16226655459576</v>
          </cell>
          <cell r="AA8">
            <v>1.8625473658477001</v>
          </cell>
          <cell r="AB8">
            <v>1.70003781453627</v>
          </cell>
        </row>
        <row r="9">
          <cell r="C9">
            <v>480</v>
          </cell>
          <cell r="E9">
            <v>877.88778877887796</v>
          </cell>
          <cell r="L9">
            <v>888</v>
          </cell>
          <cell r="X9">
            <v>1.2376237623762401</v>
          </cell>
          <cell r="Z9">
            <v>1.16226655459576</v>
          </cell>
          <cell r="AA9">
            <v>1.8289328932893301</v>
          </cell>
          <cell r="AB9">
            <v>1.70003781453627</v>
          </cell>
        </row>
        <row r="10">
          <cell r="C10">
            <v>480</v>
          </cell>
          <cell r="E10">
            <v>844.88448844884499</v>
          </cell>
          <cell r="L10">
            <v>860</v>
          </cell>
          <cell r="X10">
            <v>1.2376237623762401</v>
          </cell>
          <cell r="Z10">
            <v>1.16226655459576</v>
          </cell>
          <cell r="AA10">
            <v>1.76017601760176</v>
          </cell>
          <cell r="AB10">
            <v>1.70003781453627</v>
          </cell>
        </row>
        <row r="11">
          <cell r="C11">
            <v>500</v>
          </cell>
          <cell r="E11">
            <v>832.41657499083203</v>
          </cell>
          <cell r="L11">
            <v>856.66666666666697</v>
          </cell>
          <cell r="X11">
            <v>1.1881188118811901</v>
          </cell>
          <cell r="Z11">
            <v>1.16226655459576</v>
          </cell>
          <cell r="AA11">
            <v>1.66483314998166</v>
          </cell>
          <cell r="AB11">
            <v>1.70003781453627</v>
          </cell>
        </row>
        <row r="12">
          <cell r="A12">
            <v>1987</v>
          </cell>
          <cell r="C12">
            <v>540</v>
          </cell>
          <cell r="E12">
            <v>757.24239090575702</v>
          </cell>
          <cell r="L12">
            <v>799</v>
          </cell>
          <cell r="X12">
            <v>1.17480883890858</v>
          </cell>
          <cell r="Z12">
            <v>1.16226655459576</v>
          </cell>
          <cell r="AA12">
            <v>1.40230072389955</v>
          </cell>
          <cell r="AB12">
            <v>1.70003781453627</v>
          </cell>
        </row>
        <row r="13">
          <cell r="C13">
            <v>540</v>
          </cell>
          <cell r="E13">
            <v>718.73854052071897</v>
          </cell>
          <cell r="L13">
            <v>773.5</v>
          </cell>
          <cell r="X13">
            <v>1.18159964144563</v>
          </cell>
          <cell r="Z13">
            <v>1.16226655459576</v>
          </cell>
          <cell r="AA13">
            <v>1.3309972972605899</v>
          </cell>
          <cell r="AB13">
            <v>1.70003781453627</v>
          </cell>
        </row>
        <row r="14">
          <cell r="C14">
            <v>565</v>
          </cell>
          <cell r="E14">
            <v>814.08140814081401</v>
          </cell>
          <cell r="L14">
            <v>847</v>
          </cell>
          <cell r="X14">
            <v>1.12931647147016</v>
          </cell>
          <cell r="Z14">
            <v>1.16226655459576</v>
          </cell>
          <cell r="AA14">
            <v>1.4408520498067501</v>
          </cell>
          <cell r="AB14">
            <v>1.70003781453627</v>
          </cell>
        </row>
        <row r="15">
          <cell r="C15">
            <v>565</v>
          </cell>
          <cell r="E15">
            <v>866.336633663366</v>
          </cell>
          <cell r="L15">
            <v>885.5</v>
          </cell>
          <cell r="X15">
            <v>1.1877293924082699</v>
          </cell>
          <cell r="Z15">
            <v>1.16226655459576</v>
          </cell>
          <cell r="AA15">
            <v>1.5333391746254299</v>
          </cell>
          <cell r="AB15">
            <v>1.70003781453627</v>
          </cell>
        </row>
        <row r="16">
          <cell r="A16">
            <v>1988</v>
          </cell>
          <cell r="C16">
            <v>595</v>
          </cell>
          <cell r="E16">
            <v>924.09240924092398</v>
          </cell>
          <cell r="L16">
            <v>940</v>
          </cell>
          <cell r="X16">
            <v>1.20549870113062</v>
          </cell>
          <cell r="Z16">
            <v>1.16226655459576</v>
          </cell>
          <cell r="AA16">
            <v>1.5530964861192</v>
          </cell>
          <cell r="AB16">
            <v>1.70003781453627</v>
          </cell>
        </row>
        <row r="17">
          <cell r="C17">
            <v>610</v>
          </cell>
          <cell r="E17">
            <v>920.42537587091999</v>
          </cell>
          <cell r="L17">
            <v>940</v>
          </cell>
          <cell r="X17">
            <v>1.22635214341106</v>
          </cell>
          <cell r="Z17">
            <v>1.16226655459576</v>
          </cell>
          <cell r="AA17">
            <v>1.5088940588047901</v>
          </cell>
          <cell r="AB17">
            <v>1.70003781453627</v>
          </cell>
        </row>
        <row r="18">
          <cell r="C18">
            <v>610</v>
          </cell>
          <cell r="E18">
            <v>973.59735973597401</v>
          </cell>
          <cell r="L18">
            <v>995</v>
          </cell>
          <cell r="X18">
            <v>1.22635214341106</v>
          </cell>
          <cell r="Z18">
            <v>1.16226655459576</v>
          </cell>
          <cell r="AA18">
            <v>1.5960612454688099</v>
          </cell>
          <cell r="AB18">
            <v>1.70003781453627</v>
          </cell>
        </row>
        <row r="19">
          <cell r="C19">
            <v>600</v>
          </cell>
          <cell r="E19">
            <v>973.59735973597401</v>
          </cell>
          <cell r="L19">
            <v>995</v>
          </cell>
          <cell r="X19">
            <v>1.2467913458012501</v>
          </cell>
          <cell r="Z19">
            <v>1.16226655459576</v>
          </cell>
          <cell r="AA19">
            <v>1.6226622662266199</v>
          </cell>
          <cell r="AB19">
            <v>1.70003781453627</v>
          </cell>
        </row>
        <row r="20">
          <cell r="A20">
            <v>1989</v>
          </cell>
          <cell r="C20">
            <v>594</v>
          </cell>
          <cell r="E20">
            <v>979.09790979097897</v>
          </cell>
          <cell r="L20">
            <v>995</v>
          </cell>
          <cell r="X20">
            <v>1.25938519777904</v>
          </cell>
          <cell r="Z20">
            <v>1.16226655459576</v>
          </cell>
          <cell r="AA20">
            <v>1.64831297944609</v>
          </cell>
          <cell r="AB20">
            <v>1.70003781453627</v>
          </cell>
        </row>
        <row r="21">
          <cell r="C21">
            <v>578.33000000000004</v>
          </cell>
          <cell r="E21">
            <v>957.09570957095696</v>
          </cell>
          <cell r="L21">
            <v>978.33333333333303</v>
          </cell>
          <cell r="X21">
            <v>1.2935085634166399</v>
          </cell>
          <cell r="Z21">
            <v>1.16226655459576</v>
          </cell>
          <cell r="AA21">
            <v>1.6549300737830599</v>
          </cell>
          <cell r="AB21">
            <v>1.70003781453627</v>
          </cell>
        </row>
        <row r="22">
          <cell r="C22">
            <v>550</v>
          </cell>
          <cell r="E22">
            <v>938.76054272093904</v>
          </cell>
          <cell r="L22">
            <v>971.66666666666697</v>
          </cell>
          <cell r="X22">
            <v>1.31013101310131</v>
          </cell>
          <cell r="Z22">
            <v>1.16226655459576</v>
          </cell>
          <cell r="AA22">
            <v>1.70683735040171</v>
          </cell>
          <cell r="AB22">
            <v>1.70003781453627</v>
          </cell>
        </row>
        <row r="23">
          <cell r="C23">
            <v>535</v>
          </cell>
          <cell r="E23">
            <v>951.59515951595199</v>
          </cell>
          <cell r="L23">
            <v>975</v>
          </cell>
          <cell r="X23">
            <v>1.3468636583284499</v>
          </cell>
          <cell r="Z23">
            <v>1.16226655459576</v>
          </cell>
          <cell r="AA23">
            <v>1.7786825411513101</v>
          </cell>
          <cell r="AB23">
            <v>1.70003781453627</v>
          </cell>
        </row>
        <row r="24">
          <cell r="A24">
            <v>1990</v>
          </cell>
          <cell r="C24">
            <v>535</v>
          </cell>
          <cell r="E24">
            <v>1072.6072607260701</v>
          </cell>
          <cell r="L24">
            <v>975</v>
          </cell>
          <cell r="X24">
            <v>1.3468636583284499</v>
          </cell>
          <cell r="Z24">
            <v>1.16226655459576</v>
          </cell>
          <cell r="AA24">
            <v>2.00487338453472</v>
          </cell>
          <cell r="AB24">
            <v>1.70003781453627</v>
          </cell>
        </row>
        <row r="25">
          <cell r="C25">
            <v>545</v>
          </cell>
          <cell r="E25">
            <v>1065.2731939860701</v>
          </cell>
          <cell r="L25">
            <v>968.33333333333303</v>
          </cell>
          <cell r="X25">
            <v>1.3271969398774699</v>
          </cell>
          <cell r="Z25">
            <v>1.16226655459576</v>
          </cell>
          <cell r="AA25">
            <v>1.9546297137359001</v>
          </cell>
          <cell r="AB25">
            <v>1.70003781453627</v>
          </cell>
        </row>
        <row r="26">
          <cell r="C26">
            <v>565</v>
          </cell>
          <cell r="E26">
            <v>1061.6061606160599</v>
          </cell>
          <cell r="L26">
            <v>965</v>
          </cell>
          <cell r="X26">
            <v>1.39704235910317</v>
          </cell>
          <cell r="Z26">
            <v>1.16226655459576</v>
          </cell>
          <cell r="AA26">
            <v>1.8789489568425899</v>
          </cell>
          <cell r="AB26">
            <v>1.70003781453627</v>
          </cell>
        </row>
        <row r="27">
          <cell r="C27">
            <v>565</v>
          </cell>
          <cell r="E27">
            <v>1061.6061606160599</v>
          </cell>
          <cell r="L27">
            <v>965</v>
          </cell>
          <cell r="X27">
            <v>1.39704235910317</v>
          </cell>
          <cell r="Z27">
            <v>1.16226655459576</v>
          </cell>
          <cell r="AA27">
            <v>1.8789489568425899</v>
          </cell>
          <cell r="AB27">
            <v>1.70003781453627</v>
          </cell>
        </row>
        <row r="28">
          <cell r="A28">
            <v>1991</v>
          </cell>
          <cell r="C28">
            <v>582</v>
          </cell>
          <cell r="E28">
            <v>1059.77264393106</v>
          </cell>
          <cell r="L28">
            <v>963.33333333333303</v>
          </cell>
          <cell r="X28">
            <v>1.3562352798853801</v>
          </cell>
          <cell r="Z28">
            <v>1.16226655459576</v>
          </cell>
          <cell r="AA28">
            <v>1.82091519575783</v>
          </cell>
          <cell r="AB28">
            <v>1.70003781453627</v>
          </cell>
        </row>
        <row r="29">
          <cell r="C29">
            <v>549.33000000000004</v>
          </cell>
          <cell r="E29">
            <v>1047.85478547855</v>
          </cell>
          <cell r="L29">
            <v>952.5</v>
          </cell>
          <cell r="X29">
            <v>1.41019205106816</v>
          </cell>
          <cell r="Z29">
            <v>1.16226655459576</v>
          </cell>
          <cell r="AA29">
            <v>1.9075142181904301</v>
          </cell>
          <cell r="AB29">
            <v>1.70003781453627</v>
          </cell>
        </row>
        <row r="30">
          <cell r="C30">
            <v>529.33000000000004</v>
          </cell>
          <cell r="E30">
            <v>1042.3542354235401</v>
          </cell>
          <cell r="L30">
            <v>947.5</v>
          </cell>
          <cell r="X30">
            <v>1.4600103578642301</v>
          </cell>
          <cell r="Z30">
            <v>1.16226655459576</v>
          </cell>
          <cell r="AA30">
            <v>1.96919546487738</v>
          </cell>
          <cell r="AB30">
            <v>1.70003781453627</v>
          </cell>
        </row>
        <row r="31">
          <cell r="C31">
            <v>495</v>
          </cell>
          <cell r="E31">
            <v>1037.7704437110399</v>
          </cell>
          <cell r="L31">
            <v>943.33333333333303</v>
          </cell>
          <cell r="X31">
            <v>1.5575631637237799</v>
          </cell>
          <cell r="Z31">
            <v>1.16226655459576</v>
          </cell>
          <cell r="AA31">
            <v>2.0965059468909901</v>
          </cell>
          <cell r="AB31">
            <v>1.70003781453627</v>
          </cell>
        </row>
        <row r="32">
          <cell r="A32">
            <v>1992</v>
          </cell>
          <cell r="C32">
            <v>446.66666666666703</v>
          </cell>
          <cell r="E32">
            <v>832.41657499083203</v>
          </cell>
          <cell r="L32">
            <v>888.33333333333303</v>
          </cell>
          <cell r="X32">
            <v>1.6399027962497701</v>
          </cell>
          <cell r="Z32">
            <v>1.16226655459576</v>
          </cell>
          <cell r="AA32">
            <v>1.86361919774067</v>
          </cell>
          <cell r="AB32">
            <v>1.70003781453627</v>
          </cell>
        </row>
        <row r="33">
          <cell r="C33">
            <v>420</v>
          </cell>
          <cell r="E33">
            <v>775.57755775577596</v>
          </cell>
          <cell r="L33">
            <v>785</v>
          </cell>
          <cell r="X33">
            <v>1.7025512075017</v>
          </cell>
          <cell r="Z33">
            <v>1.16226655459576</v>
          </cell>
          <cell r="AA33">
            <v>1.8466132327518501</v>
          </cell>
          <cell r="AB33">
            <v>1.70003781453627</v>
          </cell>
        </row>
        <row r="34">
          <cell r="C34">
            <v>425</v>
          </cell>
          <cell r="E34">
            <v>801.24679134580094</v>
          </cell>
          <cell r="L34">
            <v>810</v>
          </cell>
          <cell r="X34">
            <v>1.6307513104251601</v>
          </cell>
          <cell r="Z34">
            <v>1.16226655459576</v>
          </cell>
          <cell r="AA34">
            <v>1.88528656787247</v>
          </cell>
          <cell r="AB34">
            <v>1.70003781453627</v>
          </cell>
        </row>
        <row r="35">
          <cell r="C35">
            <v>443.33333333333297</v>
          </cell>
          <cell r="E35">
            <v>819.58195819581999</v>
          </cell>
          <cell r="L35">
            <v>846.66666666666697</v>
          </cell>
          <cell r="X35">
            <v>1.5633142261594599</v>
          </cell>
          <cell r="Z35">
            <v>1.16226655459576</v>
          </cell>
          <cell r="AA35">
            <v>1.84868110871237</v>
          </cell>
          <cell r="AB35">
            <v>1.70003781453627</v>
          </cell>
        </row>
        <row r="36">
          <cell r="A36">
            <v>1993</v>
          </cell>
          <cell r="C36">
            <v>450</v>
          </cell>
          <cell r="E36">
            <v>823.24899156582296</v>
          </cell>
          <cell r="L36">
            <v>860</v>
          </cell>
          <cell r="X36">
            <v>1.41791956973475</v>
          </cell>
          <cell r="Z36">
            <v>1.16226655459576</v>
          </cell>
          <cell r="AA36">
            <v>1.8294422034796101</v>
          </cell>
          <cell r="AB36">
            <v>1.70003781453627</v>
          </cell>
        </row>
        <row r="37">
          <cell r="C37">
            <v>480</v>
          </cell>
          <cell r="E37">
            <v>853.50201686835396</v>
          </cell>
          <cell r="L37">
            <v>883.33333333333303</v>
          </cell>
          <cell r="X37">
            <v>1.36367803447011</v>
          </cell>
          <cell r="Z37">
            <v>1.16226655459576</v>
          </cell>
          <cell r="AA37">
            <v>1.77812920180907</v>
          </cell>
          <cell r="AB37">
            <v>1.70003781453627</v>
          </cell>
        </row>
        <row r="38">
          <cell r="C38">
            <v>465</v>
          </cell>
          <cell r="E38">
            <v>918.59185918591902</v>
          </cell>
          <cell r="L38">
            <v>926.66666666666697</v>
          </cell>
          <cell r="X38">
            <v>1.4431550681949901</v>
          </cell>
          <cell r="Z38">
            <v>1.16226655459576</v>
          </cell>
          <cell r="AA38">
            <v>1.97546636384069</v>
          </cell>
          <cell r="AB38">
            <v>1.70003781453627</v>
          </cell>
        </row>
        <row r="39">
          <cell r="C39">
            <v>441.66666666666703</v>
          </cell>
          <cell r="E39">
            <v>875.50421708837598</v>
          </cell>
          <cell r="L39">
            <v>908.33333333333303</v>
          </cell>
          <cell r="X39">
            <v>1.4944890715486601</v>
          </cell>
          <cell r="Z39">
            <v>1.16226655459576</v>
          </cell>
          <cell r="AA39">
            <v>1.9822736990680201</v>
          </cell>
          <cell r="AB39">
            <v>1.70003781453627</v>
          </cell>
        </row>
        <row r="40">
          <cell r="A40">
            <v>1994</v>
          </cell>
          <cell r="C40">
            <v>423.33333333333297</v>
          </cell>
          <cell r="E40">
            <v>847.08470847084698</v>
          </cell>
          <cell r="L40">
            <v>880</v>
          </cell>
          <cell r="X40">
            <v>1.53322418856059</v>
          </cell>
          <cell r="Z40">
            <v>1.16226655459576</v>
          </cell>
          <cell r="AA40">
            <v>2.0009875003248401</v>
          </cell>
          <cell r="AB40">
            <v>1.70003781453627</v>
          </cell>
        </row>
        <row r="41">
          <cell r="C41">
            <v>446.66666666666703</v>
          </cell>
          <cell r="E41">
            <v>847.08470847084698</v>
          </cell>
          <cell r="L41">
            <v>890</v>
          </cell>
          <cell r="X41">
            <v>1.4531303876656301</v>
          </cell>
          <cell r="Z41">
            <v>1.16226655459576</v>
          </cell>
          <cell r="AA41">
            <v>1.8964583025466699</v>
          </cell>
          <cell r="AB41">
            <v>1.70003781453627</v>
          </cell>
        </row>
        <row r="42">
          <cell r="C42">
            <v>480</v>
          </cell>
          <cell r="E42">
            <v>858.08580858085804</v>
          </cell>
          <cell r="L42">
            <v>905</v>
          </cell>
          <cell r="X42">
            <v>1.39041681945972</v>
          </cell>
          <cell r="Z42">
            <v>1.16226655459576</v>
          </cell>
          <cell r="AA42">
            <v>1.78767876787679</v>
          </cell>
          <cell r="AB42">
            <v>1.70003781453627</v>
          </cell>
        </row>
        <row r="43">
          <cell r="C43">
            <v>525</v>
          </cell>
          <cell r="E43">
            <v>958.92922625595895</v>
          </cell>
          <cell r="L43">
            <v>995</v>
          </cell>
          <cell r="X43">
            <v>1.3690257914680399</v>
          </cell>
          <cell r="Z43">
            <v>1.16226655459576</v>
          </cell>
          <cell r="AA43">
            <v>1.8265318595351601</v>
          </cell>
          <cell r="AB43">
            <v>1.70003781453627</v>
          </cell>
        </row>
        <row r="44">
          <cell r="A44">
            <v>1995</v>
          </cell>
          <cell r="C44">
            <v>570</v>
          </cell>
          <cell r="E44">
            <v>1064.35643564356</v>
          </cell>
          <cell r="L44">
            <v>1053.3333333333301</v>
          </cell>
          <cell r="X44">
            <v>1.33171211858028</v>
          </cell>
          <cell r="Z44">
            <v>1.16226655459576</v>
          </cell>
          <cell r="AA44">
            <v>1.8672919923571301</v>
          </cell>
          <cell r="AB44">
            <v>1.70003781453627</v>
          </cell>
        </row>
        <row r="45">
          <cell r="C45">
            <v>650</v>
          </cell>
          <cell r="E45">
            <v>1171.6171617161699</v>
          </cell>
          <cell r="L45">
            <v>1150</v>
          </cell>
          <cell r="X45">
            <v>1.28628247440129</v>
          </cell>
          <cell r="Z45">
            <v>1.16226655459576</v>
          </cell>
          <cell r="AA45">
            <v>1.8024879411018</v>
          </cell>
          <cell r="AB45">
            <v>1.70003781453627</v>
          </cell>
        </row>
        <row r="46">
          <cell r="L46">
            <v>1335</v>
          </cell>
          <cell r="X46">
            <v>1.20047549778675</v>
          </cell>
          <cell r="Z46">
            <v>1.16226655459576</v>
          </cell>
          <cell r="AA46">
            <v>1.7838987690238199</v>
          </cell>
          <cell r="AB46">
            <v>1.70003781453627</v>
          </cell>
        </row>
        <row r="47">
          <cell r="L47">
            <v>1380</v>
          </cell>
          <cell r="X47">
            <v>1.2211221122112199</v>
          </cell>
          <cell r="Z47">
            <v>1.16226655459576</v>
          </cell>
          <cell r="AA47">
            <v>1.7748441510817701</v>
          </cell>
          <cell r="AB47">
            <v>1.70003781453627</v>
          </cell>
        </row>
        <row r="48">
          <cell r="A48">
            <v>1996</v>
          </cell>
          <cell r="L48">
            <v>1301</v>
          </cell>
          <cell r="X48">
            <v>1.2211221122112199</v>
          </cell>
          <cell r="Z48">
            <v>1.16226655459576</v>
          </cell>
          <cell r="AA48">
            <v>1.67705659454834</v>
          </cell>
          <cell r="AB48">
            <v>1.70003781453627</v>
          </cell>
        </row>
        <row r="49">
          <cell r="L49">
            <v>1125</v>
          </cell>
          <cell r="X49">
            <v>1.0338383235913999</v>
          </cell>
          <cell r="Z49">
            <v>1.16226655459576</v>
          </cell>
          <cell r="AA49">
            <v>1.5428048828979299</v>
          </cell>
          <cell r="AB49">
            <v>1.70003781453627</v>
          </cell>
        </row>
        <row r="50">
          <cell r="L50">
            <v>1018.33333333333</v>
          </cell>
          <cell r="X50">
            <v>1.15481161375806</v>
          </cell>
          <cell r="Z50">
            <v>1.16226655459576</v>
          </cell>
          <cell r="AA50">
            <v>1.5346838551258399</v>
          </cell>
          <cell r="AB50">
            <v>1.70003781453627</v>
          </cell>
        </row>
        <row r="51">
          <cell r="L51">
            <v>920</v>
          </cell>
          <cell r="X51">
            <v>1.3013919688498801</v>
          </cell>
          <cell r="Z51">
            <v>1.16226655459576</v>
          </cell>
          <cell r="AA51">
            <v>1.62413717712465</v>
          </cell>
          <cell r="AB51">
            <v>1.70003781453627</v>
          </cell>
        </row>
        <row r="52">
          <cell r="A52">
            <v>1997</v>
          </cell>
          <cell r="L52">
            <v>940</v>
          </cell>
          <cell r="X52">
            <v>1.34834912062635</v>
          </cell>
          <cell r="Z52">
            <v>1.16226655459576</v>
          </cell>
          <cell r="AA52">
            <v>1.6930264455016899</v>
          </cell>
          <cell r="AB52">
            <v>1.70003781453627</v>
          </cell>
        </row>
        <row r="53">
          <cell r="X53">
            <v>1.20815652993871</v>
          </cell>
          <cell r="Z53">
            <v>1.16226655459576</v>
          </cell>
          <cell r="AA53">
            <v>1.6698098381266699</v>
          </cell>
          <cell r="AB53">
            <v>1.70003781453627</v>
          </cell>
        </row>
        <row r="54">
          <cell r="AA54">
            <v>1.7751037640637199</v>
          </cell>
          <cell r="AB54">
            <v>1.70003781453627</v>
          </cell>
        </row>
        <row r="55">
          <cell r="AA55">
            <v>1.74945861348312</v>
          </cell>
          <cell r="AB55">
            <v>1.70003781453627</v>
          </cell>
        </row>
        <row r="56">
          <cell r="A56">
            <v>1998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ow r="10">
          <cell r="A10">
            <v>1993</v>
          </cell>
          <cell r="C10">
            <v>450</v>
          </cell>
          <cell r="D10">
            <v>717.07500000000005</v>
          </cell>
          <cell r="E10">
            <v>56070</v>
          </cell>
          <cell r="F10">
            <v>3253.7249999999999</v>
          </cell>
          <cell r="G10">
            <v>2470.5</v>
          </cell>
        </row>
        <row r="11">
          <cell r="C11">
            <v>450</v>
          </cell>
          <cell r="D11">
            <v>739.35</v>
          </cell>
          <cell r="E11">
            <v>52965</v>
          </cell>
          <cell r="F11">
            <v>3525.6149999999998</v>
          </cell>
          <cell r="G11">
            <v>2677.68</v>
          </cell>
        </row>
        <row r="12">
          <cell r="C12">
            <v>450</v>
          </cell>
          <cell r="D12">
            <v>726.43499999999995</v>
          </cell>
          <cell r="E12">
            <v>52357.5</v>
          </cell>
          <cell r="F12">
            <v>3485.4749999999999</v>
          </cell>
          <cell r="G12">
            <v>2641.9949999999999</v>
          </cell>
        </row>
        <row r="13">
          <cell r="C13">
            <v>475</v>
          </cell>
          <cell r="D13">
            <v>750.59500000000003</v>
          </cell>
          <cell r="E13">
            <v>52796.25</v>
          </cell>
          <cell r="F13">
            <v>3459.2824999999998</v>
          </cell>
          <cell r="G13">
            <v>2585.6624999999999</v>
          </cell>
        </row>
        <row r="14">
          <cell r="C14">
            <v>485</v>
          </cell>
          <cell r="D14">
            <v>773.09</v>
          </cell>
          <cell r="E14">
            <v>52137.5</v>
          </cell>
          <cell r="F14">
            <v>3511.8850000000002</v>
          </cell>
          <cell r="G14">
            <v>2617.933</v>
          </cell>
        </row>
        <row r="15">
          <cell r="C15">
            <v>480</v>
          </cell>
          <cell r="D15">
            <v>810.33600000000001</v>
          </cell>
          <cell r="E15">
            <v>51240</v>
          </cell>
          <cell r="F15">
            <v>3699.2159999999999</v>
          </cell>
          <cell r="G15">
            <v>2718.72</v>
          </cell>
        </row>
        <row r="16">
          <cell r="C16">
            <v>470</v>
          </cell>
          <cell r="D16">
            <v>817.65899999999999</v>
          </cell>
          <cell r="E16">
            <v>49773</v>
          </cell>
          <cell r="F16">
            <v>3886.43</v>
          </cell>
          <cell r="G16">
            <v>2799.9780000000001</v>
          </cell>
        </row>
        <row r="17">
          <cell r="C17">
            <v>470</v>
          </cell>
          <cell r="D17">
            <v>784.101</v>
          </cell>
          <cell r="E17">
            <v>48974</v>
          </cell>
          <cell r="F17">
            <v>3823.45</v>
          </cell>
          <cell r="G17">
            <v>2746.8209999999999</v>
          </cell>
        </row>
        <row r="18">
          <cell r="C18">
            <v>455</v>
          </cell>
          <cell r="D18">
            <v>737.05449999999996</v>
          </cell>
          <cell r="E18">
            <v>47843.25</v>
          </cell>
          <cell r="F18">
            <v>3658.6550000000002</v>
          </cell>
          <cell r="G18">
            <v>2623.712</v>
          </cell>
        </row>
        <row r="19">
          <cell r="C19">
            <v>445</v>
          </cell>
          <cell r="D19">
            <v>745.50850000000003</v>
          </cell>
          <cell r="E19">
            <v>48149</v>
          </cell>
          <cell r="F19">
            <v>3626.5275000000001</v>
          </cell>
          <cell r="G19">
            <v>2560.8415</v>
          </cell>
        </row>
        <row r="20">
          <cell r="C20">
            <v>445</v>
          </cell>
          <cell r="D20">
            <v>761.39499999999998</v>
          </cell>
          <cell r="E20">
            <v>48482.75</v>
          </cell>
          <cell r="F20">
            <v>3770.93</v>
          </cell>
          <cell r="G20">
            <v>2596.13</v>
          </cell>
        </row>
        <row r="21">
          <cell r="C21">
            <v>435</v>
          </cell>
          <cell r="D21">
            <v>750.94050000000004</v>
          </cell>
          <cell r="E21">
            <v>48654.75</v>
          </cell>
          <cell r="F21">
            <v>3612.0225</v>
          </cell>
          <cell r="G21">
            <v>2516.2575000000002</v>
          </cell>
        </row>
        <row r="22">
          <cell r="A22">
            <v>1994</v>
          </cell>
          <cell r="C22">
            <v>425</v>
          </cell>
          <cell r="D22">
            <v>740.09500000000003</v>
          </cell>
          <cell r="E22">
            <v>46707.5</v>
          </cell>
          <cell r="F22">
            <v>3375.1374999999998</v>
          </cell>
          <cell r="G22">
            <v>2370.6075000000001</v>
          </cell>
        </row>
        <row r="23">
          <cell r="C23">
            <v>420</v>
          </cell>
          <cell r="D23">
            <v>719.71199999999999</v>
          </cell>
          <cell r="E23">
            <v>43743</v>
          </cell>
          <cell r="F23">
            <v>3367.14</v>
          </cell>
          <cell r="G23">
            <v>2335.0320000000002</v>
          </cell>
        </row>
        <row r="24">
          <cell r="C24">
            <v>425</v>
          </cell>
          <cell r="D24">
            <v>710.6</v>
          </cell>
          <cell r="E24">
            <v>43838.75</v>
          </cell>
          <cell r="F24">
            <v>3327.3249999999998</v>
          </cell>
          <cell r="G24">
            <v>2323.8150000000001</v>
          </cell>
        </row>
        <row r="25">
          <cell r="C25">
            <v>435</v>
          </cell>
          <cell r="D25">
            <v>723.84</v>
          </cell>
          <cell r="E25">
            <v>44587.5</v>
          </cell>
          <cell r="F25">
            <v>3359.7660000000001</v>
          </cell>
          <cell r="G25">
            <v>2351.0880000000002</v>
          </cell>
        </row>
        <row r="26">
          <cell r="C26">
            <v>445</v>
          </cell>
          <cell r="D26">
            <v>730.33399999999995</v>
          </cell>
          <cell r="E26">
            <v>46489.15</v>
          </cell>
          <cell r="F26">
            <v>3461.6995000000002</v>
          </cell>
          <cell r="G26">
            <v>2417.8629999999998</v>
          </cell>
        </row>
        <row r="27">
          <cell r="C27">
            <v>460</v>
          </cell>
          <cell r="D27">
            <v>733.88400000000001</v>
          </cell>
          <cell r="E27">
            <v>45563</v>
          </cell>
          <cell r="F27">
            <v>3537.4</v>
          </cell>
          <cell r="G27">
            <v>2442.7840000000001</v>
          </cell>
        </row>
        <row r="28">
          <cell r="C28">
            <v>465</v>
          </cell>
          <cell r="D28">
            <v>742.04700000000003</v>
          </cell>
          <cell r="E28">
            <v>46383.75</v>
          </cell>
          <cell r="F28">
            <v>3618.9555</v>
          </cell>
          <cell r="G28">
            <v>2437.3440000000001</v>
          </cell>
        </row>
        <row r="29">
          <cell r="C29">
            <v>470</v>
          </cell>
          <cell r="D29">
            <v>744.01</v>
          </cell>
          <cell r="E29">
            <v>46788.5</v>
          </cell>
          <cell r="F29">
            <v>3641.748</v>
          </cell>
          <cell r="G29">
            <v>2400.0079999999998</v>
          </cell>
        </row>
        <row r="30">
          <cell r="C30">
            <v>505</v>
          </cell>
          <cell r="D30">
            <v>783.154</v>
          </cell>
          <cell r="E30">
            <v>50010.15</v>
          </cell>
          <cell r="F30">
            <v>3779.9401197604798</v>
          </cell>
          <cell r="G30">
            <v>2451.4563106796099</v>
          </cell>
        </row>
        <row r="31">
          <cell r="C31">
            <v>510</v>
          </cell>
          <cell r="D31">
            <v>770.1</v>
          </cell>
          <cell r="E31">
            <v>49638.3</v>
          </cell>
          <cell r="F31">
            <v>3677.0007209805299</v>
          </cell>
          <cell r="G31">
            <v>2339.4495412843999</v>
          </cell>
        </row>
        <row r="32">
          <cell r="C32">
            <v>515</v>
          </cell>
          <cell r="D32">
            <v>807.726</v>
          </cell>
          <cell r="E32">
            <v>50954.1</v>
          </cell>
          <cell r="F32">
            <v>3880.9344385832701</v>
          </cell>
          <cell r="G32">
            <v>2503.6460865337899</v>
          </cell>
        </row>
        <row r="33">
          <cell r="C33">
            <v>550</v>
          </cell>
          <cell r="D33">
            <v>852.22500000000002</v>
          </cell>
          <cell r="E33">
            <v>54758</v>
          </cell>
          <cell r="F33">
            <v>4083.1477357089798</v>
          </cell>
          <cell r="G33">
            <v>2607.8710289236601</v>
          </cell>
        </row>
        <row r="34">
          <cell r="A34">
            <v>1995</v>
          </cell>
          <cell r="C34">
            <v>560</v>
          </cell>
          <cell r="D34">
            <v>854</v>
          </cell>
          <cell r="E34">
            <v>55820.800000000003</v>
          </cell>
          <cell r="F34">
            <v>4194.7565543071196</v>
          </cell>
          <cell r="G34">
            <v>2642.7560169891499</v>
          </cell>
        </row>
        <row r="35">
          <cell r="C35">
            <v>560</v>
          </cell>
          <cell r="D35">
            <v>818.38400000000001</v>
          </cell>
          <cell r="E35">
            <v>54168.800000000003</v>
          </cell>
          <cell r="F35">
            <v>4099.5607613470002</v>
          </cell>
          <cell r="G35">
            <v>2529.3586269195998</v>
          </cell>
        </row>
        <row r="36">
          <cell r="C36">
            <v>590</v>
          </cell>
          <cell r="D36">
            <v>812.25300000000004</v>
          </cell>
          <cell r="E36">
            <v>51206.1</v>
          </cell>
          <cell r="F36">
            <v>4364.9380000000001</v>
          </cell>
          <cell r="G36">
            <v>2559.5970000000002</v>
          </cell>
        </row>
        <row r="37">
          <cell r="C37">
            <v>600</v>
          </cell>
          <cell r="D37">
            <v>831.9</v>
          </cell>
          <cell r="E37">
            <v>50388</v>
          </cell>
          <cell r="F37">
            <v>4360.4651162790697</v>
          </cell>
          <cell r="G37">
            <v>2558.6353944562902</v>
          </cell>
        </row>
        <row r="38">
          <cell r="C38">
            <v>670</v>
          </cell>
          <cell r="D38">
            <v>947.64800000000002</v>
          </cell>
          <cell r="E38">
            <v>56588.2</v>
          </cell>
          <cell r="F38">
            <v>4912.0234604105599</v>
          </cell>
          <cell r="G38">
            <v>2904.2045947117499</v>
          </cell>
        </row>
        <row r="39">
          <cell r="C39">
            <v>680</v>
          </cell>
          <cell r="D39">
            <v>939.82799999999997</v>
          </cell>
          <cell r="E39">
            <v>57582.400000000001</v>
          </cell>
          <cell r="F39">
            <v>4941.8604651162796</v>
          </cell>
          <cell r="G39">
            <v>2905.9829059829099</v>
          </cell>
        </row>
        <row r="40">
          <cell r="C40">
            <v>685</v>
          </cell>
          <cell r="D40">
            <v>949.82100000000003</v>
          </cell>
          <cell r="E40">
            <v>60540.3</v>
          </cell>
          <cell r="F40">
            <v>4834.1566690190502</v>
          </cell>
          <cell r="G40">
            <v>2867.3084972791999</v>
          </cell>
        </row>
        <row r="41">
          <cell r="C41">
            <v>685</v>
          </cell>
          <cell r="D41">
            <v>1005.5115</v>
          </cell>
          <cell r="E41">
            <v>67006.7</v>
          </cell>
          <cell r="F41">
            <v>4992.7113702623901</v>
          </cell>
          <cell r="G41">
            <v>3007.0237050043902</v>
          </cell>
        </row>
        <row r="42">
          <cell r="C42">
            <v>740</v>
          </cell>
          <cell r="D42">
            <v>1056.498</v>
          </cell>
          <cell r="E42">
            <v>73718.8</v>
          </cell>
          <cell r="F42">
            <v>5124.6537396121903</v>
          </cell>
          <cell r="G42">
            <v>3167.80821917808</v>
          </cell>
        </row>
        <row r="43">
          <cell r="C43">
            <v>750</v>
          </cell>
          <cell r="D43">
            <v>1055.175</v>
          </cell>
          <cell r="E43">
            <v>76687.5</v>
          </cell>
          <cell r="F43">
            <v>4980.0796812749004</v>
          </cell>
          <cell r="G43">
            <v>3191.4893617021298</v>
          </cell>
        </row>
        <row r="44">
          <cell r="C44">
            <v>750</v>
          </cell>
          <cell r="D44">
            <v>1085.4749999999999</v>
          </cell>
          <cell r="E44">
            <v>76627.5</v>
          </cell>
          <cell r="F44">
            <v>4914.8099606815204</v>
          </cell>
          <cell r="G44">
            <v>3210.61643835616</v>
          </cell>
        </row>
        <row r="45">
          <cell r="C45">
            <v>750</v>
          </cell>
          <cell r="D45">
            <v>1073.4000000000001</v>
          </cell>
          <cell r="E45">
            <v>77467.5</v>
          </cell>
          <cell r="F45">
            <v>4973.4748010610101</v>
          </cell>
          <cell r="G45">
            <v>3258.0364900086902</v>
          </cell>
        </row>
        <row r="46">
          <cell r="A46">
            <v>1996</v>
          </cell>
          <cell r="C46">
            <v>750</v>
          </cell>
          <cell r="D46">
            <v>1116.9000000000001</v>
          </cell>
          <cell r="E46">
            <v>80280</v>
          </cell>
          <cell r="F46">
            <v>5208.3333333333303</v>
          </cell>
          <cell r="G46">
            <v>3415.3005464480898</v>
          </cell>
        </row>
        <row r="47">
          <cell r="C47">
            <v>750</v>
          </cell>
          <cell r="D47">
            <v>1103.4749999999999</v>
          </cell>
          <cell r="E47">
            <v>78907.5</v>
          </cell>
          <cell r="F47">
            <v>5064.1458474004003</v>
          </cell>
          <cell r="G47">
            <v>3393.66515837104</v>
          </cell>
        </row>
        <row r="48">
          <cell r="C48">
            <v>750</v>
          </cell>
          <cell r="D48">
            <v>1107</v>
          </cell>
          <cell r="E48">
            <v>80190</v>
          </cell>
          <cell r="F48">
            <v>5003.3355570380299</v>
          </cell>
          <cell r="G48">
            <v>3454.6292031322</v>
          </cell>
        </row>
        <row r="49">
          <cell r="C49">
            <v>700</v>
          </cell>
          <cell r="D49">
            <v>1071.28</v>
          </cell>
          <cell r="E49">
            <v>73248</v>
          </cell>
          <cell r="F49">
            <v>4748.9823609226596</v>
          </cell>
          <cell r="G49">
            <v>3389.8305084745798</v>
          </cell>
        </row>
        <row r="50">
          <cell r="C50">
            <v>700</v>
          </cell>
          <cell r="D50">
            <v>1068.55</v>
          </cell>
          <cell r="E50">
            <v>75649</v>
          </cell>
          <cell r="F50">
            <v>4711.28</v>
          </cell>
          <cell r="G50">
            <v>3313.17</v>
          </cell>
        </row>
        <row r="51">
          <cell r="C51">
            <v>675</v>
          </cell>
          <cell r="D51">
            <v>1028.835</v>
          </cell>
          <cell r="E51">
            <v>74081.25</v>
          </cell>
          <cell r="F51">
            <v>4467.2402382528098</v>
          </cell>
          <cell r="G51">
            <v>3126.4474293654498</v>
          </cell>
        </row>
        <row r="52">
          <cell r="C52">
            <v>635</v>
          </cell>
          <cell r="D52">
            <v>934.97400000000005</v>
          </cell>
          <cell r="E52">
            <v>67779.899999999994</v>
          </cell>
          <cell r="F52">
            <v>4196.9596827494997</v>
          </cell>
          <cell r="G52">
            <v>2851.3695554557698</v>
          </cell>
        </row>
        <row r="53">
          <cell r="C53">
            <v>605</v>
          </cell>
          <cell r="D53">
            <v>895.4</v>
          </cell>
          <cell r="E53">
            <v>65757.45</v>
          </cell>
          <cell r="F53">
            <v>4006.6225165562901</v>
          </cell>
          <cell r="G53">
            <v>2704.5149754135</v>
          </cell>
        </row>
        <row r="54">
          <cell r="C54">
            <v>570</v>
          </cell>
          <cell r="D54">
            <v>870.27599999999995</v>
          </cell>
          <cell r="E54">
            <v>63646.2</v>
          </cell>
          <cell r="F54">
            <v>3777.3359840954299</v>
          </cell>
          <cell r="G54">
            <v>2603.9287345819998</v>
          </cell>
        </row>
        <row r="55">
          <cell r="C55">
            <v>545</v>
          </cell>
          <cell r="D55">
            <v>825.02099999999996</v>
          </cell>
          <cell r="E55">
            <v>62031.9</v>
          </cell>
          <cell r="F55">
            <v>3580.8147174770002</v>
          </cell>
          <cell r="G55">
            <v>2469.4154961486202</v>
          </cell>
        </row>
        <row r="56">
          <cell r="C56">
            <v>530</v>
          </cell>
          <cell r="D56">
            <v>815.51099999999997</v>
          </cell>
          <cell r="E56">
            <v>60361.7</v>
          </cell>
          <cell r="F56">
            <v>3557.04697986577</v>
          </cell>
          <cell r="G56">
            <v>2442.39631336406</v>
          </cell>
        </row>
        <row r="57">
          <cell r="C57">
            <v>510</v>
          </cell>
          <cell r="D57">
            <v>786.16499999999996</v>
          </cell>
          <cell r="E57">
            <v>58752</v>
          </cell>
          <cell r="F57">
            <v>3502.221</v>
          </cell>
          <cell r="G57">
            <v>2367.777</v>
          </cell>
        </row>
        <row r="58">
          <cell r="A58">
            <v>1997</v>
          </cell>
          <cell r="C58">
            <v>505</v>
          </cell>
          <cell r="D58">
            <v>826.23050000000001</v>
          </cell>
          <cell r="E58">
            <v>59130.45</v>
          </cell>
          <cell r="F58">
            <v>3651.049</v>
          </cell>
          <cell r="G58">
            <v>2461.7235000000001</v>
          </cell>
        </row>
        <row r="59">
          <cell r="E59">
            <v>62005</v>
          </cell>
        </row>
      </sheetData>
      <sheetData sheetId="22" refreshError="1"/>
      <sheetData sheetId="23"/>
      <sheetData sheetId="24" refreshError="1"/>
      <sheetData sheetId="25" refreshError="1"/>
      <sheetData sheetId="26"/>
      <sheetData sheetId="27" refreshError="1"/>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Assum"/>
      <sheetName val="OpBS"/>
      <sheetName val="IS"/>
      <sheetName val="BSCF"/>
      <sheetName val="Ratios"/>
      <sheetName val="AcqIS"/>
      <sheetName val="AcqBSCF"/>
      <sheetName val="AcqRat"/>
      <sheetName val="AcqDCF1"/>
      <sheetName val="AcqDCF2"/>
      <sheetName val="TargIS"/>
      <sheetName val="TargSeg IS"/>
      <sheetName val="TargBSCF"/>
      <sheetName val="TargRat"/>
      <sheetName val="TargDCF1"/>
      <sheetName val="TargDCF2"/>
      <sheetName val="2TargIS"/>
      <sheetName val="2TargBSCF"/>
      <sheetName val="Matrix"/>
      <sheetName val="Contrib"/>
      <sheetName val="Acq LBO Assum"/>
      <sheetName val="Acq LBO IS"/>
      <sheetName val="Acq LBO  BSCF"/>
      <sheetName val="Acq LBO Ratios"/>
      <sheetName val="Acq LBO Returns"/>
      <sheetName val="Targ LBO Assum"/>
      <sheetName val="Targ LBO IS"/>
      <sheetName val="Targ LBO  BSCF"/>
      <sheetName val="Targ LBO Ratios"/>
      <sheetName val="Targ LBO Returns"/>
      <sheetName val="Summary"/>
      <sheetName val="TargSegFP Summary"/>
      <sheetName val="TargFP Summary"/>
      <sheetName val="Targ Transaction Matrix"/>
      <sheetName val="AcqFP Summary"/>
      <sheetName val="AcqFP Summary ($)"/>
      <sheetName val="Acq Transaction Matrix"/>
      <sheetName val="Contribution"/>
      <sheetName val="ValuationMed"/>
      <sheetName val="PF FP"/>
      <sheetName val="PF EPS Impact"/>
      <sheetName val="PF EPS Impact (2)"/>
      <sheetName val="PF SP"/>
      <sheetName val="PF SP (2)"/>
      <sheetName val="PF SP (3)"/>
      <sheetName val="PF SP (4)"/>
      <sheetName val="TargDCF Summary"/>
      <sheetName val="Acq Stock Price"/>
      <sheetName val="AcqDCF Summary"/>
      <sheetName val="PF FP (w HANDLE)"/>
      <sheetName val="PF EPS Impact (w HANDLE)"/>
      <sheetName val="OUT"/>
      <sheetName val="ValuationMed BackUp"/>
      <sheetName val="PF SP Impact"/>
      <sheetName val="PF SP Sens"/>
      <sheetName val="PF EPS Sens"/>
      <sheetName val="AcqDCF Summary ($)"/>
      <sheetName val="Acq Transaction Matrix ($)"/>
      <sheetName val="AcqBE Summary"/>
      <sheetName val="TargBE Summary"/>
      <sheetName val="Impl. Own. DCF"/>
      <sheetName val="Impl. Own. Public Comps"/>
      <sheetName val="HOSPICE OPSU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sheetName val="Input"/>
      <sheetName val="Lost Time Breakdown - Test"/>
      <sheetName val="Lost Time Breakdown - Assembly"/>
      <sheetName val="Monthly Totals"/>
      <sheetName val="Graph data"/>
      <sheetName val="Week Graph"/>
    </sheetNames>
    <sheetDataSet>
      <sheetData sheetId="0" refreshError="1"/>
      <sheetData sheetId="1" refreshError="1"/>
      <sheetData sheetId="2" refreshError="1"/>
      <sheetData sheetId="3" refreshError="1"/>
      <sheetData sheetId="4" refreshError="1"/>
      <sheetData sheetId="5" refreshError="1">
        <row r="11">
          <cell r="D11">
            <v>1</v>
          </cell>
          <cell r="J11">
            <v>260.75</v>
          </cell>
        </row>
        <row r="12">
          <cell r="D12">
            <v>1</v>
          </cell>
          <cell r="J12">
            <v>232.5</v>
          </cell>
        </row>
        <row r="13">
          <cell r="D13">
            <v>1</v>
          </cell>
          <cell r="J13" t="str">
            <v>-</v>
          </cell>
        </row>
        <row r="14">
          <cell r="D14">
            <v>1</v>
          </cell>
          <cell r="J14" t="str">
            <v>-</v>
          </cell>
        </row>
        <row r="15">
          <cell r="D15">
            <v>1</v>
          </cell>
          <cell r="J15">
            <v>296.25</v>
          </cell>
        </row>
        <row r="19">
          <cell r="J19">
            <v>758.5</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1"/>
      <sheetName val="Graph2"/>
      <sheetName val="synthgraph"/>
      <sheetName val="Op Assumptions"/>
      <sheetName val="Regression Analysis"/>
      <sheetName val="cclist"/>
      <sheetName val="Sheet1"/>
      <sheetName val="Assumptions"/>
      <sheetName val="SMITHQ"/>
      <sheetName val="TargBSCF"/>
      <sheetName val="Targ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IC"/>
      <sheetName val="Segment"/>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SPICE OPSUM"/>
      <sheetName val="HOSPICE OPSUM BY MON"/>
      <sheetName val="RN &amp; Aides Graph"/>
      <sheetName val="HOSPICE FTE's BY MON"/>
      <sheetName val="CONSOL OPSUM"/>
      <sheetName val="HQ OPSUM"/>
      <sheetName val="FTE'S"/>
      <sheetName val="Adj Combined IS"/>
      <sheetName val="PV of Future Price"/>
      <sheetName val="DCF Output"/>
      <sheetName val="WACC"/>
      <sheetName val="FF"/>
      <sheetName val="Contribution Analysis"/>
      <sheetName val="SU-Cap"/>
      <sheetName val="Sheet1"/>
      <sheetName val="LINK"/>
      <sheetName val="10 yr hist TEV-LTM EBITDA data"/>
      <sheetName val="Comp LTM EBITDA data"/>
      <sheetName val="NAFC SPTN"/>
      <sheetName val="DCF"/>
      <sheetName val="LBOSHELL"/>
      <sheetName val="Output"/>
      <sheetName val="All Cash Dil"/>
      <sheetName val="P"/>
      <sheetName val="Returns"/>
      <sheetName val="Run Rate (2)"/>
      <sheetName val="Cancellable(2)"/>
      <sheetName val="USCV3"/>
      <sheetName val="LOOKUP TABLE"/>
      <sheetName val="Model"/>
      <sheetName val="Names"/>
      <sheetName val="Sources and Uses"/>
      <sheetName val="9 30 BS"/>
      <sheetName val="case summary"/>
      <sheetName val="__FDSCACHE__"/>
      <sheetName val="LGF Analyst"/>
      <sheetName val="LGF PMO"/>
      <sheetName val="PMO Outputs"/>
      <sheetName val="XLinkMeta"/>
      <sheetName val="Undrawn"/>
      <sheetName val="96LEVCOC"/>
      <sheetName val="ALLPER"/>
      <sheetName val="Sheet2"/>
      <sheetName val="Sheet4"/>
      <sheetName val="MAI Plan P&amp;L"/>
      <sheetName val="CVS"/>
      <sheetName val="Inputs"/>
      <sheetName val="Roaming Synergies"/>
      <sheetName val="Matrix"/>
      <sheetName val="Assum"/>
      <sheetName val="Contrib"/>
      <sheetName val="NewCo_IS"/>
      <sheetName val="NewCo_BSCF"/>
      <sheetName val="NewCo_Rat"/>
      <sheetName val="Alltel Wireless_IS"/>
      <sheetName val="DCF Alltel Wireless"/>
      <sheetName val="Alltel PF Wireless BS"/>
      <sheetName val="Qwest Projections"/>
      <sheetName val="Qwest-IS"/>
      <sheetName val="Qwest-BSCF"/>
      <sheetName val="Qwest-Ratios"/>
      <sheetName val="Qwest Summary Financials"/>
      <sheetName val="Qwest Wireless_IS"/>
      <sheetName val="DCF Qwest Wireless"/>
      <sheetName val="Qwest PF Wireless BS"/>
      <sheetName val="Pro Forma Summary NewCo"/>
      <sheetName val="QWEST W"/>
      <sheetName val="Qwest Wireless Valuation"/>
      <sheetName val="Alltel Wireless Valuation"/>
      <sheetName val="Growth Implications"/>
      <sheetName val="Growth Implications (2)"/>
      <sheetName val="Financial Implications"/>
      <sheetName val="Financial Summary"/>
      <sheetName val="Merger Consequences PCS"/>
      <sheetName val="Merger Consequences VZW"/>
      <sheetName val="Merger Consequences Cingular"/>
      <sheetName val="Merger Cons. Qwest Alltel West"/>
      <sheetName val="Merger Cons. Qwest Alltel W (2)"/>
      <sheetName val="Merger Cons. Alltel W (3)"/>
      <sheetName val="Wireless Comps"/>
      <sheetName val="Alltel_IS"/>
      <sheetName val="Alltel_BSCF"/>
      <sheetName val="Alltel_Rat"/>
      <sheetName val="Asset Allocation"/>
      <sheetName val="Combination Analysis"/>
      <sheetName val="Analyst Avg"/>
      <sheetName val="ALLTEL W"/>
      <sheetName val="IS"/>
      <sheetName val="Op-BS"/>
      <sheetName val="BSCF"/>
      <sheetName val="Ratios"/>
      <sheetName val="Falcon Conso Summary Financials"/>
      <sheetName val="AD Summary CYCL"/>
      <sheetName val="AD Summary Combined 1"/>
      <sheetName val="AD Summary CYCL (2)"/>
      <sheetName val="Credit Summary CYCL"/>
      <sheetName val="Credit Summary Combined"/>
      <sheetName val="Cardinal-Wigeon"/>
      <sheetName val="Cardinal-Crane"/>
      <sheetName val="Mapping"/>
      <sheetName val="(2) Ts.Input"/>
      <sheetName val="1994 PE Do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aurrego/Downloads/Final%20Rate_Order_Brantford%20Power_CoS_20211125%20(2).PDF" TargetMode="External"/><Relationship Id="rId1" Type="http://schemas.openxmlformats.org/officeDocument/2006/relationships/hyperlink" Target="../../../../../../aurrego/Downloads/rate%20order_Final_2022_EnergyPlus_20220112%20(2).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BB78-FC7D-433D-A931-F9CB5EE7AEEF}">
  <dimension ref="B2:Q25"/>
  <sheetViews>
    <sheetView showGridLines="0" tabSelected="1" zoomScale="70" zoomScaleNormal="70" workbookViewId="0"/>
  </sheetViews>
  <sheetFormatPr defaultColWidth="8.88671875" defaultRowHeight="13.2" x14ac:dyDescent="0.25"/>
  <cols>
    <col min="1" max="1" width="4.44140625" style="3" customWidth="1"/>
    <col min="2" max="2" width="29.33203125" style="3" customWidth="1"/>
    <col min="3" max="4" width="13.88671875" style="3" customWidth="1"/>
    <col min="5" max="15" width="14.88671875" style="3" customWidth="1"/>
    <col min="16" max="16384" width="8.88671875" style="3"/>
  </cols>
  <sheetData>
    <row r="2" spans="2:17" ht="13.8" x14ac:dyDescent="0.25">
      <c r="B2" s="132" t="s">
        <v>177</v>
      </c>
    </row>
    <row r="3" spans="2:17" ht="13.8" x14ac:dyDescent="0.25">
      <c r="B3" s="132" t="s">
        <v>178</v>
      </c>
    </row>
    <row r="4" spans="2:17" ht="13.8" x14ac:dyDescent="0.25">
      <c r="B4" s="132" t="s">
        <v>179</v>
      </c>
    </row>
    <row r="5" spans="2:17" ht="13.8" x14ac:dyDescent="0.25">
      <c r="B5" s="132"/>
    </row>
    <row r="7" spans="2:17" x14ac:dyDescent="0.25">
      <c r="B7" s="1" t="s">
        <v>0</v>
      </c>
      <c r="C7" s="2">
        <v>2020</v>
      </c>
      <c r="D7" s="2">
        <v>2021</v>
      </c>
      <c r="E7" s="2" t="s">
        <v>1</v>
      </c>
      <c r="F7" s="2" t="s">
        <v>2</v>
      </c>
      <c r="G7" s="2" t="s">
        <v>3</v>
      </c>
      <c r="H7" s="2" t="s">
        <v>4</v>
      </c>
      <c r="I7" s="2" t="s">
        <v>5</v>
      </c>
      <c r="J7" s="2" t="s">
        <v>6</v>
      </c>
      <c r="K7" s="2" t="s">
        <v>7</v>
      </c>
      <c r="L7" s="2" t="s">
        <v>8</v>
      </c>
      <c r="M7" s="2" t="s">
        <v>9</v>
      </c>
      <c r="N7" s="2" t="s">
        <v>10</v>
      </c>
      <c r="O7" s="2" t="s">
        <v>11</v>
      </c>
    </row>
    <row r="8" spans="2:17" x14ac:dyDescent="0.25">
      <c r="B8" s="3" t="s">
        <v>12</v>
      </c>
      <c r="C8" s="4">
        <v>13014</v>
      </c>
      <c r="D8" s="4">
        <v>13986</v>
      </c>
      <c r="E8" s="4">
        <v>13192</v>
      </c>
      <c r="F8" s="4">
        <v>14146</v>
      </c>
      <c r="G8" s="4">
        <v>14664</v>
      </c>
      <c r="H8" s="4">
        <v>14878</v>
      </c>
      <c r="I8" s="4">
        <v>15176</v>
      </c>
      <c r="J8" s="4">
        <v>15480</v>
      </c>
      <c r="K8" s="4">
        <v>15789</v>
      </c>
      <c r="L8" s="4">
        <v>16105</v>
      </c>
      <c r="M8" s="4">
        <v>16427</v>
      </c>
      <c r="N8" s="4">
        <v>16756</v>
      </c>
      <c r="O8" s="4">
        <v>17091</v>
      </c>
    </row>
    <row r="9" spans="2:17" x14ac:dyDescent="0.25">
      <c r="B9" s="5" t="s">
        <v>13</v>
      </c>
      <c r="C9" s="6">
        <v>19102</v>
      </c>
      <c r="D9" s="6">
        <v>20080</v>
      </c>
      <c r="E9" s="6">
        <v>20645</v>
      </c>
      <c r="F9" s="6">
        <v>21057</v>
      </c>
      <c r="G9" s="6">
        <v>21179</v>
      </c>
      <c r="H9" s="6">
        <v>21452</v>
      </c>
      <c r="I9" s="6">
        <v>21881</v>
      </c>
      <c r="J9" s="6">
        <v>22319</v>
      </c>
      <c r="K9" s="6">
        <v>22765</v>
      </c>
      <c r="L9" s="6">
        <v>23221</v>
      </c>
      <c r="M9" s="6">
        <v>23685</v>
      </c>
      <c r="N9" s="6">
        <v>24159</v>
      </c>
      <c r="O9" s="6">
        <v>24642</v>
      </c>
    </row>
    <row r="10" spans="2:17" x14ac:dyDescent="0.25">
      <c r="B10" s="3" t="s">
        <v>14</v>
      </c>
      <c r="C10" s="7">
        <f>SUM(C8:C9)</f>
        <v>32116</v>
      </c>
      <c r="D10" s="7">
        <f t="shared" ref="D10:O10" si="0">SUM(D8:D9)</f>
        <v>34066</v>
      </c>
      <c r="E10" s="7">
        <f t="shared" si="0"/>
        <v>33837</v>
      </c>
      <c r="F10" s="7">
        <f t="shared" si="0"/>
        <v>35203</v>
      </c>
      <c r="G10" s="7">
        <f t="shared" si="0"/>
        <v>35843</v>
      </c>
      <c r="H10" s="7">
        <f t="shared" si="0"/>
        <v>36330</v>
      </c>
      <c r="I10" s="7">
        <f t="shared" si="0"/>
        <v>37057</v>
      </c>
      <c r="J10" s="7">
        <f t="shared" si="0"/>
        <v>37799</v>
      </c>
      <c r="K10" s="7">
        <f t="shared" si="0"/>
        <v>38554</v>
      </c>
      <c r="L10" s="7">
        <f t="shared" si="0"/>
        <v>39326</v>
      </c>
      <c r="M10" s="7">
        <f t="shared" si="0"/>
        <v>40112</v>
      </c>
      <c r="N10" s="7">
        <f t="shared" si="0"/>
        <v>40915</v>
      </c>
      <c r="O10" s="7">
        <f t="shared" si="0"/>
        <v>41733</v>
      </c>
    </row>
    <row r="11" spans="2:17" x14ac:dyDescent="0.25">
      <c r="B11" s="3" t="s">
        <v>15</v>
      </c>
      <c r="C11" s="7"/>
      <c r="D11" s="7"/>
      <c r="E11" s="7">
        <v>-331</v>
      </c>
      <c r="F11" s="7">
        <v>1680</v>
      </c>
      <c r="G11" s="7">
        <v>3411</v>
      </c>
      <c r="H11" s="7">
        <v>3461</v>
      </c>
      <c r="I11" s="7">
        <v>3530</v>
      </c>
      <c r="J11" s="7">
        <v>3602</v>
      </c>
      <c r="K11" s="7">
        <v>3673</v>
      </c>
      <c r="L11" s="7">
        <v>3747</v>
      </c>
      <c r="M11" s="7">
        <v>3821</v>
      </c>
      <c r="N11" s="7">
        <v>3899</v>
      </c>
      <c r="O11" s="7">
        <v>3976</v>
      </c>
    </row>
    <row r="12" spans="2:17" ht="13.8" thickBot="1" x14ac:dyDescent="0.3">
      <c r="B12" s="8" t="s">
        <v>16</v>
      </c>
      <c r="C12" s="9"/>
      <c r="D12" s="9"/>
      <c r="E12" s="9">
        <f>E10-E11</f>
        <v>34168</v>
      </c>
      <c r="F12" s="9">
        <f t="shared" ref="F12:O12" si="1">F10-F11</f>
        <v>33523</v>
      </c>
      <c r="G12" s="9">
        <f t="shared" si="1"/>
        <v>32432</v>
      </c>
      <c r="H12" s="9">
        <f t="shared" si="1"/>
        <v>32869</v>
      </c>
      <c r="I12" s="9">
        <f t="shared" si="1"/>
        <v>33527</v>
      </c>
      <c r="J12" s="9">
        <f t="shared" si="1"/>
        <v>34197</v>
      </c>
      <c r="K12" s="9">
        <f t="shared" si="1"/>
        <v>34881</v>
      </c>
      <c r="L12" s="9">
        <f t="shared" si="1"/>
        <v>35579</v>
      </c>
      <c r="M12" s="9">
        <f t="shared" si="1"/>
        <v>36291</v>
      </c>
      <c r="N12" s="9">
        <f t="shared" si="1"/>
        <v>37016</v>
      </c>
      <c r="O12" s="9">
        <f t="shared" si="1"/>
        <v>37757</v>
      </c>
    </row>
    <row r="13" spans="2:17" x14ac:dyDescent="0.25">
      <c r="E13" s="7"/>
      <c r="F13" s="7"/>
      <c r="G13" s="7"/>
      <c r="H13" s="7"/>
      <c r="I13" s="7"/>
      <c r="J13" s="7"/>
      <c r="K13" s="7"/>
      <c r="L13" s="7"/>
      <c r="M13" s="7"/>
      <c r="N13" s="7"/>
      <c r="O13" s="7"/>
    </row>
    <row r="15" spans="2:17" x14ac:dyDescent="0.25">
      <c r="B15" s="1" t="s">
        <v>17</v>
      </c>
      <c r="C15" s="2">
        <v>2020</v>
      </c>
      <c r="D15" s="2">
        <v>2021</v>
      </c>
      <c r="E15" s="2" t="s">
        <v>1</v>
      </c>
      <c r="F15" s="2" t="s">
        <v>2</v>
      </c>
      <c r="G15" s="2" t="s">
        <v>3</v>
      </c>
      <c r="H15" s="2" t="s">
        <v>4</v>
      </c>
      <c r="I15" s="2" t="s">
        <v>5</v>
      </c>
      <c r="J15" s="2" t="s">
        <v>6</v>
      </c>
      <c r="K15" s="2" t="s">
        <v>7</v>
      </c>
      <c r="L15" s="2" t="s">
        <v>8</v>
      </c>
      <c r="M15" s="2" t="s">
        <v>9</v>
      </c>
      <c r="N15" s="2" t="s">
        <v>10</v>
      </c>
      <c r="O15" s="2" t="s">
        <v>11</v>
      </c>
      <c r="P15" s="2"/>
      <c r="Q15" s="2"/>
    </row>
    <row r="16" spans="2:17" x14ac:dyDescent="0.25">
      <c r="B16" s="3" t="s">
        <v>12</v>
      </c>
      <c r="C16" s="4">
        <v>17788</v>
      </c>
      <c r="D16" s="4">
        <v>11309</v>
      </c>
      <c r="E16" s="4">
        <v>10650</v>
      </c>
      <c r="F16" s="4">
        <v>8415</v>
      </c>
      <c r="G16" s="4">
        <v>6991</v>
      </c>
      <c r="H16" s="4">
        <v>8462</v>
      </c>
      <c r="I16" s="4">
        <v>7198</v>
      </c>
      <c r="J16" s="4">
        <v>7360</v>
      </c>
      <c r="K16" s="4">
        <v>7525</v>
      </c>
      <c r="L16" s="4">
        <v>7694</v>
      </c>
      <c r="M16" s="4">
        <v>7868</v>
      </c>
      <c r="N16" s="4">
        <v>8045</v>
      </c>
      <c r="O16" s="4">
        <v>8226</v>
      </c>
      <c r="P16" s="2"/>
      <c r="Q16" s="2"/>
    </row>
    <row r="17" spans="2:17" x14ac:dyDescent="0.25">
      <c r="B17" s="5" t="s">
        <v>13</v>
      </c>
      <c r="C17" s="6">
        <v>18033</v>
      </c>
      <c r="D17" s="6">
        <v>12981</v>
      </c>
      <c r="E17" s="6">
        <v>24158</v>
      </c>
      <c r="F17" s="6">
        <v>16323</v>
      </c>
      <c r="G17" s="6">
        <v>18552</v>
      </c>
      <c r="H17" s="6">
        <v>16859</v>
      </c>
      <c r="I17" s="6">
        <v>17238</v>
      </c>
      <c r="J17" s="6">
        <v>17626</v>
      </c>
      <c r="K17" s="6">
        <v>18022</v>
      </c>
      <c r="L17" s="6">
        <v>18428</v>
      </c>
      <c r="M17" s="6">
        <v>18842</v>
      </c>
      <c r="N17" s="6">
        <v>19266</v>
      </c>
      <c r="O17" s="6">
        <v>19700</v>
      </c>
      <c r="P17" s="2"/>
      <c r="Q17" s="2"/>
    </row>
    <row r="18" spans="2:17" ht="13.8" thickBot="1" x14ac:dyDescent="0.3">
      <c r="B18" s="11" t="s">
        <v>16</v>
      </c>
      <c r="C18" s="9">
        <f>SUM(C16:C17)</f>
        <v>35821</v>
      </c>
      <c r="D18" s="9">
        <f t="shared" ref="D18:O18" si="2">SUM(D16:D17)</f>
        <v>24290</v>
      </c>
      <c r="E18" s="9">
        <f t="shared" si="2"/>
        <v>34808</v>
      </c>
      <c r="F18" s="9">
        <f t="shared" si="2"/>
        <v>24738</v>
      </c>
      <c r="G18" s="9">
        <f t="shared" si="2"/>
        <v>25543</v>
      </c>
      <c r="H18" s="9">
        <f t="shared" si="2"/>
        <v>25321</v>
      </c>
      <c r="I18" s="9">
        <f t="shared" si="2"/>
        <v>24436</v>
      </c>
      <c r="J18" s="9">
        <f t="shared" si="2"/>
        <v>24986</v>
      </c>
      <c r="K18" s="9">
        <f t="shared" si="2"/>
        <v>25547</v>
      </c>
      <c r="L18" s="9">
        <f t="shared" si="2"/>
        <v>26122</v>
      </c>
      <c r="M18" s="9">
        <f t="shared" si="2"/>
        <v>26710</v>
      </c>
      <c r="N18" s="9">
        <f t="shared" si="2"/>
        <v>27311</v>
      </c>
      <c r="O18" s="9">
        <f t="shared" si="2"/>
        <v>27926</v>
      </c>
    </row>
    <row r="19" spans="2:17" x14ac:dyDescent="0.25">
      <c r="B19" s="12"/>
      <c r="C19" s="12"/>
      <c r="D19" s="12"/>
    </row>
    <row r="20" spans="2:17" x14ac:dyDescent="0.25">
      <c r="B20" s="12"/>
      <c r="C20" s="12"/>
      <c r="D20" s="12"/>
    </row>
    <row r="21" spans="2:17" x14ac:dyDescent="0.25">
      <c r="B21" s="1" t="s">
        <v>18</v>
      </c>
      <c r="C21" s="2">
        <v>2020</v>
      </c>
      <c r="D21" s="2">
        <v>2021</v>
      </c>
      <c r="E21" s="2" t="s">
        <v>1</v>
      </c>
      <c r="F21" s="2" t="s">
        <v>2</v>
      </c>
      <c r="G21" s="2" t="s">
        <v>3</v>
      </c>
      <c r="H21" s="2" t="s">
        <v>4</v>
      </c>
      <c r="I21" s="2" t="s">
        <v>5</v>
      </c>
      <c r="J21" s="2" t="s">
        <v>6</v>
      </c>
      <c r="K21" s="2" t="s">
        <v>7</v>
      </c>
      <c r="L21" s="2" t="s">
        <v>8</v>
      </c>
      <c r="M21" s="2" t="s">
        <v>9</v>
      </c>
      <c r="N21" s="2" t="s">
        <v>10</v>
      </c>
      <c r="O21" s="2" t="s">
        <v>11</v>
      </c>
      <c r="P21" s="2"/>
      <c r="Q21" s="2"/>
    </row>
    <row r="22" spans="2:17" x14ac:dyDescent="0.25">
      <c r="B22" s="3" t="s">
        <v>12</v>
      </c>
      <c r="C22" s="4">
        <v>17324</v>
      </c>
      <c r="D22" s="4">
        <v>9058</v>
      </c>
      <c r="E22" s="4">
        <v>8145</v>
      </c>
      <c r="F22" s="4">
        <v>6465</v>
      </c>
      <c r="G22" s="4">
        <v>5687</v>
      </c>
      <c r="H22" s="4">
        <v>7001</v>
      </c>
      <c r="I22" s="4">
        <v>5834</v>
      </c>
      <c r="J22" s="4">
        <v>5965</v>
      </c>
      <c r="K22" s="4">
        <v>6099</v>
      </c>
      <c r="L22" s="4">
        <v>6236</v>
      </c>
      <c r="M22" s="4">
        <v>6377</v>
      </c>
      <c r="N22" s="4">
        <v>6521</v>
      </c>
      <c r="O22" s="4">
        <v>6667</v>
      </c>
      <c r="P22" s="2"/>
      <c r="Q22" s="2"/>
    </row>
    <row r="23" spans="2:17" x14ac:dyDescent="0.25">
      <c r="B23" s="5" t="s">
        <v>13</v>
      </c>
      <c r="C23" s="6">
        <v>13752</v>
      </c>
      <c r="D23" s="6">
        <v>11761</v>
      </c>
      <c r="E23" s="6">
        <v>23496</v>
      </c>
      <c r="F23" s="6">
        <v>15801</v>
      </c>
      <c r="G23" s="6">
        <v>18030</v>
      </c>
      <c r="H23" s="6">
        <v>16337</v>
      </c>
      <c r="I23" s="6">
        <v>16705</v>
      </c>
      <c r="J23" s="6">
        <v>17081</v>
      </c>
      <c r="K23" s="6">
        <v>17464</v>
      </c>
      <c r="L23" s="6">
        <v>17858</v>
      </c>
      <c r="M23" s="6">
        <v>18259</v>
      </c>
      <c r="N23" s="6">
        <v>18670</v>
      </c>
      <c r="O23" s="6">
        <v>19090</v>
      </c>
      <c r="P23" s="2"/>
      <c r="Q23" s="2"/>
    </row>
    <row r="24" spans="2:17" ht="13.8" thickBot="1" x14ac:dyDescent="0.3">
      <c r="B24" s="11" t="s">
        <v>16</v>
      </c>
      <c r="C24" s="9">
        <f>SUM(C22:C23)</f>
        <v>31076</v>
      </c>
      <c r="D24" s="9">
        <f t="shared" ref="D24" si="3">SUM(D22:D23)</f>
        <v>20819</v>
      </c>
      <c r="E24" s="9">
        <f t="shared" ref="E24" si="4">SUM(E22:E23)</f>
        <v>31641</v>
      </c>
      <c r="F24" s="9">
        <f t="shared" ref="F24" si="5">SUM(F22:F23)</f>
        <v>22266</v>
      </c>
      <c r="G24" s="9">
        <f t="shared" ref="G24" si="6">SUM(G22:G23)</f>
        <v>23717</v>
      </c>
      <c r="H24" s="9">
        <f t="shared" ref="H24" si="7">SUM(H22:H23)</f>
        <v>23338</v>
      </c>
      <c r="I24" s="9">
        <f t="shared" ref="I24" si="8">SUM(I22:I23)</f>
        <v>22539</v>
      </c>
      <c r="J24" s="9">
        <f t="shared" ref="J24" si="9">SUM(J22:J23)</f>
        <v>23046</v>
      </c>
      <c r="K24" s="9">
        <f t="shared" ref="K24" si="10">SUM(K22:K23)</f>
        <v>23563</v>
      </c>
      <c r="L24" s="9">
        <f t="shared" ref="L24" si="11">SUM(L22:L23)</f>
        <v>24094</v>
      </c>
      <c r="M24" s="9">
        <f t="shared" ref="M24" si="12">SUM(M22:M23)</f>
        <v>24636</v>
      </c>
      <c r="N24" s="9">
        <f t="shared" ref="N24" si="13">SUM(N22:N23)</f>
        <v>25191</v>
      </c>
      <c r="O24" s="9">
        <f t="shared" ref="O24" si="14">SUM(O22:O23)</f>
        <v>25757</v>
      </c>
    </row>
    <row r="25" spans="2:17" x14ac:dyDescent="0.25">
      <c r="B25" s="12"/>
      <c r="C25" s="12"/>
      <c r="D25" s="12"/>
    </row>
  </sheetData>
  <pageMargins left="0.7" right="0.7" top="0.75" bottom="0.75" header="0.3" footer="0.3"/>
  <pageSetup scale="38" orientation="landscape" r:id="rId1"/>
  <headerFooter>
    <oddFooter>&amp;C&amp;F&amp;R&amp;A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B289-EA7A-41D8-B4F1-1E1AA4EE3469}">
  <sheetPr>
    <pageSetUpPr fitToPage="1"/>
  </sheetPr>
  <dimension ref="B1:M90"/>
  <sheetViews>
    <sheetView showGridLines="0" zoomScale="70" zoomScaleNormal="70" workbookViewId="0"/>
  </sheetViews>
  <sheetFormatPr defaultColWidth="8.88671875" defaultRowHeight="13.2" x14ac:dyDescent="0.25"/>
  <cols>
    <col min="1" max="1" width="5.44140625" style="3" customWidth="1"/>
    <col min="2" max="2" width="61.109375" style="3" customWidth="1"/>
    <col min="3" max="3" width="14.109375" style="3" customWidth="1"/>
    <col min="4" max="13" width="11.109375" style="3" customWidth="1"/>
    <col min="14" max="16384" width="8.88671875" style="3"/>
  </cols>
  <sheetData>
    <row r="1" spans="2:13" x14ac:dyDescent="0.25">
      <c r="B1" s="17"/>
      <c r="C1" s="13"/>
      <c r="D1" s="13"/>
      <c r="E1" s="13"/>
      <c r="F1" s="13"/>
      <c r="G1" s="13"/>
      <c r="H1" s="13"/>
      <c r="I1" s="13"/>
      <c r="J1" s="13"/>
      <c r="K1" s="13"/>
      <c r="L1" s="13"/>
    </row>
    <row r="2" spans="2:13" ht="13.8" x14ac:dyDescent="0.25">
      <c r="B2" s="132" t="s">
        <v>177</v>
      </c>
      <c r="C2" s="13"/>
      <c r="D2" s="13"/>
      <c r="E2" s="13"/>
      <c r="F2" s="13"/>
      <c r="G2" s="13"/>
      <c r="H2" s="13"/>
      <c r="I2" s="13"/>
      <c r="J2" s="13"/>
      <c r="K2" s="13"/>
      <c r="L2" s="13"/>
    </row>
    <row r="3" spans="2:13" ht="13.8" x14ac:dyDescent="0.25">
      <c r="B3" s="132" t="s">
        <v>178</v>
      </c>
      <c r="C3" s="13"/>
      <c r="D3" s="13"/>
      <c r="E3" s="13"/>
      <c r="F3" s="13"/>
      <c r="G3" s="13"/>
      <c r="H3" s="13"/>
      <c r="I3" s="13"/>
      <c r="J3" s="13"/>
      <c r="K3" s="13"/>
      <c r="L3" s="13"/>
    </row>
    <row r="4" spans="2:13" ht="13.8" x14ac:dyDescent="0.25">
      <c r="B4" s="132" t="s">
        <v>180</v>
      </c>
      <c r="C4" s="13"/>
      <c r="D4" s="13"/>
      <c r="E4" s="13"/>
      <c r="F4" s="13"/>
      <c r="G4" s="13"/>
      <c r="H4" s="13"/>
      <c r="I4" s="13"/>
      <c r="J4" s="13"/>
      <c r="K4" s="13"/>
      <c r="L4" s="13"/>
    </row>
    <row r="5" spans="2:13" ht="13.8" x14ac:dyDescent="0.25">
      <c r="B5" s="132"/>
      <c r="C5" s="13"/>
      <c r="D5" s="13"/>
      <c r="E5" s="13"/>
      <c r="F5" s="13"/>
      <c r="G5" s="13"/>
      <c r="H5" s="13"/>
      <c r="I5" s="13"/>
      <c r="J5" s="13"/>
      <c r="K5" s="13"/>
      <c r="L5" s="13"/>
    </row>
    <row r="6" spans="2:13" ht="13.8" x14ac:dyDescent="0.25">
      <c r="B6" s="132"/>
      <c r="C6" s="13"/>
      <c r="D6" s="13"/>
      <c r="E6" s="13"/>
      <c r="F6" s="13"/>
      <c r="G6" s="13"/>
      <c r="H6" s="13"/>
      <c r="I6" s="13"/>
      <c r="J6" s="13"/>
      <c r="K6" s="13"/>
      <c r="L6" s="13"/>
    </row>
    <row r="7" spans="2:13" x14ac:dyDescent="0.25">
      <c r="B7" s="17" t="s">
        <v>19</v>
      </c>
      <c r="C7" s="13"/>
      <c r="D7" s="13"/>
      <c r="E7" s="13"/>
      <c r="F7" s="13"/>
      <c r="G7" s="13"/>
      <c r="H7" s="13"/>
      <c r="I7" s="13"/>
      <c r="J7" s="13"/>
      <c r="K7" s="13"/>
      <c r="L7" s="13"/>
    </row>
    <row r="8" spans="2:13" x14ac:dyDescent="0.25">
      <c r="C8" s="13"/>
      <c r="D8" s="13"/>
      <c r="E8" s="13"/>
      <c r="F8" s="13"/>
      <c r="G8" s="13"/>
      <c r="H8" s="13"/>
      <c r="I8" s="13"/>
      <c r="J8" s="13"/>
      <c r="K8" s="13"/>
      <c r="L8" s="13"/>
    </row>
    <row r="9" spans="2:13" x14ac:dyDescent="0.25">
      <c r="B9" s="1" t="s">
        <v>20</v>
      </c>
      <c r="C9" s="2" t="s">
        <v>21</v>
      </c>
      <c r="D9" s="2" t="s">
        <v>2</v>
      </c>
      <c r="E9" s="2" t="s">
        <v>3</v>
      </c>
      <c r="F9" s="2" t="s">
        <v>4</v>
      </c>
      <c r="G9" s="2" t="s">
        <v>5</v>
      </c>
      <c r="H9" s="2" t="s">
        <v>6</v>
      </c>
      <c r="I9" s="2" t="s">
        <v>7</v>
      </c>
      <c r="J9" s="2" t="s">
        <v>8</v>
      </c>
      <c r="K9" s="2" t="s">
        <v>9</v>
      </c>
      <c r="L9" s="2" t="s">
        <v>10</v>
      </c>
      <c r="M9" s="2" t="s">
        <v>11</v>
      </c>
    </row>
    <row r="10" spans="2:13" x14ac:dyDescent="0.25">
      <c r="B10" s="3" t="s">
        <v>22</v>
      </c>
      <c r="C10" s="14" t="s">
        <v>23</v>
      </c>
      <c r="D10" s="4">
        <f>C12</f>
        <v>13192</v>
      </c>
      <c r="E10" s="4">
        <f t="shared" ref="E10:M10" si="0">D12</f>
        <v>14146</v>
      </c>
      <c r="F10" s="4">
        <f t="shared" si="0"/>
        <v>14664</v>
      </c>
      <c r="G10" s="4">
        <f t="shared" si="0"/>
        <v>14877.999999999998</v>
      </c>
      <c r="H10" s="4">
        <f t="shared" si="0"/>
        <v>15176</v>
      </c>
      <c r="I10" s="4">
        <f t="shared" si="0"/>
        <v>15479.999999999998</v>
      </c>
      <c r="J10" s="4">
        <f t="shared" si="0"/>
        <v>15788.999999999998</v>
      </c>
      <c r="K10" s="4">
        <f t="shared" si="0"/>
        <v>16104.999999999998</v>
      </c>
      <c r="L10" s="4">
        <f t="shared" si="0"/>
        <v>16426.999999999996</v>
      </c>
      <c r="M10" s="4">
        <f t="shared" si="0"/>
        <v>16755.999999999996</v>
      </c>
    </row>
    <row r="11" spans="2:13" x14ac:dyDescent="0.25">
      <c r="B11" s="5" t="s">
        <v>24</v>
      </c>
      <c r="C11" s="14" t="s">
        <v>23</v>
      </c>
      <c r="D11" s="15">
        <v>7.2316555488174616E-2</v>
      </c>
      <c r="E11" s="15">
        <v>3.661812526509256E-2</v>
      </c>
      <c r="F11" s="15">
        <v>1.4593562465902821E-2</v>
      </c>
      <c r="G11" s="15">
        <v>2.0029573867455408E-2</v>
      </c>
      <c r="H11" s="15">
        <v>2.0031628887717368E-2</v>
      </c>
      <c r="I11" s="15">
        <v>1.996124031007751E-2</v>
      </c>
      <c r="J11" s="15">
        <v>2.0013933751345858E-2</v>
      </c>
      <c r="K11" s="15">
        <v>1.9993790748214835E-2</v>
      </c>
      <c r="L11" s="15">
        <v>2.0028002678517121E-2</v>
      </c>
      <c r="M11" s="15">
        <v>1.9992838386249767E-2</v>
      </c>
    </row>
    <row r="12" spans="2:13" ht="13.8" thickBot="1" x14ac:dyDescent="0.3">
      <c r="B12" s="8" t="s">
        <v>25</v>
      </c>
      <c r="C12" s="9">
        <v>13192</v>
      </c>
      <c r="D12" s="9">
        <f>D10*(1+D11)</f>
        <v>14146</v>
      </c>
      <c r="E12" s="9">
        <f t="shared" ref="E12:M12" si="1">E10*(1+E11)</f>
        <v>14664</v>
      </c>
      <c r="F12" s="9">
        <f t="shared" si="1"/>
        <v>14877.999999999998</v>
      </c>
      <c r="G12" s="9">
        <f t="shared" si="1"/>
        <v>15176</v>
      </c>
      <c r="H12" s="9">
        <f t="shared" si="1"/>
        <v>15479.999999999998</v>
      </c>
      <c r="I12" s="9">
        <f t="shared" si="1"/>
        <v>15788.999999999998</v>
      </c>
      <c r="J12" s="9">
        <f t="shared" si="1"/>
        <v>16104.999999999998</v>
      </c>
      <c r="K12" s="9">
        <f t="shared" si="1"/>
        <v>16426.999999999996</v>
      </c>
      <c r="L12" s="9">
        <f t="shared" si="1"/>
        <v>16755.999999999996</v>
      </c>
      <c r="M12" s="9">
        <f t="shared" si="1"/>
        <v>17090.999999999996</v>
      </c>
    </row>
    <row r="15" spans="2:13" x14ac:dyDescent="0.25">
      <c r="B15" s="1" t="s">
        <v>26</v>
      </c>
      <c r="C15" s="2" t="s">
        <v>1</v>
      </c>
      <c r="D15" s="2" t="s">
        <v>2</v>
      </c>
      <c r="E15" s="2" t="s">
        <v>3</v>
      </c>
      <c r="F15" s="2" t="s">
        <v>4</v>
      </c>
      <c r="G15" s="2" t="s">
        <v>5</v>
      </c>
      <c r="H15" s="2" t="s">
        <v>6</v>
      </c>
      <c r="I15" s="2" t="s">
        <v>7</v>
      </c>
      <c r="J15" s="2" t="s">
        <v>8</v>
      </c>
      <c r="K15" s="2" t="s">
        <v>9</v>
      </c>
      <c r="L15" s="2" t="s">
        <v>10</v>
      </c>
      <c r="M15" s="2" t="s">
        <v>11</v>
      </c>
    </row>
    <row r="16" spans="2:13" x14ac:dyDescent="0.25">
      <c r="B16" s="3" t="s">
        <v>22</v>
      </c>
      <c r="C16" s="14">
        <v>20080</v>
      </c>
      <c r="D16" s="4">
        <f>C18</f>
        <v>20645</v>
      </c>
      <c r="E16" s="4">
        <f t="shared" ref="E16:M16" si="2">D18</f>
        <v>21057.000000000004</v>
      </c>
      <c r="F16" s="4">
        <f t="shared" si="2"/>
        <v>21179</v>
      </c>
      <c r="G16" s="4">
        <f t="shared" si="2"/>
        <v>21451.999999999996</v>
      </c>
      <c r="H16" s="4">
        <f t="shared" si="2"/>
        <v>21880.999999999996</v>
      </c>
      <c r="I16" s="4">
        <f t="shared" si="2"/>
        <v>22318.999999999996</v>
      </c>
      <c r="J16" s="4">
        <f t="shared" si="2"/>
        <v>22764.999999999996</v>
      </c>
      <c r="K16" s="4">
        <f t="shared" si="2"/>
        <v>23220.999999999993</v>
      </c>
      <c r="L16" s="4">
        <f t="shared" si="2"/>
        <v>23684.999999999993</v>
      </c>
      <c r="M16" s="4">
        <f t="shared" si="2"/>
        <v>24158.999999999989</v>
      </c>
    </row>
    <row r="17" spans="2:13" x14ac:dyDescent="0.25">
      <c r="B17" s="5" t="s">
        <v>24</v>
      </c>
      <c r="C17" s="16">
        <v>2.8137450199203107E-2</v>
      </c>
      <c r="D17" s="16">
        <v>1.9956405909421271E-2</v>
      </c>
      <c r="E17" s="16">
        <v>5.7937977869590984E-3</v>
      </c>
      <c r="F17" s="16">
        <v>1.2890127012606722E-2</v>
      </c>
      <c r="G17" s="16">
        <v>1.9998135371993353E-2</v>
      </c>
      <c r="H17" s="16">
        <v>2.001736666514331E-2</v>
      </c>
      <c r="I17" s="16">
        <v>1.9982974147587207E-2</v>
      </c>
      <c r="J17" s="16">
        <v>2.0030748956731736E-2</v>
      </c>
      <c r="K17" s="16">
        <v>1.9981912923646705E-2</v>
      </c>
      <c r="L17" s="16">
        <v>2.001266624445841E-2</v>
      </c>
      <c r="M17" s="16">
        <v>1.9992549360486667E-2</v>
      </c>
    </row>
    <row r="18" spans="2:13" ht="13.8" thickBot="1" x14ac:dyDescent="0.3">
      <c r="B18" s="8" t="s">
        <v>25</v>
      </c>
      <c r="C18" s="9">
        <f>C16*(1+C17)</f>
        <v>20645</v>
      </c>
      <c r="D18" s="9">
        <f t="shared" ref="D18:M18" si="3">D16*(1+D17)</f>
        <v>21057.000000000004</v>
      </c>
      <c r="E18" s="9">
        <f t="shared" si="3"/>
        <v>21179</v>
      </c>
      <c r="F18" s="9">
        <f t="shared" si="3"/>
        <v>21451.999999999996</v>
      </c>
      <c r="G18" s="9">
        <f t="shared" si="3"/>
        <v>21880.999999999996</v>
      </c>
      <c r="H18" s="9">
        <f t="shared" si="3"/>
        <v>22318.999999999996</v>
      </c>
      <c r="I18" s="9">
        <f t="shared" si="3"/>
        <v>22764.999999999996</v>
      </c>
      <c r="J18" s="9">
        <f t="shared" si="3"/>
        <v>23220.999999999993</v>
      </c>
      <c r="K18" s="9">
        <f t="shared" si="3"/>
        <v>23684.999999999993</v>
      </c>
      <c r="L18" s="9">
        <f t="shared" si="3"/>
        <v>24158.999999999989</v>
      </c>
      <c r="M18" s="9">
        <f t="shared" si="3"/>
        <v>24641.999999999985</v>
      </c>
    </row>
    <row r="19" spans="2:13" x14ac:dyDescent="0.25">
      <c r="C19" s="13"/>
      <c r="D19" s="13"/>
      <c r="E19" s="13"/>
      <c r="F19" s="13"/>
      <c r="G19" s="13"/>
      <c r="H19" s="13"/>
      <c r="I19" s="13"/>
      <c r="J19" s="13"/>
      <c r="K19" s="13"/>
      <c r="L19" s="13"/>
    </row>
    <row r="20" spans="2:13" x14ac:dyDescent="0.25">
      <c r="C20" s="13"/>
      <c r="D20" s="13"/>
      <c r="E20" s="13"/>
      <c r="F20" s="13"/>
      <c r="G20" s="13"/>
      <c r="H20" s="13"/>
      <c r="I20" s="13"/>
      <c r="J20" s="13"/>
      <c r="K20" s="13"/>
      <c r="L20" s="13"/>
    </row>
    <row r="21" spans="2:13" x14ac:dyDescent="0.25">
      <c r="B21" s="17" t="s">
        <v>27</v>
      </c>
      <c r="C21" s="2" t="s">
        <v>1</v>
      </c>
      <c r="D21" s="2" t="s">
        <v>2</v>
      </c>
      <c r="E21" s="2" t="s">
        <v>3</v>
      </c>
      <c r="F21" s="2" t="s">
        <v>4</v>
      </c>
      <c r="G21" s="2" t="s">
        <v>5</v>
      </c>
      <c r="H21" s="2" t="s">
        <v>6</v>
      </c>
      <c r="I21" s="2" t="s">
        <v>7</v>
      </c>
      <c r="J21" s="2" t="s">
        <v>8</v>
      </c>
      <c r="K21" s="2" t="s">
        <v>9</v>
      </c>
      <c r="L21" s="2" t="s">
        <v>10</v>
      </c>
      <c r="M21" s="2" t="s">
        <v>11</v>
      </c>
    </row>
    <row r="22" spans="2:13" x14ac:dyDescent="0.25">
      <c r="B22" s="3" t="s">
        <v>28</v>
      </c>
      <c r="C22" s="7">
        <v>873</v>
      </c>
      <c r="D22" s="7">
        <v>1399</v>
      </c>
      <c r="E22" s="7">
        <v>2791</v>
      </c>
      <c r="F22" s="7">
        <v>2832</v>
      </c>
      <c r="G22" s="7">
        <v>2874</v>
      </c>
      <c r="H22" s="7">
        <v>2917</v>
      </c>
      <c r="I22" s="7">
        <v>2960</v>
      </c>
      <c r="J22" s="7">
        <v>3004</v>
      </c>
      <c r="K22" s="7">
        <v>3049</v>
      </c>
      <c r="L22" s="7">
        <v>3094</v>
      </c>
      <c r="M22" s="7">
        <f>L22*1.02</f>
        <v>3155.88</v>
      </c>
    </row>
    <row r="23" spans="2:13" x14ac:dyDescent="0.25">
      <c r="B23" s="3" t="s">
        <v>29</v>
      </c>
      <c r="C23" s="18">
        <v>25</v>
      </c>
      <c r="D23" s="18">
        <v>120</v>
      </c>
      <c r="E23" s="18">
        <v>251</v>
      </c>
      <c r="F23" s="18">
        <v>233</v>
      </c>
      <c r="G23" s="18">
        <v>253</v>
      </c>
      <c r="H23" s="18">
        <v>272</v>
      </c>
      <c r="I23" s="18">
        <v>293</v>
      </c>
      <c r="J23" s="18">
        <v>314</v>
      </c>
      <c r="K23" s="18">
        <v>336</v>
      </c>
      <c r="L23" s="18">
        <v>358</v>
      </c>
      <c r="M23" s="18">
        <f t="shared" ref="M23:M27" si="4">L23*1.02</f>
        <v>365.16</v>
      </c>
    </row>
    <row r="24" spans="2:13" x14ac:dyDescent="0.25">
      <c r="B24" s="3" t="s">
        <v>30</v>
      </c>
      <c r="C24" s="18">
        <v>126</v>
      </c>
      <c r="D24" s="18">
        <v>128</v>
      </c>
      <c r="E24" s="18">
        <v>131</v>
      </c>
      <c r="F24" s="18">
        <v>133</v>
      </c>
      <c r="G24" s="18">
        <v>136</v>
      </c>
      <c r="H24" s="18">
        <v>139</v>
      </c>
      <c r="I24" s="18">
        <v>141</v>
      </c>
      <c r="J24" s="18">
        <v>144</v>
      </c>
      <c r="K24" s="18">
        <v>147</v>
      </c>
      <c r="L24" s="18">
        <v>150</v>
      </c>
      <c r="M24" s="18">
        <f t="shared" si="4"/>
        <v>153</v>
      </c>
    </row>
    <row r="25" spans="2:13" x14ac:dyDescent="0.25">
      <c r="B25" s="3" t="s">
        <v>31</v>
      </c>
      <c r="C25" s="18">
        <v>389</v>
      </c>
      <c r="D25" s="18">
        <v>90</v>
      </c>
      <c r="E25" s="18">
        <v>92</v>
      </c>
      <c r="F25" s="18">
        <v>94</v>
      </c>
      <c r="G25" s="18">
        <v>96</v>
      </c>
      <c r="H25" s="18">
        <v>98</v>
      </c>
      <c r="I25" s="18">
        <v>100</v>
      </c>
      <c r="J25" s="18">
        <v>102</v>
      </c>
      <c r="K25" s="18">
        <v>104</v>
      </c>
      <c r="L25" s="18">
        <v>106</v>
      </c>
      <c r="M25" s="18">
        <f t="shared" si="4"/>
        <v>108.12</v>
      </c>
    </row>
    <row r="26" spans="2:13" x14ac:dyDescent="0.25">
      <c r="B26" s="3" t="s">
        <v>32</v>
      </c>
      <c r="C26" s="18">
        <v>95</v>
      </c>
      <c r="D26" s="18">
        <v>97</v>
      </c>
      <c r="E26" s="18">
        <v>99</v>
      </c>
      <c r="F26" s="18">
        <v>101</v>
      </c>
      <c r="G26" s="18">
        <v>103</v>
      </c>
      <c r="H26" s="18">
        <v>105</v>
      </c>
      <c r="I26" s="18">
        <v>107</v>
      </c>
      <c r="J26" s="18">
        <v>109</v>
      </c>
      <c r="K26" s="18">
        <v>111</v>
      </c>
      <c r="L26" s="18">
        <v>114</v>
      </c>
      <c r="M26" s="18">
        <f t="shared" si="4"/>
        <v>116.28</v>
      </c>
    </row>
    <row r="27" spans="2:13" x14ac:dyDescent="0.25">
      <c r="B27" s="3" t="s">
        <v>33</v>
      </c>
      <c r="C27" s="18">
        <v>0</v>
      </c>
      <c r="D27" s="18">
        <v>66</v>
      </c>
      <c r="E27" s="18">
        <v>67</v>
      </c>
      <c r="F27" s="18">
        <v>68</v>
      </c>
      <c r="G27" s="18">
        <v>68</v>
      </c>
      <c r="H27" s="18">
        <v>71</v>
      </c>
      <c r="I27" s="18">
        <v>72</v>
      </c>
      <c r="J27" s="18">
        <v>74</v>
      </c>
      <c r="K27" s="18">
        <v>74</v>
      </c>
      <c r="L27" s="18">
        <v>77</v>
      </c>
      <c r="M27" s="18">
        <f t="shared" si="4"/>
        <v>78.540000000000006</v>
      </c>
    </row>
    <row r="28" spans="2:13" x14ac:dyDescent="0.25">
      <c r="B28" s="19" t="s">
        <v>34</v>
      </c>
      <c r="C28" s="20">
        <f t="shared" ref="C28:M28" si="5">SUM(C22:C27)</f>
        <v>1508</v>
      </c>
      <c r="D28" s="20">
        <f t="shared" si="5"/>
        <v>1900</v>
      </c>
      <c r="E28" s="20">
        <f t="shared" si="5"/>
        <v>3431</v>
      </c>
      <c r="F28" s="20">
        <f t="shared" si="5"/>
        <v>3461</v>
      </c>
      <c r="G28" s="20">
        <f t="shared" si="5"/>
        <v>3530</v>
      </c>
      <c r="H28" s="20">
        <f t="shared" si="5"/>
        <v>3602</v>
      </c>
      <c r="I28" s="20">
        <f t="shared" si="5"/>
        <v>3673</v>
      </c>
      <c r="J28" s="20">
        <f t="shared" si="5"/>
        <v>3747</v>
      </c>
      <c r="K28" s="20">
        <f t="shared" si="5"/>
        <v>3821</v>
      </c>
      <c r="L28" s="20">
        <f t="shared" si="5"/>
        <v>3899</v>
      </c>
      <c r="M28" s="20">
        <f t="shared" si="5"/>
        <v>3976.98</v>
      </c>
    </row>
    <row r="29" spans="2:13" x14ac:dyDescent="0.25">
      <c r="C29" s="13"/>
      <c r="D29" s="13"/>
      <c r="E29" s="13"/>
      <c r="F29" s="13"/>
      <c r="G29" s="13"/>
      <c r="H29" s="13"/>
      <c r="I29" s="13"/>
      <c r="J29" s="13"/>
      <c r="K29" s="13"/>
      <c r="L29" s="13"/>
    </row>
    <row r="30" spans="2:13" x14ac:dyDescent="0.25">
      <c r="C30" s="13"/>
      <c r="D30" s="13"/>
      <c r="E30" s="13"/>
      <c r="F30" s="13"/>
      <c r="G30" s="13"/>
      <c r="H30" s="13"/>
      <c r="I30" s="13"/>
      <c r="J30" s="13"/>
      <c r="K30" s="13"/>
      <c r="L30" s="13"/>
    </row>
    <row r="31" spans="2:13" x14ac:dyDescent="0.25">
      <c r="B31" s="17" t="s">
        <v>35</v>
      </c>
      <c r="C31" s="2" t="s">
        <v>1</v>
      </c>
      <c r="D31" s="2" t="s">
        <v>2</v>
      </c>
      <c r="E31" s="2" t="s">
        <v>3</v>
      </c>
      <c r="F31" s="2" t="s">
        <v>4</v>
      </c>
      <c r="G31" s="2" t="s">
        <v>5</v>
      </c>
      <c r="H31" s="2" t="s">
        <v>6</v>
      </c>
      <c r="I31" s="2" t="s">
        <v>7</v>
      </c>
      <c r="J31" s="2" t="s">
        <v>8</v>
      </c>
      <c r="K31" s="2" t="s">
        <v>9</v>
      </c>
      <c r="L31" s="2" t="s">
        <v>10</v>
      </c>
      <c r="M31" s="2" t="s">
        <v>11</v>
      </c>
    </row>
    <row r="32" spans="2:13" x14ac:dyDescent="0.25">
      <c r="B32" s="3" t="s">
        <v>36</v>
      </c>
      <c r="C32" s="7">
        <v>769.08504482535534</v>
      </c>
      <c r="D32" s="7">
        <v>70</v>
      </c>
      <c r="E32" s="7">
        <v>20</v>
      </c>
      <c r="F32" s="7">
        <v>0</v>
      </c>
      <c r="G32" s="7">
        <v>0</v>
      </c>
      <c r="H32" s="7">
        <v>0</v>
      </c>
      <c r="I32" s="7">
        <v>0</v>
      </c>
      <c r="J32" s="7">
        <v>0</v>
      </c>
      <c r="K32" s="7">
        <v>0</v>
      </c>
      <c r="L32" s="7">
        <v>0</v>
      </c>
      <c r="M32" s="7">
        <f t="shared" ref="M32:M37" si="6">L32*1.022</f>
        <v>0</v>
      </c>
    </row>
    <row r="33" spans="2:13" x14ac:dyDescent="0.25">
      <c r="B33" s="3" t="s">
        <v>37</v>
      </c>
      <c r="C33" s="18">
        <v>425</v>
      </c>
      <c r="D33" s="18">
        <v>0</v>
      </c>
      <c r="E33" s="18">
        <v>0</v>
      </c>
      <c r="F33" s="18">
        <v>0</v>
      </c>
      <c r="G33" s="18">
        <v>0</v>
      </c>
      <c r="H33" s="18">
        <v>0</v>
      </c>
      <c r="I33" s="18">
        <v>0</v>
      </c>
      <c r="J33" s="18">
        <v>0</v>
      </c>
      <c r="K33" s="18">
        <v>0</v>
      </c>
      <c r="L33" s="18">
        <v>0</v>
      </c>
      <c r="M33" s="18">
        <f>L33*1.022</f>
        <v>0</v>
      </c>
    </row>
    <row r="34" spans="2:13" x14ac:dyDescent="0.25">
      <c r="B34" s="3" t="s">
        <v>38</v>
      </c>
      <c r="C34" s="18">
        <v>275</v>
      </c>
      <c r="D34" s="18">
        <v>0</v>
      </c>
      <c r="E34" s="18">
        <v>0</v>
      </c>
      <c r="F34" s="18">
        <v>0</v>
      </c>
      <c r="G34" s="18">
        <v>0</v>
      </c>
      <c r="H34" s="18">
        <v>0</v>
      </c>
      <c r="I34" s="18">
        <v>0</v>
      </c>
      <c r="J34" s="18">
        <v>0</v>
      </c>
      <c r="K34" s="18">
        <v>0</v>
      </c>
      <c r="L34" s="18">
        <v>0</v>
      </c>
      <c r="M34" s="18">
        <f t="shared" si="6"/>
        <v>0</v>
      </c>
    </row>
    <row r="35" spans="2:13" x14ac:dyDescent="0.25">
      <c r="B35" s="3" t="s">
        <v>39</v>
      </c>
      <c r="C35" s="18">
        <v>250</v>
      </c>
      <c r="D35" s="18">
        <v>0</v>
      </c>
      <c r="E35" s="18">
        <v>0</v>
      </c>
      <c r="F35" s="18">
        <v>0</v>
      </c>
      <c r="G35" s="18">
        <v>0</v>
      </c>
      <c r="H35" s="18">
        <v>0</v>
      </c>
      <c r="I35" s="18">
        <v>0</v>
      </c>
      <c r="J35" s="18">
        <v>0</v>
      </c>
      <c r="K35" s="18">
        <v>0</v>
      </c>
      <c r="L35" s="18">
        <v>0</v>
      </c>
      <c r="M35" s="18">
        <f t="shared" si="6"/>
        <v>0</v>
      </c>
    </row>
    <row r="36" spans="2:13" x14ac:dyDescent="0.25">
      <c r="B36" s="3" t="s">
        <v>33</v>
      </c>
      <c r="C36" s="18">
        <v>120</v>
      </c>
      <c r="D36" s="18">
        <v>150</v>
      </c>
      <c r="E36" s="18">
        <v>0</v>
      </c>
      <c r="F36" s="18">
        <v>0</v>
      </c>
      <c r="G36" s="18">
        <v>0</v>
      </c>
      <c r="H36" s="18">
        <v>0</v>
      </c>
      <c r="I36" s="18">
        <v>0</v>
      </c>
      <c r="J36" s="18">
        <v>0</v>
      </c>
      <c r="K36" s="18">
        <v>0</v>
      </c>
      <c r="L36" s="18">
        <v>0</v>
      </c>
      <c r="M36" s="18">
        <f t="shared" si="6"/>
        <v>0</v>
      </c>
    </row>
    <row r="37" spans="2:13" x14ac:dyDescent="0.25">
      <c r="B37" s="19" t="s">
        <v>40</v>
      </c>
      <c r="C37" s="20">
        <f>SUM(C32:C36)</f>
        <v>1839.0850448253555</v>
      </c>
      <c r="D37" s="20">
        <f t="shared" ref="D37:M37" si="7">SUM(D32:D36)</f>
        <v>220</v>
      </c>
      <c r="E37" s="20">
        <f t="shared" si="7"/>
        <v>20</v>
      </c>
      <c r="F37" s="20">
        <f t="shared" si="7"/>
        <v>0</v>
      </c>
      <c r="G37" s="20">
        <f t="shared" si="7"/>
        <v>0</v>
      </c>
      <c r="H37" s="20">
        <f t="shared" si="7"/>
        <v>0</v>
      </c>
      <c r="I37" s="20">
        <f t="shared" si="7"/>
        <v>0</v>
      </c>
      <c r="J37" s="20">
        <f t="shared" si="7"/>
        <v>0</v>
      </c>
      <c r="K37" s="20">
        <f t="shared" si="7"/>
        <v>0</v>
      </c>
      <c r="L37" s="20">
        <f t="shared" si="7"/>
        <v>0</v>
      </c>
      <c r="M37" s="20">
        <f t="shared" si="7"/>
        <v>0</v>
      </c>
    </row>
    <row r="38" spans="2:13" x14ac:dyDescent="0.25">
      <c r="C38" s="13"/>
      <c r="D38" s="13"/>
      <c r="E38" s="13"/>
      <c r="F38" s="13"/>
      <c r="G38" s="13"/>
      <c r="H38" s="13"/>
      <c r="I38" s="13"/>
      <c r="J38" s="13"/>
    </row>
    <row r="39" spans="2:13" x14ac:dyDescent="0.25">
      <c r="B39" s="17" t="s">
        <v>15</v>
      </c>
      <c r="C39" s="50">
        <f t="shared" ref="C39:M39" si="8">C28-C37</f>
        <v>-331.08504482535545</v>
      </c>
      <c r="D39" s="50">
        <f t="shared" si="8"/>
        <v>1680</v>
      </c>
      <c r="E39" s="50">
        <f t="shared" si="8"/>
        <v>3411</v>
      </c>
      <c r="F39" s="50">
        <f t="shared" si="8"/>
        <v>3461</v>
      </c>
      <c r="G39" s="50">
        <f t="shared" si="8"/>
        <v>3530</v>
      </c>
      <c r="H39" s="50">
        <f t="shared" si="8"/>
        <v>3602</v>
      </c>
      <c r="I39" s="50">
        <f t="shared" si="8"/>
        <v>3673</v>
      </c>
      <c r="J39" s="50">
        <f t="shared" si="8"/>
        <v>3747</v>
      </c>
      <c r="K39" s="50">
        <f t="shared" si="8"/>
        <v>3821</v>
      </c>
      <c r="L39" s="50">
        <f t="shared" si="8"/>
        <v>3899</v>
      </c>
      <c r="M39" s="50">
        <f t="shared" si="8"/>
        <v>3976.98</v>
      </c>
    </row>
    <row r="42" spans="2:13" x14ac:dyDescent="0.25">
      <c r="B42" s="1" t="s">
        <v>41</v>
      </c>
      <c r="C42" s="2" t="s">
        <v>1</v>
      </c>
      <c r="D42" s="2" t="s">
        <v>2</v>
      </c>
      <c r="E42" s="2" t="s">
        <v>3</v>
      </c>
      <c r="F42" s="2" t="s">
        <v>4</v>
      </c>
      <c r="G42" s="2" t="s">
        <v>5</v>
      </c>
      <c r="H42" s="2" t="s">
        <v>6</v>
      </c>
      <c r="I42" s="2" t="s">
        <v>7</v>
      </c>
      <c r="J42" s="2" t="s">
        <v>8</v>
      </c>
      <c r="K42" s="2" t="s">
        <v>9</v>
      </c>
      <c r="L42" s="2" t="s">
        <v>10</v>
      </c>
      <c r="M42" s="2" t="s">
        <v>11</v>
      </c>
    </row>
    <row r="43" spans="2:13" x14ac:dyDescent="0.25">
      <c r="B43" s="3" t="s">
        <v>12</v>
      </c>
      <c r="C43" s="4">
        <f t="shared" ref="C43:M43" si="9">C12</f>
        <v>13192</v>
      </c>
      <c r="D43" s="4">
        <f t="shared" si="9"/>
        <v>14146</v>
      </c>
      <c r="E43" s="4">
        <f t="shared" si="9"/>
        <v>14664</v>
      </c>
      <c r="F43" s="4">
        <f t="shared" si="9"/>
        <v>14877.999999999998</v>
      </c>
      <c r="G43" s="4">
        <f t="shared" si="9"/>
        <v>15176</v>
      </c>
      <c r="H43" s="4">
        <f t="shared" si="9"/>
        <v>15479.999999999998</v>
      </c>
      <c r="I43" s="4">
        <f t="shared" si="9"/>
        <v>15788.999999999998</v>
      </c>
      <c r="J43" s="4">
        <f t="shared" si="9"/>
        <v>16104.999999999998</v>
      </c>
      <c r="K43" s="4">
        <f t="shared" si="9"/>
        <v>16426.999999999996</v>
      </c>
      <c r="L43" s="4">
        <f t="shared" si="9"/>
        <v>16755.999999999996</v>
      </c>
      <c r="M43" s="4">
        <f t="shared" si="9"/>
        <v>17090.999999999996</v>
      </c>
    </row>
    <row r="44" spans="2:13" x14ac:dyDescent="0.25">
      <c r="B44" s="5" t="s">
        <v>13</v>
      </c>
      <c r="C44" s="6">
        <f t="shared" ref="C44:M44" si="10">C18</f>
        <v>20645</v>
      </c>
      <c r="D44" s="6">
        <f t="shared" si="10"/>
        <v>21057.000000000004</v>
      </c>
      <c r="E44" s="6">
        <f t="shared" si="10"/>
        <v>21179</v>
      </c>
      <c r="F44" s="6">
        <f t="shared" si="10"/>
        <v>21451.999999999996</v>
      </c>
      <c r="G44" s="6">
        <f t="shared" si="10"/>
        <v>21880.999999999996</v>
      </c>
      <c r="H44" s="6">
        <f t="shared" si="10"/>
        <v>22318.999999999996</v>
      </c>
      <c r="I44" s="6">
        <f t="shared" si="10"/>
        <v>22764.999999999996</v>
      </c>
      <c r="J44" s="6">
        <f t="shared" si="10"/>
        <v>23220.999999999993</v>
      </c>
      <c r="K44" s="6">
        <f t="shared" si="10"/>
        <v>23684.999999999993</v>
      </c>
      <c r="L44" s="6">
        <f t="shared" si="10"/>
        <v>24158.999999999989</v>
      </c>
      <c r="M44" s="6">
        <f t="shared" si="10"/>
        <v>24641.999999999985</v>
      </c>
    </row>
    <row r="45" spans="2:13" x14ac:dyDescent="0.25">
      <c r="B45" s="3" t="s">
        <v>14</v>
      </c>
      <c r="C45" s="7">
        <f t="shared" ref="C45:M45" si="11">SUM(C43:C44)</f>
        <v>33837</v>
      </c>
      <c r="D45" s="7">
        <f t="shared" si="11"/>
        <v>35203</v>
      </c>
      <c r="E45" s="7">
        <f t="shared" si="11"/>
        <v>35843</v>
      </c>
      <c r="F45" s="7">
        <f t="shared" si="11"/>
        <v>36329.999999999993</v>
      </c>
      <c r="G45" s="7">
        <f t="shared" si="11"/>
        <v>37057</v>
      </c>
      <c r="H45" s="7">
        <f t="shared" si="11"/>
        <v>37798.999999999993</v>
      </c>
      <c r="I45" s="7">
        <f t="shared" si="11"/>
        <v>38553.999999999993</v>
      </c>
      <c r="J45" s="7">
        <f t="shared" si="11"/>
        <v>39325.999999999993</v>
      </c>
      <c r="K45" s="7">
        <f t="shared" si="11"/>
        <v>40111.999999999985</v>
      </c>
      <c r="L45" s="7">
        <f t="shared" si="11"/>
        <v>40914.999999999985</v>
      </c>
      <c r="M45" s="7">
        <f t="shared" si="11"/>
        <v>41732.999999999985</v>
      </c>
    </row>
    <row r="46" spans="2:13" x14ac:dyDescent="0.25">
      <c r="B46" s="3" t="s">
        <v>15</v>
      </c>
      <c r="C46" s="7">
        <f>C39</f>
        <v>-331.08504482535545</v>
      </c>
      <c r="D46" s="7">
        <f t="shared" ref="D46:M46" si="12">D39</f>
        <v>1680</v>
      </c>
      <c r="E46" s="7">
        <f t="shared" si="12"/>
        <v>3411</v>
      </c>
      <c r="F46" s="7">
        <f t="shared" si="12"/>
        <v>3461</v>
      </c>
      <c r="G46" s="7">
        <f t="shared" si="12"/>
        <v>3530</v>
      </c>
      <c r="H46" s="7">
        <f t="shared" si="12"/>
        <v>3602</v>
      </c>
      <c r="I46" s="7">
        <f t="shared" si="12"/>
        <v>3673</v>
      </c>
      <c r="J46" s="7">
        <f t="shared" si="12"/>
        <v>3747</v>
      </c>
      <c r="K46" s="7">
        <f t="shared" si="12"/>
        <v>3821</v>
      </c>
      <c r="L46" s="7">
        <f t="shared" si="12"/>
        <v>3899</v>
      </c>
      <c r="M46" s="7">
        <f t="shared" si="12"/>
        <v>3976.98</v>
      </c>
    </row>
    <row r="47" spans="2:13" ht="13.8" thickBot="1" x14ac:dyDescent="0.3">
      <c r="B47" s="8" t="s">
        <v>16</v>
      </c>
      <c r="C47" s="9">
        <f>C45-C46</f>
        <v>34168.085044825355</v>
      </c>
      <c r="D47" s="9">
        <f t="shared" ref="D47:M47" si="13">D45-D46</f>
        <v>33523</v>
      </c>
      <c r="E47" s="9">
        <f t="shared" si="13"/>
        <v>32432</v>
      </c>
      <c r="F47" s="9">
        <f t="shared" si="13"/>
        <v>32868.999999999993</v>
      </c>
      <c r="G47" s="9">
        <f t="shared" si="13"/>
        <v>33527</v>
      </c>
      <c r="H47" s="9">
        <f t="shared" si="13"/>
        <v>34196.999999999993</v>
      </c>
      <c r="I47" s="9">
        <f t="shared" si="13"/>
        <v>34880.999999999993</v>
      </c>
      <c r="J47" s="9">
        <f t="shared" si="13"/>
        <v>35578.999999999993</v>
      </c>
      <c r="K47" s="9">
        <f t="shared" si="13"/>
        <v>36290.999999999985</v>
      </c>
      <c r="L47" s="9">
        <f t="shared" si="13"/>
        <v>37015.999999999985</v>
      </c>
      <c r="M47" s="9">
        <f t="shared" si="13"/>
        <v>37756.019999999982</v>
      </c>
    </row>
    <row r="48" spans="2:13" x14ac:dyDescent="0.25">
      <c r="C48" s="7"/>
      <c r="D48" s="10"/>
      <c r="E48" s="10"/>
      <c r="F48" s="10"/>
      <c r="G48" s="10"/>
      <c r="H48" s="10"/>
      <c r="I48" s="10"/>
      <c r="J48" s="10"/>
      <c r="K48" s="10"/>
      <c r="L48" s="10"/>
      <c r="M48" s="10"/>
    </row>
    <row r="52" spans="2:13" x14ac:dyDescent="0.25">
      <c r="B52" s="17" t="s">
        <v>42</v>
      </c>
      <c r="C52" s="13"/>
      <c r="D52" s="13"/>
      <c r="E52" s="13"/>
      <c r="F52" s="13"/>
      <c r="G52" s="13"/>
      <c r="H52" s="13"/>
      <c r="I52" s="13"/>
      <c r="J52" s="13"/>
      <c r="K52" s="13"/>
      <c r="L52" s="13"/>
    </row>
    <row r="53" spans="2:13" x14ac:dyDescent="0.25">
      <c r="C53" s="13"/>
      <c r="D53" s="13"/>
      <c r="E53" s="13"/>
      <c r="F53" s="13"/>
      <c r="G53" s="13"/>
      <c r="H53" s="13"/>
      <c r="I53" s="13"/>
      <c r="J53" s="13"/>
      <c r="K53" s="13"/>
      <c r="L53" s="13"/>
    </row>
    <row r="54" spans="2:13" x14ac:dyDescent="0.25">
      <c r="B54" s="1" t="s">
        <v>43</v>
      </c>
      <c r="C54" s="2" t="s">
        <v>21</v>
      </c>
      <c r="D54" s="2" t="s">
        <v>2</v>
      </c>
      <c r="E54" s="2" t="s">
        <v>3</v>
      </c>
      <c r="F54" s="2" t="s">
        <v>4</v>
      </c>
      <c r="G54" s="2" t="s">
        <v>5</v>
      </c>
      <c r="H54" s="2" t="s">
        <v>6</v>
      </c>
      <c r="I54" s="2" t="s">
        <v>7</v>
      </c>
      <c r="J54" s="2" t="s">
        <v>8</v>
      </c>
      <c r="K54" s="2" t="s">
        <v>9</v>
      </c>
      <c r="L54" s="2" t="s">
        <v>10</v>
      </c>
      <c r="M54" s="2" t="s">
        <v>11</v>
      </c>
    </row>
    <row r="55" spans="2:13" x14ac:dyDescent="0.25">
      <c r="B55" s="3" t="s">
        <v>22</v>
      </c>
      <c r="C55" s="14" t="s">
        <v>23</v>
      </c>
      <c r="D55" s="4">
        <f>C57</f>
        <v>10650</v>
      </c>
      <c r="E55" s="4">
        <f t="shared" ref="E55:M55" si="14">D57</f>
        <v>8415</v>
      </c>
      <c r="F55" s="4">
        <f t="shared" si="14"/>
        <v>6991</v>
      </c>
      <c r="G55" s="4">
        <f t="shared" si="14"/>
        <v>8462</v>
      </c>
      <c r="H55" s="4">
        <f t="shared" si="14"/>
        <v>7198</v>
      </c>
      <c r="I55" s="4">
        <f t="shared" si="14"/>
        <v>7360</v>
      </c>
      <c r="J55" s="4">
        <f t="shared" si="14"/>
        <v>7525</v>
      </c>
      <c r="K55" s="4">
        <f t="shared" si="14"/>
        <v>7694.0000000000009</v>
      </c>
      <c r="L55" s="4">
        <f t="shared" si="14"/>
        <v>7868</v>
      </c>
      <c r="M55" s="4">
        <f t="shared" si="14"/>
        <v>8045</v>
      </c>
    </row>
    <row r="56" spans="2:13" x14ac:dyDescent="0.25">
      <c r="B56" s="5" t="s">
        <v>24</v>
      </c>
      <c r="C56" s="14" t="s">
        <v>23</v>
      </c>
      <c r="D56" s="15">
        <v>-0.20985915492957752</v>
      </c>
      <c r="E56" s="15">
        <v>-0.1692216280451575</v>
      </c>
      <c r="F56" s="15">
        <v>0.21041338864254033</v>
      </c>
      <c r="G56" s="15">
        <v>-0.14937367052706219</v>
      </c>
      <c r="H56" s="15">
        <v>2.2506251736593486E-2</v>
      </c>
      <c r="I56" s="15">
        <v>2.2418478260869623E-2</v>
      </c>
      <c r="J56" s="15">
        <v>2.2458471760797405E-2</v>
      </c>
      <c r="K56" s="15">
        <v>2.261502469456711E-2</v>
      </c>
      <c r="L56" s="15">
        <v>2.249618708693446E-2</v>
      </c>
      <c r="M56" s="15">
        <v>2.2498446239900494E-2</v>
      </c>
    </row>
    <row r="57" spans="2:13" ht="13.8" thickBot="1" x14ac:dyDescent="0.3">
      <c r="B57" s="8" t="s">
        <v>44</v>
      </c>
      <c r="C57" s="9">
        <v>10650</v>
      </c>
      <c r="D57" s="9">
        <f>D55*(1+D56)</f>
        <v>8415</v>
      </c>
      <c r="E57" s="9">
        <f t="shared" ref="E57:M57" si="15">E55*(1+E56)</f>
        <v>6991</v>
      </c>
      <c r="F57" s="9">
        <f t="shared" si="15"/>
        <v>8462</v>
      </c>
      <c r="G57" s="9">
        <f t="shared" si="15"/>
        <v>7198</v>
      </c>
      <c r="H57" s="9">
        <f t="shared" si="15"/>
        <v>7360</v>
      </c>
      <c r="I57" s="9">
        <f t="shared" si="15"/>
        <v>7525</v>
      </c>
      <c r="J57" s="9">
        <f t="shared" si="15"/>
        <v>7694.0000000000009</v>
      </c>
      <c r="K57" s="9">
        <f t="shared" si="15"/>
        <v>7868</v>
      </c>
      <c r="L57" s="9">
        <f t="shared" si="15"/>
        <v>8045</v>
      </c>
      <c r="M57" s="9">
        <f t="shared" si="15"/>
        <v>8226</v>
      </c>
    </row>
    <row r="60" spans="2:13" x14ac:dyDescent="0.25">
      <c r="B60" s="1" t="s">
        <v>45</v>
      </c>
      <c r="C60" s="2" t="s">
        <v>21</v>
      </c>
      <c r="D60" s="2" t="s">
        <v>2</v>
      </c>
      <c r="E60" s="2" t="s">
        <v>3</v>
      </c>
      <c r="F60" s="2" t="s">
        <v>4</v>
      </c>
      <c r="G60" s="2" t="s">
        <v>5</v>
      </c>
      <c r="H60" s="2" t="s">
        <v>6</v>
      </c>
      <c r="I60" s="2" t="s">
        <v>7</v>
      </c>
      <c r="J60" s="2" t="s">
        <v>8</v>
      </c>
      <c r="K60" s="2" t="s">
        <v>9</v>
      </c>
      <c r="L60" s="2" t="s">
        <v>10</v>
      </c>
      <c r="M60" s="2" t="s">
        <v>11</v>
      </c>
    </row>
    <row r="61" spans="2:13" x14ac:dyDescent="0.25">
      <c r="B61" s="3" t="s">
        <v>22</v>
      </c>
      <c r="C61" s="14" t="s">
        <v>23</v>
      </c>
      <c r="D61" s="4">
        <f>C63</f>
        <v>-2505</v>
      </c>
      <c r="E61" s="4">
        <f t="shared" ref="E61:M61" si="16">D63</f>
        <v>-1950</v>
      </c>
      <c r="F61" s="4">
        <f t="shared" si="16"/>
        <v>-1304</v>
      </c>
      <c r="G61" s="4">
        <f t="shared" si="16"/>
        <v>-1461</v>
      </c>
      <c r="H61" s="4">
        <f t="shared" si="16"/>
        <v>-1364</v>
      </c>
      <c r="I61" s="4">
        <f t="shared" si="16"/>
        <v>-1395</v>
      </c>
      <c r="J61" s="4">
        <f t="shared" si="16"/>
        <v>-1426</v>
      </c>
      <c r="K61" s="4">
        <f t="shared" si="16"/>
        <v>-1458</v>
      </c>
      <c r="L61" s="4">
        <f t="shared" si="16"/>
        <v>-1491</v>
      </c>
      <c r="M61" s="4">
        <f t="shared" si="16"/>
        <v>-1524</v>
      </c>
    </row>
    <row r="62" spans="2:13" x14ac:dyDescent="0.25">
      <c r="B62" s="5" t="s">
        <v>24</v>
      </c>
      <c r="C62" s="14" t="s">
        <v>23</v>
      </c>
      <c r="D62" s="15">
        <v>-0.22155688622754488</v>
      </c>
      <c r="E62" s="15">
        <v>-0.33128205128205124</v>
      </c>
      <c r="F62" s="15">
        <v>0.12039877300613488</v>
      </c>
      <c r="G62" s="15">
        <v>-6.6392881587953423E-2</v>
      </c>
      <c r="H62" s="15">
        <v>2.2727272727272707E-2</v>
      </c>
      <c r="I62" s="15">
        <v>2.2222222222222143E-2</v>
      </c>
      <c r="J62" s="15">
        <v>2.244039270687237E-2</v>
      </c>
      <c r="K62" s="15">
        <v>2.2633744855967031E-2</v>
      </c>
      <c r="L62" s="15">
        <v>2.2132796780684139E-2</v>
      </c>
      <c r="M62" s="15">
        <v>2.2965879265091971E-2</v>
      </c>
    </row>
    <row r="63" spans="2:13" ht="13.8" thickBot="1" x14ac:dyDescent="0.3">
      <c r="B63" s="8" t="s">
        <v>44</v>
      </c>
      <c r="C63" s="9">
        <v>-2505</v>
      </c>
      <c r="D63" s="9">
        <f>D61*(1+D62)</f>
        <v>-1950</v>
      </c>
      <c r="E63" s="9">
        <f t="shared" ref="E63:M63" si="17">E61*(1+E62)</f>
        <v>-1304</v>
      </c>
      <c r="F63" s="9">
        <f t="shared" si="17"/>
        <v>-1461</v>
      </c>
      <c r="G63" s="9">
        <f t="shared" si="17"/>
        <v>-1364</v>
      </c>
      <c r="H63" s="9">
        <f t="shared" si="17"/>
        <v>-1395</v>
      </c>
      <c r="I63" s="9">
        <f t="shared" si="17"/>
        <v>-1426</v>
      </c>
      <c r="J63" s="9">
        <f t="shared" si="17"/>
        <v>-1458</v>
      </c>
      <c r="K63" s="9">
        <f t="shared" si="17"/>
        <v>-1491</v>
      </c>
      <c r="L63" s="9">
        <f t="shared" si="17"/>
        <v>-1524</v>
      </c>
      <c r="M63" s="9">
        <f t="shared" si="17"/>
        <v>-1559.0000000000002</v>
      </c>
    </row>
    <row r="67" spans="2:13" x14ac:dyDescent="0.25">
      <c r="B67" s="1" t="s">
        <v>46</v>
      </c>
      <c r="C67" s="2" t="s">
        <v>1</v>
      </c>
      <c r="D67" s="2" t="s">
        <v>2</v>
      </c>
      <c r="E67" s="2" t="s">
        <v>3</v>
      </c>
      <c r="F67" s="2" t="s">
        <v>4</v>
      </c>
      <c r="G67" s="2" t="s">
        <v>5</v>
      </c>
      <c r="H67" s="2" t="s">
        <v>6</v>
      </c>
      <c r="I67" s="2" t="s">
        <v>7</v>
      </c>
      <c r="J67" s="2" t="s">
        <v>8</v>
      </c>
      <c r="K67" s="2" t="s">
        <v>9</v>
      </c>
      <c r="L67" s="2" t="s">
        <v>10</v>
      </c>
      <c r="M67" s="2" t="s">
        <v>11</v>
      </c>
    </row>
    <row r="68" spans="2:13" x14ac:dyDescent="0.25">
      <c r="B68" s="3" t="s">
        <v>22</v>
      </c>
      <c r="C68" s="14">
        <v>20080</v>
      </c>
      <c r="D68" s="4">
        <f>C70</f>
        <v>24158.000000000004</v>
      </c>
      <c r="E68" s="4">
        <f t="shared" ref="E68:M68" si="18">D70</f>
        <v>16323</v>
      </c>
      <c r="F68" s="4">
        <f t="shared" si="18"/>
        <v>18552</v>
      </c>
      <c r="G68" s="4">
        <f t="shared" si="18"/>
        <v>16859</v>
      </c>
      <c r="H68" s="4">
        <f t="shared" si="18"/>
        <v>17238</v>
      </c>
      <c r="I68" s="4">
        <f t="shared" si="18"/>
        <v>17626</v>
      </c>
      <c r="J68" s="4">
        <f t="shared" si="18"/>
        <v>18022</v>
      </c>
      <c r="K68" s="4">
        <f t="shared" si="18"/>
        <v>18428</v>
      </c>
      <c r="L68" s="4">
        <f t="shared" si="18"/>
        <v>18842</v>
      </c>
      <c r="M68" s="4">
        <f t="shared" si="18"/>
        <v>19266</v>
      </c>
    </row>
    <row r="69" spans="2:13" x14ac:dyDescent="0.25">
      <c r="B69" s="5" t="s">
        <v>24</v>
      </c>
      <c r="C69" s="16">
        <v>0.20308764940239055</v>
      </c>
      <c r="D69" s="16">
        <v>-0.32432320556337457</v>
      </c>
      <c r="E69" s="16">
        <v>0.1365557801874655</v>
      </c>
      <c r="F69" s="16">
        <v>-9.1257007330746043E-2</v>
      </c>
      <c r="G69" s="16">
        <v>2.2480574174031709E-2</v>
      </c>
      <c r="H69" s="16">
        <v>2.2508411648683113E-2</v>
      </c>
      <c r="I69" s="16">
        <v>2.2466810393736436E-2</v>
      </c>
      <c r="J69" s="16">
        <v>2.2528021307291146E-2</v>
      </c>
      <c r="K69" s="16">
        <v>2.2465812893422976E-2</v>
      </c>
      <c r="L69" s="16">
        <v>2.2502919010720657E-2</v>
      </c>
      <c r="M69" s="16">
        <v>2.2526731028755353E-2</v>
      </c>
    </row>
    <row r="70" spans="2:13" ht="13.8" thickBot="1" x14ac:dyDescent="0.3">
      <c r="B70" s="8" t="s">
        <v>25</v>
      </c>
      <c r="C70" s="9">
        <f>C68*(1+C69)</f>
        <v>24158.000000000004</v>
      </c>
      <c r="D70" s="9">
        <f>D68*(1+D69)</f>
        <v>16323</v>
      </c>
      <c r="E70" s="9">
        <f t="shared" ref="E70:M70" si="19">E68*(1+E69)</f>
        <v>18552</v>
      </c>
      <c r="F70" s="9">
        <f t="shared" si="19"/>
        <v>16859</v>
      </c>
      <c r="G70" s="9">
        <f t="shared" si="19"/>
        <v>17238</v>
      </c>
      <c r="H70" s="9">
        <f t="shared" si="19"/>
        <v>17626</v>
      </c>
      <c r="I70" s="9">
        <f t="shared" si="19"/>
        <v>18022</v>
      </c>
      <c r="J70" s="9">
        <f t="shared" si="19"/>
        <v>18428</v>
      </c>
      <c r="K70" s="9">
        <f t="shared" si="19"/>
        <v>18842</v>
      </c>
      <c r="L70" s="9">
        <f t="shared" si="19"/>
        <v>19266</v>
      </c>
      <c r="M70" s="9">
        <f t="shared" si="19"/>
        <v>19700</v>
      </c>
    </row>
    <row r="73" spans="2:13" x14ac:dyDescent="0.25">
      <c r="B73" s="1" t="s">
        <v>47</v>
      </c>
      <c r="C73" s="2" t="s">
        <v>1</v>
      </c>
      <c r="D73" s="2" t="s">
        <v>2</v>
      </c>
      <c r="E73" s="2" t="s">
        <v>3</v>
      </c>
      <c r="F73" s="2" t="s">
        <v>4</v>
      </c>
      <c r="G73" s="2" t="s">
        <v>5</v>
      </c>
      <c r="H73" s="2" t="s">
        <v>6</v>
      </c>
      <c r="I73" s="2" t="s">
        <v>7</v>
      </c>
      <c r="J73" s="2" t="s">
        <v>8</v>
      </c>
      <c r="K73" s="2" t="s">
        <v>9</v>
      </c>
      <c r="L73" s="2" t="s">
        <v>10</v>
      </c>
      <c r="M73" s="2" t="s">
        <v>11</v>
      </c>
    </row>
    <row r="74" spans="2:13" x14ac:dyDescent="0.25">
      <c r="B74" s="3" t="s">
        <v>22</v>
      </c>
      <c r="C74" s="14">
        <v>-1220</v>
      </c>
      <c r="D74" s="4">
        <f>C76</f>
        <v>-662</v>
      </c>
      <c r="E74" s="4">
        <f t="shared" ref="E74:M74" si="20">D76</f>
        <v>-522</v>
      </c>
      <c r="F74" s="4">
        <f t="shared" si="20"/>
        <v>-522</v>
      </c>
      <c r="G74" s="4">
        <f t="shared" si="20"/>
        <v>-522</v>
      </c>
      <c r="H74" s="4">
        <f t="shared" si="20"/>
        <v>-533</v>
      </c>
      <c r="I74" s="4">
        <f t="shared" si="20"/>
        <v>-545</v>
      </c>
      <c r="J74" s="4">
        <f t="shared" si="20"/>
        <v>-558</v>
      </c>
      <c r="K74" s="4">
        <f t="shared" si="20"/>
        <v>-570</v>
      </c>
      <c r="L74" s="4">
        <f t="shared" si="20"/>
        <v>-583</v>
      </c>
      <c r="M74" s="4">
        <f t="shared" si="20"/>
        <v>-596</v>
      </c>
    </row>
    <row r="75" spans="2:13" x14ac:dyDescent="0.25">
      <c r="B75" s="5" t="s">
        <v>24</v>
      </c>
      <c r="C75" s="16">
        <v>-0.45737704918032784</v>
      </c>
      <c r="D75" s="16">
        <v>-0.21148036253776437</v>
      </c>
      <c r="E75" s="16">
        <v>0</v>
      </c>
      <c r="F75" s="16">
        <v>0</v>
      </c>
      <c r="G75" s="16">
        <v>2.1072796934865856E-2</v>
      </c>
      <c r="H75" s="16">
        <v>2.2514071294559068E-2</v>
      </c>
      <c r="I75" s="16">
        <v>2.3853211009174258E-2</v>
      </c>
      <c r="J75" s="16">
        <v>2.1505376344086002E-2</v>
      </c>
      <c r="K75" s="16">
        <v>2.280701754385972E-2</v>
      </c>
      <c r="L75" s="16">
        <v>2.2298456260720467E-2</v>
      </c>
      <c r="M75" s="16">
        <v>2.3489932885905951E-2</v>
      </c>
    </row>
    <row r="76" spans="2:13" ht="13.8" thickBot="1" x14ac:dyDescent="0.3">
      <c r="B76" s="8" t="s">
        <v>25</v>
      </c>
      <c r="C76" s="9">
        <f>C74*(1+C75)</f>
        <v>-662</v>
      </c>
      <c r="D76" s="9">
        <f>D74*(1+D75)</f>
        <v>-522</v>
      </c>
      <c r="E76" s="9">
        <f t="shared" ref="E76:M76" si="21">E74*(1+E75)</f>
        <v>-522</v>
      </c>
      <c r="F76" s="9">
        <f t="shared" si="21"/>
        <v>-522</v>
      </c>
      <c r="G76" s="9">
        <f t="shared" si="21"/>
        <v>-533</v>
      </c>
      <c r="H76" s="9">
        <f t="shared" si="21"/>
        <v>-545</v>
      </c>
      <c r="I76" s="9">
        <f t="shared" si="21"/>
        <v>-558</v>
      </c>
      <c r="J76" s="9">
        <f t="shared" si="21"/>
        <v>-570</v>
      </c>
      <c r="K76" s="9">
        <f t="shared" si="21"/>
        <v>-583</v>
      </c>
      <c r="L76" s="9">
        <f t="shared" si="21"/>
        <v>-596</v>
      </c>
      <c r="M76" s="9">
        <f t="shared" si="21"/>
        <v>-610</v>
      </c>
    </row>
    <row r="80" spans="2:13" x14ac:dyDescent="0.25">
      <c r="B80" s="1" t="s">
        <v>48</v>
      </c>
      <c r="C80" s="2" t="s">
        <v>1</v>
      </c>
      <c r="D80" s="2" t="s">
        <v>2</v>
      </c>
      <c r="E80" s="2" t="s">
        <v>3</v>
      </c>
      <c r="F80" s="2" t="s">
        <v>4</v>
      </c>
      <c r="G80" s="2" t="s">
        <v>5</v>
      </c>
      <c r="H80" s="2" t="s">
        <v>6</v>
      </c>
      <c r="I80" s="2" t="s">
        <v>7</v>
      </c>
      <c r="J80" s="2" t="s">
        <v>8</v>
      </c>
      <c r="K80" s="2" t="s">
        <v>9</v>
      </c>
      <c r="L80" s="2" t="s">
        <v>10</v>
      </c>
      <c r="M80" s="2" t="s">
        <v>11</v>
      </c>
    </row>
    <row r="81" spans="2:13" x14ac:dyDescent="0.25">
      <c r="B81" s="3" t="s">
        <v>12</v>
      </c>
      <c r="C81" s="4">
        <f>C57</f>
        <v>10650</v>
      </c>
      <c r="D81" s="4">
        <f t="shared" ref="D81:M81" si="22">D57</f>
        <v>8415</v>
      </c>
      <c r="E81" s="4">
        <f t="shared" si="22"/>
        <v>6991</v>
      </c>
      <c r="F81" s="4">
        <f t="shared" si="22"/>
        <v>8462</v>
      </c>
      <c r="G81" s="4">
        <f t="shared" si="22"/>
        <v>7198</v>
      </c>
      <c r="H81" s="4">
        <f t="shared" si="22"/>
        <v>7360</v>
      </c>
      <c r="I81" s="4">
        <f t="shared" si="22"/>
        <v>7525</v>
      </c>
      <c r="J81" s="4">
        <f t="shared" si="22"/>
        <v>7694.0000000000009</v>
      </c>
      <c r="K81" s="4">
        <f t="shared" si="22"/>
        <v>7868</v>
      </c>
      <c r="L81" s="4">
        <f t="shared" si="22"/>
        <v>8045</v>
      </c>
      <c r="M81" s="4">
        <f t="shared" si="22"/>
        <v>8226</v>
      </c>
    </row>
    <row r="82" spans="2:13" x14ac:dyDescent="0.25">
      <c r="B82" s="5" t="s">
        <v>13</v>
      </c>
      <c r="C82" s="6">
        <f>C70</f>
        <v>24158.000000000004</v>
      </c>
      <c r="D82" s="6">
        <f t="shared" ref="D82:M82" si="23">D70</f>
        <v>16323</v>
      </c>
      <c r="E82" s="6">
        <f t="shared" si="23"/>
        <v>18552</v>
      </c>
      <c r="F82" s="6">
        <f t="shared" si="23"/>
        <v>16859</v>
      </c>
      <c r="G82" s="6">
        <f t="shared" si="23"/>
        <v>17238</v>
      </c>
      <c r="H82" s="6">
        <f t="shared" si="23"/>
        <v>17626</v>
      </c>
      <c r="I82" s="6">
        <f t="shared" si="23"/>
        <v>18022</v>
      </c>
      <c r="J82" s="6">
        <f t="shared" si="23"/>
        <v>18428</v>
      </c>
      <c r="K82" s="6">
        <f t="shared" si="23"/>
        <v>18842</v>
      </c>
      <c r="L82" s="6">
        <f t="shared" si="23"/>
        <v>19266</v>
      </c>
      <c r="M82" s="6">
        <f t="shared" si="23"/>
        <v>19700</v>
      </c>
    </row>
    <row r="83" spans="2:13" ht="13.8" thickBot="1" x14ac:dyDescent="0.3">
      <c r="B83" s="11" t="s">
        <v>16</v>
      </c>
      <c r="C83" s="9">
        <f t="shared" ref="C83:M83" si="24">SUM(C81:C82)</f>
        <v>34808</v>
      </c>
      <c r="D83" s="9">
        <f t="shared" si="24"/>
        <v>24738</v>
      </c>
      <c r="E83" s="9">
        <f t="shared" si="24"/>
        <v>25543</v>
      </c>
      <c r="F83" s="9">
        <f t="shared" si="24"/>
        <v>25321</v>
      </c>
      <c r="G83" s="9">
        <f t="shared" si="24"/>
        <v>24436</v>
      </c>
      <c r="H83" s="9">
        <f t="shared" si="24"/>
        <v>24986</v>
      </c>
      <c r="I83" s="9">
        <f t="shared" si="24"/>
        <v>25547</v>
      </c>
      <c r="J83" s="9">
        <f t="shared" si="24"/>
        <v>26122</v>
      </c>
      <c r="K83" s="9">
        <f t="shared" si="24"/>
        <v>26710</v>
      </c>
      <c r="L83" s="9">
        <f t="shared" si="24"/>
        <v>27311</v>
      </c>
      <c r="M83" s="9">
        <f t="shared" si="24"/>
        <v>27926</v>
      </c>
    </row>
    <row r="84" spans="2:13" x14ac:dyDescent="0.25">
      <c r="B84" s="12"/>
    </row>
    <row r="85" spans="2:13" x14ac:dyDescent="0.25">
      <c r="B85" s="12"/>
    </row>
    <row r="86" spans="2:13" x14ac:dyDescent="0.25">
      <c r="B86" s="1" t="s">
        <v>49</v>
      </c>
      <c r="C86" s="2" t="s">
        <v>1</v>
      </c>
      <c r="D86" s="2" t="s">
        <v>2</v>
      </c>
      <c r="E86" s="2" t="s">
        <v>3</v>
      </c>
      <c r="F86" s="2" t="s">
        <v>4</v>
      </c>
      <c r="G86" s="2" t="s">
        <v>5</v>
      </c>
      <c r="H86" s="2" t="s">
        <v>6</v>
      </c>
      <c r="I86" s="2" t="s">
        <v>7</v>
      </c>
      <c r="J86" s="2" t="s">
        <v>8</v>
      </c>
      <c r="K86" s="2" t="s">
        <v>9</v>
      </c>
      <c r="L86" s="2" t="s">
        <v>10</v>
      </c>
      <c r="M86" s="2" t="s">
        <v>11</v>
      </c>
    </row>
    <row r="87" spans="2:13" x14ac:dyDescent="0.25">
      <c r="B87" s="3" t="s">
        <v>12</v>
      </c>
      <c r="C87" s="4">
        <f>C81+C63</f>
        <v>8145</v>
      </c>
      <c r="D87" s="4">
        <f t="shared" ref="D87:M87" si="25">D81+D63</f>
        <v>6465</v>
      </c>
      <c r="E87" s="4">
        <f t="shared" si="25"/>
        <v>5687</v>
      </c>
      <c r="F87" s="4">
        <f t="shared" si="25"/>
        <v>7001</v>
      </c>
      <c r="G87" s="4">
        <f t="shared" si="25"/>
        <v>5834</v>
      </c>
      <c r="H87" s="4">
        <f t="shared" si="25"/>
        <v>5965</v>
      </c>
      <c r="I87" s="4">
        <f t="shared" si="25"/>
        <v>6099</v>
      </c>
      <c r="J87" s="4">
        <f t="shared" si="25"/>
        <v>6236.0000000000009</v>
      </c>
      <c r="K87" s="4">
        <f t="shared" si="25"/>
        <v>6377</v>
      </c>
      <c r="L87" s="4">
        <f t="shared" si="25"/>
        <v>6521</v>
      </c>
      <c r="M87" s="4">
        <f t="shared" si="25"/>
        <v>6667</v>
      </c>
    </row>
    <row r="88" spans="2:13" x14ac:dyDescent="0.25">
      <c r="B88" s="5" t="s">
        <v>13</v>
      </c>
      <c r="C88" s="6">
        <f>C82+C76</f>
        <v>23496.000000000004</v>
      </c>
      <c r="D88" s="6">
        <f t="shared" ref="D88:M88" si="26">D82+D76</f>
        <v>15801</v>
      </c>
      <c r="E88" s="6">
        <f t="shared" si="26"/>
        <v>18030</v>
      </c>
      <c r="F88" s="6">
        <f t="shared" si="26"/>
        <v>16337</v>
      </c>
      <c r="G88" s="6">
        <f t="shared" si="26"/>
        <v>16705</v>
      </c>
      <c r="H88" s="6">
        <f t="shared" si="26"/>
        <v>17081</v>
      </c>
      <c r="I88" s="6">
        <f t="shared" si="26"/>
        <v>17464</v>
      </c>
      <c r="J88" s="6">
        <f t="shared" si="26"/>
        <v>17858</v>
      </c>
      <c r="K88" s="6">
        <f t="shared" si="26"/>
        <v>18259</v>
      </c>
      <c r="L88" s="6">
        <f t="shared" si="26"/>
        <v>18670</v>
      </c>
      <c r="M88" s="6">
        <f t="shared" si="26"/>
        <v>19090</v>
      </c>
    </row>
    <row r="89" spans="2:13" ht="13.8" thickBot="1" x14ac:dyDescent="0.3">
      <c r="B89" s="11" t="s">
        <v>16</v>
      </c>
      <c r="C89" s="9">
        <f t="shared" ref="C89:M89" si="27">SUM(C87:C88)</f>
        <v>31641.000000000004</v>
      </c>
      <c r="D89" s="9">
        <f t="shared" si="27"/>
        <v>22266</v>
      </c>
      <c r="E89" s="9">
        <f t="shared" si="27"/>
        <v>23717</v>
      </c>
      <c r="F89" s="9">
        <f t="shared" si="27"/>
        <v>23338</v>
      </c>
      <c r="G89" s="9">
        <f t="shared" si="27"/>
        <v>22539</v>
      </c>
      <c r="H89" s="9">
        <f t="shared" si="27"/>
        <v>23046</v>
      </c>
      <c r="I89" s="9">
        <f t="shared" si="27"/>
        <v>23563</v>
      </c>
      <c r="J89" s="9">
        <f t="shared" si="27"/>
        <v>24094</v>
      </c>
      <c r="K89" s="9">
        <f t="shared" si="27"/>
        <v>24636</v>
      </c>
      <c r="L89" s="9">
        <f t="shared" si="27"/>
        <v>25191</v>
      </c>
      <c r="M89" s="9">
        <f t="shared" si="27"/>
        <v>25757</v>
      </c>
    </row>
    <row r="90" spans="2:13" x14ac:dyDescent="0.25">
      <c r="B90" s="12"/>
    </row>
  </sheetData>
  <pageMargins left="0.7" right="0.7" top="0.75" bottom="0.75" header="0.3" footer="0.3"/>
  <pageSetup scale="63" fitToHeight="0" orientation="landscape" r:id="rId1"/>
  <headerFooter>
    <oddFooter>&amp;C&amp;F&amp;R&amp;A</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C484-8823-4B43-AB36-C351215277F0}">
  <dimension ref="B1:M143"/>
  <sheetViews>
    <sheetView showGridLines="0" zoomScale="70" zoomScaleNormal="70" workbookViewId="0"/>
  </sheetViews>
  <sheetFormatPr defaultColWidth="8.88671875" defaultRowHeight="13.2" x14ac:dyDescent="0.25"/>
  <cols>
    <col min="1" max="1" width="5.44140625" style="3" customWidth="1"/>
    <col min="2" max="2" width="40.77734375" style="3" customWidth="1"/>
    <col min="3" max="13" width="13.6640625" style="3" customWidth="1"/>
    <col min="14" max="16384" width="8.88671875" style="3"/>
  </cols>
  <sheetData>
    <row r="1" spans="2:13" x14ac:dyDescent="0.25">
      <c r="B1" s="17"/>
    </row>
    <row r="2" spans="2:13" ht="13.8" x14ac:dyDescent="0.25">
      <c r="B2" s="132" t="s">
        <v>177</v>
      </c>
    </row>
    <row r="3" spans="2:13" ht="13.8" x14ac:dyDescent="0.25">
      <c r="B3" s="132" t="s">
        <v>178</v>
      </c>
    </row>
    <row r="4" spans="2:13" ht="13.8" x14ac:dyDescent="0.25">
      <c r="B4" s="132" t="s">
        <v>183</v>
      </c>
    </row>
    <row r="5" spans="2:13" ht="13.8" x14ac:dyDescent="0.25">
      <c r="B5" s="132"/>
    </row>
    <row r="6" spans="2:13" x14ac:dyDescent="0.25">
      <c r="B6" s="12"/>
    </row>
    <row r="7" spans="2:13" ht="17.399999999999999" x14ac:dyDescent="0.25">
      <c r="B7" s="22" t="s">
        <v>50</v>
      </c>
    </row>
    <row r="8" spans="2:13" x14ac:dyDescent="0.25">
      <c r="B8" s="1"/>
    </row>
    <row r="9" spans="2:13" x14ac:dyDescent="0.25">
      <c r="B9" s="1"/>
    </row>
    <row r="10" spans="2:13" x14ac:dyDescent="0.25">
      <c r="B10" s="17" t="s">
        <v>51</v>
      </c>
      <c r="C10" s="2" t="s">
        <v>21</v>
      </c>
      <c r="D10" s="2" t="s">
        <v>2</v>
      </c>
      <c r="E10" s="2" t="s">
        <v>3</v>
      </c>
      <c r="F10" s="2" t="s">
        <v>4</v>
      </c>
      <c r="G10" s="2" t="s">
        <v>5</v>
      </c>
      <c r="H10" s="2" t="s">
        <v>52</v>
      </c>
      <c r="I10" s="2" t="s">
        <v>7</v>
      </c>
      <c r="J10" s="2" t="s">
        <v>8</v>
      </c>
      <c r="K10" s="2" t="s">
        <v>9</v>
      </c>
      <c r="L10" s="2" t="s">
        <v>10</v>
      </c>
      <c r="M10" s="2" t="s">
        <v>53</v>
      </c>
    </row>
    <row r="11" spans="2:13" x14ac:dyDescent="0.25">
      <c r="B11" s="3" t="s">
        <v>54</v>
      </c>
      <c r="C11" s="21" t="s">
        <v>23</v>
      </c>
      <c r="D11" s="23">
        <f>C14</f>
        <v>21298</v>
      </c>
      <c r="E11" s="23">
        <f t="shared" ref="E11:L11" si="0">D14</f>
        <v>21944.791972442796</v>
      </c>
      <c r="F11" s="23">
        <f t="shared" si="0"/>
        <v>22611.733827922031</v>
      </c>
      <c r="G11" s="23">
        <f t="shared" si="0"/>
        <v>23299.93654416061</v>
      </c>
      <c r="H11" s="21" t="s">
        <v>23</v>
      </c>
      <c r="I11" s="23">
        <f t="shared" si="0"/>
        <v>25353</v>
      </c>
      <c r="J11" s="23">
        <f t="shared" si="0"/>
        <v>26126.616921561992</v>
      </c>
      <c r="K11" s="23">
        <f t="shared" si="0"/>
        <v>26925.263365768304</v>
      </c>
      <c r="L11" s="23">
        <f t="shared" si="0"/>
        <v>27749.523788090908</v>
      </c>
      <c r="M11" s="21" t="s">
        <v>23</v>
      </c>
    </row>
    <row r="12" spans="2:13" x14ac:dyDescent="0.25">
      <c r="B12" s="3" t="s">
        <v>55</v>
      </c>
      <c r="C12" s="21" t="s">
        <v>23</v>
      </c>
      <c r="D12" s="24">
        <v>1.9000000000000003E-2</v>
      </c>
      <c r="E12" s="24">
        <v>1.9000000000000003E-2</v>
      </c>
      <c r="F12" s="24">
        <v>1.9000000000000003E-2</v>
      </c>
      <c r="G12" s="24">
        <v>1.9000000000000003E-2</v>
      </c>
      <c r="H12" s="21" t="s">
        <v>23</v>
      </c>
      <c r="I12" s="24">
        <v>1.9000000000000003E-2</v>
      </c>
      <c r="J12" s="24">
        <v>1.9000000000000003E-2</v>
      </c>
      <c r="K12" s="24">
        <v>1.9000000000000003E-2</v>
      </c>
      <c r="L12" s="24">
        <v>1.9000000000000003E-2</v>
      </c>
      <c r="M12" s="21" t="s">
        <v>23</v>
      </c>
    </row>
    <row r="13" spans="2:13" x14ac:dyDescent="0.25">
      <c r="B13" s="5" t="s">
        <v>56</v>
      </c>
      <c r="C13" s="21" t="s">
        <v>23</v>
      </c>
      <c r="D13" s="24">
        <v>1.1368671820959499E-2</v>
      </c>
      <c r="E13" s="24">
        <v>1.1391805778644504E-2</v>
      </c>
      <c r="F13" s="24">
        <v>1.143564555800463E-2</v>
      </c>
      <c r="G13" s="24">
        <v>1.1479677038709054E-2</v>
      </c>
      <c r="H13" s="21" t="s">
        <v>23</v>
      </c>
      <c r="I13" s="24">
        <v>1.1513821700074688E-2</v>
      </c>
      <c r="J13" s="24">
        <v>1.1568306895762041E-2</v>
      </c>
      <c r="K13" s="24">
        <v>1.1612901018845314E-2</v>
      </c>
      <c r="L13" s="24">
        <v>1.1657678337010868E-2</v>
      </c>
      <c r="M13" s="21" t="s">
        <v>23</v>
      </c>
    </row>
    <row r="14" spans="2:13" ht="13.8" thickBot="1" x14ac:dyDescent="0.3">
      <c r="B14" s="8" t="s">
        <v>57</v>
      </c>
      <c r="C14" s="9">
        <v>21298</v>
      </c>
      <c r="D14" s="9">
        <f>D11*(1+D12+D13)</f>
        <v>21944.791972442796</v>
      </c>
      <c r="E14" s="9">
        <f t="shared" ref="E14:G14" si="1">E11*(1+E12+E13)</f>
        <v>22611.733827922031</v>
      </c>
      <c r="F14" s="9">
        <f t="shared" si="1"/>
        <v>23299.93654416061</v>
      </c>
      <c r="G14" s="9">
        <f t="shared" si="1"/>
        <v>24010.11108504904</v>
      </c>
      <c r="H14" s="9">
        <v>25353</v>
      </c>
      <c r="I14" s="9">
        <f>I11*(1+I12+I13)</f>
        <v>26126.616921561992</v>
      </c>
      <c r="J14" s="9">
        <f t="shared" ref="J14:L14" si="2">J11*(1+J12+J13)</f>
        <v>26925.263365768304</v>
      </c>
      <c r="K14" s="9">
        <f t="shared" si="2"/>
        <v>27749.523788090908</v>
      </c>
      <c r="L14" s="9">
        <f t="shared" si="2"/>
        <v>28600.259762391426</v>
      </c>
      <c r="M14" s="9">
        <v>29437.935228479855</v>
      </c>
    </row>
    <row r="15" spans="2:13" x14ac:dyDescent="0.25">
      <c r="B15" s="1"/>
      <c r="C15" s="18"/>
      <c r="D15" s="18"/>
      <c r="E15" s="18"/>
      <c r="F15" s="18"/>
      <c r="G15" s="18"/>
      <c r="H15" s="18"/>
      <c r="I15" s="18"/>
      <c r="J15" s="18"/>
      <c r="K15" s="18"/>
      <c r="L15" s="18"/>
      <c r="M15" s="18"/>
    </row>
    <row r="16" spans="2:13" x14ac:dyDescent="0.25">
      <c r="B16" s="17" t="s">
        <v>58</v>
      </c>
      <c r="C16" s="2" t="s">
        <v>1</v>
      </c>
      <c r="D16" s="2" t="s">
        <v>2</v>
      </c>
      <c r="E16" s="2" t="s">
        <v>59</v>
      </c>
      <c r="F16" s="2" t="s">
        <v>4</v>
      </c>
      <c r="G16" s="2" t="s">
        <v>5</v>
      </c>
      <c r="H16" s="2" t="s">
        <v>6</v>
      </c>
      <c r="I16" s="2" t="s">
        <v>7</v>
      </c>
      <c r="J16" s="2" t="s">
        <v>60</v>
      </c>
      <c r="K16" s="2" t="s">
        <v>9</v>
      </c>
      <c r="L16" s="2" t="s">
        <v>10</v>
      </c>
      <c r="M16" s="2" t="s">
        <v>11</v>
      </c>
    </row>
    <row r="17" spans="2:13" x14ac:dyDescent="0.25">
      <c r="B17" s="3" t="s">
        <v>54</v>
      </c>
      <c r="C17" s="25">
        <v>35931.000000000007</v>
      </c>
      <c r="D17" s="7">
        <f>C20</f>
        <v>37750.999999999993</v>
      </c>
      <c r="E17" s="25" t="s">
        <v>23</v>
      </c>
      <c r="F17" s="7">
        <f>E20</f>
        <v>42487</v>
      </c>
      <c r="G17" s="7">
        <f t="shared" ref="G17:M17" si="3">F20</f>
        <v>43957.41119087617</v>
      </c>
      <c r="H17" s="7">
        <f t="shared" si="3"/>
        <v>45479.73632570207</v>
      </c>
      <c r="I17" s="7">
        <f t="shared" si="3"/>
        <v>47055.736161185589</v>
      </c>
      <c r="J17" s="25" t="s">
        <v>23</v>
      </c>
      <c r="K17" s="7">
        <f t="shared" si="3"/>
        <v>48684</v>
      </c>
      <c r="L17" s="7">
        <f t="shared" si="3"/>
        <v>50373.51174145376</v>
      </c>
      <c r="M17" s="7">
        <f t="shared" si="3"/>
        <v>52122.224392758653</v>
      </c>
    </row>
    <row r="18" spans="2:13" x14ac:dyDescent="0.25">
      <c r="B18" s="3" t="s">
        <v>55</v>
      </c>
      <c r="C18" s="26">
        <v>2.0500000000000001E-2</v>
      </c>
      <c r="D18" s="26">
        <v>2.0500000000000001E-2</v>
      </c>
      <c r="E18" s="21" t="s">
        <v>23</v>
      </c>
      <c r="F18" s="24">
        <v>2.0500000000000001E-2</v>
      </c>
      <c r="G18" s="24">
        <v>2.0500000000000001E-2</v>
      </c>
      <c r="H18" s="24">
        <v>2.0500000000000001E-2</v>
      </c>
      <c r="I18" s="24">
        <v>2.0500000000000001E-2</v>
      </c>
      <c r="J18" s="21" t="s">
        <v>23</v>
      </c>
      <c r="K18" s="24">
        <v>2.0500000000000001E-2</v>
      </c>
      <c r="L18" s="24">
        <v>2.0500000000000001E-2</v>
      </c>
      <c r="M18" s="24">
        <v>2.0500000000000001E-2</v>
      </c>
    </row>
    <row r="19" spans="2:13" x14ac:dyDescent="0.25">
      <c r="B19" s="5" t="s">
        <v>61</v>
      </c>
      <c r="C19" s="24">
        <v>3.0152639781803776E-2</v>
      </c>
      <c r="D19" s="24">
        <v>1.0227662843368616E-2</v>
      </c>
      <c r="E19" s="21" t="s">
        <v>23</v>
      </c>
      <c r="F19" s="24">
        <v>1.4108496501898814E-2</v>
      </c>
      <c r="G19" s="24">
        <v>1.413181960865513E-2</v>
      </c>
      <c r="H19" s="24">
        <v>1.4152791832323647E-2</v>
      </c>
      <c r="I19" s="24">
        <v>1.4173632875322252E-2</v>
      </c>
      <c r="J19" s="21" t="s">
        <v>23</v>
      </c>
      <c r="K19" s="24">
        <v>1.4203634488821023E-2</v>
      </c>
      <c r="L19" s="24">
        <v>1.4214924388839593E-2</v>
      </c>
      <c r="M19" s="24">
        <v>1.4235376345313813E-2</v>
      </c>
    </row>
    <row r="20" spans="2:13" ht="13.8" thickBot="1" x14ac:dyDescent="0.3">
      <c r="B20" s="8" t="s">
        <v>57</v>
      </c>
      <c r="C20" s="9">
        <f>C17*(1+C18+C19)</f>
        <v>37750.999999999993</v>
      </c>
      <c r="D20" s="9">
        <f>D17*(1+D18+D19)</f>
        <v>38911</v>
      </c>
      <c r="E20" s="9">
        <v>42487</v>
      </c>
      <c r="F20" s="9">
        <f t="shared" ref="F20:I20" si="4">F17*(1+F18+F19)</f>
        <v>43957.41119087617</v>
      </c>
      <c r="G20" s="9">
        <f t="shared" si="4"/>
        <v>45479.73632570207</v>
      </c>
      <c r="H20" s="9">
        <f t="shared" si="4"/>
        <v>47055.736161185589</v>
      </c>
      <c r="I20" s="9">
        <f t="shared" si="4"/>
        <v>48687.329481516565</v>
      </c>
      <c r="J20" s="9">
        <v>48684</v>
      </c>
      <c r="K20" s="9">
        <f t="shared" ref="K20:M20" si="5">K17*(1+K18+K19)</f>
        <v>50373.51174145376</v>
      </c>
      <c r="L20" s="9">
        <f t="shared" si="5"/>
        <v>52122.224392758653</v>
      </c>
      <c r="M20" s="9">
        <f t="shared" si="5"/>
        <v>53932.709472996015</v>
      </c>
    </row>
    <row r="21" spans="2:13" x14ac:dyDescent="0.25">
      <c r="B21" s="1"/>
    </row>
    <row r="22" spans="2:13" x14ac:dyDescent="0.25">
      <c r="B22" s="1" t="s">
        <v>62</v>
      </c>
      <c r="C22" s="27">
        <f>C20+C14</f>
        <v>59048.999999999993</v>
      </c>
      <c r="D22" s="27">
        <f t="shared" ref="D22:M22" si="6">D20+D14</f>
        <v>60855.791972442792</v>
      </c>
      <c r="E22" s="27">
        <f t="shared" si="6"/>
        <v>65098.733827922028</v>
      </c>
      <c r="F22" s="27">
        <f t="shared" si="6"/>
        <v>67257.347735036776</v>
      </c>
      <c r="G22" s="27">
        <f t="shared" si="6"/>
        <v>69489.847410751114</v>
      </c>
      <c r="H22" s="27">
        <f t="shared" si="6"/>
        <v>72408.736161185589</v>
      </c>
      <c r="I22" s="27">
        <f t="shared" si="6"/>
        <v>74813.94640307856</v>
      </c>
      <c r="J22" s="27">
        <f t="shared" si="6"/>
        <v>75609.263365768304</v>
      </c>
      <c r="K22" s="27">
        <f t="shared" si="6"/>
        <v>78123.035529544664</v>
      </c>
      <c r="L22" s="27">
        <f t="shared" si="6"/>
        <v>80722.484155150072</v>
      </c>
      <c r="M22" s="27">
        <f t="shared" si="6"/>
        <v>83370.644701475874</v>
      </c>
    </row>
    <row r="23" spans="2:13" x14ac:dyDescent="0.25">
      <c r="B23" s="1"/>
    </row>
    <row r="24" spans="2:13" x14ac:dyDescent="0.25">
      <c r="B24" s="1"/>
    </row>
    <row r="25" spans="2:13" x14ac:dyDescent="0.25">
      <c r="B25" s="17" t="s">
        <v>63</v>
      </c>
      <c r="C25" s="2" t="s">
        <v>21</v>
      </c>
      <c r="D25" s="2" t="s">
        <v>2</v>
      </c>
      <c r="E25" s="2" t="s">
        <v>3</v>
      </c>
      <c r="F25" s="2" t="s">
        <v>4</v>
      </c>
      <c r="G25" s="2" t="s">
        <v>5</v>
      </c>
      <c r="H25" s="2" t="s">
        <v>6</v>
      </c>
      <c r="I25" s="2" t="s">
        <v>7</v>
      </c>
      <c r="J25" s="2" t="s">
        <v>8</v>
      </c>
      <c r="K25" s="2" t="s">
        <v>9</v>
      </c>
      <c r="L25" s="2" t="s">
        <v>10</v>
      </c>
      <c r="M25" s="2" t="s">
        <v>53</v>
      </c>
    </row>
    <row r="26" spans="2:13" x14ac:dyDescent="0.25">
      <c r="B26" s="3" t="s">
        <v>54</v>
      </c>
      <c r="C26" s="21" t="s">
        <v>23</v>
      </c>
      <c r="D26" s="23">
        <f>C29</f>
        <v>21298</v>
      </c>
      <c r="E26" s="23">
        <f t="shared" ref="E26:G26" si="7">D29</f>
        <v>21944.791972442796</v>
      </c>
      <c r="F26" s="23">
        <f t="shared" si="7"/>
        <v>22645.019010200613</v>
      </c>
      <c r="G26" s="23">
        <f t="shared" si="7"/>
        <v>23368.583508821954</v>
      </c>
      <c r="H26" s="28">
        <f>G29</f>
        <v>24116.298155011689</v>
      </c>
      <c r="I26" s="23">
        <f t="shared" ref="I26:L26" si="8">H29</f>
        <v>24889.005129481397</v>
      </c>
      <c r="J26" s="23">
        <f t="shared" si="8"/>
        <v>25687.57721695787</v>
      </c>
      <c r="K26" s="23">
        <f t="shared" si="8"/>
        <v>26512.918959241102</v>
      </c>
      <c r="L26" s="23">
        <f t="shared" si="8"/>
        <v>27365.967853020946</v>
      </c>
      <c r="M26" s="21" t="s">
        <v>23</v>
      </c>
    </row>
    <row r="27" spans="2:13" x14ac:dyDescent="0.25">
      <c r="B27" s="3" t="s">
        <v>55</v>
      </c>
      <c r="C27" s="21" t="s">
        <v>23</v>
      </c>
      <c r="D27" s="24">
        <v>1.9000000000000003E-2</v>
      </c>
      <c r="E27" s="24">
        <v>2.0500000000000001E-2</v>
      </c>
      <c r="F27" s="24">
        <v>2.0500000000000001E-2</v>
      </c>
      <c r="G27" s="24">
        <v>2.0500000000000001E-2</v>
      </c>
      <c r="H27" s="24">
        <v>2.0500000000000001E-2</v>
      </c>
      <c r="I27" s="24">
        <v>2.0500000000000001E-2</v>
      </c>
      <c r="J27" s="24">
        <v>2.0500000000000001E-2</v>
      </c>
      <c r="K27" s="24">
        <v>2.0500000000000001E-2</v>
      </c>
      <c r="L27" s="24">
        <v>2.0500000000000001E-2</v>
      </c>
      <c r="M27" s="21" t="s">
        <v>23</v>
      </c>
    </row>
    <row r="28" spans="2:13" x14ac:dyDescent="0.25">
      <c r="B28" s="5" t="s">
        <v>61</v>
      </c>
      <c r="C28" s="21" t="s">
        <v>23</v>
      </c>
      <c r="D28" s="24">
        <v>1.1368671820959499E-2</v>
      </c>
      <c r="E28" s="24">
        <v>1.1408574874490976E-2</v>
      </c>
      <c r="F28" s="24">
        <v>1.1452479187383475E-2</v>
      </c>
      <c r="G28" s="24">
        <v>1.1496575483809937E-2</v>
      </c>
      <c r="H28" s="24">
        <v>1.1540861723594493E-2</v>
      </c>
      <c r="I28" s="24">
        <v>1.1585335806795901E-2</v>
      </c>
      <c r="J28" s="24">
        <v>1.1629995573828274E-2</v>
      </c>
      <c r="K28" s="24">
        <v>1.1674838805612374E-2</v>
      </c>
      <c r="L28" s="24">
        <v>1.1719863223758932E-2</v>
      </c>
      <c r="M28" s="21" t="s">
        <v>23</v>
      </c>
    </row>
    <row r="29" spans="2:13" ht="13.8" thickBot="1" x14ac:dyDescent="0.3">
      <c r="B29" s="8" t="s">
        <v>57</v>
      </c>
      <c r="C29" s="9">
        <v>21298</v>
      </c>
      <c r="D29" s="9">
        <f>D26*(1+D27+D28)</f>
        <v>21944.791972442796</v>
      </c>
      <c r="E29" s="9">
        <f t="shared" ref="E29:L29" si="9">E26*(1+E27+E28)</f>
        <v>22645.019010200613</v>
      </c>
      <c r="F29" s="9">
        <f t="shared" si="9"/>
        <v>23368.583508821954</v>
      </c>
      <c r="G29" s="9">
        <f t="shared" si="9"/>
        <v>24116.298155011689</v>
      </c>
      <c r="H29" s="9">
        <f t="shared" si="9"/>
        <v>24889.005129481397</v>
      </c>
      <c r="I29" s="9">
        <f t="shared" si="9"/>
        <v>25687.57721695787</v>
      </c>
      <c r="J29" s="9">
        <f t="shared" si="9"/>
        <v>26512.918959241102</v>
      </c>
      <c r="K29" s="9">
        <f t="shared" si="9"/>
        <v>27365.967853020946</v>
      </c>
      <c r="L29" s="9">
        <f t="shared" si="9"/>
        <v>28247.695594231063</v>
      </c>
      <c r="M29" s="29" t="s">
        <v>23</v>
      </c>
    </row>
    <row r="30" spans="2:13" x14ac:dyDescent="0.25">
      <c r="B30" s="1"/>
      <c r="C30" s="18"/>
      <c r="D30" s="18"/>
      <c r="E30" s="18"/>
      <c r="F30" s="18"/>
      <c r="G30" s="18"/>
      <c r="H30" s="18"/>
      <c r="I30" s="18"/>
      <c r="J30" s="18"/>
      <c r="K30" s="18"/>
      <c r="L30" s="18"/>
      <c r="M30" s="18"/>
    </row>
    <row r="31" spans="2:13" x14ac:dyDescent="0.25">
      <c r="B31" s="17" t="s">
        <v>64</v>
      </c>
      <c r="C31" s="2" t="s">
        <v>1</v>
      </c>
      <c r="D31" s="2" t="s">
        <v>2</v>
      </c>
      <c r="E31" s="2" t="s">
        <v>3</v>
      </c>
      <c r="F31" s="2" t="s">
        <v>4</v>
      </c>
      <c r="G31" s="2" t="s">
        <v>5</v>
      </c>
      <c r="H31" s="2" t="s">
        <v>6</v>
      </c>
      <c r="I31" s="2" t="s">
        <v>7</v>
      </c>
      <c r="J31" s="2" t="s">
        <v>8</v>
      </c>
      <c r="K31" s="2" t="s">
        <v>9</v>
      </c>
      <c r="L31" s="2" t="s">
        <v>10</v>
      </c>
      <c r="M31" s="2" t="s">
        <v>53</v>
      </c>
    </row>
    <row r="32" spans="2:13" x14ac:dyDescent="0.25">
      <c r="B32" s="3" t="s">
        <v>54</v>
      </c>
      <c r="C32" s="25">
        <f>C17</f>
        <v>35931.000000000007</v>
      </c>
      <c r="D32" s="7">
        <f>C35</f>
        <v>37750.999999999985</v>
      </c>
      <c r="E32" s="7">
        <f t="shared" ref="E32:L32" si="10">D35</f>
        <v>38910.999999999993</v>
      </c>
      <c r="F32" s="7">
        <f t="shared" si="10"/>
        <v>40257.737549371814</v>
      </c>
      <c r="G32" s="7">
        <f t="shared" si="10"/>
        <v>41651.936254034234</v>
      </c>
      <c r="H32" s="7">
        <f t="shared" si="10"/>
        <v>43095.292130458503</v>
      </c>
      <c r="I32" s="7">
        <f t="shared" si="10"/>
        <v>44589.562468444761</v>
      </c>
      <c r="J32" s="7">
        <f t="shared" si="10"/>
        <v>46136.568064343388</v>
      </c>
      <c r="K32" s="7">
        <f t="shared" si="10"/>
        <v>47738.195536257634</v>
      </c>
      <c r="L32" s="7">
        <f t="shared" si="10"/>
        <v>49396.399724255723</v>
      </c>
      <c r="M32" s="21" t="s">
        <v>23</v>
      </c>
    </row>
    <row r="33" spans="2:13" x14ac:dyDescent="0.25">
      <c r="B33" s="3" t="s">
        <v>55</v>
      </c>
      <c r="C33" s="26">
        <v>2.0500000000000001E-2</v>
      </c>
      <c r="D33" s="26">
        <v>2.0500000000000001E-2</v>
      </c>
      <c r="E33" s="26">
        <v>2.0500000000000001E-2</v>
      </c>
      <c r="F33" s="26">
        <v>2.0500000000000001E-2</v>
      </c>
      <c r="G33" s="26">
        <v>2.0500000000000001E-2</v>
      </c>
      <c r="H33" s="26">
        <v>2.0500000000000001E-2</v>
      </c>
      <c r="I33" s="26">
        <v>2.0500000000000001E-2</v>
      </c>
      <c r="J33" s="26">
        <v>2.0500000000000001E-2</v>
      </c>
      <c r="K33" s="26">
        <v>2.0500000000000001E-2</v>
      </c>
      <c r="L33" s="26">
        <v>2.0500000000000001E-2</v>
      </c>
      <c r="M33" s="21" t="s">
        <v>23</v>
      </c>
    </row>
    <row r="34" spans="2:13" x14ac:dyDescent="0.25">
      <c r="B34" s="5" t="s">
        <v>61</v>
      </c>
      <c r="C34" s="24">
        <v>3.0152639781803572E-2</v>
      </c>
      <c r="D34" s="24">
        <v>1.0227662843368618E-2</v>
      </c>
      <c r="E34" s="24">
        <v>1.4110715462769487E-2</v>
      </c>
      <c r="F34" s="24">
        <v>1.4131819608655151E-2</v>
      </c>
      <c r="G34" s="24">
        <v>1.4152791832323796E-2</v>
      </c>
      <c r="H34" s="24">
        <v>1.4173632875321657E-2</v>
      </c>
      <c r="I34" s="24">
        <v>1.4194343479898808E-2</v>
      </c>
      <c r="J34" s="24">
        <v>1.4214924388839974E-2</v>
      </c>
      <c r="K34" s="24">
        <v>1.4235376345313754E-2</v>
      </c>
      <c r="L34" s="24">
        <v>1.4255700092715857E-2</v>
      </c>
      <c r="M34" s="21" t="s">
        <v>23</v>
      </c>
    </row>
    <row r="35" spans="2:13" ht="13.8" thickBot="1" x14ac:dyDescent="0.3">
      <c r="B35" s="8" t="s">
        <v>57</v>
      </c>
      <c r="C35" s="9">
        <f>C32*(1+C33+C34)</f>
        <v>37750.999999999985</v>
      </c>
      <c r="D35" s="9">
        <f t="shared" ref="D35:L35" si="11">D32*(1+D33+D34)</f>
        <v>38910.999999999993</v>
      </c>
      <c r="E35" s="9">
        <f t="shared" si="11"/>
        <v>40257.737549371814</v>
      </c>
      <c r="F35" s="9">
        <f t="shared" si="11"/>
        <v>41651.936254034234</v>
      </c>
      <c r="G35" s="9">
        <f t="shared" si="11"/>
        <v>43095.292130458503</v>
      </c>
      <c r="H35" s="9">
        <f t="shared" si="11"/>
        <v>44589.562468444761</v>
      </c>
      <c r="I35" s="9">
        <f t="shared" si="11"/>
        <v>46136.568064343388</v>
      </c>
      <c r="J35" s="9">
        <f t="shared" si="11"/>
        <v>47738.195536257634</v>
      </c>
      <c r="K35" s="9">
        <f t="shared" si="11"/>
        <v>49396.399724255723</v>
      </c>
      <c r="L35" s="9">
        <f t="shared" si="11"/>
        <v>51113.206178731867</v>
      </c>
      <c r="M35" s="29" t="s">
        <v>23</v>
      </c>
    </row>
    <row r="36" spans="2:13" x14ac:dyDescent="0.25">
      <c r="B36" s="1"/>
    </row>
    <row r="37" spans="2:13" x14ac:dyDescent="0.25">
      <c r="B37" s="1" t="s">
        <v>65</v>
      </c>
      <c r="C37" s="23">
        <f>C35+C29</f>
        <v>59048.999999999985</v>
      </c>
      <c r="D37" s="23">
        <f t="shared" ref="D37:L37" si="12">D35+D29</f>
        <v>60855.791972442792</v>
      </c>
      <c r="E37" s="23">
        <f t="shared" si="12"/>
        <v>62902.75655957243</v>
      </c>
      <c r="F37" s="23">
        <f t="shared" si="12"/>
        <v>65020.519762856187</v>
      </c>
      <c r="G37" s="23">
        <f t="shared" si="12"/>
        <v>67211.590285470185</v>
      </c>
      <c r="H37" s="23">
        <f t="shared" si="12"/>
        <v>69478.567597926158</v>
      </c>
      <c r="I37" s="23">
        <f t="shared" si="12"/>
        <v>71824.145281301258</v>
      </c>
      <c r="J37" s="23">
        <f t="shared" si="12"/>
        <v>74251.114495498739</v>
      </c>
      <c r="K37" s="23">
        <f t="shared" si="12"/>
        <v>76762.367577276673</v>
      </c>
      <c r="L37" s="23">
        <f t="shared" si="12"/>
        <v>79360.901772962927</v>
      </c>
      <c r="M37" s="23">
        <v>76462.465654770756</v>
      </c>
    </row>
    <row r="38" spans="2:13" x14ac:dyDescent="0.25">
      <c r="B38" s="1"/>
    </row>
    <row r="39" spans="2:13" x14ac:dyDescent="0.25">
      <c r="B39" s="1"/>
      <c r="C39" s="18"/>
      <c r="D39" s="18"/>
      <c r="E39" s="18"/>
      <c r="F39" s="18"/>
      <c r="G39" s="18"/>
      <c r="H39" s="18"/>
      <c r="I39" s="18"/>
      <c r="J39" s="18"/>
      <c r="K39" s="18"/>
      <c r="L39" s="18"/>
      <c r="M39" s="18"/>
    </row>
    <row r="40" spans="2:13" x14ac:dyDescent="0.25">
      <c r="B40" s="1"/>
    </row>
    <row r="41" spans="2:13" x14ac:dyDescent="0.25">
      <c r="B41" s="1" t="s">
        <v>66</v>
      </c>
      <c r="C41" s="2" t="s">
        <v>1</v>
      </c>
      <c r="D41" s="2" t="s">
        <v>2</v>
      </c>
      <c r="E41" s="2" t="s">
        <v>3</v>
      </c>
      <c r="F41" s="2" t="s">
        <v>4</v>
      </c>
      <c r="G41" s="2" t="s">
        <v>5</v>
      </c>
      <c r="H41" s="2" t="s">
        <v>6</v>
      </c>
      <c r="I41" s="2" t="s">
        <v>7</v>
      </c>
      <c r="J41" s="2" t="s">
        <v>8</v>
      </c>
      <c r="K41" s="2" t="s">
        <v>9</v>
      </c>
      <c r="L41" s="2" t="s">
        <v>10</v>
      </c>
      <c r="M41" s="2" t="s">
        <v>11</v>
      </c>
    </row>
    <row r="42" spans="2:13" x14ac:dyDescent="0.25">
      <c r="B42" s="3" t="s">
        <v>51</v>
      </c>
      <c r="C42" s="4">
        <f t="shared" ref="C42:M42" si="13">C14</f>
        <v>21298</v>
      </c>
      <c r="D42" s="4">
        <f t="shared" si="13"/>
        <v>21944.791972442796</v>
      </c>
      <c r="E42" s="4">
        <f t="shared" si="13"/>
        <v>22611.733827922031</v>
      </c>
      <c r="F42" s="4">
        <f t="shared" si="13"/>
        <v>23299.93654416061</v>
      </c>
      <c r="G42" s="4">
        <f t="shared" si="13"/>
        <v>24010.11108504904</v>
      </c>
      <c r="H42" s="4">
        <f t="shared" si="13"/>
        <v>25353</v>
      </c>
      <c r="I42" s="4">
        <f t="shared" si="13"/>
        <v>26126.616921561992</v>
      </c>
      <c r="J42" s="4">
        <f t="shared" si="13"/>
        <v>26925.263365768304</v>
      </c>
      <c r="K42" s="4">
        <f t="shared" si="13"/>
        <v>27749.523788090908</v>
      </c>
      <c r="L42" s="4">
        <f t="shared" si="13"/>
        <v>28600.259762391426</v>
      </c>
      <c r="M42" s="4">
        <f t="shared" si="13"/>
        <v>29437.935228479855</v>
      </c>
    </row>
    <row r="43" spans="2:13" x14ac:dyDescent="0.25">
      <c r="B43" s="5" t="s">
        <v>58</v>
      </c>
      <c r="C43" s="6">
        <f t="shared" ref="C43:M43" si="14">C20</f>
        <v>37750.999999999993</v>
      </c>
      <c r="D43" s="6">
        <f t="shared" si="14"/>
        <v>38911</v>
      </c>
      <c r="E43" s="6">
        <f t="shared" si="14"/>
        <v>42487</v>
      </c>
      <c r="F43" s="6">
        <f t="shared" si="14"/>
        <v>43957.41119087617</v>
      </c>
      <c r="G43" s="6">
        <f t="shared" si="14"/>
        <v>45479.73632570207</v>
      </c>
      <c r="H43" s="6">
        <f t="shared" si="14"/>
        <v>47055.736161185589</v>
      </c>
      <c r="I43" s="6">
        <f t="shared" si="14"/>
        <v>48687.329481516565</v>
      </c>
      <c r="J43" s="6">
        <f t="shared" si="14"/>
        <v>48684</v>
      </c>
      <c r="K43" s="6">
        <f t="shared" si="14"/>
        <v>50373.51174145376</v>
      </c>
      <c r="L43" s="6">
        <f t="shared" si="14"/>
        <v>52122.224392758653</v>
      </c>
      <c r="M43" s="6">
        <f t="shared" si="14"/>
        <v>53932.709472996015</v>
      </c>
    </row>
    <row r="44" spans="2:13" x14ac:dyDescent="0.25">
      <c r="B44" s="3" t="s">
        <v>14</v>
      </c>
      <c r="C44" s="7">
        <f t="shared" ref="C44" si="15">SUM(C42:C43)</f>
        <v>59048.999999999993</v>
      </c>
      <c r="D44" s="7">
        <f t="shared" ref="D44:M44" si="16">SUM(D42:D43)</f>
        <v>60855.791972442792</v>
      </c>
      <c r="E44" s="7">
        <f t="shared" si="16"/>
        <v>65098.733827922028</v>
      </c>
      <c r="F44" s="7">
        <f t="shared" si="16"/>
        <v>67257.347735036776</v>
      </c>
      <c r="G44" s="7">
        <f t="shared" si="16"/>
        <v>69489.847410751114</v>
      </c>
      <c r="H44" s="7">
        <f t="shared" si="16"/>
        <v>72408.736161185589</v>
      </c>
      <c r="I44" s="7">
        <f t="shared" si="16"/>
        <v>74813.94640307856</v>
      </c>
      <c r="J44" s="7">
        <f t="shared" si="16"/>
        <v>75609.263365768304</v>
      </c>
      <c r="K44" s="7">
        <f t="shared" si="16"/>
        <v>78123.035529544664</v>
      </c>
      <c r="L44" s="7">
        <f t="shared" si="16"/>
        <v>80722.484155150072</v>
      </c>
      <c r="M44" s="7">
        <f t="shared" si="16"/>
        <v>83370.644701475874</v>
      </c>
    </row>
    <row r="45" spans="2:13" x14ac:dyDescent="0.25">
      <c r="B45" s="3" t="s">
        <v>16</v>
      </c>
      <c r="C45" s="7">
        <f t="shared" ref="C45:M45" si="17">C37</f>
        <v>59048.999999999985</v>
      </c>
      <c r="D45" s="7">
        <f t="shared" si="17"/>
        <v>60855.791972442792</v>
      </c>
      <c r="E45" s="7">
        <f t="shared" si="17"/>
        <v>62902.75655957243</v>
      </c>
      <c r="F45" s="7">
        <f t="shared" si="17"/>
        <v>65020.519762856187</v>
      </c>
      <c r="G45" s="7">
        <f t="shared" si="17"/>
        <v>67211.590285470185</v>
      </c>
      <c r="H45" s="7">
        <f t="shared" si="17"/>
        <v>69478.567597926158</v>
      </c>
      <c r="I45" s="7">
        <f t="shared" si="17"/>
        <v>71824.145281301258</v>
      </c>
      <c r="J45" s="7">
        <f t="shared" si="17"/>
        <v>74251.114495498739</v>
      </c>
      <c r="K45" s="7">
        <f t="shared" si="17"/>
        <v>76762.367577276673</v>
      </c>
      <c r="L45" s="7">
        <f t="shared" si="17"/>
        <v>79360.901772962927</v>
      </c>
      <c r="M45" s="7">
        <f t="shared" si="17"/>
        <v>76462.465654770756</v>
      </c>
    </row>
    <row r="46" spans="2:13" ht="13.8" thickBot="1" x14ac:dyDescent="0.3">
      <c r="B46" s="8" t="s">
        <v>67</v>
      </c>
      <c r="C46" s="9">
        <f t="shared" ref="C46:M46" si="18">C44-C45</f>
        <v>0</v>
      </c>
      <c r="D46" s="9">
        <f t="shared" si="18"/>
        <v>0</v>
      </c>
      <c r="E46" s="9">
        <f t="shared" si="18"/>
        <v>2195.9772683495976</v>
      </c>
      <c r="F46" s="9">
        <f t="shared" si="18"/>
        <v>2236.8279721805884</v>
      </c>
      <c r="G46" s="9">
        <f t="shared" si="18"/>
        <v>2278.2571252809284</v>
      </c>
      <c r="H46" s="9">
        <f t="shared" si="18"/>
        <v>2930.1685632594308</v>
      </c>
      <c r="I46" s="9">
        <f t="shared" si="18"/>
        <v>2989.8011217773019</v>
      </c>
      <c r="J46" s="9">
        <f t="shared" si="18"/>
        <v>1358.1488702695642</v>
      </c>
      <c r="K46" s="9">
        <f t="shared" si="18"/>
        <v>1360.6679522679915</v>
      </c>
      <c r="L46" s="9">
        <f t="shared" si="18"/>
        <v>1361.5823821871454</v>
      </c>
      <c r="M46" s="9">
        <f t="shared" si="18"/>
        <v>6908.1790467051178</v>
      </c>
    </row>
    <row r="47" spans="2:13" x14ac:dyDescent="0.25">
      <c r="B47" s="12"/>
    </row>
    <row r="48" spans="2:13" s="32" customFormat="1" x14ac:dyDescent="0.25">
      <c r="B48" s="30"/>
      <c r="C48" s="31"/>
      <c r="D48" s="31"/>
      <c r="E48" s="31"/>
      <c r="F48" s="31"/>
      <c r="G48" s="31"/>
      <c r="H48" s="31"/>
      <c r="I48" s="31"/>
      <c r="J48" s="31"/>
      <c r="K48" s="31"/>
      <c r="L48" s="31"/>
      <c r="M48" s="31"/>
    </row>
    <row r="49" spans="2:13" s="32" customFormat="1" x14ac:dyDescent="0.25">
      <c r="B49" s="33" t="s">
        <v>68</v>
      </c>
      <c r="K49" s="34"/>
      <c r="L49" s="31"/>
    </row>
    <row r="50" spans="2:13" s="32" customFormat="1" x14ac:dyDescent="0.25">
      <c r="B50" s="30"/>
      <c r="K50" s="34"/>
      <c r="L50" s="35"/>
    </row>
    <row r="51" spans="2:13" s="32" customFormat="1" x14ac:dyDescent="0.25">
      <c r="C51" s="36"/>
      <c r="D51" s="36"/>
      <c r="E51" s="36"/>
      <c r="F51" s="36"/>
      <c r="G51" s="36"/>
      <c r="H51" s="36"/>
      <c r="I51" s="36"/>
      <c r="J51" s="36"/>
      <c r="K51" s="36"/>
      <c r="L51" s="36"/>
      <c r="M51" s="36"/>
    </row>
    <row r="52" spans="2:13" s="32" customFormat="1" x14ac:dyDescent="0.25">
      <c r="C52" s="36"/>
      <c r="D52" s="36"/>
      <c r="E52" s="36"/>
      <c r="F52" s="36"/>
      <c r="G52" s="36"/>
      <c r="H52" s="36"/>
      <c r="I52" s="36"/>
      <c r="J52" s="36"/>
      <c r="K52" s="36"/>
      <c r="L52" s="36"/>
      <c r="M52" s="36"/>
    </row>
    <row r="53" spans="2:13" s="32" customFormat="1" x14ac:dyDescent="0.25">
      <c r="B53" s="30"/>
      <c r="C53" s="36"/>
      <c r="D53" s="36"/>
      <c r="E53" s="36"/>
      <c r="F53" s="36"/>
      <c r="G53" s="36"/>
      <c r="H53" s="36"/>
      <c r="I53" s="36"/>
      <c r="J53" s="36"/>
      <c r="K53" s="36"/>
      <c r="L53" s="36"/>
      <c r="M53" s="36"/>
    </row>
    <row r="54" spans="2:13" s="32" customFormat="1" x14ac:dyDescent="0.25">
      <c r="B54" s="30"/>
      <c r="C54" s="36"/>
      <c r="D54" s="36"/>
      <c r="E54" s="36"/>
      <c r="F54" s="36"/>
      <c r="G54" s="36"/>
      <c r="H54" s="36"/>
      <c r="I54" s="36"/>
      <c r="J54" s="36"/>
      <c r="K54" s="36"/>
      <c r="L54" s="36"/>
      <c r="M54" s="36"/>
    </row>
    <row r="55" spans="2:13" s="32" customFormat="1" x14ac:dyDescent="0.25">
      <c r="B55" s="30"/>
      <c r="C55" s="36"/>
      <c r="D55" s="36"/>
      <c r="E55" s="36"/>
      <c r="F55" s="36"/>
      <c r="G55" s="36"/>
      <c r="H55" s="36"/>
      <c r="I55" s="36"/>
      <c r="J55" s="36"/>
      <c r="K55" s="36"/>
      <c r="L55" s="36"/>
      <c r="M55" s="36"/>
    </row>
    <row r="56" spans="2:13" s="32" customFormat="1" x14ac:dyDescent="0.25">
      <c r="B56" s="30"/>
      <c r="C56" s="37"/>
      <c r="D56" s="37"/>
      <c r="E56" s="37"/>
      <c r="F56" s="37"/>
      <c r="G56" s="37"/>
      <c r="H56" s="37"/>
      <c r="I56" s="37"/>
      <c r="J56" s="37"/>
      <c r="K56" s="37"/>
      <c r="L56" s="37"/>
    </row>
    <row r="57" spans="2:13" s="32" customFormat="1" x14ac:dyDescent="0.25">
      <c r="B57" s="30"/>
      <c r="C57" s="37"/>
      <c r="D57" s="37"/>
      <c r="E57" s="37"/>
      <c r="F57" s="37"/>
      <c r="G57" s="37"/>
      <c r="H57" s="37"/>
      <c r="I57" s="37"/>
      <c r="J57" s="37"/>
      <c r="K57" s="37"/>
      <c r="L57" s="37"/>
    </row>
    <row r="58" spans="2:13" s="32" customFormat="1" x14ac:dyDescent="0.25">
      <c r="B58" s="30"/>
      <c r="C58" s="37"/>
      <c r="D58" s="37"/>
      <c r="E58" s="37"/>
      <c r="F58" s="37"/>
      <c r="G58" s="37"/>
      <c r="H58" s="37"/>
      <c r="I58" s="37"/>
      <c r="J58" s="37"/>
      <c r="K58" s="37"/>
      <c r="L58" s="37"/>
    </row>
    <row r="59" spans="2:13" s="32" customFormat="1" x14ac:dyDescent="0.25">
      <c r="B59" s="30"/>
      <c r="C59" s="37"/>
      <c r="D59" s="37"/>
      <c r="E59" s="37"/>
      <c r="F59" s="37"/>
      <c r="G59" s="37"/>
      <c r="H59" s="37"/>
      <c r="I59" s="37"/>
      <c r="J59" s="37"/>
      <c r="K59" s="37"/>
      <c r="L59" s="37"/>
    </row>
    <row r="60" spans="2:13" s="32" customFormat="1" x14ac:dyDescent="0.25">
      <c r="B60" s="30"/>
      <c r="C60" s="37"/>
      <c r="D60" s="37"/>
      <c r="E60" s="37"/>
      <c r="F60" s="37"/>
      <c r="G60" s="37"/>
      <c r="H60" s="37"/>
      <c r="I60" s="37"/>
      <c r="J60" s="37"/>
      <c r="K60" s="37"/>
      <c r="L60" s="37"/>
    </row>
    <row r="61" spans="2:13" s="32" customFormat="1" x14ac:dyDescent="0.25">
      <c r="B61" s="30"/>
      <c r="C61" s="37"/>
      <c r="D61" s="37"/>
      <c r="E61" s="37"/>
      <c r="F61" s="37"/>
      <c r="G61" s="37"/>
      <c r="H61" s="37"/>
      <c r="I61" s="37"/>
      <c r="J61" s="37"/>
      <c r="K61" s="37"/>
      <c r="L61" s="37"/>
    </row>
    <row r="62" spans="2:13" s="32" customFormat="1" x14ac:dyDescent="0.25">
      <c r="B62" s="30"/>
      <c r="C62" s="37"/>
      <c r="D62" s="37"/>
      <c r="E62" s="37"/>
      <c r="F62" s="37"/>
      <c r="G62" s="37"/>
      <c r="H62" s="37"/>
      <c r="I62" s="37"/>
      <c r="J62" s="37"/>
      <c r="K62" s="37"/>
      <c r="L62" s="37"/>
    </row>
    <row r="63" spans="2:13" s="32" customFormat="1" x14ac:dyDescent="0.25">
      <c r="B63" s="30"/>
      <c r="C63" s="37"/>
      <c r="D63" s="37"/>
      <c r="E63" s="37"/>
      <c r="F63" s="37"/>
      <c r="G63" s="37"/>
      <c r="H63" s="37"/>
      <c r="I63" s="37"/>
      <c r="J63" s="37"/>
      <c r="K63" s="37"/>
      <c r="L63" s="37"/>
    </row>
    <row r="64" spans="2:13" s="32" customFormat="1" x14ac:dyDescent="0.25">
      <c r="B64" s="30"/>
      <c r="C64" s="37"/>
      <c r="D64" s="37"/>
      <c r="E64" s="37"/>
      <c r="F64" s="37"/>
      <c r="G64" s="37"/>
      <c r="H64" s="37"/>
      <c r="I64" s="37"/>
      <c r="J64" s="37"/>
      <c r="K64" s="37"/>
      <c r="L64" s="37"/>
    </row>
    <row r="65" spans="2:13" s="32" customFormat="1" x14ac:dyDescent="0.25">
      <c r="B65" s="30"/>
      <c r="C65" s="37"/>
      <c r="D65" s="37"/>
      <c r="E65" s="37"/>
      <c r="F65" s="37"/>
      <c r="G65" s="37"/>
      <c r="H65" s="37"/>
      <c r="I65" s="37"/>
      <c r="J65" s="37"/>
      <c r="K65" s="37"/>
      <c r="L65" s="37"/>
    </row>
    <row r="66" spans="2:13" s="32" customFormat="1" x14ac:dyDescent="0.25">
      <c r="B66" s="30"/>
      <c r="C66" s="37"/>
      <c r="D66" s="37"/>
      <c r="E66" s="37"/>
      <c r="F66" s="37"/>
      <c r="G66" s="37"/>
      <c r="H66" s="37"/>
      <c r="I66" s="37"/>
      <c r="J66" s="37"/>
      <c r="K66" s="37"/>
      <c r="L66" s="37"/>
    </row>
    <row r="67" spans="2:13" s="32" customFormat="1" x14ac:dyDescent="0.25">
      <c r="B67" s="30"/>
      <c r="C67" s="37"/>
      <c r="D67" s="37"/>
      <c r="E67" s="37"/>
      <c r="F67" s="37"/>
      <c r="G67" s="37"/>
      <c r="H67" s="37"/>
      <c r="I67" s="37"/>
      <c r="J67" s="37"/>
      <c r="K67" s="37"/>
      <c r="L67" s="37"/>
    </row>
    <row r="68" spans="2:13" s="32" customFormat="1" x14ac:dyDescent="0.25">
      <c r="B68" s="30"/>
      <c r="C68" s="37"/>
      <c r="D68" s="37"/>
      <c r="E68" s="37"/>
      <c r="F68" s="37"/>
      <c r="G68" s="37"/>
      <c r="H68" s="37"/>
      <c r="I68" s="37"/>
      <c r="J68" s="37"/>
      <c r="K68" s="37"/>
      <c r="L68" s="37"/>
    </row>
    <row r="69" spans="2:13" s="32" customFormat="1" x14ac:dyDescent="0.25">
      <c r="B69" s="30"/>
      <c r="C69" s="37"/>
      <c r="D69" s="37"/>
      <c r="E69" s="37"/>
      <c r="F69" s="37"/>
      <c r="G69" s="37"/>
      <c r="H69" s="37"/>
      <c r="I69" s="37"/>
      <c r="J69" s="37"/>
      <c r="K69" s="37"/>
      <c r="L69" s="37"/>
    </row>
    <row r="70" spans="2:13" s="32" customFormat="1" ht="17.399999999999999" x14ac:dyDescent="0.25">
      <c r="B70" s="22" t="s">
        <v>69</v>
      </c>
      <c r="C70" s="37"/>
      <c r="D70" s="37"/>
      <c r="E70" s="37"/>
      <c r="F70" s="37"/>
      <c r="G70" s="37"/>
      <c r="H70" s="37"/>
      <c r="I70" s="37"/>
      <c r="J70" s="37"/>
      <c r="K70" s="37"/>
      <c r="L70" s="37"/>
    </row>
    <row r="71" spans="2:13" s="32" customFormat="1" x14ac:dyDescent="0.25">
      <c r="B71" s="30"/>
      <c r="C71" s="37"/>
      <c r="D71" s="37"/>
      <c r="E71" s="37"/>
      <c r="F71" s="37"/>
      <c r="G71" s="37"/>
      <c r="H71" s="37"/>
      <c r="I71" s="37"/>
      <c r="J71" s="37"/>
      <c r="K71" s="37"/>
      <c r="L71" s="37"/>
    </row>
    <row r="72" spans="2:13" x14ac:dyDescent="0.25">
      <c r="B72" s="1" t="s">
        <v>70</v>
      </c>
      <c r="C72" s="2" t="str">
        <f t="shared" ref="C72:M72" si="19">C$41</f>
        <v>Year 1</v>
      </c>
      <c r="D72" s="2" t="str">
        <f t="shared" si="19"/>
        <v>Year 2</v>
      </c>
      <c r="E72" s="2" t="str">
        <f t="shared" si="19"/>
        <v>Year 3</v>
      </c>
      <c r="F72" s="2" t="str">
        <f t="shared" si="19"/>
        <v>Year 4</v>
      </c>
      <c r="G72" s="2" t="str">
        <f t="shared" si="19"/>
        <v>Year 5</v>
      </c>
      <c r="H72" s="2" t="str">
        <f t="shared" si="19"/>
        <v>Year 6</v>
      </c>
      <c r="I72" s="2" t="str">
        <f t="shared" si="19"/>
        <v>Year 7</v>
      </c>
      <c r="J72" s="2" t="str">
        <f t="shared" si="19"/>
        <v>Year 8</v>
      </c>
      <c r="K72" s="2" t="str">
        <f t="shared" si="19"/>
        <v>Year 9</v>
      </c>
      <c r="L72" s="2" t="str">
        <f t="shared" si="19"/>
        <v>Year 10</v>
      </c>
      <c r="M72" s="2" t="str">
        <f t="shared" si="19"/>
        <v>Year 11</v>
      </c>
    </row>
    <row r="73" spans="2:13" x14ac:dyDescent="0.25">
      <c r="B73" s="12" t="s">
        <v>12</v>
      </c>
      <c r="C73" s="18">
        <v>42420.184489627289</v>
      </c>
      <c r="D73" s="18">
        <v>42748.643792516312</v>
      </c>
      <c r="E73" s="18">
        <v>43079.83272725415</v>
      </c>
      <c r="F73" s="18">
        <v>43413.776050839049</v>
      </c>
      <c r="G73" s="18">
        <v>43750.498782436844</v>
      </c>
      <c r="H73" s="18">
        <v>44090.026206848976</v>
      </c>
      <c r="I73" s="18">
        <v>44432.383878037435</v>
      </c>
      <c r="J73" s="18">
        <v>44777.597622707646</v>
      </c>
      <c r="K73" s="18">
        <v>45125.693543950416</v>
      </c>
      <c r="L73" s="18">
        <v>45476.69802494422</v>
      </c>
      <c r="M73" s="18">
        <v>45830.637732718671</v>
      </c>
    </row>
    <row r="74" spans="2:13" x14ac:dyDescent="0.25">
      <c r="B74" s="12" t="s">
        <v>13</v>
      </c>
      <c r="C74" s="18">
        <v>69549.034724880839</v>
      </c>
      <c r="D74" s="18">
        <v>70700.36449409381</v>
      </c>
      <c r="E74" s="18">
        <v>71870.995277000198</v>
      </c>
      <c r="F74" s="18">
        <v>73061.253428908618</v>
      </c>
      <c r="G74" s="18">
        <v>74271.470855346168</v>
      </c>
      <c r="H74" s="18">
        <v>75501.985106812863</v>
      </c>
      <c r="I74" s="18">
        <v>76753.139475157863</v>
      </c>
      <c r="J74" s="18">
        <v>78025.283091605321</v>
      </c>
      <c r="K74" s="18">
        <v>79318.771026458155</v>
      </c>
      <c r="L74" s="18">
        <v>80633.964390508379</v>
      </c>
      <c r="M74" s="18">
        <v>81971.230438183324</v>
      </c>
    </row>
    <row r="75" spans="2:13" ht="13.8" thickBot="1" x14ac:dyDescent="0.3">
      <c r="B75" s="11" t="s">
        <v>16</v>
      </c>
      <c r="C75" s="38">
        <f>SUM(C73:C74)</f>
        <v>111969.21921450814</v>
      </c>
      <c r="D75" s="38">
        <f t="shared" ref="D75:M75" si="20">SUM(D73:D74)</f>
        <v>113449.00828661013</v>
      </c>
      <c r="E75" s="38">
        <f t="shared" si="20"/>
        <v>114950.82800425435</v>
      </c>
      <c r="F75" s="38">
        <f t="shared" si="20"/>
        <v>116475.02947974767</v>
      </c>
      <c r="G75" s="38">
        <f t="shared" si="20"/>
        <v>118021.96963778301</v>
      </c>
      <c r="H75" s="38">
        <f t="shared" si="20"/>
        <v>119592.01131366185</v>
      </c>
      <c r="I75" s="38">
        <f t="shared" si="20"/>
        <v>121185.5233531953</v>
      </c>
      <c r="J75" s="38">
        <f t="shared" si="20"/>
        <v>122802.88071431297</v>
      </c>
      <c r="K75" s="38">
        <f t="shared" si="20"/>
        <v>124444.46457040857</v>
      </c>
      <c r="L75" s="38">
        <f t="shared" si="20"/>
        <v>126110.66241545259</v>
      </c>
      <c r="M75" s="38">
        <f t="shared" si="20"/>
        <v>127801.86817090199</v>
      </c>
    </row>
    <row r="76" spans="2:13" x14ac:dyDescent="0.25">
      <c r="C76" s="18"/>
      <c r="D76" s="39"/>
      <c r="E76" s="39"/>
      <c r="F76" s="39"/>
      <c r="G76" s="39"/>
      <c r="H76" s="39"/>
      <c r="I76" s="39"/>
      <c r="J76" s="39"/>
      <c r="K76" s="39"/>
      <c r="L76" s="39"/>
      <c r="M76" s="39"/>
    </row>
    <row r="77" spans="2:13" ht="15.6" x14ac:dyDescent="0.25">
      <c r="B77" s="40"/>
      <c r="D77" s="39"/>
      <c r="E77" s="39"/>
      <c r="F77" s="39"/>
      <c r="G77" s="39"/>
      <c r="H77" s="39"/>
      <c r="I77" s="39"/>
      <c r="J77" s="39"/>
      <c r="K77" s="39"/>
      <c r="L77" s="39"/>
      <c r="M77" s="39"/>
    </row>
    <row r="78" spans="2:13" x14ac:dyDescent="0.25">
      <c r="B78" s="1"/>
      <c r="C78" s="2" t="str">
        <f t="shared" ref="C78:M78" si="21">C$41</f>
        <v>Year 1</v>
      </c>
      <c r="D78" s="2" t="str">
        <f t="shared" si="21"/>
        <v>Year 2</v>
      </c>
      <c r="E78" s="2" t="str">
        <f t="shared" si="21"/>
        <v>Year 3</v>
      </c>
      <c r="F78" s="2" t="str">
        <f t="shared" si="21"/>
        <v>Year 4</v>
      </c>
      <c r="G78" s="2" t="str">
        <f t="shared" si="21"/>
        <v>Year 5</v>
      </c>
      <c r="H78" s="2" t="str">
        <f t="shared" si="21"/>
        <v>Year 6</v>
      </c>
      <c r="I78" s="2" t="str">
        <f t="shared" si="21"/>
        <v>Year 7</v>
      </c>
      <c r="J78" s="2" t="str">
        <f t="shared" si="21"/>
        <v>Year 8</v>
      </c>
      <c r="K78" s="2" t="str">
        <f t="shared" si="21"/>
        <v>Year 9</v>
      </c>
      <c r="L78" s="2" t="str">
        <f t="shared" si="21"/>
        <v>Year 10</v>
      </c>
      <c r="M78" s="2" t="str">
        <f t="shared" si="21"/>
        <v>Year 11</v>
      </c>
    </row>
    <row r="79" spans="2:13" x14ac:dyDescent="0.25">
      <c r="B79" s="1" t="s">
        <v>71</v>
      </c>
      <c r="C79" s="2"/>
      <c r="D79" s="2"/>
      <c r="E79" s="2"/>
      <c r="F79" s="2"/>
      <c r="G79" s="2"/>
      <c r="H79" s="2"/>
      <c r="I79" s="2"/>
      <c r="J79" s="2"/>
      <c r="K79" s="2"/>
      <c r="L79" s="2"/>
      <c r="M79" s="2"/>
    </row>
    <row r="80" spans="2:13" x14ac:dyDescent="0.25">
      <c r="B80" s="12" t="s">
        <v>66</v>
      </c>
      <c r="C80" s="41">
        <f t="shared" ref="C80:M80" si="22">C42</f>
        <v>21298</v>
      </c>
      <c r="D80" s="41">
        <f t="shared" si="22"/>
        <v>21944.791972442796</v>
      </c>
      <c r="E80" s="41">
        <f t="shared" si="22"/>
        <v>22611.733827922031</v>
      </c>
      <c r="F80" s="41">
        <f t="shared" si="22"/>
        <v>23299.93654416061</v>
      </c>
      <c r="G80" s="41">
        <f t="shared" si="22"/>
        <v>24010.11108504904</v>
      </c>
      <c r="H80" s="41">
        <f t="shared" si="22"/>
        <v>25353</v>
      </c>
      <c r="I80" s="41">
        <f t="shared" si="22"/>
        <v>26126.616921561992</v>
      </c>
      <c r="J80" s="41">
        <f t="shared" si="22"/>
        <v>26925.263365768304</v>
      </c>
      <c r="K80" s="41">
        <f t="shared" si="22"/>
        <v>27749.523788090908</v>
      </c>
      <c r="L80" s="41">
        <f t="shared" si="22"/>
        <v>28600.259762391426</v>
      </c>
      <c r="M80" s="41">
        <f t="shared" si="22"/>
        <v>29437.935228479855</v>
      </c>
    </row>
    <row r="81" spans="2:13" x14ac:dyDescent="0.25">
      <c r="B81" s="12" t="s">
        <v>72</v>
      </c>
      <c r="C81" s="42">
        <f t="shared" ref="C81:M81" si="23">C73</f>
        <v>42420.184489627289</v>
      </c>
      <c r="D81" s="42">
        <f t="shared" si="23"/>
        <v>42748.643792516312</v>
      </c>
      <c r="E81" s="42">
        <f t="shared" si="23"/>
        <v>43079.83272725415</v>
      </c>
      <c r="F81" s="42">
        <f t="shared" si="23"/>
        <v>43413.776050839049</v>
      </c>
      <c r="G81" s="42">
        <f t="shared" si="23"/>
        <v>43750.498782436844</v>
      </c>
      <c r="H81" s="42">
        <f t="shared" si="23"/>
        <v>44090.026206848976</v>
      </c>
      <c r="I81" s="42">
        <f t="shared" si="23"/>
        <v>44432.383878037435</v>
      </c>
      <c r="J81" s="42">
        <f t="shared" si="23"/>
        <v>44777.597622707646</v>
      </c>
      <c r="K81" s="42">
        <f t="shared" si="23"/>
        <v>45125.693543950416</v>
      </c>
      <c r="L81" s="42">
        <f t="shared" si="23"/>
        <v>45476.69802494422</v>
      </c>
      <c r="M81" s="42">
        <f t="shared" si="23"/>
        <v>45830.637732718671</v>
      </c>
    </row>
    <row r="82" spans="2:13" x14ac:dyDescent="0.25">
      <c r="B82" s="43" t="s">
        <v>73</v>
      </c>
      <c r="C82" s="44">
        <f>C80/C81*1000</f>
        <v>502.07230959138928</v>
      </c>
      <c r="D82" s="44">
        <f t="shared" ref="D82:M82" si="24">D80/D81*1000</f>
        <v>513.34475261843295</v>
      </c>
      <c r="E82" s="44">
        <f t="shared" si="24"/>
        <v>524.87979633256282</v>
      </c>
      <c r="F82" s="44">
        <f t="shared" si="24"/>
        <v>536.69453946773865</v>
      </c>
      <c r="G82" s="44">
        <f t="shared" si="24"/>
        <v>548.7962824023308</v>
      </c>
      <c r="H82" s="44">
        <f t="shared" si="24"/>
        <v>575.02800930659566</v>
      </c>
      <c r="I82" s="44">
        <f t="shared" si="24"/>
        <v>588.00844432018334</v>
      </c>
      <c r="J82" s="44">
        <f t="shared" si="24"/>
        <v>601.31103040941048</v>
      </c>
      <c r="K82" s="44">
        <f t="shared" si="24"/>
        <v>614.93844434909579</v>
      </c>
      <c r="L82" s="44">
        <f t="shared" si="24"/>
        <v>628.89921662087306</v>
      </c>
      <c r="M82" s="44">
        <f t="shared" si="24"/>
        <v>642.32000000000005</v>
      </c>
    </row>
    <row r="83" spans="2:13" x14ac:dyDescent="0.25">
      <c r="C83" s="45"/>
      <c r="D83" s="45"/>
      <c r="E83" s="45"/>
      <c r="F83" s="45"/>
      <c r="G83" s="45"/>
      <c r="H83" s="45"/>
      <c r="I83" s="45"/>
      <c r="J83" s="45"/>
      <c r="K83" s="45"/>
      <c r="L83" s="45"/>
      <c r="M83" s="45"/>
    </row>
    <row r="84" spans="2:13" x14ac:dyDescent="0.25">
      <c r="B84" s="1" t="s">
        <v>74</v>
      </c>
      <c r="C84" s="45"/>
      <c r="D84" s="45"/>
      <c r="E84" s="45"/>
      <c r="F84" s="45"/>
      <c r="G84" s="45"/>
      <c r="H84" s="45"/>
      <c r="I84" s="45"/>
      <c r="J84" s="45"/>
      <c r="K84" s="45"/>
      <c r="L84" s="45"/>
      <c r="M84" s="45"/>
    </row>
    <row r="85" spans="2:13" x14ac:dyDescent="0.25">
      <c r="B85" s="12" t="s">
        <v>66</v>
      </c>
      <c r="C85" s="18">
        <f t="shared" ref="C85:L85" si="25">C29</f>
        <v>21298</v>
      </c>
      <c r="D85" s="18">
        <f t="shared" si="25"/>
        <v>21944.791972442796</v>
      </c>
      <c r="E85" s="18">
        <f t="shared" si="25"/>
        <v>22645.019010200613</v>
      </c>
      <c r="F85" s="18">
        <f t="shared" si="25"/>
        <v>23368.583508821954</v>
      </c>
      <c r="G85" s="18">
        <f t="shared" si="25"/>
        <v>24116.298155011689</v>
      </c>
      <c r="H85" s="18">
        <f t="shared" si="25"/>
        <v>24889.005129481397</v>
      </c>
      <c r="I85" s="18">
        <f t="shared" si="25"/>
        <v>25687.57721695787</v>
      </c>
      <c r="J85" s="18">
        <f t="shared" si="25"/>
        <v>26512.918959241102</v>
      </c>
      <c r="K85" s="18">
        <f t="shared" si="25"/>
        <v>27365.967853020946</v>
      </c>
      <c r="L85" s="18">
        <f t="shared" si="25"/>
        <v>28247.695594231063</v>
      </c>
      <c r="M85" s="41">
        <f>M37</f>
        <v>76462.465654770756</v>
      </c>
    </row>
    <row r="86" spans="2:13" x14ac:dyDescent="0.25">
      <c r="B86" s="12" t="s">
        <v>72</v>
      </c>
      <c r="C86" s="42">
        <f>C81</f>
        <v>42420.184489627289</v>
      </c>
      <c r="D86" s="42">
        <f t="shared" ref="D86:G86" si="26">D81</f>
        <v>42748.643792516312</v>
      </c>
      <c r="E86" s="42">
        <f t="shared" si="26"/>
        <v>43079.83272725415</v>
      </c>
      <c r="F86" s="42">
        <f t="shared" si="26"/>
        <v>43413.776050839049</v>
      </c>
      <c r="G86" s="42">
        <f t="shared" si="26"/>
        <v>43750.498782436844</v>
      </c>
      <c r="H86" s="42">
        <f>H73</f>
        <v>44090.026206848976</v>
      </c>
      <c r="I86" s="42">
        <f>I73</f>
        <v>44432.383878037435</v>
      </c>
      <c r="J86" s="42">
        <f>J73</f>
        <v>44777.597622707646</v>
      </c>
      <c r="K86" s="42">
        <f>K73</f>
        <v>45125.693543950416</v>
      </c>
      <c r="L86" s="42">
        <f>L73</f>
        <v>45476.69802494422</v>
      </c>
      <c r="M86" s="42">
        <f>M75</f>
        <v>127801.86817090199</v>
      </c>
    </row>
    <row r="87" spans="2:13" x14ac:dyDescent="0.25">
      <c r="B87" s="43" t="s">
        <v>73</v>
      </c>
      <c r="C87" s="44">
        <f>C85/C86*1000</f>
        <v>502.07230959138928</v>
      </c>
      <c r="D87" s="44">
        <f t="shared" ref="D87:M87" si="27">D85/D86*1000</f>
        <v>513.34475261843295</v>
      </c>
      <c r="E87" s="44">
        <f t="shared" si="27"/>
        <v>525.65243587574105</v>
      </c>
      <c r="F87" s="44">
        <f t="shared" si="27"/>
        <v>538.27576485068994</v>
      </c>
      <c r="G87" s="44">
        <f t="shared" si="27"/>
        <v>551.223387759248</v>
      </c>
      <c r="H87" s="44">
        <f t="shared" si="27"/>
        <v>564.50420357461985</v>
      </c>
      <c r="I87" s="44">
        <f t="shared" si="27"/>
        <v>578.12736961104235</v>
      </c>
      <c r="J87" s="44">
        <f t="shared" si="27"/>
        <v>592.1023093430955</v>
      </c>
      <c r="K87" s="44">
        <f t="shared" si="27"/>
        <v>606.43872046792387</v>
      </c>
      <c r="L87" s="44">
        <f t="shared" si="27"/>
        <v>621.14658321800425</v>
      </c>
      <c r="M87" s="44">
        <f t="shared" si="27"/>
        <v>598.28910757800463</v>
      </c>
    </row>
    <row r="88" spans="2:13" x14ac:dyDescent="0.25">
      <c r="C88" s="46"/>
      <c r="D88" s="46"/>
      <c r="E88" s="46"/>
      <c r="F88" s="46"/>
      <c r="G88" s="46"/>
      <c r="H88" s="46"/>
      <c r="I88" s="46"/>
      <c r="J88" s="46"/>
      <c r="K88" s="46"/>
      <c r="L88" s="46"/>
      <c r="M88" s="46"/>
    </row>
    <row r="89" spans="2:13" x14ac:dyDescent="0.25">
      <c r="C89" s="45"/>
      <c r="D89" s="45"/>
      <c r="E89" s="45"/>
      <c r="F89" s="45"/>
      <c r="G89" s="45"/>
      <c r="H89" s="45"/>
      <c r="I89" s="45"/>
      <c r="J89" s="45"/>
      <c r="K89" s="45"/>
      <c r="L89" s="45"/>
      <c r="M89" s="45"/>
    </row>
    <row r="90" spans="2:13" x14ac:dyDescent="0.25">
      <c r="C90" s="2" t="str">
        <f t="shared" ref="C90:M90" si="28">C$41</f>
        <v>Year 1</v>
      </c>
      <c r="D90" s="2" t="str">
        <f t="shared" si="28"/>
        <v>Year 2</v>
      </c>
      <c r="E90" s="2" t="str">
        <f t="shared" si="28"/>
        <v>Year 3</v>
      </c>
      <c r="F90" s="2" t="str">
        <f t="shared" si="28"/>
        <v>Year 4</v>
      </c>
      <c r="G90" s="2" t="str">
        <f t="shared" si="28"/>
        <v>Year 5</v>
      </c>
      <c r="H90" s="2" t="str">
        <f t="shared" si="28"/>
        <v>Year 6</v>
      </c>
      <c r="I90" s="2" t="str">
        <f t="shared" si="28"/>
        <v>Year 7</v>
      </c>
      <c r="J90" s="2" t="str">
        <f t="shared" si="28"/>
        <v>Year 8</v>
      </c>
      <c r="K90" s="2" t="str">
        <f t="shared" si="28"/>
        <v>Year 9</v>
      </c>
      <c r="L90" s="2" t="str">
        <f t="shared" si="28"/>
        <v>Year 10</v>
      </c>
      <c r="M90" s="2" t="str">
        <f t="shared" si="28"/>
        <v>Year 11</v>
      </c>
    </row>
    <row r="91" spans="2:13" x14ac:dyDescent="0.25">
      <c r="B91" s="1" t="s">
        <v>75</v>
      </c>
      <c r="C91" s="45"/>
      <c r="D91" s="45"/>
      <c r="E91" s="45"/>
      <c r="F91" s="45"/>
      <c r="G91" s="45"/>
      <c r="H91" s="45"/>
      <c r="I91" s="45"/>
      <c r="J91" s="45"/>
      <c r="K91" s="45"/>
      <c r="L91" s="45"/>
      <c r="M91" s="45"/>
    </row>
    <row r="92" spans="2:13" x14ac:dyDescent="0.25">
      <c r="B92" s="12" t="s">
        <v>66</v>
      </c>
      <c r="C92" s="41">
        <f t="shared" ref="C92:M92" si="29">C43</f>
        <v>37750.999999999993</v>
      </c>
      <c r="D92" s="41">
        <f t="shared" si="29"/>
        <v>38911</v>
      </c>
      <c r="E92" s="41">
        <f t="shared" si="29"/>
        <v>42487</v>
      </c>
      <c r="F92" s="41">
        <f t="shared" si="29"/>
        <v>43957.41119087617</v>
      </c>
      <c r="G92" s="41">
        <f t="shared" si="29"/>
        <v>45479.73632570207</v>
      </c>
      <c r="H92" s="41">
        <f t="shared" si="29"/>
        <v>47055.736161185589</v>
      </c>
      <c r="I92" s="41">
        <f t="shared" si="29"/>
        <v>48687.329481516565</v>
      </c>
      <c r="J92" s="41">
        <f t="shared" si="29"/>
        <v>48684</v>
      </c>
      <c r="K92" s="41">
        <f t="shared" si="29"/>
        <v>50373.51174145376</v>
      </c>
      <c r="L92" s="41">
        <f t="shared" si="29"/>
        <v>52122.224392758653</v>
      </c>
      <c r="M92" s="41">
        <f t="shared" si="29"/>
        <v>53932.709472996015</v>
      </c>
    </row>
    <row r="93" spans="2:13" x14ac:dyDescent="0.25">
      <c r="B93" s="12" t="s">
        <v>72</v>
      </c>
      <c r="C93" s="42">
        <f>C74</f>
        <v>69549.034724880839</v>
      </c>
      <c r="D93" s="42">
        <f t="shared" ref="D93:M93" si="30">D74</f>
        <v>70700.36449409381</v>
      </c>
      <c r="E93" s="42">
        <f t="shared" si="30"/>
        <v>71870.995277000198</v>
      </c>
      <c r="F93" s="42">
        <f t="shared" si="30"/>
        <v>73061.253428908618</v>
      </c>
      <c r="G93" s="42">
        <f t="shared" si="30"/>
        <v>74271.470855346168</v>
      </c>
      <c r="H93" s="42">
        <f t="shared" si="30"/>
        <v>75501.985106812863</v>
      </c>
      <c r="I93" s="42">
        <f t="shared" si="30"/>
        <v>76753.139475157863</v>
      </c>
      <c r="J93" s="42">
        <f t="shared" si="30"/>
        <v>78025.283091605321</v>
      </c>
      <c r="K93" s="42">
        <f t="shared" si="30"/>
        <v>79318.771026458155</v>
      </c>
      <c r="L93" s="42">
        <f t="shared" si="30"/>
        <v>80633.964390508379</v>
      </c>
      <c r="M93" s="42">
        <f t="shared" si="30"/>
        <v>81971.230438183324</v>
      </c>
    </row>
    <row r="94" spans="2:13" x14ac:dyDescent="0.25">
      <c r="B94" s="43" t="s">
        <v>73</v>
      </c>
      <c r="C94" s="44">
        <f>C92/C93*1000</f>
        <v>542.79689357780194</v>
      </c>
      <c r="D94" s="44">
        <f t="shared" ref="D94:M94" si="31">D92/D93*1000</f>
        <v>550.36491365261008</v>
      </c>
      <c r="E94" s="44">
        <f t="shared" si="31"/>
        <v>591.15641624621389</v>
      </c>
      <c r="F94" s="44">
        <f t="shared" si="31"/>
        <v>601.65147910647886</v>
      </c>
      <c r="G94" s="44">
        <f t="shared" si="31"/>
        <v>612.34462980112608</v>
      </c>
      <c r="H94" s="44">
        <f t="shared" si="31"/>
        <v>623.23839690593184</v>
      </c>
      <c r="I94" s="44">
        <f t="shared" si="31"/>
        <v>634.33665143137034</v>
      </c>
      <c r="J94" s="44">
        <f t="shared" si="31"/>
        <v>623.95159711042265</v>
      </c>
      <c r="K94" s="44">
        <f t="shared" si="31"/>
        <v>635.07680577464816</v>
      </c>
      <c r="L94" s="44">
        <f t="shared" si="31"/>
        <v>646.40533039318211</v>
      </c>
      <c r="M94" s="44">
        <f t="shared" si="31"/>
        <v>657.94680871196749</v>
      </c>
    </row>
    <row r="95" spans="2:13" x14ac:dyDescent="0.25">
      <c r="C95" s="45"/>
      <c r="D95" s="45"/>
      <c r="E95" s="45"/>
      <c r="F95" s="45"/>
      <c r="G95" s="45"/>
      <c r="H95" s="45"/>
      <c r="I95" s="45"/>
      <c r="J95" s="45"/>
      <c r="K95" s="45"/>
      <c r="L95" s="45"/>
      <c r="M95" s="45"/>
    </row>
    <row r="96" spans="2:13" x14ac:dyDescent="0.25">
      <c r="B96" s="1" t="s">
        <v>76</v>
      </c>
      <c r="C96" s="45"/>
      <c r="D96" s="45"/>
      <c r="E96" s="45"/>
      <c r="F96" s="45"/>
      <c r="G96" s="45"/>
      <c r="H96" s="45"/>
      <c r="I96" s="45"/>
      <c r="J96" s="45"/>
      <c r="K96" s="45"/>
      <c r="L96" s="45"/>
      <c r="M96" s="45"/>
    </row>
    <row r="97" spans="2:13" x14ac:dyDescent="0.25">
      <c r="B97" s="12" t="s">
        <v>66</v>
      </c>
      <c r="C97" s="18">
        <f t="shared" ref="C97:L97" si="32">C35</f>
        <v>37750.999999999985</v>
      </c>
      <c r="D97" s="18">
        <f t="shared" si="32"/>
        <v>38910.999999999993</v>
      </c>
      <c r="E97" s="18">
        <f t="shared" si="32"/>
        <v>40257.737549371814</v>
      </c>
      <c r="F97" s="18">
        <f t="shared" si="32"/>
        <v>41651.936254034234</v>
      </c>
      <c r="G97" s="18">
        <f t="shared" si="32"/>
        <v>43095.292130458503</v>
      </c>
      <c r="H97" s="18">
        <f t="shared" si="32"/>
        <v>44589.562468444761</v>
      </c>
      <c r="I97" s="18">
        <f t="shared" si="32"/>
        <v>46136.568064343388</v>
      </c>
      <c r="J97" s="18">
        <f t="shared" si="32"/>
        <v>47738.195536257634</v>
      </c>
      <c r="K97" s="18">
        <f t="shared" si="32"/>
        <v>49396.399724255723</v>
      </c>
      <c r="L97" s="18">
        <f t="shared" si="32"/>
        <v>51113.206178731867</v>
      </c>
      <c r="M97" s="41">
        <f>M37</f>
        <v>76462.465654770756</v>
      </c>
    </row>
    <row r="98" spans="2:13" x14ac:dyDescent="0.25">
      <c r="B98" s="12" t="s">
        <v>72</v>
      </c>
      <c r="C98" s="42">
        <f>C74</f>
        <v>69549.034724880839</v>
      </c>
      <c r="D98" s="42">
        <f t="shared" ref="D98:L98" si="33">D74</f>
        <v>70700.36449409381</v>
      </c>
      <c r="E98" s="42">
        <f t="shared" si="33"/>
        <v>71870.995277000198</v>
      </c>
      <c r="F98" s="42">
        <f t="shared" si="33"/>
        <v>73061.253428908618</v>
      </c>
      <c r="G98" s="42">
        <f t="shared" si="33"/>
        <v>74271.470855346168</v>
      </c>
      <c r="H98" s="42">
        <f t="shared" si="33"/>
        <v>75501.985106812863</v>
      </c>
      <c r="I98" s="42">
        <f t="shared" si="33"/>
        <v>76753.139475157863</v>
      </c>
      <c r="J98" s="42">
        <f t="shared" si="33"/>
        <v>78025.283091605321</v>
      </c>
      <c r="K98" s="42">
        <f t="shared" si="33"/>
        <v>79318.771026458155</v>
      </c>
      <c r="L98" s="42">
        <f t="shared" si="33"/>
        <v>80633.964390508379</v>
      </c>
      <c r="M98" s="42">
        <f>M75</f>
        <v>127801.86817090199</v>
      </c>
    </row>
    <row r="99" spans="2:13" x14ac:dyDescent="0.25">
      <c r="B99" s="43" t="s">
        <v>73</v>
      </c>
      <c r="C99" s="44">
        <f>C97/C98*1000</f>
        <v>542.79689357780182</v>
      </c>
      <c r="D99" s="44">
        <f t="shared" ref="D99:M99" si="34">D97/D98*1000</f>
        <v>550.36491365260997</v>
      </c>
      <c r="E99" s="44">
        <f t="shared" si="34"/>
        <v>560.13886261367668</v>
      </c>
      <c r="F99" s="44">
        <f t="shared" si="34"/>
        <v>570.09610839161348</v>
      </c>
      <c r="G99" s="44">
        <f t="shared" si="34"/>
        <v>580.24018690019579</v>
      </c>
      <c r="H99" s="44">
        <f t="shared" si="34"/>
        <v>590.5747035043355</v>
      </c>
      <c r="I99" s="44">
        <f t="shared" si="34"/>
        <v>601.103334402055</v>
      </c>
      <c r="J99" s="44">
        <f t="shared" si="34"/>
        <v>611.82982803421248</v>
      </c>
      <c r="K99" s="44">
        <f t="shared" si="34"/>
        <v>622.75800652255055</v>
      </c>
      <c r="L99" s="44">
        <f t="shared" si="34"/>
        <v>633.89176713663505</v>
      </c>
      <c r="M99" s="44">
        <f t="shared" si="34"/>
        <v>598.28910757800463</v>
      </c>
    </row>
    <row r="100" spans="2:13" x14ac:dyDescent="0.25">
      <c r="C100" s="45"/>
      <c r="D100" s="45"/>
      <c r="E100" s="45"/>
      <c r="F100" s="45"/>
      <c r="G100" s="45"/>
      <c r="H100" s="45"/>
      <c r="I100" s="45"/>
      <c r="J100" s="45"/>
      <c r="K100" s="45"/>
      <c r="L100" s="45"/>
      <c r="M100" s="45"/>
    </row>
    <row r="101" spans="2:13" x14ac:dyDescent="0.25">
      <c r="C101" s="45"/>
      <c r="D101" s="45"/>
      <c r="E101" s="45"/>
      <c r="F101" s="45"/>
      <c r="G101" s="45"/>
      <c r="H101" s="45"/>
      <c r="I101" s="45"/>
      <c r="J101" s="45"/>
      <c r="K101" s="45"/>
      <c r="L101" s="45"/>
      <c r="M101" s="45"/>
    </row>
    <row r="102" spans="2:13" x14ac:dyDescent="0.25">
      <c r="B102" s="47" t="s">
        <v>77</v>
      </c>
      <c r="C102" s="45"/>
      <c r="D102" s="45"/>
      <c r="E102" s="45"/>
      <c r="F102" s="45"/>
      <c r="G102" s="45"/>
      <c r="H102" s="45"/>
      <c r="I102" s="45"/>
      <c r="J102" s="45"/>
      <c r="K102" s="45"/>
      <c r="L102" s="45"/>
      <c r="M102" s="45"/>
    </row>
    <row r="103" spans="2:13" x14ac:dyDescent="0.25">
      <c r="C103" s="45"/>
      <c r="D103" s="45"/>
      <c r="E103" s="45"/>
      <c r="F103" s="45"/>
      <c r="G103" s="45"/>
      <c r="H103" s="45"/>
      <c r="I103" s="45"/>
      <c r="J103" s="45"/>
      <c r="K103" s="45"/>
      <c r="L103" s="45"/>
      <c r="M103" s="45"/>
    </row>
    <row r="104" spans="2:13" x14ac:dyDescent="0.25">
      <c r="C104" s="45"/>
      <c r="D104" s="45"/>
      <c r="E104" s="45"/>
      <c r="F104" s="45"/>
      <c r="G104" s="45"/>
      <c r="H104" s="45"/>
      <c r="I104" s="45"/>
      <c r="J104" s="45"/>
      <c r="K104" s="45"/>
      <c r="L104" s="45"/>
      <c r="M104" s="45"/>
    </row>
    <row r="105" spans="2:13" x14ac:dyDescent="0.25">
      <c r="C105" s="45"/>
      <c r="D105" s="45"/>
      <c r="E105" s="45"/>
      <c r="F105" s="45"/>
      <c r="G105" s="45"/>
      <c r="H105" s="45"/>
      <c r="I105" s="45"/>
      <c r="J105" s="45"/>
      <c r="K105" s="45"/>
      <c r="L105" s="45"/>
      <c r="M105" s="45"/>
    </row>
    <row r="106" spans="2:13" x14ac:dyDescent="0.25">
      <c r="C106" s="45"/>
      <c r="D106" s="45"/>
      <c r="E106" s="45"/>
      <c r="F106" s="45"/>
      <c r="G106" s="45"/>
      <c r="H106" s="45"/>
      <c r="I106" s="45"/>
      <c r="J106" s="45"/>
      <c r="K106" s="45"/>
      <c r="L106" s="45"/>
      <c r="M106" s="45"/>
    </row>
    <row r="107" spans="2:13" x14ac:dyDescent="0.25">
      <c r="B107" s="3" t="s">
        <v>51</v>
      </c>
      <c r="C107" s="45"/>
      <c r="D107" s="45"/>
      <c r="E107" s="45"/>
      <c r="F107" s="45"/>
      <c r="G107" s="45"/>
      <c r="H107" s="45"/>
      <c r="I107" s="45"/>
      <c r="J107" s="45"/>
      <c r="K107" s="45"/>
      <c r="L107" s="45"/>
      <c r="M107" s="45"/>
    </row>
    <row r="108" spans="2:13" x14ac:dyDescent="0.25">
      <c r="B108" s="3" t="s">
        <v>78</v>
      </c>
      <c r="C108" s="45"/>
      <c r="D108" s="45"/>
      <c r="E108" s="45"/>
      <c r="F108" s="45"/>
      <c r="G108" s="45"/>
      <c r="H108" s="45"/>
      <c r="I108" s="45"/>
      <c r="J108" s="45"/>
      <c r="K108" s="45"/>
      <c r="L108" s="45"/>
      <c r="M108" s="45"/>
    </row>
    <row r="109" spans="2:13" x14ac:dyDescent="0.25">
      <c r="C109" s="45"/>
      <c r="D109" s="45"/>
      <c r="E109" s="45"/>
      <c r="F109" s="45"/>
      <c r="G109" s="45"/>
      <c r="H109" s="45"/>
      <c r="I109" s="45"/>
      <c r="J109" s="45"/>
      <c r="K109" s="45"/>
      <c r="L109" s="45"/>
      <c r="M109" s="45"/>
    </row>
    <row r="110" spans="2:13" x14ac:dyDescent="0.25">
      <c r="C110" s="45"/>
      <c r="D110" s="45"/>
      <c r="E110" s="45"/>
      <c r="F110" s="45"/>
      <c r="G110" s="45"/>
      <c r="H110" s="45"/>
      <c r="I110" s="45"/>
      <c r="J110" s="45"/>
      <c r="K110" s="45"/>
      <c r="L110" s="45"/>
      <c r="M110" s="45"/>
    </row>
    <row r="111" spans="2:13" x14ac:dyDescent="0.25">
      <c r="C111" s="45"/>
      <c r="D111" s="45"/>
      <c r="E111" s="45"/>
      <c r="F111" s="45"/>
      <c r="G111" s="45"/>
      <c r="H111" s="45"/>
      <c r="I111" s="45"/>
      <c r="J111" s="45"/>
      <c r="K111" s="45"/>
      <c r="L111" s="45"/>
      <c r="M111" s="45"/>
    </row>
    <row r="112" spans="2:13" x14ac:dyDescent="0.25">
      <c r="C112" s="45"/>
      <c r="D112" s="45"/>
      <c r="E112" s="45"/>
      <c r="F112" s="45"/>
      <c r="G112" s="45"/>
      <c r="H112" s="45"/>
      <c r="I112" s="45"/>
      <c r="J112" s="45"/>
      <c r="K112" s="45"/>
      <c r="L112" s="45"/>
      <c r="M112" s="45"/>
    </row>
    <row r="113" spans="2:13" x14ac:dyDescent="0.25">
      <c r="C113" s="45"/>
      <c r="D113" s="45"/>
      <c r="E113" s="45"/>
      <c r="F113" s="45"/>
      <c r="G113" s="45"/>
      <c r="H113" s="45"/>
      <c r="I113" s="45"/>
      <c r="J113" s="45"/>
      <c r="K113" s="45"/>
      <c r="L113" s="45"/>
      <c r="M113" s="45"/>
    </row>
    <row r="114" spans="2:13" x14ac:dyDescent="0.25">
      <c r="C114" s="45"/>
      <c r="D114" s="45"/>
      <c r="E114" s="45"/>
      <c r="F114" s="45"/>
      <c r="G114" s="45"/>
      <c r="H114" s="45"/>
      <c r="I114" s="45"/>
      <c r="J114" s="45"/>
      <c r="K114" s="45"/>
      <c r="L114" s="45"/>
      <c r="M114" s="45"/>
    </row>
    <row r="115" spans="2:13" x14ac:dyDescent="0.25">
      <c r="C115" s="45"/>
      <c r="D115" s="45"/>
      <c r="E115" s="45"/>
      <c r="F115" s="45"/>
      <c r="G115" s="45"/>
      <c r="H115" s="45"/>
      <c r="I115" s="45"/>
      <c r="J115" s="45"/>
      <c r="K115" s="45"/>
      <c r="L115" s="45"/>
      <c r="M115" s="45"/>
    </row>
    <row r="116" spans="2:13" x14ac:dyDescent="0.25">
      <c r="C116" s="45"/>
      <c r="D116" s="45"/>
      <c r="E116" s="45"/>
      <c r="F116" s="45"/>
      <c r="G116" s="45"/>
      <c r="H116" s="45"/>
      <c r="I116" s="45"/>
      <c r="J116" s="45"/>
      <c r="K116" s="45"/>
      <c r="L116" s="45"/>
      <c r="M116" s="45"/>
    </row>
    <row r="117" spans="2:13" x14ac:dyDescent="0.25">
      <c r="C117" s="45"/>
      <c r="D117" s="45"/>
      <c r="E117" s="45"/>
      <c r="F117" s="45"/>
      <c r="G117" s="45"/>
      <c r="H117" s="45"/>
      <c r="I117" s="45"/>
      <c r="J117" s="45"/>
      <c r="K117" s="45"/>
      <c r="L117" s="45"/>
      <c r="M117" s="45"/>
    </row>
    <row r="118" spans="2:13" x14ac:dyDescent="0.25">
      <c r="C118" s="45"/>
      <c r="D118" s="45"/>
      <c r="E118" s="45"/>
      <c r="F118" s="45"/>
      <c r="G118" s="45"/>
      <c r="H118" s="45"/>
      <c r="I118" s="45"/>
      <c r="J118" s="45"/>
      <c r="K118" s="45"/>
      <c r="L118" s="45"/>
      <c r="M118" s="45"/>
    </row>
    <row r="119" spans="2:13" x14ac:dyDescent="0.25">
      <c r="C119" s="45"/>
      <c r="D119" s="45"/>
      <c r="E119" s="45"/>
      <c r="F119" s="45"/>
      <c r="G119" s="45"/>
      <c r="H119" s="45"/>
      <c r="I119" s="45"/>
      <c r="J119" s="45"/>
      <c r="K119" s="45"/>
      <c r="L119" s="45"/>
      <c r="M119" s="45"/>
    </row>
    <row r="120" spans="2:13" x14ac:dyDescent="0.25">
      <c r="C120" s="45"/>
      <c r="D120" s="45"/>
      <c r="E120" s="45"/>
      <c r="F120" s="45"/>
      <c r="G120" s="45"/>
      <c r="H120" s="45"/>
      <c r="I120" s="45"/>
      <c r="J120" s="45"/>
      <c r="K120" s="45"/>
      <c r="L120" s="45"/>
      <c r="M120" s="45"/>
    </row>
    <row r="121" spans="2:13" x14ac:dyDescent="0.25">
      <c r="C121" s="45"/>
      <c r="D121" s="45"/>
      <c r="E121" s="45"/>
      <c r="F121" s="45"/>
      <c r="G121" s="45"/>
      <c r="H121" s="45"/>
      <c r="I121" s="45"/>
      <c r="J121" s="45"/>
      <c r="K121" s="45"/>
      <c r="L121" s="45"/>
      <c r="M121" s="45"/>
    </row>
    <row r="122" spans="2:13" x14ac:dyDescent="0.25">
      <c r="C122" s="45"/>
      <c r="D122" s="45"/>
      <c r="E122" s="45"/>
      <c r="F122" s="45"/>
      <c r="G122" s="45"/>
      <c r="H122" s="45"/>
      <c r="I122" s="45"/>
      <c r="J122" s="45"/>
      <c r="K122" s="45"/>
      <c r="L122" s="45"/>
      <c r="M122" s="45"/>
    </row>
    <row r="123" spans="2:13" x14ac:dyDescent="0.25">
      <c r="B123" s="47" t="s">
        <v>79</v>
      </c>
      <c r="C123" s="45"/>
      <c r="D123" s="45"/>
      <c r="E123" s="45"/>
      <c r="F123" s="45"/>
      <c r="G123" s="45"/>
      <c r="H123" s="45"/>
      <c r="I123" s="45"/>
      <c r="J123" s="45"/>
      <c r="K123" s="45"/>
      <c r="L123" s="45"/>
      <c r="M123" s="45"/>
    </row>
    <row r="124" spans="2:13" x14ac:dyDescent="0.25">
      <c r="B124" s="47"/>
      <c r="C124" s="48"/>
      <c r="D124" s="48"/>
      <c r="E124" s="48"/>
      <c r="F124" s="48"/>
      <c r="G124" s="48"/>
      <c r="H124" s="48"/>
      <c r="I124" s="48"/>
      <c r="J124" s="48"/>
      <c r="K124" s="48"/>
      <c r="L124" s="48"/>
      <c r="M124" s="48"/>
    </row>
    <row r="125" spans="2:13" x14ac:dyDescent="0.25">
      <c r="C125" s="45"/>
      <c r="D125" s="45"/>
      <c r="E125" s="45"/>
      <c r="F125" s="45"/>
      <c r="G125" s="45"/>
      <c r="H125" s="45"/>
      <c r="I125" s="45"/>
      <c r="J125" s="45"/>
      <c r="K125" s="45"/>
      <c r="L125" s="45"/>
      <c r="M125" s="45"/>
    </row>
    <row r="126" spans="2:13" x14ac:dyDescent="0.25">
      <c r="C126" s="45"/>
      <c r="D126" s="45"/>
      <c r="E126" s="45"/>
      <c r="F126" s="45"/>
      <c r="G126" s="45"/>
      <c r="H126" s="45"/>
      <c r="I126" s="45"/>
      <c r="J126" s="45"/>
      <c r="K126" s="45"/>
      <c r="L126" s="45"/>
      <c r="M126" s="45"/>
    </row>
    <row r="127" spans="2:13" x14ac:dyDescent="0.25">
      <c r="C127" s="45"/>
      <c r="D127" s="45"/>
      <c r="E127" s="45"/>
      <c r="F127" s="45"/>
      <c r="G127" s="45"/>
      <c r="H127" s="45"/>
      <c r="I127" s="45"/>
      <c r="J127" s="45"/>
      <c r="K127" s="45"/>
      <c r="L127" s="45"/>
      <c r="M127" s="45"/>
    </row>
    <row r="128" spans="2:13" x14ac:dyDescent="0.25">
      <c r="C128" s="45"/>
      <c r="D128" s="45"/>
      <c r="E128" s="45"/>
      <c r="F128" s="45"/>
      <c r="G128" s="45"/>
      <c r="H128" s="45"/>
      <c r="I128" s="45"/>
      <c r="J128" s="45"/>
      <c r="K128" s="45"/>
      <c r="L128" s="45"/>
      <c r="M128" s="45"/>
    </row>
    <row r="129" spans="2:13" x14ac:dyDescent="0.25">
      <c r="C129" s="45"/>
      <c r="D129" s="45"/>
      <c r="E129" s="45"/>
      <c r="F129" s="45"/>
      <c r="G129" s="45"/>
      <c r="H129" s="45"/>
      <c r="I129" s="45"/>
      <c r="J129" s="45"/>
      <c r="K129" s="45"/>
      <c r="L129" s="45"/>
      <c r="M129" s="45"/>
    </row>
    <row r="130" spans="2:13" x14ac:dyDescent="0.25">
      <c r="C130" s="45"/>
      <c r="D130" s="45"/>
      <c r="E130" s="45"/>
      <c r="F130" s="45"/>
      <c r="G130" s="45"/>
      <c r="H130" s="45"/>
      <c r="I130" s="45"/>
      <c r="J130" s="45"/>
      <c r="K130" s="45"/>
      <c r="L130" s="45"/>
      <c r="M130" s="45"/>
    </row>
    <row r="131" spans="2:13" x14ac:dyDescent="0.25">
      <c r="C131" s="45"/>
      <c r="D131" s="45"/>
      <c r="E131" s="45"/>
      <c r="F131" s="45"/>
      <c r="G131" s="45"/>
      <c r="H131" s="45"/>
      <c r="I131" s="45"/>
      <c r="J131" s="45"/>
      <c r="K131" s="45"/>
      <c r="L131" s="45"/>
      <c r="M131" s="45"/>
    </row>
    <row r="132" spans="2:13" x14ac:dyDescent="0.25">
      <c r="B132" s="3" t="s">
        <v>58</v>
      </c>
      <c r="K132" s="49"/>
      <c r="L132" s="39"/>
    </row>
    <row r="133" spans="2:13" x14ac:dyDescent="0.25">
      <c r="B133" s="3" t="s">
        <v>80</v>
      </c>
      <c r="K133" s="49"/>
      <c r="L133" s="39"/>
    </row>
    <row r="134" spans="2:13" x14ac:dyDescent="0.25">
      <c r="B134" s="12"/>
    </row>
    <row r="135" spans="2:13" x14ac:dyDescent="0.25">
      <c r="B135" s="12"/>
    </row>
    <row r="136" spans="2:13" x14ac:dyDescent="0.25">
      <c r="B136" s="12"/>
    </row>
    <row r="137" spans="2:13" x14ac:dyDescent="0.25">
      <c r="B137" s="12"/>
    </row>
    <row r="138" spans="2:13" x14ac:dyDescent="0.25">
      <c r="B138" s="12"/>
    </row>
    <row r="139" spans="2:13" x14ac:dyDescent="0.25">
      <c r="B139" s="12"/>
    </row>
    <row r="140" spans="2:13" x14ac:dyDescent="0.25">
      <c r="B140" s="12"/>
    </row>
    <row r="141" spans="2:13" x14ac:dyDescent="0.25">
      <c r="B141" s="12"/>
    </row>
    <row r="142" spans="2:13" x14ac:dyDescent="0.25">
      <c r="B142" s="12"/>
    </row>
    <row r="143" spans="2:13" x14ac:dyDescent="0.25">
      <c r="B143" s="12"/>
    </row>
  </sheetData>
  <pageMargins left="0.7" right="0.7" top="0.75" bottom="0.75" header="0.3" footer="0.3"/>
  <pageSetup scale="38" orientation="landscape" r:id="rId1"/>
  <headerFooter>
    <oddFooter>&amp;C&amp;F&amp;R&amp;A</oddFooter>
  </headerFooter>
  <rowBreaks count="1" manualBreakCount="1">
    <brk id="6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6C652-0C5D-4826-981B-E5906F5CB3C5}">
  <dimension ref="A1:G166"/>
  <sheetViews>
    <sheetView showGridLines="0" zoomScale="70" zoomScaleNormal="70" workbookViewId="0"/>
  </sheetViews>
  <sheetFormatPr defaultRowHeight="13.2" x14ac:dyDescent="0.25"/>
  <cols>
    <col min="1" max="1" width="3" style="3" customWidth="1"/>
    <col min="2" max="2" width="61.21875" style="133" customWidth="1"/>
    <col min="3" max="3" width="6.21875" style="21" customWidth="1"/>
    <col min="4" max="4" width="8.88671875" style="3"/>
    <col min="5" max="5" width="6.44140625" style="21" customWidth="1"/>
    <col min="6" max="16384" width="8.88671875" style="3"/>
  </cols>
  <sheetData>
    <row r="1" spans="1:7" x14ac:dyDescent="0.25">
      <c r="B1" s="17"/>
    </row>
    <row r="2" spans="1:7" ht="13.8" x14ac:dyDescent="0.25">
      <c r="B2" s="132" t="s">
        <v>177</v>
      </c>
    </row>
    <row r="3" spans="1:7" ht="13.8" x14ac:dyDescent="0.25">
      <c r="B3" s="132" t="s">
        <v>178</v>
      </c>
    </row>
    <row r="4" spans="1:7" ht="13.8" x14ac:dyDescent="0.25">
      <c r="B4" s="132" t="s">
        <v>182</v>
      </c>
      <c r="G4" s="3" t="s">
        <v>81</v>
      </c>
    </row>
    <row r="5" spans="1:7" ht="13.8" thickBot="1" x14ac:dyDescent="0.3">
      <c r="G5" s="134" t="s">
        <v>82</v>
      </c>
    </row>
    <row r="6" spans="1:7" x14ac:dyDescent="0.25">
      <c r="C6" s="135"/>
      <c r="D6" s="136" t="s">
        <v>83</v>
      </c>
      <c r="E6" s="137"/>
      <c r="F6" s="138" t="s">
        <v>84</v>
      </c>
      <c r="G6" s="134" t="s">
        <v>85</v>
      </c>
    </row>
    <row r="7" spans="1:7" x14ac:dyDescent="0.25">
      <c r="B7" s="139" t="s">
        <v>86</v>
      </c>
      <c r="C7" s="178" t="s">
        <v>87</v>
      </c>
      <c r="D7" s="179"/>
      <c r="E7" s="180" t="s">
        <v>88</v>
      </c>
      <c r="F7" s="181"/>
    </row>
    <row r="8" spans="1:7" x14ac:dyDescent="0.25">
      <c r="A8" s="3">
        <v>1</v>
      </c>
      <c r="B8" s="133" t="s">
        <v>89</v>
      </c>
      <c r="C8" s="140" t="s">
        <v>90</v>
      </c>
      <c r="D8" s="3">
        <v>27.84</v>
      </c>
      <c r="E8" s="140" t="s">
        <v>90</v>
      </c>
      <c r="F8" s="141">
        <v>29.78</v>
      </c>
    </row>
    <row r="9" spans="1:7" ht="26.4" x14ac:dyDescent="0.25">
      <c r="A9" s="3">
        <v>2</v>
      </c>
      <c r="B9" s="142" t="s">
        <v>91</v>
      </c>
      <c r="C9" s="140" t="s">
        <v>90</v>
      </c>
      <c r="D9" s="143">
        <v>-0.05</v>
      </c>
      <c r="E9" s="144"/>
      <c r="F9" s="145"/>
    </row>
    <row r="10" spans="1:7" ht="15.6" customHeight="1" x14ac:dyDescent="0.25">
      <c r="A10" s="3">
        <v>3</v>
      </c>
      <c r="B10" s="133" t="s">
        <v>92</v>
      </c>
      <c r="C10" s="140" t="s">
        <v>90</v>
      </c>
      <c r="D10" s="3">
        <v>0.56999999999999995</v>
      </c>
      <c r="E10" s="140" t="s">
        <v>90</v>
      </c>
      <c r="F10" s="141">
        <v>0.56999999999999995</v>
      </c>
    </row>
    <row r="11" spans="1:7" ht="26.4" x14ac:dyDescent="0.25">
      <c r="A11" s="3">
        <v>4</v>
      </c>
      <c r="B11" s="133" t="s">
        <v>93</v>
      </c>
      <c r="C11" s="140" t="s">
        <v>94</v>
      </c>
      <c r="D11" s="143">
        <v>-2.9999999999999997E-4</v>
      </c>
      <c r="E11" s="140" t="s">
        <v>94</v>
      </c>
      <c r="F11" s="141">
        <v>1.4E-3</v>
      </c>
    </row>
    <row r="12" spans="1:7" ht="30" customHeight="1" x14ac:dyDescent="0.25">
      <c r="A12" s="3">
        <v>5</v>
      </c>
      <c r="B12" s="133" t="s">
        <v>181</v>
      </c>
      <c r="C12" s="140" t="s">
        <v>94</v>
      </c>
      <c r="D12" s="3">
        <v>1E-4</v>
      </c>
      <c r="E12" s="140" t="s">
        <v>94</v>
      </c>
      <c r="F12" s="141">
        <v>1.6000000000000001E-3</v>
      </c>
    </row>
    <row r="13" spans="1:7" ht="33" customHeight="1" x14ac:dyDescent="0.25">
      <c r="A13" s="3">
        <v>6</v>
      </c>
      <c r="B13" s="133" t="s">
        <v>95</v>
      </c>
      <c r="C13" s="140" t="s">
        <v>94</v>
      </c>
      <c r="D13" s="146">
        <v>1E-4</v>
      </c>
      <c r="E13" s="144"/>
      <c r="F13" s="145"/>
    </row>
    <row r="14" spans="1:7" ht="26.4" x14ac:dyDescent="0.25">
      <c r="A14" s="3">
        <v>7</v>
      </c>
      <c r="B14" s="147" t="s">
        <v>96</v>
      </c>
      <c r="C14" s="144"/>
      <c r="D14" s="148"/>
      <c r="E14" s="140" t="s">
        <v>90</v>
      </c>
      <c r="F14" s="141">
        <v>0.56000000000000005</v>
      </c>
    </row>
    <row r="15" spans="1:7" ht="26.4" x14ac:dyDescent="0.25">
      <c r="A15" s="3">
        <v>8</v>
      </c>
      <c r="B15" s="147" t="s">
        <v>97</v>
      </c>
      <c r="C15" s="144"/>
      <c r="D15" s="148"/>
      <c r="E15" s="140" t="s">
        <v>90</v>
      </c>
      <c r="F15" s="141">
        <v>0.28999999999999998</v>
      </c>
    </row>
    <row r="16" spans="1:7" ht="13.8" thickBot="1" x14ac:dyDescent="0.3">
      <c r="A16" s="3">
        <v>9</v>
      </c>
      <c r="B16" s="147" t="s">
        <v>98</v>
      </c>
      <c r="C16" s="149"/>
      <c r="D16" s="150"/>
      <c r="E16" s="151" t="s">
        <v>94</v>
      </c>
      <c r="F16" s="152">
        <v>2.9999999999999997E-4</v>
      </c>
    </row>
    <row r="17" spans="1:6" x14ac:dyDescent="0.25">
      <c r="B17" s="147"/>
    </row>
    <row r="18" spans="1:6" ht="13.8" thickBot="1" x14ac:dyDescent="0.3"/>
    <row r="19" spans="1:6" x14ac:dyDescent="0.25">
      <c r="C19" s="135"/>
      <c r="D19" s="136" t="s">
        <v>83</v>
      </c>
      <c r="E19" s="137"/>
      <c r="F19" s="138" t="s">
        <v>84</v>
      </c>
    </row>
    <row r="20" spans="1:6" x14ac:dyDescent="0.25">
      <c r="B20" s="139" t="s">
        <v>99</v>
      </c>
      <c r="C20" s="178" t="s">
        <v>87</v>
      </c>
      <c r="D20" s="179"/>
      <c r="E20" s="180" t="s">
        <v>88</v>
      </c>
      <c r="F20" s="181"/>
    </row>
    <row r="21" spans="1:6" x14ac:dyDescent="0.25">
      <c r="A21" s="3">
        <v>1</v>
      </c>
      <c r="B21" s="133" t="s">
        <v>89</v>
      </c>
      <c r="C21" s="140" t="s">
        <v>90</v>
      </c>
      <c r="D21" s="3">
        <v>31.88</v>
      </c>
      <c r="E21" s="140" t="s">
        <v>90</v>
      </c>
      <c r="F21" s="141">
        <v>16.04</v>
      </c>
    </row>
    <row r="22" spans="1:6" x14ac:dyDescent="0.25">
      <c r="A22" s="3">
        <v>2</v>
      </c>
      <c r="B22" s="133" t="s">
        <v>92</v>
      </c>
      <c r="C22" s="140" t="s">
        <v>90</v>
      </c>
      <c r="D22" s="3">
        <v>0.56999999999999995</v>
      </c>
      <c r="E22" s="140" t="s">
        <v>90</v>
      </c>
      <c r="F22" s="141">
        <v>0.56999999999999995</v>
      </c>
    </row>
    <row r="23" spans="1:6" ht="14.4" customHeight="1" x14ac:dyDescent="0.25">
      <c r="A23" s="3">
        <v>3</v>
      </c>
      <c r="B23" s="133" t="s">
        <v>100</v>
      </c>
      <c r="C23" s="140" t="s">
        <v>94</v>
      </c>
      <c r="D23" s="3">
        <v>1.15E-2</v>
      </c>
      <c r="E23" s="140" t="s">
        <v>94</v>
      </c>
      <c r="F23" s="141">
        <v>1.7100000000000001E-2</v>
      </c>
    </row>
    <row r="24" spans="1:6" ht="26.4" x14ac:dyDescent="0.25">
      <c r="A24" s="3">
        <v>4</v>
      </c>
      <c r="B24" s="133" t="s">
        <v>93</v>
      </c>
      <c r="C24" s="140" t="s">
        <v>94</v>
      </c>
      <c r="D24" s="143">
        <v>-1E-4</v>
      </c>
      <c r="E24" s="140" t="s">
        <v>94</v>
      </c>
      <c r="F24" s="141">
        <v>1.4E-3</v>
      </c>
    </row>
    <row r="25" spans="1:6" ht="39.6" x14ac:dyDescent="0.25">
      <c r="A25" s="3">
        <v>5</v>
      </c>
      <c r="B25" s="133" t="s">
        <v>101</v>
      </c>
      <c r="C25" s="140" t="s">
        <v>94</v>
      </c>
      <c r="D25" s="3">
        <v>1E-4</v>
      </c>
      <c r="E25" s="140" t="s">
        <v>94</v>
      </c>
      <c r="F25" s="141">
        <v>1.6000000000000001E-3</v>
      </c>
    </row>
    <row r="26" spans="1:6" ht="26.4" x14ac:dyDescent="0.25">
      <c r="A26" s="3">
        <v>6</v>
      </c>
      <c r="B26" s="133" t="s">
        <v>91</v>
      </c>
      <c r="C26" s="140" t="s">
        <v>94</v>
      </c>
      <c r="D26" s="3">
        <v>2.9999999999999997E-4</v>
      </c>
      <c r="E26" s="144"/>
      <c r="F26" s="145"/>
    </row>
    <row r="27" spans="1:6" ht="26.4" x14ac:dyDescent="0.25">
      <c r="A27" s="3">
        <v>7</v>
      </c>
      <c r="B27" s="133" t="s">
        <v>95</v>
      </c>
      <c r="C27" s="140" t="s">
        <v>94</v>
      </c>
      <c r="D27" s="153">
        <v>1E-3</v>
      </c>
      <c r="E27" s="144"/>
      <c r="F27" s="145"/>
    </row>
    <row r="28" spans="1:6" ht="26.4" x14ac:dyDescent="0.25">
      <c r="A28" s="3">
        <v>8</v>
      </c>
      <c r="B28" s="147" t="s">
        <v>96</v>
      </c>
      <c r="C28" s="144"/>
      <c r="D28" s="148"/>
      <c r="E28" s="140" t="s">
        <v>90</v>
      </c>
      <c r="F28" s="141">
        <v>1.1200000000000001</v>
      </c>
    </row>
    <row r="29" spans="1:6" ht="26.4" x14ac:dyDescent="0.25">
      <c r="A29" s="3">
        <v>9</v>
      </c>
      <c r="B29" s="147" t="s">
        <v>97</v>
      </c>
      <c r="C29" s="144"/>
      <c r="D29" s="148"/>
      <c r="E29" s="140" t="s">
        <v>90</v>
      </c>
      <c r="F29" s="141">
        <v>0.57999999999999996</v>
      </c>
    </row>
    <row r="30" spans="1:6" ht="13.8" thickBot="1" x14ac:dyDescent="0.3">
      <c r="A30" s="3">
        <v>10</v>
      </c>
      <c r="B30" s="147" t="s">
        <v>98</v>
      </c>
      <c r="C30" s="149"/>
      <c r="D30" s="150"/>
      <c r="E30" s="151" t="s">
        <v>94</v>
      </c>
      <c r="F30" s="152">
        <v>2.0000000000000001E-4</v>
      </c>
    </row>
    <row r="31" spans="1:6" ht="13.8" thickBot="1" x14ac:dyDescent="0.3">
      <c r="B31" s="147"/>
    </row>
    <row r="32" spans="1:6" x14ac:dyDescent="0.25">
      <c r="C32" s="135"/>
      <c r="D32" s="154" t="s">
        <v>83</v>
      </c>
      <c r="E32" s="137"/>
      <c r="F32" s="138" t="s">
        <v>84</v>
      </c>
    </row>
    <row r="33" spans="1:6" x14ac:dyDescent="0.25">
      <c r="C33" s="178" t="s">
        <v>87</v>
      </c>
      <c r="D33" s="182"/>
      <c r="E33" s="180" t="s">
        <v>88</v>
      </c>
      <c r="F33" s="181"/>
    </row>
    <row r="34" spans="1:6" ht="26.4" x14ac:dyDescent="0.25">
      <c r="B34" s="155" t="s">
        <v>102</v>
      </c>
      <c r="C34" s="156"/>
      <c r="D34" s="157"/>
      <c r="E34" s="158" t="s">
        <v>103</v>
      </c>
      <c r="F34" s="141"/>
    </row>
    <row r="35" spans="1:6" x14ac:dyDescent="0.25">
      <c r="A35" s="3">
        <v>1</v>
      </c>
      <c r="B35" s="133" t="s">
        <v>89</v>
      </c>
      <c r="C35" s="140" t="s">
        <v>90</v>
      </c>
      <c r="D35" s="141">
        <v>245.54</v>
      </c>
      <c r="E35" s="140" t="s">
        <v>90</v>
      </c>
      <c r="F35" s="141">
        <v>109.72</v>
      </c>
    </row>
    <row r="36" spans="1:6" x14ac:dyDescent="0.25">
      <c r="A36" s="3">
        <v>2</v>
      </c>
      <c r="B36" s="133" t="s">
        <v>104</v>
      </c>
      <c r="C36" s="159" t="s">
        <v>105</v>
      </c>
      <c r="D36" s="160">
        <v>3.4969999999999999</v>
      </c>
      <c r="E36" s="140" t="s">
        <v>105</v>
      </c>
      <c r="F36" s="141">
        <v>4.0572999999999997</v>
      </c>
    </row>
    <row r="37" spans="1:6" ht="26.4" x14ac:dyDescent="0.25">
      <c r="A37" s="3">
        <v>3</v>
      </c>
      <c r="B37" s="133" t="s">
        <v>93</v>
      </c>
      <c r="C37" s="159" t="s">
        <v>105</v>
      </c>
      <c r="D37" s="141">
        <v>0.1197</v>
      </c>
      <c r="E37" s="140" t="s">
        <v>105</v>
      </c>
      <c r="F37" s="141">
        <v>0.33239999999999997</v>
      </c>
    </row>
    <row r="38" spans="1:6" ht="39.6" x14ac:dyDescent="0.25">
      <c r="A38" s="3">
        <v>4</v>
      </c>
      <c r="B38" s="133" t="s">
        <v>106</v>
      </c>
      <c r="C38" s="159" t="s">
        <v>105</v>
      </c>
      <c r="D38" s="161">
        <v>-0.19489999999999999</v>
      </c>
      <c r="E38" s="140" t="s">
        <v>105</v>
      </c>
      <c r="F38" s="141">
        <v>0.1128</v>
      </c>
    </row>
    <row r="39" spans="1:6" ht="39.6" x14ac:dyDescent="0.25">
      <c r="A39" s="3">
        <v>5</v>
      </c>
      <c r="B39" s="133" t="s">
        <v>101</v>
      </c>
      <c r="C39" s="159" t="s">
        <v>94</v>
      </c>
      <c r="D39" s="141">
        <v>1E-4</v>
      </c>
      <c r="E39" s="140" t="s">
        <v>94</v>
      </c>
      <c r="F39" s="141">
        <v>1.6000000000000001E-3</v>
      </c>
    </row>
    <row r="40" spans="1:6" ht="33.6" customHeight="1" x14ac:dyDescent="0.25">
      <c r="A40" s="3">
        <v>6</v>
      </c>
      <c r="B40" s="133" t="s">
        <v>107</v>
      </c>
      <c r="C40" s="159" t="s">
        <v>105</v>
      </c>
      <c r="D40" s="141">
        <v>0.21490000000000001</v>
      </c>
      <c r="E40" s="144"/>
      <c r="F40" s="145"/>
    </row>
    <row r="41" spans="1:6" ht="33" customHeight="1" x14ac:dyDescent="0.25">
      <c r="A41" s="3">
        <v>7</v>
      </c>
      <c r="B41" s="133" t="s">
        <v>108</v>
      </c>
      <c r="C41" s="159" t="s">
        <v>105</v>
      </c>
      <c r="D41" s="162">
        <v>-3.2000000000000001E-2</v>
      </c>
      <c r="E41" s="144"/>
      <c r="F41" s="145"/>
    </row>
    <row r="42" spans="1:6" ht="26.4" x14ac:dyDescent="0.25">
      <c r="A42" s="3">
        <v>8</v>
      </c>
      <c r="B42" s="147" t="s">
        <v>96</v>
      </c>
      <c r="C42" s="144"/>
      <c r="D42" s="145"/>
      <c r="E42" s="140" t="s">
        <v>90</v>
      </c>
      <c r="F42" s="141">
        <v>14.23</v>
      </c>
    </row>
    <row r="43" spans="1:6" ht="26.4" x14ac:dyDescent="0.25">
      <c r="A43" s="3">
        <v>9</v>
      </c>
      <c r="B43" s="147" t="s">
        <v>97</v>
      </c>
      <c r="C43" s="144"/>
      <c r="D43" s="145"/>
      <c r="E43" s="140" t="s">
        <v>90</v>
      </c>
      <c r="F43" s="141">
        <v>7.62</v>
      </c>
    </row>
    <row r="44" spans="1:6" ht="13.8" thickBot="1" x14ac:dyDescent="0.3">
      <c r="A44" s="3">
        <v>10</v>
      </c>
      <c r="B44" s="147" t="s">
        <v>98</v>
      </c>
      <c r="C44" s="149"/>
      <c r="D44" s="163"/>
      <c r="E44" s="151" t="s">
        <v>105</v>
      </c>
      <c r="F44" s="152">
        <v>0.14549999999999999</v>
      </c>
    </row>
    <row r="45" spans="1:6" x14ac:dyDescent="0.25">
      <c r="B45" s="147"/>
    </row>
    <row r="46" spans="1:6" ht="13.8" thickBot="1" x14ac:dyDescent="0.3"/>
    <row r="47" spans="1:6" x14ac:dyDescent="0.25">
      <c r="C47" s="135"/>
      <c r="D47" s="136" t="s">
        <v>83</v>
      </c>
      <c r="E47" s="137"/>
      <c r="F47" s="138" t="s">
        <v>84</v>
      </c>
    </row>
    <row r="48" spans="1:6" x14ac:dyDescent="0.25">
      <c r="B48" s="164" t="s">
        <v>109</v>
      </c>
      <c r="C48" s="178" t="s">
        <v>87</v>
      </c>
      <c r="D48" s="179"/>
      <c r="E48" s="180" t="s">
        <v>88</v>
      </c>
      <c r="F48" s="181"/>
    </row>
    <row r="49" spans="1:6" x14ac:dyDescent="0.25">
      <c r="A49" s="3">
        <v>1</v>
      </c>
      <c r="B49" s="165" t="s">
        <v>89</v>
      </c>
      <c r="C49" s="144"/>
      <c r="D49" s="148"/>
      <c r="E49" s="140" t="s">
        <v>90</v>
      </c>
      <c r="F49" s="141">
        <v>926.75</v>
      </c>
    </row>
    <row r="50" spans="1:6" ht="26.4" x14ac:dyDescent="0.25">
      <c r="A50" s="3">
        <v>2</v>
      </c>
      <c r="B50" s="165" t="s">
        <v>96</v>
      </c>
      <c r="C50" s="144"/>
      <c r="D50" s="148"/>
      <c r="E50" s="140" t="s">
        <v>90</v>
      </c>
      <c r="F50" s="141">
        <v>163.21</v>
      </c>
    </row>
    <row r="51" spans="1:6" ht="26.4" x14ac:dyDescent="0.25">
      <c r="A51" s="3">
        <v>3</v>
      </c>
      <c r="B51" s="165" t="s">
        <v>97</v>
      </c>
      <c r="C51" s="144"/>
      <c r="D51" s="148"/>
      <c r="E51" s="140" t="s">
        <v>90</v>
      </c>
      <c r="F51" s="166">
        <v>78.099999999999994</v>
      </c>
    </row>
    <row r="52" spans="1:6" x14ac:dyDescent="0.25">
      <c r="A52" s="3">
        <v>4</v>
      </c>
      <c r="B52" s="165" t="s">
        <v>104</v>
      </c>
      <c r="C52" s="144"/>
      <c r="D52" s="148"/>
      <c r="E52" s="140" t="s">
        <v>105</v>
      </c>
      <c r="F52" s="141">
        <v>4.0891000000000002</v>
      </c>
    </row>
    <row r="53" spans="1:6" x14ac:dyDescent="0.25">
      <c r="A53" s="3">
        <v>5</v>
      </c>
      <c r="B53" s="165" t="s">
        <v>110</v>
      </c>
      <c r="C53" s="144"/>
      <c r="D53" s="148"/>
      <c r="E53" s="140" t="s">
        <v>105</v>
      </c>
      <c r="F53" s="160">
        <v>0.10100000000000001</v>
      </c>
    </row>
    <row r="54" spans="1:6" ht="32.4" customHeight="1" x14ac:dyDescent="0.25">
      <c r="A54" s="3">
        <v>6</v>
      </c>
      <c r="B54" s="165" t="s">
        <v>111</v>
      </c>
      <c r="C54" s="144"/>
      <c r="D54" s="148"/>
      <c r="E54" s="140" t="s">
        <v>94</v>
      </c>
      <c r="F54" s="141">
        <v>1.6000000000000001E-3</v>
      </c>
    </row>
    <row r="55" spans="1:6" ht="42.6" customHeight="1" x14ac:dyDescent="0.25">
      <c r="A55" s="3">
        <v>7</v>
      </c>
      <c r="B55" s="165" t="s">
        <v>112</v>
      </c>
      <c r="C55" s="144"/>
      <c r="D55" s="148"/>
      <c r="E55" s="140" t="s">
        <v>105</v>
      </c>
      <c r="F55" s="160">
        <v>0.15</v>
      </c>
    </row>
    <row r="56" spans="1:6" ht="33.6" customHeight="1" thickBot="1" x14ac:dyDescent="0.3">
      <c r="A56" s="3">
        <v>8</v>
      </c>
      <c r="B56" s="165" t="s">
        <v>113</v>
      </c>
      <c r="C56" s="149"/>
      <c r="D56" s="150"/>
      <c r="E56" s="151" t="s">
        <v>105</v>
      </c>
      <c r="F56" s="152">
        <v>0.4491</v>
      </c>
    </row>
    <row r="58" spans="1:6" ht="13.8" thickBot="1" x14ac:dyDescent="0.3"/>
    <row r="59" spans="1:6" x14ac:dyDescent="0.25">
      <c r="C59" s="135"/>
      <c r="D59" s="136" t="s">
        <v>83</v>
      </c>
      <c r="E59" s="137"/>
      <c r="F59" s="138" t="s">
        <v>84</v>
      </c>
    </row>
    <row r="60" spans="1:6" x14ac:dyDescent="0.25">
      <c r="B60" s="164" t="s">
        <v>114</v>
      </c>
      <c r="C60" s="178" t="s">
        <v>87</v>
      </c>
      <c r="D60" s="179"/>
      <c r="E60" s="180" t="s">
        <v>88</v>
      </c>
      <c r="F60" s="181"/>
    </row>
    <row r="61" spans="1:6" x14ac:dyDescent="0.25">
      <c r="A61" s="3">
        <v>1</v>
      </c>
      <c r="B61" s="133" t="s">
        <v>89</v>
      </c>
      <c r="C61" s="144"/>
      <c r="D61" s="148"/>
      <c r="E61" s="140" t="s">
        <v>90</v>
      </c>
      <c r="F61" s="167">
        <v>9623.42</v>
      </c>
    </row>
    <row r="62" spans="1:6" ht="26.4" x14ac:dyDescent="0.25">
      <c r="A62" s="3">
        <v>2</v>
      </c>
      <c r="B62" s="133" t="s">
        <v>96</v>
      </c>
      <c r="C62" s="144"/>
      <c r="D62" s="148"/>
      <c r="E62" s="140" t="s">
        <v>90</v>
      </c>
      <c r="F62" s="141">
        <v>677.63</v>
      </c>
    </row>
    <row r="63" spans="1:6" ht="26.4" x14ac:dyDescent="0.25">
      <c r="A63" s="3">
        <v>3</v>
      </c>
      <c r="B63" s="133" t="s">
        <v>97</v>
      </c>
      <c r="C63" s="144"/>
      <c r="D63" s="148"/>
      <c r="E63" s="140" t="s">
        <v>90</v>
      </c>
      <c r="F63" s="141">
        <v>333.81</v>
      </c>
    </row>
    <row r="64" spans="1:6" x14ac:dyDescent="0.25">
      <c r="A64" s="3">
        <v>4</v>
      </c>
      <c r="B64" s="133" t="s">
        <v>104</v>
      </c>
      <c r="C64" s="144"/>
      <c r="D64" s="148"/>
      <c r="E64" s="140" t="s">
        <v>105</v>
      </c>
      <c r="F64" s="141">
        <v>1.7877000000000001</v>
      </c>
    </row>
    <row r="65" spans="1:6" x14ac:dyDescent="0.25">
      <c r="A65" s="3">
        <v>5</v>
      </c>
      <c r="B65" s="133" t="s">
        <v>98</v>
      </c>
      <c r="C65" s="144"/>
      <c r="D65" s="148"/>
      <c r="E65" s="140" t="s">
        <v>105</v>
      </c>
      <c r="F65" s="141">
        <v>0.1019</v>
      </c>
    </row>
    <row r="66" spans="1:6" ht="27" thickBot="1" x14ac:dyDescent="0.3">
      <c r="A66" s="3">
        <v>6</v>
      </c>
      <c r="B66" s="133" t="s">
        <v>93</v>
      </c>
      <c r="C66" s="149"/>
      <c r="D66" s="150"/>
      <c r="E66" s="151" t="s">
        <v>105</v>
      </c>
      <c r="F66" s="168">
        <v>0.57799999999999996</v>
      </c>
    </row>
    <row r="68" spans="1:6" ht="13.8" thickBot="1" x14ac:dyDescent="0.3"/>
    <row r="69" spans="1:6" x14ac:dyDescent="0.25">
      <c r="C69" s="135"/>
      <c r="D69" s="136" t="s">
        <v>83</v>
      </c>
      <c r="E69" s="137"/>
      <c r="F69" s="138" t="s">
        <v>84</v>
      </c>
    </row>
    <row r="70" spans="1:6" x14ac:dyDescent="0.25">
      <c r="B70" s="169" t="s">
        <v>115</v>
      </c>
      <c r="C70" s="178" t="s">
        <v>87</v>
      </c>
      <c r="D70" s="179"/>
      <c r="E70" s="180" t="s">
        <v>88</v>
      </c>
      <c r="F70" s="181"/>
    </row>
    <row r="71" spans="1:6" x14ac:dyDescent="0.25">
      <c r="A71" s="3">
        <v>1</v>
      </c>
      <c r="B71" s="133" t="s">
        <v>89</v>
      </c>
      <c r="C71" s="140" t="s">
        <v>90</v>
      </c>
      <c r="D71" s="3">
        <v>529.05999999999995</v>
      </c>
      <c r="E71" s="144"/>
      <c r="F71" s="145"/>
    </row>
    <row r="72" spans="1:6" x14ac:dyDescent="0.25">
      <c r="A72" s="3">
        <v>2</v>
      </c>
      <c r="B72" s="133" t="s">
        <v>104</v>
      </c>
      <c r="C72" s="159" t="s">
        <v>105</v>
      </c>
      <c r="D72" s="3">
        <v>2.6913</v>
      </c>
      <c r="E72" s="144"/>
      <c r="F72" s="145"/>
    </row>
    <row r="73" spans="1:6" ht="26.4" x14ac:dyDescent="0.25">
      <c r="A73" s="3">
        <v>3</v>
      </c>
      <c r="B73" s="133" t="s">
        <v>93</v>
      </c>
      <c r="C73" s="159" t="s">
        <v>105</v>
      </c>
      <c r="D73" s="153">
        <v>0.126</v>
      </c>
      <c r="E73" s="144"/>
      <c r="F73" s="145"/>
    </row>
    <row r="74" spans="1:6" ht="27" thickBot="1" x14ac:dyDescent="0.3">
      <c r="A74" s="3">
        <v>4</v>
      </c>
      <c r="B74" s="133" t="s">
        <v>91</v>
      </c>
      <c r="C74" s="170" t="s">
        <v>105</v>
      </c>
      <c r="D74" s="171">
        <v>0.30349999999999999</v>
      </c>
      <c r="E74" s="149"/>
      <c r="F74" s="163"/>
    </row>
    <row r="76" spans="1:6" ht="13.8" thickBot="1" x14ac:dyDescent="0.3"/>
    <row r="77" spans="1:6" x14ac:dyDescent="0.25">
      <c r="C77" s="135"/>
      <c r="D77" s="136" t="s">
        <v>83</v>
      </c>
      <c r="E77" s="172"/>
      <c r="F77" s="138" t="s">
        <v>84</v>
      </c>
    </row>
    <row r="78" spans="1:6" x14ac:dyDescent="0.25">
      <c r="B78" s="164" t="s">
        <v>116</v>
      </c>
      <c r="C78" s="178" t="s">
        <v>87</v>
      </c>
      <c r="D78" s="179"/>
      <c r="E78" s="183" t="s">
        <v>88</v>
      </c>
      <c r="F78" s="181"/>
    </row>
    <row r="79" spans="1:6" x14ac:dyDescent="0.25">
      <c r="A79" s="3">
        <v>1</v>
      </c>
      <c r="B79" s="133" t="s">
        <v>104</v>
      </c>
      <c r="C79" s="144"/>
      <c r="D79" s="148"/>
      <c r="E79" s="21" t="s">
        <v>105</v>
      </c>
      <c r="F79" s="141">
        <v>2.2624</v>
      </c>
    </row>
    <row r="80" spans="1:6" ht="26.4" x14ac:dyDescent="0.25">
      <c r="A80" s="3">
        <v>2</v>
      </c>
      <c r="B80" s="133" t="s">
        <v>96</v>
      </c>
      <c r="C80" s="144"/>
      <c r="D80" s="148"/>
      <c r="E80" s="21" t="s">
        <v>90</v>
      </c>
      <c r="F80" s="166">
        <v>63.1</v>
      </c>
    </row>
    <row r="81" spans="1:6" ht="26.4" x14ac:dyDescent="0.25">
      <c r="A81" s="3">
        <v>3</v>
      </c>
      <c r="B81" s="133" t="s">
        <v>97</v>
      </c>
      <c r="C81" s="144"/>
      <c r="D81" s="148"/>
      <c r="E81" s="21" t="s">
        <v>90</v>
      </c>
      <c r="F81" s="141">
        <v>50.85</v>
      </c>
    </row>
    <row r="82" spans="1:6" ht="29.4" customHeight="1" x14ac:dyDescent="0.25">
      <c r="A82" s="3">
        <v>4</v>
      </c>
      <c r="B82" s="133" t="s">
        <v>111</v>
      </c>
      <c r="C82" s="144"/>
      <c r="D82" s="148"/>
      <c r="E82" s="3" t="s">
        <v>94</v>
      </c>
      <c r="F82" s="141">
        <v>1.6000000000000001E-3</v>
      </c>
    </row>
    <row r="83" spans="1:6" ht="27" thickBot="1" x14ac:dyDescent="0.3">
      <c r="A83" s="3">
        <v>5</v>
      </c>
      <c r="B83" s="133" t="s">
        <v>93</v>
      </c>
      <c r="C83" s="149"/>
      <c r="D83" s="150"/>
      <c r="E83" s="171" t="s">
        <v>105</v>
      </c>
      <c r="F83" s="152">
        <v>0.69889999999999997</v>
      </c>
    </row>
    <row r="85" spans="1:6" ht="13.8" thickBot="1" x14ac:dyDescent="0.3"/>
    <row r="86" spans="1:6" x14ac:dyDescent="0.25">
      <c r="C86" s="135"/>
      <c r="D86" s="154" t="s">
        <v>83</v>
      </c>
      <c r="E86" s="137"/>
      <c r="F86" s="138" t="s">
        <v>84</v>
      </c>
    </row>
    <row r="87" spans="1:6" ht="26.4" x14ac:dyDescent="0.25">
      <c r="B87" s="173" t="s">
        <v>117</v>
      </c>
      <c r="C87" s="178" t="s">
        <v>87</v>
      </c>
      <c r="D87" s="182"/>
      <c r="E87" s="180" t="s">
        <v>88</v>
      </c>
      <c r="F87" s="181"/>
    </row>
    <row r="88" spans="1:6" x14ac:dyDescent="0.25">
      <c r="A88" s="3">
        <v>1</v>
      </c>
      <c r="B88" s="133" t="s">
        <v>104</v>
      </c>
      <c r="C88" s="144"/>
      <c r="D88" s="145"/>
      <c r="E88" s="159" t="s">
        <v>105</v>
      </c>
      <c r="F88" s="141">
        <v>1.7562</v>
      </c>
    </row>
    <row r="89" spans="1:6" ht="26.4" x14ac:dyDescent="0.25">
      <c r="A89" s="3">
        <v>2</v>
      </c>
      <c r="B89" s="133" t="s">
        <v>96</v>
      </c>
      <c r="C89" s="144"/>
      <c r="D89" s="145"/>
      <c r="E89" s="140" t="s">
        <v>90</v>
      </c>
      <c r="F89" s="166">
        <v>63.1</v>
      </c>
    </row>
    <row r="90" spans="1:6" ht="26.4" x14ac:dyDescent="0.25">
      <c r="A90" s="3">
        <v>3</v>
      </c>
      <c r="B90" s="133" t="s">
        <v>97</v>
      </c>
      <c r="C90" s="144"/>
      <c r="D90" s="145"/>
      <c r="E90" s="140" t="s">
        <v>90</v>
      </c>
      <c r="F90" s="141">
        <v>50.85</v>
      </c>
    </row>
    <row r="91" spans="1:6" x14ac:dyDescent="0.25">
      <c r="A91" s="3">
        <v>4</v>
      </c>
      <c r="B91" s="133" t="s">
        <v>98</v>
      </c>
      <c r="C91" s="144"/>
      <c r="D91" s="145"/>
      <c r="E91" s="159" t="s">
        <v>105</v>
      </c>
      <c r="F91" s="141">
        <v>0.12479999999999999</v>
      </c>
    </row>
    <row r="92" spans="1:6" ht="27" thickBot="1" x14ac:dyDescent="0.3">
      <c r="A92" s="3">
        <v>5</v>
      </c>
      <c r="B92" s="133" t="s">
        <v>93</v>
      </c>
      <c r="C92" s="149"/>
      <c r="D92" s="163"/>
      <c r="E92" s="170" t="s">
        <v>105</v>
      </c>
      <c r="F92" s="152">
        <v>0.55779999999999996</v>
      </c>
    </row>
    <row r="94" spans="1:6" ht="13.8" thickBot="1" x14ac:dyDescent="0.3"/>
    <row r="95" spans="1:6" x14ac:dyDescent="0.25">
      <c r="C95" s="135"/>
      <c r="D95" s="136" t="s">
        <v>83</v>
      </c>
      <c r="E95" s="137"/>
      <c r="F95" s="138" t="s">
        <v>84</v>
      </c>
    </row>
    <row r="96" spans="1:6" x14ac:dyDescent="0.25">
      <c r="B96" s="164" t="s">
        <v>118</v>
      </c>
      <c r="C96" s="178" t="s">
        <v>87</v>
      </c>
      <c r="D96" s="179"/>
      <c r="E96" s="180" t="s">
        <v>88</v>
      </c>
      <c r="F96" s="181"/>
    </row>
    <row r="97" spans="1:6" x14ac:dyDescent="0.25">
      <c r="A97" s="3">
        <v>1</v>
      </c>
      <c r="B97" s="133" t="s">
        <v>104</v>
      </c>
      <c r="C97" s="144"/>
      <c r="D97" s="148"/>
      <c r="E97" s="159" t="s">
        <v>105</v>
      </c>
      <c r="F97" s="141">
        <v>10.0517</v>
      </c>
    </row>
    <row r="98" spans="1:6" ht="26.4" x14ac:dyDescent="0.25">
      <c r="A98" s="3">
        <v>2</v>
      </c>
      <c r="B98" s="133" t="s">
        <v>96</v>
      </c>
      <c r="C98" s="144"/>
      <c r="D98" s="148"/>
      <c r="E98" s="140" t="s">
        <v>90</v>
      </c>
      <c r="F98" s="166">
        <v>63.1</v>
      </c>
    </row>
    <row r="99" spans="1:6" ht="26.4" x14ac:dyDescent="0.25">
      <c r="A99" s="3">
        <v>3</v>
      </c>
      <c r="B99" s="133" t="s">
        <v>97</v>
      </c>
      <c r="C99" s="144"/>
      <c r="D99" s="148"/>
      <c r="E99" s="140" t="s">
        <v>90</v>
      </c>
      <c r="F99" s="141">
        <v>50.85</v>
      </c>
    </row>
    <row r="100" spans="1:6" x14ac:dyDescent="0.25">
      <c r="A100" s="3">
        <v>4</v>
      </c>
      <c r="B100" s="133" t="s">
        <v>98</v>
      </c>
      <c r="C100" s="144"/>
      <c r="D100" s="148"/>
      <c r="E100" s="159" t="s">
        <v>105</v>
      </c>
      <c r="F100" s="160">
        <v>0.10299999999999999</v>
      </c>
    </row>
    <row r="101" spans="1:6" ht="30.6" customHeight="1" x14ac:dyDescent="0.25">
      <c r="A101" s="3">
        <v>5</v>
      </c>
      <c r="B101" s="133" t="s">
        <v>111</v>
      </c>
      <c r="C101" s="144"/>
      <c r="D101" s="148"/>
      <c r="E101" s="159" t="s">
        <v>94</v>
      </c>
      <c r="F101" s="141">
        <v>1.6000000000000001E-3</v>
      </c>
    </row>
    <row r="102" spans="1:6" ht="27" thickBot="1" x14ac:dyDescent="0.3">
      <c r="A102" s="3">
        <v>6</v>
      </c>
      <c r="B102" s="133" t="s">
        <v>93</v>
      </c>
      <c r="C102" s="149"/>
      <c r="D102" s="150"/>
      <c r="E102" s="170" t="s">
        <v>105</v>
      </c>
      <c r="F102" s="152">
        <v>0.43230000000000002</v>
      </c>
    </row>
    <row r="104" spans="1:6" ht="13.8" thickBot="1" x14ac:dyDescent="0.3"/>
    <row r="105" spans="1:6" x14ac:dyDescent="0.25">
      <c r="C105" s="135"/>
      <c r="D105" s="154" t="s">
        <v>83</v>
      </c>
      <c r="E105" s="172"/>
      <c r="F105" s="138" t="s">
        <v>84</v>
      </c>
    </row>
    <row r="106" spans="1:6" x14ac:dyDescent="0.25">
      <c r="B106" s="164" t="s">
        <v>119</v>
      </c>
      <c r="C106" s="178" t="s">
        <v>87</v>
      </c>
      <c r="D106" s="182"/>
      <c r="E106" s="183" t="s">
        <v>88</v>
      </c>
      <c r="F106" s="181"/>
    </row>
    <row r="107" spans="1:6" x14ac:dyDescent="0.25">
      <c r="A107" s="3">
        <v>1</v>
      </c>
      <c r="B107" s="133" t="s">
        <v>89</v>
      </c>
      <c r="C107" s="144"/>
      <c r="D107" s="145"/>
      <c r="E107" s="21" t="s">
        <v>90</v>
      </c>
      <c r="F107" s="141">
        <v>74.83</v>
      </c>
    </row>
    <row r="108" spans="1:6" ht="26.4" x14ac:dyDescent="0.25">
      <c r="A108" s="3">
        <v>2</v>
      </c>
      <c r="B108" s="133" t="s">
        <v>96</v>
      </c>
      <c r="C108" s="144"/>
      <c r="D108" s="145"/>
      <c r="E108" s="21" t="s">
        <v>90</v>
      </c>
      <c r="F108" s="166">
        <v>63.1</v>
      </c>
    </row>
    <row r="109" spans="1:6" ht="26.4" x14ac:dyDescent="0.25">
      <c r="A109" s="3">
        <v>3</v>
      </c>
      <c r="B109" s="133" t="s">
        <v>97</v>
      </c>
      <c r="C109" s="144"/>
      <c r="D109" s="145"/>
      <c r="E109" s="21" t="s">
        <v>90</v>
      </c>
      <c r="F109" s="141">
        <v>50.85</v>
      </c>
    </row>
    <row r="110" spans="1:6" x14ac:dyDescent="0.25">
      <c r="A110" s="3">
        <v>4</v>
      </c>
      <c r="B110" s="133" t="s">
        <v>104</v>
      </c>
      <c r="C110" s="144"/>
      <c r="D110" s="145"/>
      <c r="E110" s="3" t="s">
        <v>105</v>
      </c>
      <c r="F110" s="141">
        <v>1.2661</v>
      </c>
    </row>
    <row r="111" spans="1:6" ht="39.6" x14ac:dyDescent="0.25">
      <c r="A111" s="3">
        <v>5</v>
      </c>
      <c r="B111" s="133" t="s">
        <v>111</v>
      </c>
      <c r="C111" s="144"/>
      <c r="D111" s="145"/>
      <c r="E111" s="3" t="s">
        <v>94</v>
      </c>
      <c r="F111" s="141">
        <v>1.6000000000000001E-3</v>
      </c>
    </row>
    <row r="112" spans="1:6" ht="27" thickBot="1" x14ac:dyDescent="0.3">
      <c r="A112" s="3">
        <v>6</v>
      </c>
      <c r="B112" s="133" t="s">
        <v>93</v>
      </c>
      <c r="C112" s="149"/>
      <c r="D112" s="163"/>
      <c r="E112" s="171" t="s">
        <v>105</v>
      </c>
      <c r="F112" s="152">
        <v>0.67449999999999999</v>
      </c>
    </row>
    <row r="114" spans="1:6" ht="13.8" thickBot="1" x14ac:dyDescent="0.3"/>
    <row r="115" spans="1:6" x14ac:dyDescent="0.25">
      <c r="C115" s="135"/>
      <c r="D115" s="154" t="s">
        <v>83</v>
      </c>
      <c r="E115" s="172"/>
      <c r="F115" s="138" t="s">
        <v>84</v>
      </c>
    </row>
    <row r="116" spans="1:6" x14ac:dyDescent="0.25">
      <c r="B116" s="164" t="s">
        <v>120</v>
      </c>
      <c r="C116" s="178" t="s">
        <v>87</v>
      </c>
      <c r="D116" s="182"/>
      <c r="E116" s="183" t="s">
        <v>88</v>
      </c>
      <c r="F116" s="181"/>
    </row>
    <row r="117" spans="1:6" x14ac:dyDescent="0.25">
      <c r="A117" s="3">
        <v>1</v>
      </c>
      <c r="B117" s="133" t="s">
        <v>89</v>
      </c>
      <c r="C117" s="144"/>
      <c r="D117" s="145"/>
      <c r="E117" s="21" t="s">
        <v>90</v>
      </c>
      <c r="F117" s="141">
        <v>74.83</v>
      </c>
    </row>
    <row r="118" spans="1:6" ht="26.4" x14ac:dyDescent="0.25">
      <c r="A118" s="3">
        <v>2</v>
      </c>
      <c r="B118" s="133" t="s">
        <v>96</v>
      </c>
      <c r="C118" s="144"/>
      <c r="D118" s="145"/>
      <c r="E118" s="21" t="s">
        <v>90</v>
      </c>
      <c r="F118" s="166">
        <v>63.1</v>
      </c>
    </row>
    <row r="119" spans="1:6" ht="26.4" x14ac:dyDescent="0.25">
      <c r="A119" s="3">
        <v>3</v>
      </c>
      <c r="B119" s="133" t="s">
        <v>97</v>
      </c>
      <c r="C119" s="144"/>
      <c r="D119" s="145"/>
      <c r="E119" s="21" t="s">
        <v>90</v>
      </c>
      <c r="F119" s="141">
        <v>50.85</v>
      </c>
    </row>
    <row r="120" spans="1:6" ht="39.6" x14ac:dyDescent="0.25">
      <c r="A120" s="3">
        <v>4</v>
      </c>
      <c r="B120" s="133" t="s">
        <v>111</v>
      </c>
      <c r="C120" s="144"/>
      <c r="D120" s="145"/>
      <c r="E120" s="3" t="s">
        <v>94</v>
      </c>
      <c r="F120" s="141">
        <v>1.6000000000000001E-3</v>
      </c>
    </row>
    <row r="121" spans="1:6" ht="27" thickBot="1" x14ac:dyDescent="0.3">
      <c r="A121" s="3">
        <v>5</v>
      </c>
      <c r="B121" s="133" t="s">
        <v>93</v>
      </c>
      <c r="C121" s="149"/>
      <c r="D121" s="163"/>
      <c r="E121" s="171" t="s">
        <v>105</v>
      </c>
      <c r="F121" s="152">
        <v>0.55189999999999995</v>
      </c>
    </row>
    <row r="123" spans="1:6" ht="13.8" thickBot="1" x14ac:dyDescent="0.3"/>
    <row r="124" spans="1:6" x14ac:dyDescent="0.25">
      <c r="C124" s="135"/>
      <c r="D124" s="136" t="s">
        <v>83</v>
      </c>
      <c r="E124" s="137"/>
      <c r="F124" s="138" t="s">
        <v>84</v>
      </c>
    </row>
    <row r="125" spans="1:6" x14ac:dyDescent="0.25">
      <c r="B125" s="17" t="s">
        <v>121</v>
      </c>
      <c r="C125" s="178" t="s">
        <v>87</v>
      </c>
      <c r="D125" s="179"/>
      <c r="E125" s="180" t="s">
        <v>88</v>
      </c>
      <c r="F125" s="181"/>
    </row>
    <row r="126" spans="1:6" ht="13.8" thickBot="1" x14ac:dyDescent="0.3">
      <c r="A126" s="3">
        <v>1</v>
      </c>
      <c r="B126" s="3" t="s">
        <v>89</v>
      </c>
      <c r="C126" s="151" t="s">
        <v>90</v>
      </c>
      <c r="D126" s="171">
        <v>4.55</v>
      </c>
      <c r="E126" s="151" t="s">
        <v>90</v>
      </c>
      <c r="F126" s="152">
        <v>4.55</v>
      </c>
    </row>
    <row r="128" spans="1:6" ht="13.8" thickBot="1" x14ac:dyDescent="0.3"/>
    <row r="129" spans="1:6" x14ac:dyDescent="0.25">
      <c r="C129" s="135"/>
      <c r="D129" s="136" t="s">
        <v>83</v>
      </c>
      <c r="E129" s="137"/>
      <c r="F129" s="138" t="s">
        <v>84</v>
      </c>
    </row>
    <row r="130" spans="1:6" x14ac:dyDescent="0.25">
      <c r="B130" s="17" t="s">
        <v>122</v>
      </c>
      <c r="C130" s="178" t="s">
        <v>87</v>
      </c>
      <c r="D130" s="179"/>
      <c r="E130" s="180" t="s">
        <v>88</v>
      </c>
      <c r="F130" s="181"/>
    </row>
    <row r="131" spans="1:6" x14ac:dyDescent="0.25">
      <c r="A131" s="3">
        <v>1</v>
      </c>
      <c r="B131" s="133" t="s">
        <v>123</v>
      </c>
      <c r="C131" s="140" t="s">
        <v>90</v>
      </c>
      <c r="D131" s="3">
        <v>5.08</v>
      </c>
      <c r="E131" s="140" t="s">
        <v>90</v>
      </c>
      <c r="F131" s="141">
        <v>3.02</v>
      </c>
    </row>
    <row r="132" spans="1:6" x14ac:dyDescent="0.25">
      <c r="A132" s="3">
        <v>2</v>
      </c>
      <c r="B132" s="133" t="s">
        <v>104</v>
      </c>
      <c r="C132" s="159" t="s">
        <v>105</v>
      </c>
      <c r="D132" s="3">
        <v>24.3626</v>
      </c>
      <c r="E132" s="159" t="s">
        <v>105</v>
      </c>
      <c r="F132" s="141">
        <v>45.149700000000003</v>
      </c>
    </row>
    <row r="133" spans="1:6" ht="26.4" x14ac:dyDescent="0.25">
      <c r="A133" s="3">
        <v>3</v>
      </c>
      <c r="B133" s="133" t="s">
        <v>93</v>
      </c>
      <c r="C133" s="159" t="s">
        <v>105</v>
      </c>
      <c r="D133" s="143">
        <v>-7.3099999999999998E-2</v>
      </c>
      <c r="E133" s="159" t="s">
        <v>105</v>
      </c>
      <c r="F133" s="141">
        <v>6.4199999999999993E-2</v>
      </c>
    </row>
    <row r="134" spans="1:6" ht="39.6" x14ac:dyDescent="0.25">
      <c r="A134" s="3">
        <v>4</v>
      </c>
      <c r="B134" s="133" t="s">
        <v>101</v>
      </c>
      <c r="C134" s="159" t="s">
        <v>94</v>
      </c>
      <c r="D134" s="3">
        <v>1E-4</v>
      </c>
      <c r="E134" s="144"/>
      <c r="F134" s="145"/>
    </row>
    <row r="135" spans="1:6" ht="26.4" x14ac:dyDescent="0.25">
      <c r="A135" s="3">
        <v>5</v>
      </c>
      <c r="B135" s="133" t="s">
        <v>91</v>
      </c>
      <c r="C135" s="159" t="s">
        <v>105</v>
      </c>
      <c r="D135" s="143">
        <v>-1.6514</v>
      </c>
      <c r="E135" s="144"/>
      <c r="F135" s="145"/>
    </row>
    <row r="136" spans="1:6" ht="26.4" x14ac:dyDescent="0.25">
      <c r="A136" s="3">
        <v>6</v>
      </c>
      <c r="B136" s="147" t="s">
        <v>96</v>
      </c>
      <c r="C136" s="144"/>
      <c r="D136" s="148"/>
      <c r="E136" s="140" t="s">
        <v>90</v>
      </c>
      <c r="F136" s="141">
        <v>0.21</v>
      </c>
    </row>
    <row r="137" spans="1:6" ht="26.4" x14ac:dyDescent="0.25">
      <c r="A137" s="3">
        <v>7</v>
      </c>
      <c r="B137" s="147" t="s">
        <v>97</v>
      </c>
      <c r="C137" s="144"/>
      <c r="D137" s="148"/>
      <c r="E137" s="140" t="s">
        <v>90</v>
      </c>
      <c r="F137" s="141">
        <v>0.11</v>
      </c>
    </row>
    <row r="138" spans="1:6" ht="13.8" thickBot="1" x14ac:dyDescent="0.3">
      <c r="A138" s="3">
        <v>8</v>
      </c>
      <c r="B138" s="174" t="s">
        <v>98</v>
      </c>
      <c r="C138" s="149"/>
      <c r="D138" s="150"/>
      <c r="E138" s="170" t="s">
        <v>105</v>
      </c>
      <c r="F138" s="152">
        <v>7.5300000000000006E-2</v>
      </c>
    </row>
    <row r="140" spans="1:6" ht="13.8" thickBot="1" x14ac:dyDescent="0.3"/>
    <row r="141" spans="1:6" x14ac:dyDescent="0.25">
      <c r="C141" s="135"/>
      <c r="D141" s="136" t="s">
        <v>83</v>
      </c>
      <c r="E141" s="137"/>
      <c r="F141" s="138" t="s">
        <v>84</v>
      </c>
    </row>
    <row r="142" spans="1:6" x14ac:dyDescent="0.25">
      <c r="B142" s="17" t="s">
        <v>124</v>
      </c>
      <c r="C142" s="178" t="s">
        <v>87</v>
      </c>
      <c r="D142" s="179"/>
      <c r="E142" s="180" t="s">
        <v>88</v>
      </c>
      <c r="F142" s="181"/>
    </row>
    <row r="143" spans="1:6" x14ac:dyDescent="0.25">
      <c r="A143" s="3">
        <v>1</v>
      </c>
      <c r="B143" s="133" t="s">
        <v>123</v>
      </c>
      <c r="C143" s="140" t="s">
        <v>90</v>
      </c>
      <c r="D143" s="3">
        <v>1.72</v>
      </c>
      <c r="E143" s="140" t="s">
        <v>90</v>
      </c>
      <c r="F143" s="141">
        <v>2.04</v>
      </c>
    </row>
    <row r="144" spans="1:6" x14ac:dyDescent="0.25">
      <c r="A144" s="3">
        <v>2</v>
      </c>
      <c r="B144" s="133" t="s">
        <v>104</v>
      </c>
      <c r="C144" s="159" t="s">
        <v>105</v>
      </c>
      <c r="D144" s="3">
        <v>7.2027000000000001</v>
      </c>
      <c r="E144" s="159" t="s">
        <v>105</v>
      </c>
      <c r="F144" s="141">
        <v>16.412400000000002</v>
      </c>
    </row>
    <row r="145" spans="1:6" ht="26.4" x14ac:dyDescent="0.25">
      <c r="A145" s="3">
        <v>3</v>
      </c>
      <c r="B145" s="133" t="s">
        <v>93</v>
      </c>
      <c r="C145" s="159" t="s">
        <v>105</v>
      </c>
      <c r="D145" s="143">
        <v>-7.7499999999999999E-2</v>
      </c>
      <c r="E145" s="159" t="s">
        <v>105</v>
      </c>
      <c r="F145" s="141">
        <v>0.5071</v>
      </c>
    </row>
    <row r="146" spans="1:6" ht="39.6" x14ac:dyDescent="0.25">
      <c r="A146" s="3">
        <v>4</v>
      </c>
      <c r="B146" s="133" t="s">
        <v>101</v>
      </c>
      <c r="C146" s="159" t="s">
        <v>94</v>
      </c>
      <c r="D146" s="3">
        <v>1E-4</v>
      </c>
      <c r="E146" s="159" t="s">
        <v>94</v>
      </c>
      <c r="F146" s="141">
        <v>1.6000000000000001E-3</v>
      </c>
    </row>
    <row r="147" spans="1:6" ht="26.4" x14ac:dyDescent="0.25">
      <c r="A147" s="3">
        <v>5</v>
      </c>
      <c r="B147" s="133" t="s">
        <v>91</v>
      </c>
      <c r="C147" s="159" t="s">
        <v>105</v>
      </c>
      <c r="D147" s="175">
        <v>-1.9E-2</v>
      </c>
      <c r="E147" s="144"/>
      <c r="F147" s="145"/>
    </row>
    <row r="148" spans="1:6" ht="26.4" x14ac:dyDescent="0.25">
      <c r="A148" s="3">
        <v>6</v>
      </c>
      <c r="B148" s="147" t="s">
        <v>96</v>
      </c>
      <c r="C148" s="144"/>
      <c r="D148" s="148"/>
      <c r="E148" s="140" t="s">
        <v>90</v>
      </c>
      <c r="F148" s="141">
        <v>0.06</v>
      </c>
    </row>
    <row r="149" spans="1:6" ht="26.4" x14ac:dyDescent="0.25">
      <c r="A149" s="3">
        <v>7</v>
      </c>
      <c r="B149" s="147" t="s">
        <v>97</v>
      </c>
      <c r="C149" s="144"/>
      <c r="D149" s="148"/>
      <c r="E149" s="140" t="s">
        <v>90</v>
      </c>
      <c r="F149" s="141">
        <v>0.03</v>
      </c>
    </row>
    <row r="150" spans="1:6" ht="13.8" thickBot="1" x14ac:dyDescent="0.3">
      <c r="A150" s="3">
        <v>8</v>
      </c>
      <c r="B150" s="147" t="s">
        <v>98</v>
      </c>
      <c r="C150" s="149"/>
      <c r="D150" s="150"/>
      <c r="E150" s="170" t="s">
        <v>105</v>
      </c>
      <c r="F150" s="152">
        <v>7.7899999999999997E-2</v>
      </c>
    </row>
    <row r="151" spans="1:6" x14ac:dyDescent="0.25">
      <c r="B151" s="147"/>
      <c r="E151" s="3"/>
    </row>
    <row r="152" spans="1:6" ht="13.8" thickBot="1" x14ac:dyDescent="0.3"/>
    <row r="153" spans="1:6" x14ac:dyDescent="0.25">
      <c r="C153" s="135"/>
      <c r="D153" s="136" t="s">
        <v>83</v>
      </c>
      <c r="E153" s="137"/>
      <c r="F153" s="138" t="s">
        <v>84</v>
      </c>
    </row>
    <row r="154" spans="1:6" x14ac:dyDescent="0.25">
      <c r="B154" s="17" t="s">
        <v>125</v>
      </c>
      <c r="C154" s="178" t="s">
        <v>87</v>
      </c>
      <c r="D154" s="179"/>
      <c r="E154" s="180" t="s">
        <v>88</v>
      </c>
      <c r="F154" s="181"/>
    </row>
    <row r="155" spans="1:6" x14ac:dyDescent="0.25">
      <c r="A155" s="3">
        <v>1</v>
      </c>
      <c r="B155" s="133" t="s">
        <v>123</v>
      </c>
      <c r="C155" s="140" t="s">
        <v>90</v>
      </c>
      <c r="D155" s="3">
        <v>9.25</v>
      </c>
      <c r="E155" s="140" t="s">
        <v>90</v>
      </c>
      <c r="F155" s="141">
        <v>6.24</v>
      </c>
    </row>
    <row r="156" spans="1:6" x14ac:dyDescent="0.25">
      <c r="A156" s="3">
        <v>2</v>
      </c>
      <c r="B156" s="133" t="s">
        <v>104</v>
      </c>
      <c r="C156" s="159" t="s">
        <v>94</v>
      </c>
      <c r="D156" s="3">
        <v>6.4999999999999997E-3</v>
      </c>
      <c r="E156" s="159" t="s">
        <v>94</v>
      </c>
      <c r="F156" s="141">
        <v>1.54E-2</v>
      </c>
    </row>
    <row r="157" spans="1:6" ht="26.4" x14ac:dyDescent="0.25">
      <c r="A157" s="3">
        <v>3</v>
      </c>
      <c r="B157" s="133" t="s">
        <v>93</v>
      </c>
      <c r="C157" s="159" t="s">
        <v>94</v>
      </c>
      <c r="D157" s="143">
        <v>-1E-4</v>
      </c>
      <c r="E157" s="159" t="s">
        <v>94</v>
      </c>
      <c r="F157" s="141">
        <v>1.4E-3</v>
      </c>
    </row>
    <row r="158" spans="1:6" ht="26.4" x14ac:dyDescent="0.25">
      <c r="A158" s="3">
        <v>4</v>
      </c>
      <c r="B158" s="147" t="s">
        <v>96</v>
      </c>
      <c r="C158" s="144"/>
      <c r="D158" s="148"/>
      <c r="E158" s="140" t="s">
        <v>90</v>
      </c>
      <c r="F158" s="141">
        <v>0.21</v>
      </c>
    </row>
    <row r="159" spans="1:6" ht="26.4" x14ac:dyDescent="0.25">
      <c r="A159" s="3">
        <v>5</v>
      </c>
      <c r="B159" s="147" t="s">
        <v>97</v>
      </c>
      <c r="C159" s="144"/>
      <c r="D159" s="148"/>
      <c r="E159" s="140" t="s">
        <v>90</v>
      </c>
      <c r="F159" s="141">
        <v>0.12</v>
      </c>
    </row>
    <row r="160" spans="1:6" x14ac:dyDescent="0.25">
      <c r="A160" s="3">
        <v>6</v>
      </c>
      <c r="B160" s="147" t="s">
        <v>98</v>
      </c>
      <c r="C160" s="144"/>
      <c r="D160" s="148"/>
      <c r="E160" s="159" t="s">
        <v>94</v>
      </c>
      <c r="F160" s="141">
        <v>2.9999999999999997E-4</v>
      </c>
    </row>
    <row r="161" spans="1:6" ht="29.4" customHeight="1" thickBot="1" x14ac:dyDescent="0.3">
      <c r="A161" s="3">
        <v>7</v>
      </c>
      <c r="B161" s="147" t="s">
        <v>111</v>
      </c>
      <c r="C161" s="149"/>
      <c r="D161" s="150"/>
      <c r="E161" s="170" t="s">
        <v>94</v>
      </c>
      <c r="F161" s="152">
        <v>1.6000000000000001E-3</v>
      </c>
    </row>
    <row r="163" spans="1:6" ht="13.8" thickBot="1" x14ac:dyDescent="0.3"/>
    <row r="164" spans="1:6" x14ac:dyDescent="0.25">
      <c r="C164" s="135"/>
      <c r="D164" s="136" t="s">
        <v>83</v>
      </c>
      <c r="E164" s="137"/>
      <c r="F164" s="138" t="s">
        <v>84</v>
      </c>
    </row>
    <row r="165" spans="1:6" x14ac:dyDescent="0.25">
      <c r="B165" s="176" t="s">
        <v>126</v>
      </c>
      <c r="C165" s="178" t="s">
        <v>87</v>
      </c>
      <c r="D165" s="179"/>
      <c r="E165" s="180" t="s">
        <v>88</v>
      </c>
      <c r="F165" s="181"/>
    </row>
    <row r="166" spans="1:6" ht="40.200000000000003" thickBot="1" x14ac:dyDescent="0.3">
      <c r="A166" s="3">
        <v>1</v>
      </c>
      <c r="B166" s="177" t="s">
        <v>127</v>
      </c>
      <c r="C166" s="170" t="s">
        <v>105</v>
      </c>
      <c r="D166" s="171">
        <v>1.8021</v>
      </c>
      <c r="E166" s="149"/>
      <c r="F166" s="163"/>
    </row>
  </sheetData>
  <mergeCells count="32">
    <mergeCell ref="C165:D165"/>
    <mergeCell ref="E165:F165"/>
    <mergeCell ref="C130:D130"/>
    <mergeCell ref="E130:F130"/>
    <mergeCell ref="C142:D142"/>
    <mergeCell ref="E142:F142"/>
    <mergeCell ref="C154:D154"/>
    <mergeCell ref="E154:F154"/>
    <mergeCell ref="C106:D106"/>
    <mergeCell ref="E106:F106"/>
    <mergeCell ref="C116:D116"/>
    <mergeCell ref="E116:F116"/>
    <mergeCell ref="C125:D125"/>
    <mergeCell ref="E125:F125"/>
    <mergeCell ref="C78:D78"/>
    <mergeCell ref="E78:F78"/>
    <mergeCell ref="C87:D87"/>
    <mergeCell ref="E87:F87"/>
    <mergeCell ref="C96:D96"/>
    <mergeCell ref="E96:F96"/>
    <mergeCell ref="C48:D48"/>
    <mergeCell ref="E48:F48"/>
    <mergeCell ref="C60:D60"/>
    <mergeCell ref="E60:F60"/>
    <mergeCell ref="C70:D70"/>
    <mergeCell ref="E70:F70"/>
    <mergeCell ref="C7:D7"/>
    <mergeCell ref="E7:F7"/>
    <mergeCell ref="C20:D20"/>
    <mergeCell ref="E20:F20"/>
    <mergeCell ref="C33:D33"/>
    <mergeCell ref="E33:F33"/>
  </mergeCells>
  <hyperlinks>
    <hyperlink ref="G6" r:id="rId1" xr:uid="{D7901CC2-642A-419F-85F6-75D6D36A3C1A}"/>
    <hyperlink ref="G5" r:id="rId2" xr:uid="{CF83846B-0336-4D51-9807-D4FBBFB01984}"/>
  </hyperlinks>
  <pageMargins left="0.7" right="0.7" top="0.75" bottom="0.75" header="0.3" footer="0.3"/>
  <pageSetup scale="38" orientation="portrait" r:id="rId3"/>
  <headerFooter>
    <oddFooter>&amp;C&amp;F&amp;R&amp;A</oddFooter>
  </headerFooter>
  <rowBreaks count="1" manualBreakCount="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25B7B-858B-4183-9D4F-36F56AB63217}">
  <dimension ref="B1:R119"/>
  <sheetViews>
    <sheetView showGridLines="0" zoomScale="70" zoomScaleNormal="70" workbookViewId="0"/>
  </sheetViews>
  <sheetFormatPr defaultRowHeight="14.4" x14ac:dyDescent="0.3"/>
  <cols>
    <col min="1" max="1" width="3.21875" customWidth="1"/>
    <col min="2" max="2" width="5.5546875" customWidth="1"/>
    <col min="3" max="3" width="14.6640625" customWidth="1"/>
    <col min="4" max="4" width="41.5546875" bestFit="1" customWidth="1"/>
    <col min="5" max="5" width="15.6640625" bestFit="1" customWidth="1"/>
    <col min="6" max="6" width="13.33203125" bestFit="1" customWidth="1"/>
    <col min="7" max="8" width="13.44140625" bestFit="1" customWidth="1"/>
    <col min="9" max="9" width="14.109375" bestFit="1" customWidth="1"/>
    <col min="10" max="10" width="12.5546875" bestFit="1" customWidth="1"/>
    <col min="12" max="12" width="11.5546875" bestFit="1" customWidth="1"/>
    <col min="13" max="13" width="43" customWidth="1"/>
    <col min="14" max="14" width="15.6640625" bestFit="1" customWidth="1"/>
    <col min="15" max="17" width="14.33203125" bestFit="1" customWidth="1"/>
    <col min="18" max="18" width="14.109375" bestFit="1" customWidth="1"/>
  </cols>
  <sheetData>
    <row r="1" spans="2:18" x14ac:dyDescent="0.3">
      <c r="B1" s="17"/>
    </row>
    <row r="2" spans="2:18" x14ac:dyDescent="0.3">
      <c r="B2" s="132" t="s">
        <v>177</v>
      </c>
    </row>
    <row r="3" spans="2:18" x14ac:dyDescent="0.3">
      <c r="B3" s="132" t="s">
        <v>178</v>
      </c>
    </row>
    <row r="4" spans="2:18" x14ac:dyDescent="0.3">
      <c r="B4" s="132" t="s">
        <v>184</v>
      </c>
    </row>
    <row r="5" spans="2:18" x14ac:dyDescent="0.3">
      <c r="B5" s="132"/>
    </row>
    <row r="6" spans="2:18" ht="15" thickBot="1" x14ac:dyDescent="0.35"/>
    <row r="7" spans="2:18" ht="24" thickBot="1" x14ac:dyDescent="0.5">
      <c r="B7" s="184" t="s">
        <v>128</v>
      </c>
      <c r="C7" s="185"/>
      <c r="D7" s="185"/>
      <c r="E7" s="185"/>
      <c r="F7" s="185"/>
      <c r="G7" s="185"/>
      <c r="H7" s="185"/>
      <c r="I7" s="186"/>
      <c r="K7" s="184" t="s">
        <v>129</v>
      </c>
      <c r="L7" s="185"/>
      <c r="M7" s="185"/>
      <c r="N7" s="185"/>
      <c r="O7" s="185"/>
      <c r="P7" s="185"/>
      <c r="Q7" s="185"/>
      <c r="R7" s="186"/>
    </row>
    <row r="8" spans="2:18" ht="15.6" x14ac:dyDescent="0.3">
      <c r="B8" s="53" t="s">
        <v>130</v>
      </c>
      <c r="C8" s="54"/>
      <c r="D8" s="54"/>
      <c r="E8" s="54">
        <v>2022</v>
      </c>
      <c r="F8" s="54">
        <v>2023</v>
      </c>
      <c r="G8" s="54">
        <v>2024</v>
      </c>
      <c r="H8" s="54">
        <v>2025</v>
      </c>
      <c r="I8" s="55">
        <v>2026</v>
      </c>
      <c r="K8" s="56"/>
      <c r="L8" s="54"/>
      <c r="M8" s="54"/>
      <c r="N8" s="54">
        <v>2022</v>
      </c>
      <c r="O8" s="54">
        <v>2023</v>
      </c>
      <c r="P8" s="54">
        <v>2024</v>
      </c>
      <c r="Q8" s="54">
        <v>2025</v>
      </c>
      <c r="R8" s="55">
        <v>2026</v>
      </c>
    </row>
    <row r="9" spans="2:18" x14ac:dyDescent="0.3">
      <c r="B9" s="57"/>
      <c r="C9" s="52"/>
      <c r="D9" s="52"/>
      <c r="E9" s="52" t="s">
        <v>131</v>
      </c>
      <c r="I9" s="58"/>
      <c r="K9" s="57"/>
      <c r="L9" s="52"/>
      <c r="M9" s="52"/>
      <c r="N9" s="52" t="s">
        <v>131</v>
      </c>
      <c r="R9" s="58"/>
    </row>
    <row r="10" spans="2:18" x14ac:dyDescent="0.3">
      <c r="B10" s="57"/>
      <c r="C10" s="52" t="s">
        <v>132</v>
      </c>
      <c r="D10" s="52" t="s">
        <v>133</v>
      </c>
      <c r="E10" s="52"/>
      <c r="I10" s="58"/>
      <c r="K10" s="57"/>
      <c r="L10" s="52" t="s">
        <v>132</v>
      </c>
      <c r="M10" s="52" t="s">
        <v>133</v>
      </c>
      <c r="N10" s="52"/>
      <c r="R10" s="58"/>
    </row>
    <row r="11" spans="2:18" x14ac:dyDescent="0.3">
      <c r="B11" s="57"/>
      <c r="C11">
        <v>1</v>
      </c>
      <c r="D11" t="s">
        <v>134</v>
      </c>
      <c r="E11" s="59">
        <v>21605290.559999999</v>
      </c>
      <c r="F11" s="60">
        <f t="shared" ref="F11:I20" si="0">E11+E26-E41</f>
        <v>20741078.937599998</v>
      </c>
      <c r="G11" s="60">
        <f t="shared" si="0"/>
        <v>19911435.780095998</v>
      </c>
      <c r="H11" s="60">
        <f t="shared" si="0"/>
        <v>19114978.34889216</v>
      </c>
      <c r="I11" s="61">
        <f t="shared" si="0"/>
        <v>18350379.214936472</v>
      </c>
      <c r="K11" s="57"/>
      <c r="L11">
        <v>1</v>
      </c>
      <c r="M11" t="s">
        <v>134</v>
      </c>
      <c r="N11" s="59">
        <f>E11</f>
        <v>21605290.559999999</v>
      </c>
      <c r="O11" s="59">
        <f>F11</f>
        <v>20741078.937599998</v>
      </c>
      <c r="P11" s="59">
        <f>G11</f>
        <v>19911435.780095998</v>
      </c>
      <c r="Q11" s="59">
        <f>H11</f>
        <v>19114978.34889216</v>
      </c>
      <c r="R11" s="62">
        <f>I11</f>
        <v>18350379.214936472</v>
      </c>
    </row>
    <row r="12" spans="2:18" x14ac:dyDescent="0.3">
      <c r="B12" s="57"/>
      <c r="C12" s="63" t="s">
        <v>135</v>
      </c>
      <c r="D12" t="s">
        <v>136</v>
      </c>
      <c r="E12" s="59">
        <v>10563613.53667815</v>
      </c>
      <c r="F12" s="60">
        <f t="shared" si="0"/>
        <v>9978736.5244774614</v>
      </c>
      <c r="G12" s="60">
        <f t="shared" si="0"/>
        <v>9430062.3330088146</v>
      </c>
      <c r="H12" s="60">
        <f t="shared" si="0"/>
        <v>8914308.5930282865</v>
      </c>
      <c r="I12" s="61">
        <f t="shared" si="0"/>
        <v>10242152.919446591</v>
      </c>
      <c r="K12" s="57"/>
      <c r="L12" s="63" t="s">
        <v>135</v>
      </c>
      <c r="M12" t="s">
        <v>136</v>
      </c>
      <c r="N12" s="59">
        <f t="shared" ref="N12:R20" si="1">E12</f>
        <v>10563613.53667815</v>
      </c>
      <c r="O12" s="59">
        <f t="shared" si="1"/>
        <v>9978736.5244774614</v>
      </c>
      <c r="P12" s="59">
        <f t="shared" si="1"/>
        <v>9430062.3330088146</v>
      </c>
      <c r="Q12" s="59">
        <f t="shared" si="1"/>
        <v>8914308.5930282865</v>
      </c>
      <c r="R12" s="62">
        <f t="shared" si="1"/>
        <v>10242152.919446591</v>
      </c>
    </row>
    <row r="13" spans="2:18" x14ac:dyDescent="0.3">
      <c r="B13" s="57"/>
      <c r="C13">
        <v>8</v>
      </c>
      <c r="D13" t="s">
        <v>137</v>
      </c>
      <c r="E13" s="59">
        <v>994862.91519999993</v>
      </c>
      <c r="F13" s="60">
        <f t="shared" si="0"/>
        <v>817738.7321599999</v>
      </c>
      <c r="G13" s="60">
        <f>F13+F28-F43</f>
        <v>676476.35372799984</v>
      </c>
      <c r="H13" s="60">
        <f>G13+G28-G43</f>
        <v>563912.15498239989</v>
      </c>
      <c r="I13" s="61">
        <f t="shared" si="0"/>
        <v>474315.41798591998</v>
      </c>
      <c r="K13" s="57"/>
      <c r="L13">
        <v>8</v>
      </c>
      <c r="M13" t="s">
        <v>137</v>
      </c>
      <c r="N13" s="59">
        <f t="shared" si="1"/>
        <v>994862.91519999993</v>
      </c>
      <c r="O13" s="59">
        <f t="shared" si="1"/>
        <v>817738.7321599999</v>
      </c>
      <c r="P13" s="59">
        <f t="shared" si="1"/>
        <v>676476.35372799984</v>
      </c>
      <c r="Q13" s="59">
        <f t="shared" si="1"/>
        <v>563912.15498239989</v>
      </c>
      <c r="R13" s="62">
        <f t="shared" si="1"/>
        <v>474315.41798591998</v>
      </c>
    </row>
    <row r="14" spans="2:18" x14ac:dyDescent="0.3">
      <c r="B14" s="57"/>
      <c r="C14">
        <v>10</v>
      </c>
      <c r="D14" t="s">
        <v>138</v>
      </c>
      <c r="E14" s="59">
        <v>783902.9</v>
      </c>
      <c r="F14" s="60">
        <f t="shared" si="0"/>
        <v>757732.02999999991</v>
      </c>
      <c r="G14" s="60">
        <f t="shared" si="0"/>
        <v>777912.42099999986</v>
      </c>
      <c r="H14" s="60">
        <f t="shared" si="0"/>
        <v>792038.69469999988</v>
      </c>
      <c r="I14" s="61">
        <f t="shared" si="0"/>
        <v>554427.08628999989</v>
      </c>
      <c r="K14" s="57"/>
      <c r="L14">
        <v>10</v>
      </c>
      <c r="M14" t="s">
        <v>138</v>
      </c>
      <c r="N14" s="59">
        <f t="shared" si="1"/>
        <v>783902.9</v>
      </c>
      <c r="O14" s="59">
        <f t="shared" si="1"/>
        <v>757732.02999999991</v>
      </c>
      <c r="P14" s="59">
        <f t="shared" si="1"/>
        <v>777912.42099999986</v>
      </c>
      <c r="Q14" s="59">
        <f t="shared" si="1"/>
        <v>792038.69469999988</v>
      </c>
      <c r="R14" s="62">
        <f t="shared" si="1"/>
        <v>554427.08628999989</v>
      </c>
    </row>
    <row r="15" spans="2:18" x14ac:dyDescent="0.3">
      <c r="B15" s="57"/>
      <c r="C15">
        <v>50</v>
      </c>
      <c r="D15" t="s">
        <v>139</v>
      </c>
      <c r="E15" s="59">
        <v>21400.659199999973</v>
      </c>
      <c r="F15" s="60">
        <f t="shared" si="0"/>
        <v>16765.921639999986</v>
      </c>
      <c r="G15" s="60">
        <f t="shared" si="0"/>
        <v>14818.562487999989</v>
      </c>
      <c r="H15" s="60">
        <f t="shared" si="0"/>
        <v>14083.220369599992</v>
      </c>
      <c r="I15" s="61">
        <f t="shared" si="0"/>
        <v>13896.040416319993</v>
      </c>
      <c r="K15" s="57"/>
      <c r="L15">
        <v>50</v>
      </c>
      <c r="M15" t="s">
        <v>139</v>
      </c>
      <c r="N15" s="59">
        <f t="shared" si="1"/>
        <v>21400.659199999973</v>
      </c>
      <c r="O15" s="59">
        <f t="shared" si="1"/>
        <v>16765.921639999986</v>
      </c>
      <c r="P15" s="59">
        <f t="shared" si="1"/>
        <v>14818.562487999989</v>
      </c>
      <c r="Q15" s="59">
        <f t="shared" si="1"/>
        <v>14083.220369599992</v>
      </c>
      <c r="R15" s="62">
        <f t="shared" si="1"/>
        <v>13896.040416319993</v>
      </c>
    </row>
    <row r="16" spans="2:18" x14ac:dyDescent="0.3">
      <c r="B16" s="57"/>
      <c r="C16">
        <v>12</v>
      </c>
      <c r="D16" t="s">
        <v>140</v>
      </c>
      <c r="E16" s="59"/>
      <c r="F16" s="60">
        <f t="shared" si="0"/>
        <v>0</v>
      </c>
      <c r="G16" s="60">
        <f t="shared" si="0"/>
        <v>0</v>
      </c>
      <c r="H16" s="60">
        <f t="shared" si="0"/>
        <v>0</v>
      </c>
      <c r="I16" s="61">
        <f t="shared" si="0"/>
        <v>0</v>
      </c>
      <c r="K16" s="57"/>
      <c r="L16">
        <v>12</v>
      </c>
      <c r="M16" t="s">
        <v>140</v>
      </c>
      <c r="N16" s="59">
        <f t="shared" si="1"/>
        <v>0</v>
      </c>
      <c r="O16" s="59">
        <f t="shared" si="1"/>
        <v>0</v>
      </c>
      <c r="P16" s="59">
        <f t="shared" si="1"/>
        <v>0</v>
      </c>
      <c r="Q16" s="59">
        <f t="shared" si="1"/>
        <v>0</v>
      </c>
      <c r="R16" s="62">
        <f t="shared" si="1"/>
        <v>0</v>
      </c>
    </row>
    <row r="17" spans="2:18" x14ac:dyDescent="0.3">
      <c r="B17" s="57"/>
      <c r="C17">
        <v>13</v>
      </c>
      <c r="D17" t="s">
        <v>141</v>
      </c>
      <c r="E17" s="59"/>
      <c r="F17" s="60">
        <f t="shared" si="0"/>
        <v>0</v>
      </c>
      <c r="G17" s="60">
        <f t="shared" si="0"/>
        <v>0</v>
      </c>
      <c r="H17" s="60">
        <f t="shared" si="0"/>
        <v>0</v>
      </c>
      <c r="I17" s="61">
        <f t="shared" si="0"/>
        <v>0</v>
      </c>
      <c r="K17" s="57"/>
      <c r="L17">
        <v>13</v>
      </c>
      <c r="M17" t="s">
        <v>141</v>
      </c>
      <c r="N17" s="59">
        <f t="shared" si="1"/>
        <v>0</v>
      </c>
      <c r="O17" s="59">
        <f t="shared" si="1"/>
        <v>0</v>
      </c>
      <c r="P17" s="59">
        <f t="shared" si="1"/>
        <v>0</v>
      </c>
      <c r="Q17" s="59">
        <f t="shared" si="1"/>
        <v>0</v>
      </c>
      <c r="R17" s="62">
        <f t="shared" si="1"/>
        <v>0</v>
      </c>
    </row>
    <row r="18" spans="2:18" x14ac:dyDescent="0.3">
      <c r="B18" s="57"/>
      <c r="C18">
        <v>14.1</v>
      </c>
      <c r="D18" t="s">
        <v>142</v>
      </c>
      <c r="E18" s="59">
        <v>515833.8</v>
      </c>
      <c r="F18" s="60">
        <f t="shared" si="0"/>
        <v>479725.43400000001</v>
      </c>
      <c r="G18" s="60">
        <f t="shared" si="0"/>
        <v>446144.65362</v>
      </c>
      <c r="H18" s="60">
        <f t="shared" si="0"/>
        <v>414914.52786659996</v>
      </c>
      <c r="I18" s="61">
        <f t="shared" si="0"/>
        <v>385870.51091593795</v>
      </c>
      <c r="K18" s="57"/>
      <c r="L18">
        <v>14.1</v>
      </c>
      <c r="M18" t="s">
        <v>142</v>
      </c>
      <c r="N18" s="59">
        <f t="shared" si="1"/>
        <v>515833.8</v>
      </c>
      <c r="O18" s="59">
        <f t="shared" si="1"/>
        <v>479725.43400000001</v>
      </c>
      <c r="P18" s="59">
        <f t="shared" si="1"/>
        <v>446144.65362</v>
      </c>
      <c r="Q18" s="59">
        <f t="shared" si="1"/>
        <v>414914.52786659996</v>
      </c>
      <c r="R18" s="62">
        <f t="shared" si="1"/>
        <v>385870.51091593795</v>
      </c>
    </row>
    <row r="19" spans="2:18" x14ac:dyDescent="0.3">
      <c r="B19" s="57"/>
      <c r="C19">
        <v>46</v>
      </c>
      <c r="D19" t="s">
        <v>143</v>
      </c>
      <c r="E19" s="59"/>
      <c r="F19" s="60">
        <f t="shared" si="0"/>
        <v>196532.91213885436</v>
      </c>
      <c r="G19" s="60">
        <f t="shared" si="0"/>
        <v>137573.03849719805</v>
      </c>
      <c r="H19" s="60">
        <f t="shared" si="0"/>
        <v>96301.12694803864</v>
      </c>
      <c r="I19" s="61">
        <f t="shared" si="0"/>
        <v>67410.788863627051</v>
      </c>
      <c r="K19" s="57"/>
      <c r="L19">
        <v>46</v>
      </c>
      <c r="M19" t="s">
        <v>143</v>
      </c>
      <c r="N19" s="59">
        <f t="shared" si="1"/>
        <v>0</v>
      </c>
      <c r="O19" s="59">
        <f t="shared" si="1"/>
        <v>196532.91213885436</v>
      </c>
      <c r="P19" s="59">
        <f t="shared" si="1"/>
        <v>137573.03849719805</v>
      </c>
      <c r="Q19" s="59">
        <f t="shared" si="1"/>
        <v>96301.12694803864</v>
      </c>
      <c r="R19" s="62">
        <f t="shared" si="1"/>
        <v>67410.788863627051</v>
      </c>
    </row>
    <row r="20" spans="2:18" x14ac:dyDescent="0.3">
      <c r="B20" s="57"/>
      <c r="C20">
        <v>47</v>
      </c>
      <c r="D20" t="s">
        <v>144</v>
      </c>
      <c r="E20" s="59">
        <v>34797992.296140492</v>
      </c>
      <c r="F20" s="60">
        <f t="shared" si="0"/>
        <v>37820026.158967353</v>
      </c>
      <c r="G20" s="60">
        <f t="shared" si="0"/>
        <v>39392821.545308627</v>
      </c>
      <c r="H20" s="60">
        <f t="shared" si="0"/>
        <v>40369493.879052639</v>
      </c>
      <c r="I20" s="61">
        <f t="shared" si="0"/>
        <v>42642333.632043242</v>
      </c>
      <c r="K20" s="57"/>
      <c r="L20">
        <v>47</v>
      </c>
      <c r="M20" t="s">
        <v>144</v>
      </c>
      <c r="N20" s="59">
        <f t="shared" si="1"/>
        <v>34797992.296140492</v>
      </c>
      <c r="O20" s="59">
        <f t="shared" si="1"/>
        <v>37820026.158967353</v>
      </c>
      <c r="P20" s="59">
        <f t="shared" si="1"/>
        <v>39392821.545308627</v>
      </c>
      <c r="Q20" s="59">
        <f t="shared" si="1"/>
        <v>40369493.879052639</v>
      </c>
      <c r="R20" s="62">
        <f t="shared" si="1"/>
        <v>42642333.632043242</v>
      </c>
    </row>
    <row r="21" spans="2:18" x14ac:dyDescent="0.3">
      <c r="B21" s="57"/>
      <c r="E21" s="64">
        <f>SUM(E10:E20)</f>
        <v>69282896.667218626</v>
      </c>
      <c r="F21" s="64">
        <f>SUM(F10:F20)</f>
        <v>70808336.650983661</v>
      </c>
      <c r="G21" s="64">
        <f t="shared" ref="G21:I21" si="2">SUM(G10:G20)</f>
        <v>70787244.687746644</v>
      </c>
      <c r="H21" s="64">
        <f t="shared" si="2"/>
        <v>70280030.545839727</v>
      </c>
      <c r="I21" s="65">
        <f t="shared" si="2"/>
        <v>72730785.610898107</v>
      </c>
      <c r="K21" s="57"/>
      <c r="N21" s="64">
        <f>SUM(N10:N20)</f>
        <v>69282896.667218626</v>
      </c>
      <c r="O21" s="64">
        <f>SUM(O10:O20)</f>
        <v>70808336.650983661</v>
      </c>
      <c r="P21" s="64">
        <f t="shared" ref="P21:R21" si="3">SUM(P10:P20)</f>
        <v>70787244.687746644</v>
      </c>
      <c r="Q21" s="64">
        <f t="shared" si="3"/>
        <v>70280030.545839727</v>
      </c>
      <c r="R21" s="65">
        <f t="shared" si="3"/>
        <v>72730785.610898107</v>
      </c>
    </row>
    <row r="22" spans="2:18" ht="15" thickBot="1" x14ac:dyDescent="0.35">
      <c r="B22" s="66"/>
      <c r="C22" s="67"/>
      <c r="D22" s="68" t="s">
        <v>145</v>
      </c>
      <c r="E22" s="69">
        <v>69282897</v>
      </c>
      <c r="F22" s="69">
        <v>70808337</v>
      </c>
      <c r="G22" s="70"/>
      <c r="H22" s="70"/>
      <c r="I22" s="71"/>
      <c r="K22" s="72"/>
      <c r="L22" s="73"/>
      <c r="M22" s="73" t="s">
        <v>146</v>
      </c>
      <c r="N22" s="70">
        <f>N21-E21</f>
        <v>0</v>
      </c>
      <c r="O22" s="70">
        <f t="shared" ref="O22:R22" si="4">O21-F21</f>
        <v>0</v>
      </c>
      <c r="P22" s="70">
        <f t="shared" si="4"/>
        <v>0</v>
      </c>
      <c r="Q22" s="70">
        <f t="shared" si="4"/>
        <v>0</v>
      </c>
      <c r="R22" s="71">
        <f t="shared" si="4"/>
        <v>0</v>
      </c>
    </row>
    <row r="23" spans="2:18" ht="15" thickBot="1" x14ac:dyDescent="0.35">
      <c r="D23" s="74" t="s">
        <v>147</v>
      </c>
      <c r="E23" s="75">
        <f>E22-E21</f>
        <v>0.33278137445449829</v>
      </c>
      <c r="F23" s="75">
        <f>F22-F21</f>
        <v>0.34901633858680725</v>
      </c>
      <c r="G23" s="60"/>
      <c r="H23" s="60"/>
      <c r="I23" s="60"/>
      <c r="N23" s="60"/>
      <c r="O23" s="60"/>
      <c r="P23" s="60"/>
      <c r="Q23" s="60"/>
      <c r="R23" s="60"/>
    </row>
    <row r="24" spans="2:18" ht="16.5" customHeight="1" x14ac:dyDescent="0.35">
      <c r="B24" s="76" t="s">
        <v>148</v>
      </c>
      <c r="C24" s="54"/>
      <c r="D24" s="77"/>
      <c r="E24" s="77"/>
      <c r="F24" s="77"/>
      <c r="G24" s="77"/>
      <c r="H24" s="77"/>
      <c r="I24" s="78"/>
      <c r="K24" s="76" t="s">
        <v>148</v>
      </c>
      <c r="L24" s="54"/>
      <c r="M24" s="77"/>
      <c r="N24" s="77"/>
      <c r="O24" s="77"/>
      <c r="P24" s="77"/>
      <c r="Q24" s="77"/>
      <c r="R24" s="78"/>
    </row>
    <row r="25" spans="2:18" x14ac:dyDescent="0.3">
      <c r="B25" s="79"/>
      <c r="C25" s="80"/>
      <c r="D25" s="81" t="s">
        <v>149</v>
      </c>
      <c r="E25" s="81">
        <v>2022</v>
      </c>
      <c r="F25" s="81">
        <v>2023</v>
      </c>
      <c r="G25" s="81">
        <v>2024</v>
      </c>
      <c r="H25" s="81">
        <v>2025</v>
      </c>
      <c r="I25" s="82">
        <v>2026</v>
      </c>
      <c r="K25" s="79"/>
      <c r="L25" s="80"/>
      <c r="M25" s="81" t="s">
        <v>149</v>
      </c>
      <c r="N25" s="81">
        <v>2022</v>
      </c>
      <c r="O25" s="81">
        <v>2023</v>
      </c>
      <c r="P25" s="81">
        <v>2024</v>
      </c>
      <c r="Q25" s="81">
        <v>2025</v>
      </c>
      <c r="R25" s="82">
        <v>2026</v>
      </c>
    </row>
    <row r="26" spans="2:18" x14ac:dyDescent="0.3">
      <c r="B26" s="57"/>
      <c r="C26">
        <v>1</v>
      </c>
      <c r="D26" t="s">
        <v>134</v>
      </c>
      <c r="E26" s="59">
        <v>0</v>
      </c>
      <c r="F26" s="59">
        <v>0</v>
      </c>
      <c r="G26" s="59">
        <v>0</v>
      </c>
      <c r="H26" s="59">
        <v>0</v>
      </c>
      <c r="I26" s="62">
        <v>0</v>
      </c>
      <c r="K26" s="57"/>
      <c r="L26">
        <v>1</v>
      </c>
      <c r="M26" t="s">
        <v>134</v>
      </c>
      <c r="N26" s="59">
        <f>E26</f>
        <v>0</v>
      </c>
      <c r="O26" s="59">
        <f t="shared" ref="O26:R35" si="5">F26</f>
        <v>0</v>
      </c>
      <c r="P26" s="59">
        <f t="shared" si="5"/>
        <v>0</v>
      </c>
      <c r="Q26" s="59">
        <f t="shared" si="5"/>
        <v>0</v>
      </c>
      <c r="R26" s="62">
        <f t="shared" si="5"/>
        <v>0</v>
      </c>
    </row>
    <row r="27" spans="2:18" x14ac:dyDescent="0.3">
      <c r="B27" s="57"/>
      <c r="C27" s="63" t="s">
        <v>135</v>
      </c>
      <c r="D27" t="s">
        <v>136</v>
      </c>
      <c r="E27" s="59">
        <v>53780.000000000007</v>
      </c>
      <c r="F27" s="59">
        <v>55000.000000000007</v>
      </c>
      <c r="G27" s="59">
        <v>55000.000000000007</v>
      </c>
      <c r="H27" s="59">
        <v>2046926.2000000002</v>
      </c>
      <c r="I27" s="62">
        <v>55000.000000000007</v>
      </c>
      <c r="K27" s="57"/>
      <c r="L27" s="63" t="s">
        <v>135</v>
      </c>
      <c r="M27" t="s">
        <v>136</v>
      </c>
      <c r="N27" s="59">
        <f t="shared" ref="N27:N35" si="6">E27</f>
        <v>53780.000000000007</v>
      </c>
      <c r="O27" s="59">
        <f t="shared" si="5"/>
        <v>55000.000000000007</v>
      </c>
      <c r="P27" s="59">
        <f t="shared" si="5"/>
        <v>55000.000000000007</v>
      </c>
      <c r="Q27" s="59">
        <f t="shared" si="5"/>
        <v>2046926.2000000002</v>
      </c>
      <c r="R27" s="62">
        <f t="shared" si="5"/>
        <v>55000.000000000007</v>
      </c>
    </row>
    <row r="28" spans="2:18" x14ac:dyDescent="0.3">
      <c r="B28" s="57"/>
      <c r="C28">
        <v>8</v>
      </c>
      <c r="D28" t="s">
        <v>137</v>
      </c>
      <c r="E28" s="59">
        <v>31212</v>
      </c>
      <c r="F28" s="59">
        <v>31836.240000000002</v>
      </c>
      <c r="G28" s="59">
        <v>32472.959999999999</v>
      </c>
      <c r="H28" s="59">
        <v>33122.42</v>
      </c>
      <c r="I28" s="62">
        <v>33784.868399999999</v>
      </c>
      <c r="K28" s="57"/>
      <c r="L28">
        <v>8</v>
      </c>
      <c r="M28" t="s">
        <v>137</v>
      </c>
      <c r="N28" s="59">
        <f t="shared" si="6"/>
        <v>31212</v>
      </c>
      <c r="O28" s="59">
        <f t="shared" si="5"/>
        <v>31836.240000000002</v>
      </c>
      <c r="P28" s="59">
        <f t="shared" si="5"/>
        <v>32472.959999999999</v>
      </c>
      <c r="Q28" s="59">
        <f t="shared" si="5"/>
        <v>33122.42</v>
      </c>
      <c r="R28" s="62">
        <f t="shared" si="5"/>
        <v>33784.868399999999</v>
      </c>
    </row>
    <row r="29" spans="2:18" x14ac:dyDescent="0.3">
      <c r="B29" s="57"/>
      <c r="C29">
        <v>10</v>
      </c>
      <c r="D29" t="s">
        <v>138</v>
      </c>
      <c r="E29" s="59">
        <v>380000</v>
      </c>
      <c r="F29" s="59">
        <v>450000</v>
      </c>
      <c r="G29" s="59">
        <v>450000</v>
      </c>
      <c r="H29" s="59">
        <v>0</v>
      </c>
      <c r="I29" s="62">
        <v>340000</v>
      </c>
      <c r="K29" s="57"/>
      <c r="L29">
        <v>10</v>
      </c>
      <c r="M29" t="s">
        <v>138</v>
      </c>
      <c r="N29" s="59">
        <f t="shared" si="6"/>
        <v>380000</v>
      </c>
      <c r="O29" s="59">
        <f t="shared" si="5"/>
        <v>450000</v>
      </c>
      <c r="P29" s="59">
        <f t="shared" si="5"/>
        <v>450000</v>
      </c>
      <c r="Q29" s="59">
        <f t="shared" si="5"/>
        <v>0</v>
      </c>
      <c r="R29" s="62">
        <f t="shared" si="5"/>
        <v>340000</v>
      </c>
    </row>
    <row r="30" spans="2:18" x14ac:dyDescent="0.3">
      <c r="B30" s="57"/>
      <c r="C30">
        <v>50</v>
      </c>
      <c r="D30" t="s">
        <v>139</v>
      </c>
      <c r="E30" s="59">
        <v>40775</v>
      </c>
      <c r="F30" s="59">
        <v>41565.129999999997</v>
      </c>
      <c r="G30" s="59">
        <v>42370.67</v>
      </c>
      <c r="H30" s="59">
        <v>43191.95</v>
      </c>
      <c r="I30" s="62">
        <v>44029.25</v>
      </c>
      <c r="K30" s="57"/>
      <c r="L30">
        <v>50</v>
      </c>
      <c r="M30" t="s">
        <v>139</v>
      </c>
      <c r="N30" s="59">
        <f t="shared" si="6"/>
        <v>40775</v>
      </c>
      <c r="O30" s="59">
        <f t="shared" si="5"/>
        <v>41565.129999999997</v>
      </c>
      <c r="P30" s="59">
        <f t="shared" si="5"/>
        <v>42370.67</v>
      </c>
      <c r="Q30" s="59">
        <f t="shared" si="5"/>
        <v>43191.95</v>
      </c>
      <c r="R30" s="62">
        <f t="shared" si="5"/>
        <v>44029.25</v>
      </c>
    </row>
    <row r="31" spans="2:18" x14ac:dyDescent="0.3">
      <c r="B31" s="57"/>
      <c r="C31">
        <v>12</v>
      </c>
      <c r="D31" t="s">
        <v>140</v>
      </c>
      <c r="E31" s="59">
        <v>683908.72946927522</v>
      </c>
      <c r="F31" s="59">
        <v>661701.98465609131</v>
      </c>
      <c r="G31" s="59">
        <v>416264.44426500465</v>
      </c>
      <c r="H31" s="59">
        <v>374083.32494355232</v>
      </c>
      <c r="I31" s="62">
        <v>167117.27707642328</v>
      </c>
      <c r="K31" s="57"/>
      <c r="L31">
        <v>12</v>
      </c>
      <c r="M31" t="s">
        <v>140</v>
      </c>
      <c r="N31" s="59">
        <f t="shared" si="6"/>
        <v>683908.72946927522</v>
      </c>
      <c r="O31" s="59">
        <f t="shared" si="5"/>
        <v>661701.98465609131</v>
      </c>
      <c r="P31" s="59">
        <f t="shared" si="5"/>
        <v>416264.44426500465</v>
      </c>
      <c r="Q31" s="59">
        <f t="shared" si="5"/>
        <v>374083.32494355232</v>
      </c>
      <c r="R31" s="62">
        <f t="shared" si="5"/>
        <v>167117.27707642328</v>
      </c>
    </row>
    <row r="32" spans="2:18" x14ac:dyDescent="0.3">
      <c r="B32" s="57"/>
      <c r="C32">
        <v>13</v>
      </c>
      <c r="D32" t="s">
        <v>141</v>
      </c>
      <c r="E32" s="59">
        <v>0</v>
      </c>
      <c r="F32" s="59">
        <v>0</v>
      </c>
      <c r="G32" s="59">
        <v>0</v>
      </c>
      <c r="H32" s="59">
        <v>0</v>
      </c>
      <c r="I32" s="62">
        <v>0</v>
      </c>
      <c r="K32" s="57"/>
      <c r="L32">
        <v>13</v>
      </c>
      <c r="M32" t="s">
        <v>141</v>
      </c>
      <c r="N32" s="59">
        <f t="shared" si="6"/>
        <v>0</v>
      </c>
      <c r="O32" s="59">
        <f t="shared" si="5"/>
        <v>0</v>
      </c>
      <c r="P32" s="59">
        <f t="shared" si="5"/>
        <v>0</v>
      </c>
      <c r="Q32" s="59">
        <f t="shared" si="5"/>
        <v>0</v>
      </c>
      <c r="R32" s="62">
        <f t="shared" si="5"/>
        <v>0</v>
      </c>
    </row>
    <row r="33" spans="2:18" x14ac:dyDescent="0.3">
      <c r="B33" s="57"/>
      <c r="C33">
        <v>14.1</v>
      </c>
      <c r="D33" t="s">
        <v>142</v>
      </c>
      <c r="E33" s="59">
        <v>0</v>
      </c>
      <c r="F33" s="59">
        <v>0</v>
      </c>
      <c r="G33" s="59">
        <v>0</v>
      </c>
      <c r="H33" s="59">
        <v>0</v>
      </c>
      <c r="I33" s="62">
        <v>0</v>
      </c>
      <c r="K33" s="57"/>
      <c r="L33">
        <v>14.1</v>
      </c>
      <c r="M33" t="s">
        <v>142</v>
      </c>
      <c r="N33" s="59">
        <f t="shared" si="6"/>
        <v>0</v>
      </c>
      <c r="O33" s="59">
        <f t="shared" si="5"/>
        <v>0</v>
      </c>
      <c r="P33" s="59">
        <f t="shared" si="5"/>
        <v>0</v>
      </c>
      <c r="Q33" s="59">
        <f t="shared" si="5"/>
        <v>0</v>
      </c>
      <c r="R33" s="62">
        <f t="shared" si="5"/>
        <v>0</v>
      </c>
    </row>
    <row r="34" spans="2:18" x14ac:dyDescent="0.3">
      <c r="B34" s="57"/>
      <c r="C34">
        <v>46</v>
      </c>
      <c r="D34" t="s">
        <v>143</v>
      </c>
      <c r="E34" s="59">
        <v>357332.56752518972</v>
      </c>
      <c r="F34" s="59">
        <v>0</v>
      </c>
      <c r="G34" s="59">
        <v>0</v>
      </c>
      <c r="H34" s="59">
        <v>0</v>
      </c>
      <c r="I34" s="62">
        <v>0</v>
      </c>
      <c r="K34" s="57"/>
      <c r="L34">
        <v>46</v>
      </c>
      <c r="M34" t="s">
        <v>143</v>
      </c>
      <c r="N34" s="59">
        <f t="shared" si="6"/>
        <v>357332.56752518972</v>
      </c>
      <c r="O34" s="59">
        <f t="shared" si="5"/>
        <v>0</v>
      </c>
      <c r="P34" s="59">
        <f t="shared" si="5"/>
        <v>0</v>
      </c>
      <c r="Q34" s="59">
        <f t="shared" si="5"/>
        <v>0</v>
      </c>
      <c r="R34" s="62">
        <f t="shared" si="5"/>
        <v>0</v>
      </c>
    </row>
    <row r="35" spans="2:18" x14ac:dyDescent="0.3">
      <c r="B35" s="57"/>
      <c r="C35">
        <v>47</v>
      </c>
      <c r="D35" t="s">
        <v>144</v>
      </c>
      <c r="E35" s="59">
        <v>6597583.2346796598</v>
      </c>
      <c r="F35" s="59">
        <v>5225451.6807484794</v>
      </c>
      <c r="G35" s="59">
        <v>4691020.519737158</v>
      </c>
      <c r="H35" s="59">
        <v>6252726.4355850164</v>
      </c>
      <c r="I35" s="62">
        <v>5193802.9155597361</v>
      </c>
      <c r="K35" s="57"/>
      <c r="L35">
        <v>47</v>
      </c>
      <c r="M35" t="s">
        <v>144</v>
      </c>
      <c r="N35" s="59">
        <f t="shared" si="6"/>
        <v>6597583.2346796598</v>
      </c>
      <c r="O35" s="59">
        <f t="shared" si="5"/>
        <v>5225451.6807484794</v>
      </c>
      <c r="P35" s="59">
        <f t="shared" si="5"/>
        <v>4691020.519737158</v>
      </c>
      <c r="Q35" s="59">
        <f t="shared" si="5"/>
        <v>6252726.4355850164</v>
      </c>
      <c r="R35" s="62">
        <f t="shared" si="5"/>
        <v>5193802.9155597361</v>
      </c>
    </row>
    <row r="36" spans="2:18" x14ac:dyDescent="0.3">
      <c r="B36" s="57"/>
      <c r="E36" s="83">
        <f>SUM(E26:E35)</f>
        <v>8144591.5316741243</v>
      </c>
      <c r="F36" s="83">
        <f t="shared" ref="F36:I36" si="7">SUM(F26:F35)</f>
        <v>6465555.0354045704</v>
      </c>
      <c r="G36" s="83">
        <f t="shared" si="7"/>
        <v>5687128.594002163</v>
      </c>
      <c r="H36" s="83">
        <f t="shared" si="7"/>
        <v>8750050.3305285685</v>
      </c>
      <c r="I36" s="84">
        <f t="shared" si="7"/>
        <v>5833734.3110361593</v>
      </c>
      <c r="K36" s="57"/>
      <c r="N36" s="83">
        <f>SUM(N26:N35)</f>
        <v>8144591.5316741243</v>
      </c>
      <c r="O36" s="83">
        <f t="shared" ref="O36:R36" si="8">SUM(O26:O35)</f>
        <v>6465555.0354045704</v>
      </c>
      <c r="P36" s="83">
        <f t="shared" si="8"/>
        <v>5687128.594002163</v>
      </c>
      <c r="Q36" s="83">
        <f t="shared" si="8"/>
        <v>8750050.3305285685</v>
      </c>
      <c r="R36" s="84">
        <f t="shared" si="8"/>
        <v>5833734.3110361593</v>
      </c>
    </row>
    <row r="37" spans="2:18" ht="15" thickBot="1" x14ac:dyDescent="0.35">
      <c r="B37" s="66"/>
      <c r="C37" s="67"/>
      <c r="D37" s="85" t="s">
        <v>150</v>
      </c>
      <c r="E37" s="69">
        <v>8144589.8154611699</v>
      </c>
      <c r="F37" s="69">
        <v>6465555.0354045704</v>
      </c>
      <c r="G37" s="69">
        <v>5687128.5940021621</v>
      </c>
      <c r="H37" s="69">
        <v>8750050.3305285685</v>
      </c>
      <c r="I37" s="86">
        <v>5833734.3110361593</v>
      </c>
      <c r="K37" s="72"/>
      <c r="L37" s="73"/>
      <c r="M37" s="73" t="s">
        <v>146</v>
      </c>
      <c r="N37" s="70">
        <f>N36-E36</f>
        <v>0</v>
      </c>
      <c r="O37" s="70">
        <f t="shared" ref="O37:R37" si="9">O36-F36</f>
        <v>0</v>
      </c>
      <c r="P37" s="70">
        <f t="shared" si="9"/>
        <v>0</v>
      </c>
      <c r="Q37" s="70">
        <f t="shared" si="9"/>
        <v>0</v>
      </c>
      <c r="R37" s="71">
        <f t="shared" si="9"/>
        <v>0</v>
      </c>
    </row>
    <row r="38" spans="2:18" ht="15" thickBot="1" x14ac:dyDescent="0.35">
      <c r="D38" s="74" t="s">
        <v>147</v>
      </c>
      <c r="E38" s="75">
        <f>E36-E37</f>
        <v>1.7162129543721676</v>
      </c>
      <c r="F38" s="75">
        <f>F36-F37</f>
        <v>0</v>
      </c>
      <c r="G38" s="75">
        <f>G36-G37</f>
        <v>0</v>
      </c>
      <c r="H38" s="75">
        <f>H36-H37</f>
        <v>0</v>
      </c>
      <c r="I38" s="75">
        <f>I36-I37</f>
        <v>0</v>
      </c>
      <c r="N38" s="60">
        <f>N36-E36</f>
        <v>0</v>
      </c>
      <c r="O38" s="60">
        <f>O36-F36</f>
        <v>0</v>
      </c>
      <c r="P38" s="60">
        <f>P36-G36</f>
        <v>0</v>
      </c>
      <c r="Q38" s="60">
        <f>Q36-H36</f>
        <v>0</v>
      </c>
      <c r="R38" s="60">
        <f>R36-I36</f>
        <v>0</v>
      </c>
    </row>
    <row r="39" spans="2:18" ht="15.6" x14ac:dyDescent="0.3">
      <c r="B39" s="53" t="s">
        <v>151</v>
      </c>
      <c r="C39" s="54"/>
      <c r="D39" s="77"/>
      <c r="E39" s="54">
        <v>2022</v>
      </c>
      <c r="F39" s="54">
        <v>2023</v>
      </c>
      <c r="G39" s="54">
        <v>2024</v>
      </c>
      <c r="H39" s="54">
        <v>2025</v>
      </c>
      <c r="I39" s="55">
        <v>2026</v>
      </c>
      <c r="K39" s="53" t="s">
        <v>151</v>
      </c>
      <c r="L39" s="54"/>
      <c r="M39" s="77"/>
      <c r="N39" s="54">
        <v>2022</v>
      </c>
      <c r="O39" s="54">
        <v>2023</v>
      </c>
      <c r="P39" s="54">
        <v>2024</v>
      </c>
      <c r="Q39" s="54">
        <v>2025</v>
      </c>
      <c r="R39" s="55">
        <v>2026</v>
      </c>
    </row>
    <row r="40" spans="2:18" x14ac:dyDescent="0.3">
      <c r="B40" s="87" t="s">
        <v>152</v>
      </c>
      <c r="C40" s="81"/>
      <c r="D40" s="81" t="s">
        <v>153</v>
      </c>
      <c r="E40" s="81">
        <v>3</v>
      </c>
      <c r="F40" s="81">
        <v>3</v>
      </c>
      <c r="G40" s="81">
        <v>3</v>
      </c>
      <c r="H40" s="81">
        <v>3</v>
      </c>
      <c r="I40" s="82">
        <v>3</v>
      </c>
      <c r="K40" s="87" t="s">
        <v>152</v>
      </c>
      <c r="L40" s="81"/>
      <c r="M40" s="81" t="s">
        <v>153</v>
      </c>
      <c r="N40" s="81">
        <v>3</v>
      </c>
      <c r="O40" s="81">
        <v>3</v>
      </c>
      <c r="P40" s="81">
        <v>3</v>
      </c>
      <c r="Q40" s="81">
        <v>3</v>
      </c>
      <c r="R40" s="82">
        <v>3</v>
      </c>
    </row>
    <row r="41" spans="2:18" x14ac:dyDescent="0.3">
      <c r="B41" s="88">
        <v>0.04</v>
      </c>
      <c r="C41">
        <v>1</v>
      </c>
      <c r="D41" t="s">
        <v>134</v>
      </c>
      <c r="E41" s="60">
        <f>$B41*E26/2*E$40+E11*$B41</f>
        <v>864211.62239999999</v>
      </c>
      <c r="F41" s="60">
        <f t="shared" ref="F41:I41" si="10">$B41*F26/2*F$40+F11*$B41</f>
        <v>829643.15750399989</v>
      </c>
      <c r="G41" s="60">
        <f t="shared" si="10"/>
        <v>796457.43120383995</v>
      </c>
      <c r="H41" s="60">
        <f t="shared" si="10"/>
        <v>764599.13395568635</v>
      </c>
      <c r="I41" s="61">
        <f t="shared" si="10"/>
        <v>734015.16859745886</v>
      </c>
      <c r="K41" s="88">
        <v>0.04</v>
      </c>
      <c r="L41">
        <v>1</v>
      </c>
      <c r="M41" t="s">
        <v>134</v>
      </c>
      <c r="N41" s="60">
        <f>$K41*N26/2*N$40+N11*$B41</f>
        <v>864211.62239999999</v>
      </c>
      <c r="O41" s="60">
        <f t="shared" ref="O41:R41" si="11">$K41*O26/2*O$40+O11*$B41</f>
        <v>829643.15750399989</v>
      </c>
      <c r="P41" s="60">
        <f t="shared" si="11"/>
        <v>796457.43120383995</v>
      </c>
      <c r="Q41" s="60">
        <f t="shared" si="11"/>
        <v>764599.13395568635</v>
      </c>
      <c r="R41" s="61">
        <f t="shared" si="11"/>
        <v>734015.16859745886</v>
      </c>
    </row>
    <row r="42" spans="2:18" x14ac:dyDescent="0.3">
      <c r="B42" s="88">
        <v>0.06</v>
      </c>
      <c r="C42" s="63" t="s">
        <v>135</v>
      </c>
      <c r="D42" t="s">
        <v>136</v>
      </c>
      <c r="E42" s="60">
        <f t="shared" ref="E42:I45" si="12">$B42*E27/2*E$40+E12*$B42</f>
        <v>638657.01220068894</v>
      </c>
      <c r="F42" s="60">
        <f t="shared" si="12"/>
        <v>603674.19146864768</v>
      </c>
      <c r="G42" s="60">
        <f t="shared" si="12"/>
        <v>570753.73998052883</v>
      </c>
      <c r="H42" s="60">
        <f t="shared" si="12"/>
        <v>719081.87358169723</v>
      </c>
      <c r="I42" s="61">
        <f t="shared" si="12"/>
        <v>619479.1751667955</v>
      </c>
      <c r="K42" s="88">
        <v>0.06</v>
      </c>
      <c r="L42" s="63" t="s">
        <v>135</v>
      </c>
      <c r="M42" t="s">
        <v>136</v>
      </c>
      <c r="N42" s="60">
        <f t="shared" ref="N42:R45" si="13">$K42*N27/2*N$40+N12*$B42</f>
        <v>638657.01220068894</v>
      </c>
      <c r="O42" s="60">
        <f t="shared" si="13"/>
        <v>603674.19146864768</v>
      </c>
      <c r="P42" s="60">
        <f t="shared" si="13"/>
        <v>570753.73998052883</v>
      </c>
      <c r="Q42" s="60">
        <f t="shared" si="13"/>
        <v>719081.87358169723</v>
      </c>
      <c r="R42" s="61">
        <f t="shared" si="13"/>
        <v>619479.1751667955</v>
      </c>
    </row>
    <row r="43" spans="2:18" x14ac:dyDescent="0.3">
      <c r="B43" s="88">
        <v>0.2</v>
      </c>
      <c r="C43">
        <v>8</v>
      </c>
      <c r="D43" t="s">
        <v>137</v>
      </c>
      <c r="E43" s="60">
        <f t="shared" si="12"/>
        <v>208336.18304</v>
      </c>
      <c r="F43" s="60">
        <f t="shared" si="12"/>
        <v>173098.61843199999</v>
      </c>
      <c r="G43" s="60">
        <f t="shared" si="12"/>
        <v>145037.15874559997</v>
      </c>
      <c r="H43" s="60">
        <f t="shared" si="12"/>
        <v>122719.15699647999</v>
      </c>
      <c r="I43" s="61">
        <f t="shared" si="12"/>
        <v>104998.54411718401</v>
      </c>
      <c r="K43" s="88">
        <v>0.2</v>
      </c>
      <c r="L43">
        <v>8</v>
      </c>
      <c r="M43" t="s">
        <v>137</v>
      </c>
      <c r="N43" s="60">
        <f t="shared" si="13"/>
        <v>208336.18304</v>
      </c>
      <c r="O43" s="60">
        <f t="shared" si="13"/>
        <v>173098.61843199999</v>
      </c>
      <c r="P43" s="60">
        <f t="shared" si="13"/>
        <v>145037.15874559997</v>
      </c>
      <c r="Q43" s="60">
        <f t="shared" si="13"/>
        <v>122719.15699647999</v>
      </c>
      <c r="R43" s="61">
        <f t="shared" si="13"/>
        <v>104998.54411718401</v>
      </c>
    </row>
    <row r="44" spans="2:18" x14ac:dyDescent="0.3">
      <c r="B44" s="88">
        <v>0.3</v>
      </c>
      <c r="C44">
        <v>10</v>
      </c>
      <c r="D44" t="s">
        <v>138</v>
      </c>
      <c r="E44" s="60">
        <f t="shared" si="12"/>
        <v>406170.87</v>
      </c>
      <c r="F44" s="60">
        <f t="shared" si="12"/>
        <v>429819.60899999994</v>
      </c>
      <c r="G44" s="60">
        <f t="shared" si="12"/>
        <v>435873.72629999998</v>
      </c>
      <c r="H44" s="60">
        <f t="shared" si="12"/>
        <v>237611.60840999996</v>
      </c>
      <c r="I44" s="61">
        <f t="shared" si="12"/>
        <v>319328.125887</v>
      </c>
      <c r="K44" s="88">
        <v>0.3</v>
      </c>
      <c r="L44">
        <v>10</v>
      </c>
      <c r="M44" t="s">
        <v>138</v>
      </c>
      <c r="N44" s="60">
        <f t="shared" si="13"/>
        <v>406170.87</v>
      </c>
      <c r="O44" s="60">
        <f t="shared" si="13"/>
        <v>429819.60899999994</v>
      </c>
      <c r="P44" s="60">
        <f t="shared" si="13"/>
        <v>435873.72629999998</v>
      </c>
      <c r="Q44" s="60">
        <f t="shared" si="13"/>
        <v>237611.60840999996</v>
      </c>
      <c r="R44" s="61">
        <f t="shared" si="13"/>
        <v>319328.125887</v>
      </c>
    </row>
    <row r="45" spans="2:18" x14ac:dyDescent="0.3">
      <c r="B45" s="88">
        <v>0.55000000000000004</v>
      </c>
      <c r="C45">
        <v>50</v>
      </c>
      <c r="D45" t="s">
        <v>139</v>
      </c>
      <c r="E45" s="60">
        <f t="shared" si="12"/>
        <v>45409.737559999987</v>
      </c>
      <c r="F45" s="60">
        <f t="shared" si="12"/>
        <v>43512.489151999995</v>
      </c>
      <c r="G45" s="60">
        <f t="shared" si="12"/>
        <v>43106.012118399995</v>
      </c>
      <c r="H45" s="60">
        <f t="shared" si="12"/>
        <v>43379.129953279997</v>
      </c>
      <c r="I45" s="89">
        <f>$B45*I30/2*I$40+I15*$B45</f>
        <v>43966.953478976</v>
      </c>
      <c r="K45" s="88">
        <v>0.55000000000000004</v>
      </c>
      <c r="L45">
        <v>50</v>
      </c>
      <c r="M45" t="s">
        <v>139</v>
      </c>
      <c r="N45" s="60">
        <f t="shared" si="13"/>
        <v>45409.737559999987</v>
      </c>
      <c r="O45" s="60">
        <f t="shared" si="13"/>
        <v>43512.489151999995</v>
      </c>
      <c r="P45" s="60">
        <f t="shared" si="13"/>
        <v>43106.012118399995</v>
      </c>
      <c r="Q45" s="60">
        <f t="shared" si="13"/>
        <v>43379.129953279997</v>
      </c>
      <c r="R45" s="61">
        <f t="shared" si="13"/>
        <v>43966.953478976</v>
      </c>
    </row>
    <row r="46" spans="2:18" x14ac:dyDescent="0.3">
      <c r="B46" s="88">
        <v>1</v>
      </c>
      <c r="C46">
        <v>12</v>
      </c>
      <c r="D46" t="s">
        <v>140</v>
      </c>
      <c r="E46" s="60">
        <f>E31</f>
        <v>683908.72946927522</v>
      </c>
      <c r="F46" s="60">
        <f>F31</f>
        <v>661701.98465609131</v>
      </c>
      <c r="G46" s="60">
        <f>G31</f>
        <v>416264.44426500465</v>
      </c>
      <c r="H46" s="60">
        <f>H31</f>
        <v>374083.32494355232</v>
      </c>
      <c r="I46" s="61">
        <f>I31</f>
        <v>167117.27707642328</v>
      </c>
      <c r="K46" s="88">
        <v>1</v>
      </c>
      <c r="L46">
        <v>12</v>
      </c>
      <c r="M46" t="s">
        <v>140</v>
      </c>
      <c r="N46" s="60">
        <f>N31</f>
        <v>683908.72946927522</v>
      </c>
      <c r="O46" s="60">
        <f>O31</f>
        <v>661701.98465609131</v>
      </c>
      <c r="P46" s="60">
        <f>P31</f>
        <v>416264.44426500465</v>
      </c>
      <c r="Q46" s="60">
        <f>Q31</f>
        <v>374083.32494355232</v>
      </c>
      <c r="R46" s="61">
        <f>R31</f>
        <v>167117.27707642328</v>
      </c>
    </row>
    <row r="47" spans="2:18" x14ac:dyDescent="0.3">
      <c r="B47" s="88">
        <v>0.2</v>
      </c>
      <c r="C47">
        <v>13</v>
      </c>
      <c r="D47" t="s">
        <v>141</v>
      </c>
      <c r="E47" s="60">
        <f t="shared" ref="E47:I50" si="14">$B47*E32/2*E$40+E17*$B47</f>
        <v>0</v>
      </c>
      <c r="F47" s="60">
        <f t="shared" si="14"/>
        <v>0</v>
      </c>
      <c r="G47" s="60">
        <f t="shared" si="14"/>
        <v>0</v>
      </c>
      <c r="H47" s="60">
        <f t="shared" si="14"/>
        <v>0</v>
      </c>
      <c r="I47" s="89">
        <f t="shared" si="14"/>
        <v>0</v>
      </c>
      <c r="K47" s="88">
        <v>0.2</v>
      </c>
      <c r="L47">
        <v>13</v>
      </c>
      <c r="M47" t="s">
        <v>141</v>
      </c>
      <c r="N47" s="60">
        <f t="shared" ref="N47:R50" si="15">$K47*N32/2*N$40+N17*$B47</f>
        <v>0</v>
      </c>
      <c r="O47" s="60">
        <f t="shared" si="15"/>
        <v>0</v>
      </c>
      <c r="P47" s="60">
        <f t="shared" si="15"/>
        <v>0</v>
      </c>
      <c r="Q47" s="60">
        <f t="shared" si="15"/>
        <v>0</v>
      </c>
      <c r="R47" s="61">
        <f t="shared" si="15"/>
        <v>0</v>
      </c>
    </row>
    <row r="48" spans="2:18" x14ac:dyDescent="0.3">
      <c r="B48" s="88">
        <v>7.0000000000000007E-2</v>
      </c>
      <c r="C48">
        <v>14.1</v>
      </c>
      <c r="D48" t="s">
        <v>142</v>
      </c>
      <c r="E48" s="60">
        <f t="shared" si="14"/>
        <v>36108.366000000002</v>
      </c>
      <c r="F48" s="60">
        <f t="shared" si="14"/>
        <v>33580.780380000004</v>
      </c>
      <c r="G48" s="60">
        <f t="shared" si="14"/>
        <v>31230.125753400003</v>
      </c>
      <c r="H48" s="60">
        <f t="shared" si="14"/>
        <v>29044.016950662</v>
      </c>
      <c r="I48" s="89">
        <f t="shared" si="14"/>
        <v>27010.93576411566</v>
      </c>
      <c r="K48" s="88">
        <v>7.0000000000000007E-2</v>
      </c>
      <c r="L48">
        <v>14.1</v>
      </c>
      <c r="M48" t="s">
        <v>142</v>
      </c>
      <c r="N48" s="60">
        <f t="shared" si="15"/>
        <v>36108.366000000002</v>
      </c>
      <c r="O48" s="60">
        <f t="shared" si="15"/>
        <v>33580.780380000004</v>
      </c>
      <c r="P48" s="60">
        <f t="shared" si="15"/>
        <v>31230.125753400003</v>
      </c>
      <c r="Q48" s="60">
        <f t="shared" si="15"/>
        <v>29044.016950662</v>
      </c>
      <c r="R48" s="61">
        <f t="shared" si="15"/>
        <v>27010.93576411566</v>
      </c>
    </row>
    <row r="49" spans="2:18" x14ac:dyDescent="0.3">
      <c r="B49" s="88">
        <v>0.3</v>
      </c>
      <c r="C49">
        <v>46</v>
      </c>
      <c r="D49" t="s">
        <v>143</v>
      </c>
      <c r="E49" s="60">
        <f t="shared" si="14"/>
        <v>160799.65538633536</v>
      </c>
      <c r="F49" s="60">
        <f t="shared" si="14"/>
        <v>58959.873641656304</v>
      </c>
      <c r="G49" s="60">
        <f t="shared" si="14"/>
        <v>41271.911549159413</v>
      </c>
      <c r="H49" s="60">
        <f t="shared" si="14"/>
        <v>28890.338084411593</v>
      </c>
      <c r="I49" s="89">
        <f t="shared" si="14"/>
        <v>20223.236659088114</v>
      </c>
      <c r="K49" s="88">
        <v>0.3</v>
      </c>
      <c r="L49">
        <v>46</v>
      </c>
      <c r="M49" t="s">
        <v>143</v>
      </c>
      <c r="N49" s="60">
        <f t="shared" si="15"/>
        <v>160799.65538633536</v>
      </c>
      <c r="O49" s="60">
        <f t="shared" si="15"/>
        <v>58959.873641656304</v>
      </c>
      <c r="P49" s="60">
        <f t="shared" si="15"/>
        <v>41271.911549159413</v>
      </c>
      <c r="Q49" s="60">
        <f t="shared" si="15"/>
        <v>28890.338084411593</v>
      </c>
      <c r="R49" s="61">
        <f t="shared" si="15"/>
        <v>20223.236659088114</v>
      </c>
    </row>
    <row r="50" spans="2:18" x14ac:dyDescent="0.3">
      <c r="B50" s="88">
        <v>0.08</v>
      </c>
      <c r="C50">
        <v>47</v>
      </c>
      <c r="D50" t="s">
        <v>144</v>
      </c>
      <c r="E50" s="60">
        <f t="shared" si="14"/>
        <v>3575549.3718527989</v>
      </c>
      <c r="F50" s="60">
        <f t="shared" si="14"/>
        <v>3652656.2944072057</v>
      </c>
      <c r="G50" s="60">
        <f t="shared" si="14"/>
        <v>3714348.1859931494</v>
      </c>
      <c r="H50" s="60">
        <f t="shared" si="14"/>
        <v>3979886.6825944134</v>
      </c>
      <c r="I50" s="89">
        <f>$B50*I35/2*I$40+I20*$B50</f>
        <v>4034643.0404306278</v>
      </c>
      <c r="K50" s="88">
        <v>0.08</v>
      </c>
      <c r="L50">
        <v>47</v>
      </c>
      <c r="M50" t="s">
        <v>144</v>
      </c>
      <c r="N50" s="60">
        <f t="shared" si="15"/>
        <v>3575549.3718527989</v>
      </c>
      <c r="O50" s="60">
        <f t="shared" si="15"/>
        <v>3652656.2944072057</v>
      </c>
      <c r="P50" s="60">
        <f t="shared" si="15"/>
        <v>3714348.1859931494</v>
      </c>
      <c r="Q50" s="60">
        <f t="shared" si="15"/>
        <v>3979886.6825944134</v>
      </c>
      <c r="R50" s="61">
        <f t="shared" si="15"/>
        <v>4034643.0404306278</v>
      </c>
    </row>
    <row r="51" spans="2:18" x14ac:dyDescent="0.3">
      <c r="B51" s="57"/>
      <c r="E51" s="83">
        <f>SUM(E41:E50)</f>
        <v>6619151.5479090977</v>
      </c>
      <c r="F51" s="83">
        <f t="shared" ref="F51:I51" si="16">SUM(F41:F50)</f>
        <v>6486646.9986416008</v>
      </c>
      <c r="G51" s="83">
        <f t="shared" si="16"/>
        <v>6194342.735909082</v>
      </c>
      <c r="H51" s="83">
        <f t="shared" si="16"/>
        <v>6299295.2654701825</v>
      </c>
      <c r="I51" s="84">
        <f t="shared" si="16"/>
        <v>6070782.4571776688</v>
      </c>
      <c r="K51" s="57"/>
      <c r="N51" s="83">
        <f>SUM(N41:N50)</f>
        <v>6619151.5479090977</v>
      </c>
      <c r="O51" s="83">
        <f t="shared" ref="O51:R51" si="17">SUM(O41:O50)</f>
        <v>6486646.9986416008</v>
      </c>
      <c r="P51" s="83">
        <f t="shared" si="17"/>
        <v>6194342.735909082</v>
      </c>
      <c r="Q51" s="83">
        <f t="shared" si="17"/>
        <v>6299295.2654701825</v>
      </c>
      <c r="R51" s="84">
        <f t="shared" si="17"/>
        <v>6070782.4571776688</v>
      </c>
    </row>
    <row r="52" spans="2:18" ht="15" thickBot="1" x14ac:dyDescent="0.35">
      <c r="B52" s="66"/>
      <c r="C52" s="67"/>
      <c r="D52" s="85" t="s">
        <v>154</v>
      </c>
      <c r="E52" s="69">
        <v>6619152</v>
      </c>
      <c r="F52" s="90"/>
      <c r="G52" s="90"/>
      <c r="H52" s="90"/>
      <c r="I52" s="91"/>
      <c r="K52" s="72"/>
      <c r="L52" s="73"/>
      <c r="M52" s="73" t="s">
        <v>146</v>
      </c>
      <c r="N52" s="70">
        <f>N51-E51</f>
        <v>0</v>
      </c>
      <c r="O52" s="70">
        <f t="shared" ref="O52:R52" si="18">O51-F51</f>
        <v>0</v>
      </c>
      <c r="P52" s="70">
        <f t="shared" si="18"/>
        <v>0</v>
      </c>
      <c r="Q52" s="70">
        <f t="shared" si="18"/>
        <v>0</v>
      </c>
      <c r="R52" s="71">
        <f t="shared" si="18"/>
        <v>0</v>
      </c>
    </row>
    <row r="53" spans="2:18" ht="15" thickBot="1" x14ac:dyDescent="0.35">
      <c r="D53" s="74" t="s">
        <v>147</v>
      </c>
      <c r="E53" s="75">
        <f>E51-E52</f>
        <v>-0.4520909022539854</v>
      </c>
      <c r="F53" s="60"/>
      <c r="G53" s="60"/>
      <c r="H53" s="60"/>
      <c r="I53" s="60"/>
      <c r="N53" s="60"/>
      <c r="O53" s="60"/>
      <c r="P53" s="60"/>
      <c r="Q53" s="60"/>
      <c r="R53" s="60"/>
    </row>
    <row r="54" spans="2:18" ht="15.6" x14ac:dyDescent="0.3">
      <c r="B54" s="92" t="s">
        <v>155</v>
      </c>
      <c r="C54" s="93"/>
      <c r="D54" s="93"/>
      <c r="E54" s="93">
        <v>2022</v>
      </c>
      <c r="F54" s="93">
        <v>2023</v>
      </c>
      <c r="G54" s="93">
        <v>2024</v>
      </c>
      <c r="H54" s="93">
        <v>2025</v>
      </c>
      <c r="I54" s="94">
        <v>2026</v>
      </c>
      <c r="K54" s="95" t="s">
        <v>156</v>
      </c>
      <c r="L54" s="96"/>
      <c r="M54" s="96"/>
      <c r="N54" s="96">
        <v>2022</v>
      </c>
      <c r="O54" s="96">
        <v>2023</v>
      </c>
      <c r="P54" s="96">
        <v>2024</v>
      </c>
      <c r="Q54" s="96">
        <v>2025</v>
      </c>
      <c r="R54" s="97">
        <v>2026</v>
      </c>
    </row>
    <row r="55" spans="2:18" x14ac:dyDescent="0.3">
      <c r="B55" s="57"/>
      <c r="C55" s="52"/>
      <c r="D55" s="52"/>
      <c r="E55" s="52" t="s">
        <v>131</v>
      </c>
      <c r="I55" s="58"/>
      <c r="K55" s="57"/>
      <c r="L55" s="52"/>
      <c r="M55" s="52"/>
      <c r="N55" s="52" t="s">
        <v>131</v>
      </c>
      <c r="R55" s="58"/>
    </row>
    <row r="56" spans="2:18" x14ac:dyDescent="0.3">
      <c r="B56" s="57"/>
      <c r="C56" s="52" t="s">
        <v>132</v>
      </c>
      <c r="D56" s="52" t="s">
        <v>133</v>
      </c>
      <c r="E56" s="52"/>
      <c r="I56" s="58"/>
      <c r="K56" s="57"/>
      <c r="L56" s="52" t="s">
        <v>132</v>
      </c>
      <c r="M56" s="52" t="s">
        <v>133</v>
      </c>
      <c r="N56" s="52"/>
      <c r="R56" s="58"/>
    </row>
    <row r="57" spans="2:18" x14ac:dyDescent="0.3">
      <c r="B57" s="57"/>
      <c r="C57">
        <v>1</v>
      </c>
      <c r="D57" t="s">
        <v>134</v>
      </c>
      <c r="E57" s="59">
        <f t="shared" ref="E57:E66" si="19">E11</f>
        <v>21605290.559999999</v>
      </c>
      <c r="F57" s="60">
        <f t="shared" ref="F57:I66" si="20">E57+E26-E72</f>
        <v>20741078.937599998</v>
      </c>
      <c r="G57" s="60">
        <f t="shared" si="20"/>
        <v>19911435.780095998</v>
      </c>
      <c r="H57" s="60">
        <f t="shared" si="20"/>
        <v>19114978.34889216</v>
      </c>
      <c r="I57" s="61">
        <f t="shared" si="20"/>
        <v>18350379.214936472</v>
      </c>
      <c r="K57" s="57"/>
      <c r="L57">
        <v>1</v>
      </c>
      <c r="M57" t="s">
        <v>134</v>
      </c>
      <c r="N57" s="59">
        <f t="shared" ref="N57:N66" si="21">E57</f>
        <v>21605290.559999999</v>
      </c>
      <c r="O57" s="60">
        <f t="shared" ref="O57:R66" si="22">N57+N26-N72</f>
        <v>20741078.937599998</v>
      </c>
      <c r="P57" s="60">
        <f t="shared" si="22"/>
        <v>19911435.780095998</v>
      </c>
      <c r="Q57" s="60">
        <f t="shared" si="22"/>
        <v>19114978.34889216</v>
      </c>
      <c r="R57" s="61">
        <f t="shared" si="22"/>
        <v>18350379.214936472</v>
      </c>
    </row>
    <row r="58" spans="2:18" x14ac:dyDescent="0.3">
      <c r="B58" s="57"/>
      <c r="C58" s="63" t="s">
        <v>135</v>
      </c>
      <c r="D58" t="s">
        <v>136</v>
      </c>
      <c r="E58" s="59">
        <f t="shared" si="19"/>
        <v>10563613.53667815</v>
      </c>
      <c r="F58" s="60">
        <f t="shared" si="20"/>
        <v>9978736.5244774614</v>
      </c>
      <c r="G58" s="60">
        <f t="shared" si="20"/>
        <v>9430062.3330088146</v>
      </c>
      <c r="H58" s="60">
        <f t="shared" si="20"/>
        <v>8915958.5930282865</v>
      </c>
      <c r="I58" s="61">
        <f t="shared" si="20"/>
        <v>10305111.70544659</v>
      </c>
      <c r="K58" s="57"/>
      <c r="L58" s="63" t="s">
        <v>135</v>
      </c>
      <c r="M58" t="s">
        <v>136</v>
      </c>
      <c r="N58" s="59">
        <f t="shared" si="21"/>
        <v>10563613.53667815</v>
      </c>
      <c r="O58" s="60">
        <f t="shared" si="22"/>
        <v>9980349.9244774617</v>
      </c>
      <c r="P58" s="60">
        <f t="shared" si="22"/>
        <v>9434878.9290088136</v>
      </c>
      <c r="Q58" s="60">
        <f t="shared" si="22"/>
        <v>8922136.1932682842</v>
      </c>
      <c r="R58" s="61">
        <f t="shared" si="22"/>
        <v>10372326.435672186</v>
      </c>
    </row>
    <row r="59" spans="2:18" x14ac:dyDescent="0.3">
      <c r="B59" s="57"/>
      <c r="C59">
        <v>8</v>
      </c>
      <c r="D59" t="s">
        <v>137</v>
      </c>
      <c r="E59" s="59">
        <f t="shared" si="19"/>
        <v>994862.91519999993</v>
      </c>
      <c r="F59" s="60">
        <f t="shared" si="20"/>
        <v>817738.7321599999</v>
      </c>
      <c r="G59" s="60">
        <f t="shared" si="20"/>
        <v>676476.35372799984</v>
      </c>
      <c r="H59" s="60">
        <f t="shared" si="20"/>
        <v>567159.45098239987</v>
      </c>
      <c r="I59" s="61">
        <f t="shared" si="20"/>
        <v>480225.49678591994</v>
      </c>
      <c r="K59" s="57"/>
      <c r="L59">
        <v>8</v>
      </c>
      <c r="M59" t="s">
        <v>137</v>
      </c>
      <c r="N59" s="59">
        <f t="shared" si="21"/>
        <v>994862.91519999993</v>
      </c>
      <c r="O59" s="60">
        <f t="shared" si="22"/>
        <v>820859.93215999997</v>
      </c>
      <c r="P59" s="60">
        <f t="shared" si="22"/>
        <v>685340.56172799994</v>
      </c>
      <c r="Q59" s="60">
        <f t="shared" si="22"/>
        <v>577498.1133823999</v>
      </c>
      <c r="R59" s="61">
        <f t="shared" si="22"/>
        <v>491808.66870591999</v>
      </c>
    </row>
    <row r="60" spans="2:18" x14ac:dyDescent="0.3">
      <c r="B60" s="57"/>
      <c r="C60">
        <v>10</v>
      </c>
      <c r="D60" t="s">
        <v>138</v>
      </c>
      <c r="E60" s="59">
        <f t="shared" si="19"/>
        <v>783902.9</v>
      </c>
      <c r="F60" s="60">
        <f t="shared" si="20"/>
        <v>757732.02999999991</v>
      </c>
      <c r="G60" s="60">
        <f t="shared" si="20"/>
        <v>777912.42099999986</v>
      </c>
      <c r="H60" s="60">
        <f t="shared" si="20"/>
        <v>859538.69469999988</v>
      </c>
      <c r="I60" s="61">
        <f t="shared" si="20"/>
        <v>601677.08628999989</v>
      </c>
      <c r="K60" s="57"/>
      <c r="L60">
        <v>10</v>
      </c>
      <c r="M60" t="s">
        <v>138</v>
      </c>
      <c r="N60" s="59">
        <f t="shared" si="21"/>
        <v>783902.9</v>
      </c>
      <c r="O60" s="60">
        <f t="shared" si="22"/>
        <v>814732.02999999991</v>
      </c>
      <c r="P60" s="60">
        <f t="shared" si="22"/>
        <v>952812.42099999986</v>
      </c>
      <c r="Q60" s="60">
        <f t="shared" si="22"/>
        <v>1049468.6946999999</v>
      </c>
      <c r="R60" s="61">
        <f t="shared" si="22"/>
        <v>734628.08629000001</v>
      </c>
    </row>
    <row r="61" spans="2:18" x14ac:dyDescent="0.3">
      <c r="B61" s="57"/>
      <c r="C61">
        <v>50</v>
      </c>
      <c r="D61" t="s">
        <v>139</v>
      </c>
      <c r="E61" s="59">
        <f t="shared" si="19"/>
        <v>21400.659199999973</v>
      </c>
      <c r="F61" s="60">
        <f t="shared" si="20"/>
        <v>16765.921639999986</v>
      </c>
      <c r="G61" s="60">
        <f t="shared" si="20"/>
        <v>14818.562487999989</v>
      </c>
      <c r="H61" s="60">
        <f t="shared" si="20"/>
        <v>25735.154619599991</v>
      </c>
      <c r="I61" s="61">
        <f t="shared" si="20"/>
        <v>31017.197078819998</v>
      </c>
      <c r="K61" s="57"/>
      <c r="L61">
        <v>50</v>
      </c>
      <c r="M61" t="s">
        <v>139</v>
      </c>
      <c r="N61" s="59">
        <f t="shared" si="21"/>
        <v>21400.659199999973</v>
      </c>
      <c r="O61" s="60">
        <f t="shared" si="22"/>
        <v>27979.046639999986</v>
      </c>
      <c r="P61" s="60">
        <f t="shared" si="22"/>
        <v>42725.290237999994</v>
      </c>
      <c r="Q61" s="60">
        <f t="shared" si="22"/>
        <v>49945.1163571</v>
      </c>
      <c r="R61" s="61">
        <f t="shared" si="22"/>
        <v>53789.466110695001</v>
      </c>
    </row>
    <row r="62" spans="2:18" x14ac:dyDescent="0.3">
      <c r="B62" s="57"/>
      <c r="C62">
        <v>12</v>
      </c>
      <c r="D62" t="s">
        <v>140</v>
      </c>
      <c r="E62" s="59">
        <f t="shared" si="19"/>
        <v>0</v>
      </c>
      <c r="F62" s="60">
        <f t="shared" si="20"/>
        <v>0</v>
      </c>
      <c r="G62" s="60">
        <f t="shared" si="20"/>
        <v>0</v>
      </c>
      <c r="H62" s="60">
        <f t="shared" si="20"/>
        <v>0</v>
      </c>
      <c r="I62" s="61">
        <f t="shared" si="20"/>
        <v>0</v>
      </c>
      <c r="K62" s="57"/>
      <c r="L62">
        <v>12</v>
      </c>
      <c r="M62" t="s">
        <v>140</v>
      </c>
      <c r="N62" s="59">
        <f t="shared" si="21"/>
        <v>0</v>
      </c>
      <c r="O62" s="60">
        <f t="shared" si="22"/>
        <v>0</v>
      </c>
      <c r="P62" s="60">
        <f t="shared" si="22"/>
        <v>330850.99232804566</v>
      </c>
      <c r="Q62" s="60">
        <f t="shared" si="22"/>
        <v>538983.21446054801</v>
      </c>
      <c r="R62" s="61">
        <f t="shared" si="22"/>
        <v>726024.87693232414</v>
      </c>
    </row>
    <row r="63" spans="2:18" x14ac:dyDescent="0.3">
      <c r="B63" s="57"/>
      <c r="C63">
        <v>13</v>
      </c>
      <c r="D63" t="s">
        <v>141</v>
      </c>
      <c r="E63" s="59">
        <f t="shared" si="19"/>
        <v>0</v>
      </c>
      <c r="F63" s="60">
        <f t="shared" si="20"/>
        <v>0</v>
      </c>
      <c r="G63" s="60">
        <f t="shared" si="20"/>
        <v>0</v>
      </c>
      <c r="H63" s="60">
        <f t="shared" si="20"/>
        <v>0</v>
      </c>
      <c r="I63" s="61">
        <f t="shared" si="20"/>
        <v>0</v>
      </c>
      <c r="K63" s="57"/>
      <c r="L63">
        <v>13</v>
      </c>
      <c r="M63" t="s">
        <v>141</v>
      </c>
      <c r="N63" s="59">
        <f t="shared" si="21"/>
        <v>0</v>
      </c>
      <c r="O63" s="60">
        <f t="shared" si="22"/>
        <v>0</v>
      </c>
      <c r="P63" s="60">
        <f t="shared" si="22"/>
        <v>0</v>
      </c>
      <c r="Q63" s="60">
        <f t="shared" si="22"/>
        <v>0</v>
      </c>
      <c r="R63" s="61">
        <f t="shared" si="22"/>
        <v>0</v>
      </c>
    </row>
    <row r="64" spans="2:18" x14ac:dyDescent="0.3">
      <c r="B64" s="57"/>
      <c r="C64">
        <v>14.1</v>
      </c>
      <c r="D64" t="s">
        <v>142</v>
      </c>
      <c r="E64" s="59">
        <f t="shared" si="19"/>
        <v>515833.8</v>
      </c>
      <c r="F64" s="60">
        <f t="shared" si="20"/>
        <v>479725.43400000001</v>
      </c>
      <c r="G64" s="60">
        <f t="shared" si="20"/>
        <v>446144.65362</v>
      </c>
      <c r="H64" s="60">
        <f t="shared" si="20"/>
        <v>414914.52786659996</v>
      </c>
      <c r="I64" s="61">
        <f t="shared" si="20"/>
        <v>385870.51091593795</v>
      </c>
      <c r="K64" s="57"/>
      <c r="L64">
        <v>14.1</v>
      </c>
      <c r="M64" t="s">
        <v>142</v>
      </c>
      <c r="N64" s="59">
        <f t="shared" si="21"/>
        <v>515833.8</v>
      </c>
      <c r="O64" s="60">
        <f t="shared" si="22"/>
        <v>479725.43400000001</v>
      </c>
      <c r="P64" s="60">
        <f t="shared" si="22"/>
        <v>446144.65362</v>
      </c>
      <c r="Q64" s="60">
        <f t="shared" si="22"/>
        <v>414914.52786659996</v>
      </c>
      <c r="R64" s="61">
        <f t="shared" si="22"/>
        <v>385870.51091593795</v>
      </c>
    </row>
    <row r="65" spans="2:18" x14ac:dyDescent="0.3">
      <c r="B65" s="57"/>
      <c r="C65">
        <v>46</v>
      </c>
      <c r="D65" t="s">
        <v>143</v>
      </c>
      <c r="E65" s="59">
        <f t="shared" si="19"/>
        <v>0</v>
      </c>
      <c r="F65" s="60">
        <f t="shared" si="20"/>
        <v>196532.91213885436</v>
      </c>
      <c r="G65" s="60">
        <f t="shared" si="20"/>
        <v>137573.03849719805</v>
      </c>
      <c r="H65" s="60">
        <f t="shared" si="20"/>
        <v>96301.12694803864</v>
      </c>
      <c r="I65" s="61">
        <f t="shared" si="20"/>
        <v>67410.788863627051</v>
      </c>
      <c r="K65" s="57"/>
      <c r="L65">
        <v>46</v>
      </c>
      <c r="M65" t="s">
        <v>143</v>
      </c>
      <c r="N65" s="59">
        <f t="shared" si="21"/>
        <v>0</v>
      </c>
      <c r="O65" s="60">
        <f t="shared" si="22"/>
        <v>250132.79726763279</v>
      </c>
      <c r="P65" s="60">
        <f t="shared" si="22"/>
        <v>175092.95808734297</v>
      </c>
      <c r="Q65" s="60">
        <f t="shared" si="22"/>
        <v>122565.07066114008</v>
      </c>
      <c r="R65" s="61">
        <f t="shared" si="22"/>
        <v>85795.549462798052</v>
      </c>
    </row>
    <row r="66" spans="2:18" x14ac:dyDescent="0.3">
      <c r="B66" s="57"/>
      <c r="C66">
        <v>47</v>
      </c>
      <c r="D66" t="s">
        <v>144</v>
      </c>
      <c r="E66" s="59">
        <f t="shared" si="19"/>
        <v>34797992.296140492</v>
      </c>
      <c r="F66" s="60">
        <f t="shared" si="20"/>
        <v>37820026.158967353</v>
      </c>
      <c r="G66" s="60">
        <f t="shared" si="20"/>
        <v>39392821.545308627</v>
      </c>
      <c r="H66" s="60">
        <f t="shared" si="20"/>
        <v>40557134.699842125</v>
      </c>
      <c r="I66" s="61">
        <f t="shared" si="20"/>
        <v>43065072.244592965</v>
      </c>
      <c r="K66" s="57"/>
      <c r="L66">
        <v>47</v>
      </c>
      <c r="M66" t="s">
        <v>144</v>
      </c>
      <c r="N66" s="59">
        <f t="shared" si="21"/>
        <v>34797992.296140492</v>
      </c>
      <c r="O66" s="60">
        <f t="shared" si="22"/>
        <v>38083929.488354541</v>
      </c>
      <c r="P66" s="60">
        <f t="shared" si="22"/>
        <v>40053648.742804714</v>
      </c>
      <c r="Q66" s="60">
        <f t="shared" si="22"/>
        <v>41352736.542328015</v>
      </c>
      <c r="R66" s="61">
        <f t="shared" si="22"/>
        <v>44047134.997103386</v>
      </c>
    </row>
    <row r="67" spans="2:18" ht="15" thickBot="1" x14ac:dyDescent="0.35">
      <c r="B67" s="72"/>
      <c r="C67" s="73"/>
      <c r="D67" s="73"/>
      <c r="E67" s="98">
        <f>SUM(E56:E66)</f>
        <v>69282896.667218626</v>
      </c>
      <c r="F67" s="98">
        <f>SUM(F56:F66)</f>
        <v>70808336.650983661</v>
      </c>
      <c r="G67" s="98">
        <f t="shared" ref="G67:I67" si="23">SUM(G56:G66)</f>
        <v>70787244.687746644</v>
      </c>
      <c r="H67" s="98">
        <f t="shared" si="23"/>
        <v>70551720.596879214</v>
      </c>
      <c r="I67" s="99">
        <f t="shared" si="23"/>
        <v>73286764.24491033</v>
      </c>
      <c r="K67" s="72"/>
      <c r="L67" s="73"/>
      <c r="M67" s="73"/>
      <c r="N67" s="98">
        <f>SUM(N56:N66)</f>
        <v>69282896.667218626</v>
      </c>
      <c r="O67" s="98">
        <f>SUM(O56:O66)</f>
        <v>71198787.59049964</v>
      </c>
      <c r="P67" s="98">
        <f t="shared" ref="P67:R67" si="24">SUM(P56:P66)</f>
        <v>72032930.328910917</v>
      </c>
      <c r="Q67" s="98">
        <f t="shared" si="24"/>
        <v>72143225.821916237</v>
      </c>
      <c r="R67" s="99">
        <f t="shared" si="24"/>
        <v>75247757.806129724</v>
      </c>
    </row>
    <row r="68" spans="2:18" ht="15" thickBot="1" x14ac:dyDescent="0.35">
      <c r="D68" s="74" t="s">
        <v>147</v>
      </c>
      <c r="E68" s="100">
        <f>E67-E21</f>
        <v>0</v>
      </c>
      <c r="F68" s="100">
        <f>F67-F21</f>
        <v>0</v>
      </c>
      <c r="G68" s="100"/>
      <c r="H68" s="100"/>
      <c r="I68" s="100"/>
      <c r="J68" s="74"/>
      <c r="K68" s="74"/>
      <c r="L68" s="74"/>
      <c r="M68" s="74"/>
      <c r="N68" s="100">
        <f>N67-E67</f>
        <v>0</v>
      </c>
      <c r="O68" s="100"/>
      <c r="P68" s="100"/>
      <c r="Q68" s="100"/>
      <c r="R68" s="100"/>
    </row>
    <row r="69" spans="2:18" ht="15" thickBot="1" x14ac:dyDescent="0.35">
      <c r="E69" s="60"/>
      <c r="F69" s="60"/>
      <c r="G69" s="60"/>
      <c r="H69" s="60"/>
      <c r="I69" s="60"/>
      <c r="K69" s="101"/>
      <c r="L69" s="102"/>
      <c r="M69" s="103" t="s">
        <v>157</v>
      </c>
      <c r="N69" s="104">
        <v>2027</v>
      </c>
      <c r="O69" s="104">
        <v>2028</v>
      </c>
      <c r="P69" s="104">
        <v>2029</v>
      </c>
      <c r="Q69" s="104">
        <v>2030</v>
      </c>
      <c r="R69" s="105">
        <v>2031</v>
      </c>
    </row>
    <row r="70" spans="2:18" ht="15.6" x14ac:dyDescent="0.3">
      <c r="B70" s="92" t="s">
        <v>158</v>
      </c>
      <c r="C70" s="93"/>
      <c r="D70" s="106"/>
      <c r="E70" s="93">
        <v>2022</v>
      </c>
      <c r="F70" s="93">
        <v>2023</v>
      </c>
      <c r="G70" s="93">
        <v>2024</v>
      </c>
      <c r="H70" s="93">
        <v>2025</v>
      </c>
      <c r="I70" s="94">
        <v>2026</v>
      </c>
      <c r="K70" s="95" t="s">
        <v>159</v>
      </c>
      <c r="L70" s="96"/>
      <c r="M70" s="107"/>
      <c r="N70" s="96">
        <v>2022</v>
      </c>
      <c r="O70" s="96">
        <v>2023</v>
      </c>
      <c r="P70" s="96">
        <v>2024</v>
      </c>
      <c r="Q70" s="96">
        <v>2025</v>
      </c>
      <c r="R70" s="97">
        <v>2026</v>
      </c>
    </row>
    <row r="71" spans="2:18" x14ac:dyDescent="0.3">
      <c r="B71" s="108" t="s">
        <v>152</v>
      </c>
      <c r="C71" s="109" t="s">
        <v>160</v>
      </c>
      <c r="D71" s="109"/>
      <c r="E71" s="109">
        <v>3</v>
      </c>
      <c r="F71" s="109">
        <v>3</v>
      </c>
      <c r="G71" s="109">
        <v>2</v>
      </c>
      <c r="H71" s="109">
        <v>2</v>
      </c>
      <c r="I71" s="110">
        <v>2</v>
      </c>
      <c r="K71" s="111" t="s">
        <v>152</v>
      </c>
      <c r="L71" s="112" t="s">
        <v>161</v>
      </c>
      <c r="M71" s="112"/>
      <c r="N71" s="112">
        <v>2</v>
      </c>
      <c r="O71" s="112">
        <v>1</v>
      </c>
      <c r="P71" s="112">
        <v>1</v>
      </c>
      <c r="Q71" s="112">
        <v>1</v>
      </c>
      <c r="R71" s="113">
        <v>1</v>
      </c>
    </row>
    <row r="72" spans="2:18" x14ac:dyDescent="0.3">
      <c r="B72" s="88">
        <v>0.04</v>
      </c>
      <c r="C72">
        <v>1</v>
      </c>
      <c r="D72" t="s">
        <v>134</v>
      </c>
      <c r="E72" s="59">
        <f t="shared" ref="E72:I76" si="25">$B72*E26/2*E$71+E57*$B72</f>
        <v>864211.62239999999</v>
      </c>
      <c r="F72" s="59">
        <f t="shared" si="25"/>
        <v>829643.15750399989</v>
      </c>
      <c r="G72" s="59">
        <f t="shared" si="25"/>
        <v>796457.43120383995</v>
      </c>
      <c r="H72" s="59">
        <f t="shared" si="25"/>
        <v>764599.13395568635</v>
      </c>
      <c r="I72" s="62">
        <f t="shared" si="25"/>
        <v>734015.16859745886</v>
      </c>
      <c r="K72" s="88">
        <v>0.04</v>
      </c>
      <c r="L72">
        <v>1</v>
      </c>
      <c r="M72" t="s">
        <v>134</v>
      </c>
      <c r="N72" s="59">
        <f t="shared" ref="N72:R76" si="26">$B72*N26/2*N$71+N57*$B72</f>
        <v>864211.62239999999</v>
      </c>
      <c r="O72" s="59">
        <f t="shared" si="26"/>
        <v>829643.15750399989</v>
      </c>
      <c r="P72" s="59">
        <f t="shared" si="26"/>
        <v>796457.43120383995</v>
      </c>
      <c r="Q72" s="59">
        <f t="shared" si="26"/>
        <v>764599.13395568635</v>
      </c>
      <c r="R72" s="62">
        <f t="shared" si="26"/>
        <v>734015.16859745886</v>
      </c>
    </row>
    <row r="73" spans="2:18" x14ac:dyDescent="0.3">
      <c r="B73" s="88">
        <v>0.06</v>
      </c>
      <c r="C73" s="63" t="s">
        <v>135</v>
      </c>
      <c r="D73" t="s">
        <v>136</v>
      </c>
      <c r="E73" s="59">
        <f t="shared" si="25"/>
        <v>638657.01220068894</v>
      </c>
      <c r="F73" s="59">
        <f t="shared" si="25"/>
        <v>603674.19146864768</v>
      </c>
      <c r="G73" s="59">
        <f t="shared" si="25"/>
        <v>569103.73998052883</v>
      </c>
      <c r="H73" s="59">
        <f t="shared" si="25"/>
        <v>657773.08758169727</v>
      </c>
      <c r="I73" s="62">
        <f t="shared" si="25"/>
        <v>621606.70232679532</v>
      </c>
      <c r="K73" s="88">
        <v>0.06</v>
      </c>
      <c r="L73" s="63" t="s">
        <v>135</v>
      </c>
      <c r="M73" t="s">
        <v>136</v>
      </c>
      <c r="N73" s="59">
        <f t="shared" si="26"/>
        <v>637043.61220068904</v>
      </c>
      <c r="O73" s="59">
        <f t="shared" si="26"/>
        <v>600470.99546864768</v>
      </c>
      <c r="P73" s="59">
        <f t="shared" si="26"/>
        <v>567742.73574052879</v>
      </c>
      <c r="Q73" s="59">
        <f t="shared" si="26"/>
        <v>596735.95759609703</v>
      </c>
      <c r="R73" s="62">
        <f t="shared" si="26"/>
        <v>623989.58614033111</v>
      </c>
    </row>
    <row r="74" spans="2:18" x14ac:dyDescent="0.3">
      <c r="B74" s="88">
        <v>0.2</v>
      </c>
      <c r="C74">
        <v>8</v>
      </c>
      <c r="D74" t="s">
        <v>137</v>
      </c>
      <c r="E74" s="59">
        <f t="shared" si="25"/>
        <v>208336.18304</v>
      </c>
      <c r="F74" s="59">
        <f t="shared" si="25"/>
        <v>173098.61843199999</v>
      </c>
      <c r="G74" s="59">
        <f t="shared" si="25"/>
        <v>141789.86274559997</v>
      </c>
      <c r="H74" s="59">
        <f t="shared" si="25"/>
        <v>120056.37419647997</v>
      </c>
      <c r="I74" s="62">
        <f t="shared" si="25"/>
        <v>102802.07303718399</v>
      </c>
      <c r="K74" s="88">
        <v>0.2</v>
      </c>
      <c r="L74">
        <v>8</v>
      </c>
      <c r="M74" t="s">
        <v>137</v>
      </c>
      <c r="N74" s="59">
        <f t="shared" si="26"/>
        <v>205214.98303999999</v>
      </c>
      <c r="O74" s="59">
        <f t="shared" si="26"/>
        <v>167355.61043200002</v>
      </c>
      <c r="P74" s="59">
        <f t="shared" si="26"/>
        <v>140315.40834560001</v>
      </c>
      <c r="Q74" s="59">
        <f t="shared" si="26"/>
        <v>118811.86467647998</v>
      </c>
      <c r="R74" s="62">
        <f t="shared" si="26"/>
        <v>101740.220581184</v>
      </c>
    </row>
    <row r="75" spans="2:18" x14ac:dyDescent="0.3">
      <c r="B75" s="88">
        <v>0.3</v>
      </c>
      <c r="C75">
        <v>10</v>
      </c>
      <c r="D75" t="s">
        <v>138</v>
      </c>
      <c r="E75" s="59">
        <f t="shared" si="25"/>
        <v>406170.87</v>
      </c>
      <c r="F75" s="59">
        <f t="shared" si="25"/>
        <v>429819.60899999994</v>
      </c>
      <c r="G75" s="59">
        <f t="shared" si="25"/>
        <v>368373.72629999998</v>
      </c>
      <c r="H75" s="59">
        <f t="shared" si="25"/>
        <v>257861.60840999996</v>
      </c>
      <c r="I75" s="62">
        <f t="shared" si="25"/>
        <v>282503.125887</v>
      </c>
      <c r="K75" s="88">
        <v>0.3</v>
      </c>
      <c r="L75">
        <v>10</v>
      </c>
      <c r="M75" t="s">
        <v>138</v>
      </c>
      <c r="N75" s="59">
        <f t="shared" si="26"/>
        <v>349170.87</v>
      </c>
      <c r="O75" s="59">
        <f t="shared" si="26"/>
        <v>311919.60899999994</v>
      </c>
      <c r="P75" s="59">
        <f t="shared" si="26"/>
        <v>353343.72629999992</v>
      </c>
      <c r="Q75" s="59">
        <f t="shared" si="26"/>
        <v>314840.60840999993</v>
      </c>
      <c r="R75" s="62">
        <f t="shared" si="26"/>
        <v>271388.42588699999</v>
      </c>
    </row>
    <row r="76" spans="2:18" x14ac:dyDescent="0.3">
      <c r="B76" s="88">
        <v>0.55000000000000004</v>
      </c>
      <c r="C76">
        <v>50</v>
      </c>
      <c r="D76" t="s">
        <v>139</v>
      </c>
      <c r="E76" s="59">
        <f t="shared" si="25"/>
        <v>45409.737559999987</v>
      </c>
      <c r="F76" s="59">
        <f t="shared" si="25"/>
        <v>43512.489151999995</v>
      </c>
      <c r="G76" s="59">
        <f t="shared" si="25"/>
        <v>31454.077868399996</v>
      </c>
      <c r="H76" s="59">
        <f t="shared" si="25"/>
        <v>37909.907540779997</v>
      </c>
      <c r="I76" s="62">
        <f t="shared" si="25"/>
        <v>41275.545893351002</v>
      </c>
      <c r="K76" s="88">
        <v>0.55000000000000004</v>
      </c>
      <c r="L76">
        <v>50</v>
      </c>
      <c r="M76" t="s">
        <v>139</v>
      </c>
      <c r="N76" s="59">
        <f t="shared" si="26"/>
        <v>34196.612559999987</v>
      </c>
      <c r="O76" s="59">
        <f t="shared" si="26"/>
        <v>26818.886401999996</v>
      </c>
      <c r="P76" s="59">
        <f t="shared" si="26"/>
        <v>35150.8438809</v>
      </c>
      <c r="Q76" s="59">
        <f t="shared" si="26"/>
        <v>39347.600246405003</v>
      </c>
      <c r="R76" s="62">
        <f t="shared" si="26"/>
        <v>41692.250110882254</v>
      </c>
    </row>
    <row r="77" spans="2:18" x14ac:dyDescent="0.3">
      <c r="B77" s="88">
        <v>1</v>
      </c>
      <c r="C77">
        <v>12</v>
      </c>
      <c r="D77" t="s">
        <v>140</v>
      </c>
      <c r="E77" s="59">
        <f>E31</f>
        <v>683908.72946927522</v>
      </c>
      <c r="F77" s="59">
        <f t="shared" ref="F77:I77" si="27">F31</f>
        <v>661701.98465609131</v>
      </c>
      <c r="G77" s="59">
        <f t="shared" si="27"/>
        <v>416264.44426500465</v>
      </c>
      <c r="H77" s="59">
        <f t="shared" si="27"/>
        <v>374083.32494355232</v>
      </c>
      <c r="I77" s="62">
        <f t="shared" si="27"/>
        <v>167117.27707642328</v>
      </c>
      <c r="K77" s="88">
        <v>1</v>
      </c>
      <c r="L77">
        <v>12</v>
      </c>
      <c r="M77" t="s">
        <v>140</v>
      </c>
      <c r="N77" s="59">
        <f>N31</f>
        <v>683908.72946927522</v>
      </c>
      <c r="O77" s="59">
        <f>O31/2</f>
        <v>330850.99232804566</v>
      </c>
      <c r="P77" s="59">
        <f>P31/2</f>
        <v>208132.22213250233</v>
      </c>
      <c r="Q77" s="59">
        <f>Q31/2</f>
        <v>187041.66247177616</v>
      </c>
      <c r="R77" s="62">
        <f>R31/2</f>
        <v>83558.638538211642</v>
      </c>
    </row>
    <row r="78" spans="2:18" x14ac:dyDescent="0.3">
      <c r="B78" s="88">
        <v>0.2</v>
      </c>
      <c r="C78">
        <v>13</v>
      </c>
      <c r="D78" t="s">
        <v>141</v>
      </c>
      <c r="E78" s="59">
        <f t="shared" ref="E78:I81" si="28">$B78*E32/2*E$71+E63*$B78</f>
        <v>0</v>
      </c>
      <c r="F78" s="59">
        <f t="shared" si="28"/>
        <v>0</v>
      </c>
      <c r="G78" s="59">
        <f t="shared" si="28"/>
        <v>0</v>
      </c>
      <c r="H78" s="59">
        <f t="shared" si="28"/>
        <v>0</v>
      </c>
      <c r="I78" s="62">
        <f t="shared" si="28"/>
        <v>0</v>
      </c>
      <c r="K78" s="88">
        <v>0.2</v>
      </c>
      <c r="L78">
        <v>13</v>
      </c>
      <c r="M78" t="s">
        <v>141</v>
      </c>
      <c r="N78" s="59">
        <f t="shared" ref="N78:R81" si="29">$B78*N32/2*N$71+N63*$B78</f>
        <v>0</v>
      </c>
      <c r="O78" s="59">
        <f t="shared" si="29"/>
        <v>0</v>
      </c>
      <c r="P78" s="59">
        <f t="shared" si="29"/>
        <v>0</v>
      </c>
      <c r="Q78" s="59">
        <f t="shared" si="29"/>
        <v>0</v>
      </c>
      <c r="R78" s="62">
        <f t="shared" si="29"/>
        <v>0</v>
      </c>
    </row>
    <row r="79" spans="2:18" x14ac:dyDescent="0.3">
      <c r="B79" s="88">
        <v>7.0000000000000007E-2</v>
      </c>
      <c r="C79">
        <v>14.1</v>
      </c>
      <c r="D79" t="s">
        <v>142</v>
      </c>
      <c r="E79" s="59">
        <f t="shared" si="28"/>
        <v>36108.366000000002</v>
      </c>
      <c r="F79" s="59">
        <f t="shared" si="28"/>
        <v>33580.780380000004</v>
      </c>
      <c r="G79" s="59">
        <f t="shared" si="28"/>
        <v>31230.125753400003</v>
      </c>
      <c r="H79" s="59">
        <f t="shared" si="28"/>
        <v>29044.016950662</v>
      </c>
      <c r="I79" s="62">
        <f t="shared" si="28"/>
        <v>27010.93576411566</v>
      </c>
      <c r="K79" s="88">
        <v>7.0000000000000007E-2</v>
      </c>
      <c r="L79">
        <v>14.1</v>
      </c>
      <c r="M79" t="s">
        <v>142</v>
      </c>
      <c r="N79" s="59">
        <f t="shared" si="29"/>
        <v>36108.366000000002</v>
      </c>
      <c r="O79" s="59">
        <f t="shared" si="29"/>
        <v>33580.780380000004</v>
      </c>
      <c r="P79" s="59">
        <f t="shared" si="29"/>
        <v>31230.125753400003</v>
      </c>
      <c r="Q79" s="59">
        <f t="shared" si="29"/>
        <v>29044.016950662</v>
      </c>
      <c r="R79" s="62">
        <f t="shared" si="29"/>
        <v>27010.93576411566</v>
      </c>
    </row>
    <row r="80" spans="2:18" x14ac:dyDescent="0.3">
      <c r="B80" s="88">
        <v>0.3</v>
      </c>
      <c r="C80">
        <v>46</v>
      </c>
      <c r="D80" t="s">
        <v>143</v>
      </c>
      <c r="E80" s="59">
        <f t="shared" si="28"/>
        <v>160799.65538633536</v>
      </c>
      <c r="F80" s="59">
        <f t="shared" si="28"/>
        <v>58959.873641656304</v>
      </c>
      <c r="G80" s="59">
        <f t="shared" si="28"/>
        <v>41271.911549159413</v>
      </c>
      <c r="H80" s="59">
        <f t="shared" si="28"/>
        <v>28890.338084411593</v>
      </c>
      <c r="I80" s="62">
        <f t="shared" si="28"/>
        <v>20223.236659088114</v>
      </c>
      <c r="K80" s="88">
        <v>0.3</v>
      </c>
      <c r="L80">
        <v>46</v>
      </c>
      <c r="M80" t="s">
        <v>143</v>
      </c>
      <c r="N80" s="59">
        <f t="shared" si="29"/>
        <v>107199.77025755691</v>
      </c>
      <c r="O80" s="59">
        <f t="shared" si="29"/>
        <v>75039.83918028984</v>
      </c>
      <c r="P80" s="59">
        <f t="shared" si="29"/>
        <v>52527.887426202891</v>
      </c>
      <c r="Q80" s="59">
        <f t="shared" si="29"/>
        <v>36769.521198342023</v>
      </c>
      <c r="R80" s="62">
        <f t="shared" si="29"/>
        <v>25738.664838839413</v>
      </c>
    </row>
    <row r="81" spans="2:18" x14ac:dyDescent="0.3">
      <c r="B81" s="88">
        <v>0.08</v>
      </c>
      <c r="C81">
        <v>47</v>
      </c>
      <c r="D81" t="s">
        <v>144</v>
      </c>
      <c r="E81" s="59">
        <f t="shared" si="28"/>
        <v>3575549.3718527989</v>
      </c>
      <c r="F81" s="59">
        <f t="shared" si="28"/>
        <v>3652656.2944072057</v>
      </c>
      <c r="G81" s="59">
        <f t="shared" si="28"/>
        <v>3526707.3652036632</v>
      </c>
      <c r="H81" s="59">
        <f t="shared" si="28"/>
        <v>3744788.8908341713</v>
      </c>
      <c r="I81" s="62">
        <f t="shared" si="28"/>
        <v>3860710.0128122163</v>
      </c>
      <c r="K81" s="88">
        <v>0.08</v>
      </c>
      <c r="L81">
        <v>47</v>
      </c>
      <c r="M81" t="s">
        <v>144</v>
      </c>
      <c r="N81" s="59">
        <f t="shared" si="29"/>
        <v>3311646.0424656123</v>
      </c>
      <c r="O81" s="59">
        <f t="shared" si="29"/>
        <v>3255732.4262983026</v>
      </c>
      <c r="P81" s="59">
        <f t="shared" si="29"/>
        <v>3391932.7202138635</v>
      </c>
      <c r="Q81" s="59">
        <f t="shared" si="29"/>
        <v>3558327.980809642</v>
      </c>
      <c r="R81" s="62">
        <f t="shared" si="29"/>
        <v>3731522.9163906602</v>
      </c>
    </row>
    <row r="82" spans="2:18" ht="15" thickBot="1" x14ac:dyDescent="0.35">
      <c r="B82" s="72"/>
      <c r="C82" s="73"/>
      <c r="D82" s="73"/>
      <c r="E82" s="114">
        <f>SUM(E72:E81)</f>
        <v>6619151.5479090977</v>
      </c>
      <c r="F82" s="114">
        <f t="shared" ref="F82:I82" si="30">SUM(F72:F81)</f>
        <v>6486646.9986416008</v>
      </c>
      <c r="G82" s="114">
        <f t="shared" si="30"/>
        <v>5922652.6848695958</v>
      </c>
      <c r="H82" s="114">
        <f t="shared" si="30"/>
        <v>6015006.6824974408</v>
      </c>
      <c r="I82" s="115">
        <f t="shared" si="30"/>
        <v>5857264.0780536328</v>
      </c>
      <c r="K82" s="72"/>
      <c r="L82" s="73"/>
      <c r="M82" s="73"/>
      <c r="N82" s="114">
        <f>SUM(N72:N81)</f>
        <v>6228700.6083931336</v>
      </c>
      <c r="O82" s="114">
        <f t="shared" ref="O82:R82" si="31">SUM(O72:O81)</f>
        <v>5631412.2969932854</v>
      </c>
      <c r="P82" s="114">
        <f t="shared" si="31"/>
        <v>5576833.100996837</v>
      </c>
      <c r="Q82" s="114">
        <f t="shared" si="31"/>
        <v>5645518.3463150905</v>
      </c>
      <c r="R82" s="115">
        <f t="shared" si="31"/>
        <v>5640656.8068486834</v>
      </c>
    </row>
    <row r="83" spans="2:18" x14ac:dyDescent="0.3">
      <c r="D83" s="74" t="s">
        <v>147</v>
      </c>
      <c r="E83" s="75">
        <f>E82-E51</f>
        <v>0</v>
      </c>
      <c r="F83" s="75">
        <f>F82-F51</f>
        <v>0</v>
      </c>
      <c r="G83" s="116"/>
      <c r="H83" s="116"/>
      <c r="I83" s="116"/>
      <c r="N83" s="116"/>
      <c r="O83" s="116"/>
      <c r="P83" s="116"/>
      <c r="Q83" s="116"/>
      <c r="R83" s="116"/>
    </row>
    <row r="85" spans="2:18" x14ac:dyDescent="0.3">
      <c r="B85" t="s">
        <v>162</v>
      </c>
      <c r="E85" s="60">
        <f>E51-E82</f>
        <v>0</v>
      </c>
      <c r="F85" s="60">
        <f>F51-F82</f>
        <v>0</v>
      </c>
      <c r="G85" s="60">
        <f>G51-G82</f>
        <v>271690.05103948619</v>
      </c>
      <c r="H85" s="60">
        <f>H51-H82</f>
        <v>284288.58297274169</v>
      </c>
      <c r="I85" s="60">
        <f>I51-I82</f>
        <v>213518.37912403606</v>
      </c>
      <c r="K85" t="s">
        <v>162</v>
      </c>
      <c r="N85" s="60">
        <f>N51-N82</f>
        <v>390450.93951596413</v>
      </c>
      <c r="O85" s="60">
        <f>O51-O82</f>
        <v>855234.70164831541</v>
      </c>
      <c r="P85" s="60">
        <f>P51-P82</f>
        <v>617509.63491224498</v>
      </c>
      <c r="Q85" s="60">
        <f>Q51-Q82</f>
        <v>653776.91915509198</v>
      </c>
      <c r="R85" s="60">
        <f>R51-R82</f>
        <v>430125.65032898542</v>
      </c>
    </row>
    <row r="86" spans="2:18" x14ac:dyDescent="0.3">
      <c r="B86" t="s">
        <v>163</v>
      </c>
      <c r="E86" s="117">
        <v>0.26500000000000001</v>
      </c>
      <c r="F86" s="117">
        <v>0.26500000000000001</v>
      </c>
      <c r="G86" s="117">
        <v>0.26500000000000001</v>
      </c>
      <c r="H86" s="117">
        <v>0.26500000000000001</v>
      </c>
      <c r="I86" s="117">
        <v>0.26500000000000001</v>
      </c>
      <c r="K86" t="s">
        <v>163</v>
      </c>
      <c r="N86" s="117">
        <v>0.26500000000000001</v>
      </c>
      <c r="O86" s="117">
        <v>0.26500000000000001</v>
      </c>
      <c r="P86" s="117">
        <v>0.26500000000000001</v>
      </c>
      <c r="Q86" s="117">
        <v>0.26500000000000001</v>
      </c>
      <c r="R86" s="117">
        <v>0.26500000000000001</v>
      </c>
    </row>
    <row r="87" spans="2:18" x14ac:dyDescent="0.3">
      <c r="B87" s="118" t="s">
        <v>164</v>
      </c>
      <c r="C87" s="118"/>
      <c r="D87" s="118"/>
      <c r="E87" s="119">
        <f>E85*E86</f>
        <v>0</v>
      </c>
      <c r="F87" s="119">
        <f>F85*F86</f>
        <v>0</v>
      </c>
      <c r="G87" s="119">
        <f>G85*G86</f>
        <v>71997.86352546385</v>
      </c>
      <c r="H87" s="119">
        <f>H85*H86</f>
        <v>75336.474487776548</v>
      </c>
      <c r="I87" s="119">
        <f>I85*I86</f>
        <v>56582.370467869558</v>
      </c>
      <c r="K87" s="118" t="s">
        <v>164</v>
      </c>
      <c r="L87" s="118"/>
      <c r="M87" s="118"/>
      <c r="N87" s="119">
        <f>N85*N86</f>
        <v>103469.4989717305</v>
      </c>
      <c r="O87" s="119">
        <f>O85*O86</f>
        <v>226637.19593680359</v>
      </c>
      <c r="P87" s="119">
        <f>P85*P86</f>
        <v>163640.05325174492</v>
      </c>
      <c r="Q87" s="119">
        <f>Q85*Q86</f>
        <v>173250.88357609938</v>
      </c>
      <c r="R87" s="119">
        <f>R85*R86</f>
        <v>113983.29733718114</v>
      </c>
    </row>
    <row r="88" spans="2:18" x14ac:dyDescent="0.3">
      <c r="B88" s="52"/>
      <c r="K88" s="52"/>
    </row>
    <row r="89" spans="2:18" x14ac:dyDescent="0.3">
      <c r="B89" s="120" t="s">
        <v>165</v>
      </c>
      <c r="C89" s="121"/>
      <c r="D89" s="121"/>
      <c r="E89" s="122">
        <f>E87/(1-E86)</f>
        <v>0</v>
      </c>
      <c r="F89" s="122">
        <f>F87/(1-F86)</f>
        <v>0</v>
      </c>
      <c r="G89" s="122">
        <f>G87/(1-G86)</f>
        <v>97956.276905392995</v>
      </c>
      <c r="H89" s="122">
        <f>H87/(1-H86)</f>
        <v>102498.60474527422</v>
      </c>
      <c r="I89" s="122">
        <f>I87/(1-I86)</f>
        <v>76982.81696308784</v>
      </c>
      <c r="K89" s="120" t="s">
        <v>165</v>
      </c>
      <c r="L89" s="121"/>
      <c r="M89" s="121"/>
      <c r="N89" s="122">
        <f>N87/(1-N86)</f>
        <v>140774.82853296667</v>
      </c>
      <c r="O89" s="122">
        <f>O87/(1-O86)</f>
        <v>308349.92644463072</v>
      </c>
      <c r="P89" s="122">
        <f>P87/(1-P86)</f>
        <v>222639.52823366656</v>
      </c>
      <c r="Q89" s="122">
        <f>Q87/(1-Q86)</f>
        <v>235715.48785863863</v>
      </c>
      <c r="R89" s="122">
        <f>R87/(1-R86)</f>
        <v>155079.31610500836</v>
      </c>
    </row>
    <row r="91" spans="2:18" x14ac:dyDescent="0.3">
      <c r="G91" s="123"/>
    </row>
    <row r="92" spans="2:18" ht="44.25" customHeight="1" x14ac:dyDescent="0.3">
      <c r="E92" s="124" t="s">
        <v>166</v>
      </c>
      <c r="F92" s="125">
        <f>AVERAGE(E85:I85)</f>
        <v>153899.4026272528</v>
      </c>
      <c r="G92" s="126">
        <v>153899</v>
      </c>
      <c r="H92" s="187" t="s">
        <v>167</v>
      </c>
      <c r="I92" s="187"/>
      <c r="J92" s="127"/>
      <c r="K92" s="127"/>
      <c r="N92" s="124" t="s">
        <v>166</v>
      </c>
      <c r="O92" s="125">
        <f>AVERAGE(N85:R85)</f>
        <v>589419.56911212043</v>
      </c>
    </row>
    <row r="93" spans="2:18" x14ac:dyDescent="0.3">
      <c r="E93" t="s">
        <v>168</v>
      </c>
      <c r="F93" s="117">
        <f>E86</f>
        <v>0.26500000000000001</v>
      </c>
      <c r="N93" t="s">
        <v>168</v>
      </c>
      <c r="O93" s="117">
        <f>N86</f>
        <v>0.26500000000000001</v>
      </c>
    </row>
    <row r="94" spans="2:18" ht="15" thickBot="1" x14ac:dyDescent="0.35">
      <c r="E94" t="s">
        <v>169</v>
      </c>
      <c r="F94" s="60">
        <f>F92*F93</f>
        <v>40783.341696221993</v>
      </c>
      <c r="N94" t="s">
        <v>169</v>
      </c>
      <c r="O94" s="60">
        <f>O92*O93</f>
        <v>156196.18581471193</v>
      </c>
    </row>
    <row r="95" spans="2:18" ht="15" thickBot="1" x14ac:dyDescent="0.35">
      <c r="E95" t="s">
        <v>170</v>
      </c>
      <c r="F95" s="128">
        <f>F94/(1-F93)</f>
        <v>55487.539722751011</v>
      </c>
      <c r="N95" t="s">
        <v>170</v>
      </c>
      <c r="O95" s="128">
        <f>O94/(1-O93)</f>
        <v>212511.81743498222</v>
      </c>
    </row>
    <row r="97" spans="3:13" x14ac:dyDescent="0.3">
      <c r="I97" s="51" t="s">
        <v>171</v>
      </c>
      <c r="J97" s="60">
        <f>O92-F92</f>
        <v>435520.16648486763</v>
      </c>
    </row>
    <row r="98" spans="3:13" x14ac:dyDescent="0.3">
      <c r="I98" t="s">
        <v>168</v>
      </c>
      <c r="J98" s="117">
        <v>0.26500000000000001</v>
      </c>
    </row>
    <row r="99" spans="3:13" ht="15" thickBot="1" x14ac:dyDescent="0.35">
      <c r="I99" t="s">
        <v>164</v>
      </c>
      <c r="J99" s="60">
        <f>J97*J98</f>
        <v>115412.84411848993</v>
      </c>
      <c r="M99" s="60"/>
    </row>
    <row r="100" spans="3:13" ht="15" thickBot="1" x14ac:dyDescent="0.35">
      <c r="I100" s="51" t="s">
        <v>172</v>
      </c>
      <c r="J100" s="129">
        <f>J99/(1-J98)</f>
        <v>157024.27771223121</v>
      </c>
      <c r="L100" s="130"/>
    </row>
    <row r="101" spans="3:13" ht="15" thickBot="1" x14ac:dyDescent="0.35">
      <c r="J101">
        <v>5</v>
      </c>
      <c r="K101" t="s">
        <v>173</v>
      </c>
    </row>
    <row r="102" spans="3:13" ht="15" thickBot="1" x14ac:dyDescent="0.35">
      <c r="J102" s="131">
        <f>J101*J100</f>
        <v>785121.38856115611</v>
      </c>
      <c r="K102" t="s">
        <v>174</v>
      </c>
    </row>
    <row r="103" spans="3:13" ht="15" thickBot="1" x14ac:dyDescent="0.35"/>
    <row r="104" spans="3:13" ht="15" thickBot="1" x14ac:dyDescent="0.35">
      <c r="C104" s="188" t="s">
        <v>175</v>
      </c>
      <c r="D104" s="189"/>
      <c r="E104" s="189"/>
      <c r="F104" s="189"/>
      <c r="G104" s="189"/>
      <c r="H104" s="189"/>
      <c r="I104" s="190"/>
    </row>
    <row r="105" spans="3:13" x14ac:dyDescent="0.3">
      <c r="C105" s="191" t="s">
        <v>176</v>
      </c>
      <c r="D105" s="192"/>
      <c r="E105" s="192"/>
      <c r="F105" s="192"/>
      <c r="G105" s="192"/>
      <c r="H105" s="192"/>
      <c r="I105" s="193"/>
    </row>
    <row r="106" spans="3:13" x14ac:dyDescent="0.3">
      <c r="C106" s="191"/>
      <c r="D106" s="192"/>
      <c r="E106" s="192"/>
      <c r="F106" s="192"/>
      <c r="G106" s="192"/>
      <c r="H106" s="192"/>
      <c r="I106" s="193"/>
    </row>
    <row r="107" spans="3:13" x14ac:dyDescent="0.3">
      <c r="C107" s="191"/>
      <c r="D107" s="192"/>
      <c r="E107" s="192"/>
      <c r="F107" s="192"/>
      <c r="G107" s="192"/>
      <c r="H107" s="192"/>
      <c r="I107" s="193"/>
    </row>
    <row r="108" spans="3:13" x14ac:dyDescent="0.3">
      <c r="C108" s="191"/>
      <c r="D108" s="192"/>
      <c r="E108" s="192"/>
      <c r="F108" s="192"/>
      <c r="G108" s="192"/>
      <c r="H108" s="192"/>
      <c r="I108" s="193"/>
    </row>
    <row r="109" spans="3:13" x14ac:dyDescent="0.3">
      <c r="C109" s="191"/>
      <c r="D109" s="192"/>
      <c r="E109" s="192"/>
      <c r="F109" s="192"/>
      <c r="G109" s="192"/>
      <c r="H109" s="192"/>
      <c r="I109" s="193"/>
    </row>
    <row r="110" spans="3:13" x14ac:dyDescent="0.3">
      <c r="C110" s="191"/>
      <c r="D110" s="192"/>
      <c r="E110" s="192"/>
      <c r="F110" s="192"/>
      <c r="G110" s="192"/>
      <c r="H110" s="192"/>
      <c r="I110" s="193"/>
    </row>
    <row r="111" spans="3:13" x14ac:dyDescent="0.3">
      <c r="C111" s="191"/>
      <c r="D111" s="192"/>
      <c r="E111" s="192"/>
      <c r="F111" s="192"/>
      <c r="G111" s="192"/>
      <c r="H111" s="192"/>
      <c r="I111" s="193"/>
    </row>
    <row r="112" spans="3:13" x14ac:dyDescent="0.3">
      <c r="C112" s="191"/>
      <c r="D112" s="192"/>
      <c r="E112" s="192"/>
      <c r="F112" s="192"/>
      <c r="G112" s="192"/>
      <c r="H112" s="192"/>
      <c r="I112" s="193"/>
    </row>
    <row r="113" spans="3:9" x14ac:dyDescent="0.3">
      <c r="C113" s="191"/>
      <c r="D113" s="192"/>
      <c r="E113" s="192"/>
      <c r="F113" s="192"/>
      <c r="G113" s="192"/>
      <c r="H113" s="192"/>
      <c r="I113" s="193"/>
    </row>
    <row r="114" spans="3:9" x14ac:dyDescent="0.3">
      <c r="C114" s="191"/>
      <c r="D114" s="192"/>
      <c r="E114" s="192"/>
      <c r="F114" s="192"/>
      <c r="G114" s="192"/>
      <c r="H114" s="192"/>
      <c r="I114" s="193"/>
    </row>
    <row r="115" spans="3:9" x14ac:dyDescent="0.3">
      <c r="C115" s="191"/>
      <c r="D115" s="192"/>
      <c r="E115" s="192"/>
      <c r="F115" s="192"/>
      <c r="G115" s="192"/>
      <c r="H115" s="192"/>
      <c r="I115" s="193"/>
    </row>
    <row r="116" spans="3:9" x14ac:dyDescent="0.3">
      <c r="C116" s="191"/>
      <c r="D116" s="192"/>
      <c r="E116" s="192"/>
      <c r="F116" s="192"/>
      <c r="G116" s="192"/>
      <c r="H116" s="192"/>
      <c r="I116" s="193"/>
    </row>
    <row r="117" spans="3:9" x14ac:dyDescent="0.3">
      <c r="C117" s="191"/>
      <c r="D117" s="192"/>
      <c r="E117" s="192"/>
      <c r="F117" s="192"/>
      <c r="G117" s="192"/>
      <c r="H117" s="192"/>
      <c r="I117" s="193"/>
    </row>
    <row r="118" spans="3:9" ht="66.75" customHeight="1" x14ac:dyDescent="0.3">
      <c r="C118" s="191"/>
      <c r="D118" s="192"/>
      <c r="E118" s="192"/>
      <c r="F118" s="192"/>
      <c r="G118" s="192"/>
      <c r="H118" s="192"/>
      <c r="I118" s="193"/>
    </row>
    <row r="119" spans="3:9" ht="15" thickBot="1" x14ac:dyDescent="0.35">
      <c r="C119" s="194"/>
      <c r="D119" s="195"/>
      <c r="E119" s="195"/>
      <c r="F119" s="195"/>
      <c r="G119" s="195"/>
      <c r="H119" s="195"/>
      <c r="I119" s="196"/>
    </row>
  </sheetData>
  <mergeCells count="5">
    <mergeCell ref="B7:I7"/>
    <mergeCell ref="K7:R7"/>
    <mergeCell ref="H92:I92"/>
    <mergeCell ref="C104:I104"/>
    <mergeCell ref="C105:I119"/>
  </mergeCells>
  <pageMargins left="0.7" right="0.7" top="0.75" bottom="0.75" header="0.3" footer="0.3"/>
  <pageSetup scale="38" orientation="portrait" r:id="rId1"/>
  <headerFooter>
    <oddFooter>&amp;C&amp;F&amp;R&amp;A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JT1.2</vt:lpstr>
      <vt:lpstr>JT1.3</vt:lpstr>
      <vt:lpstr>JT1.4</vt:lpstr>
      <vt:lpstr>JT1.5</vt:lpstr>
      <vt:lpstr>JT1.6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Molon</dc:creator>
  <cp:lastModifiedBy>Dan Molon</cp:lastModifiedBy>
  <cp:lastPrinted>2022-02-02T15:41:16Z</cp:lastPrinted>
  <dcterms:created xsi:type="dcterms:W3CDTF">2022-01-22T16:49:36Z</dcterms:created>
  <dcterms:modified xsi:type="dcterms:W3CDTF">2022-02-02T17:51:08Z</dcterms:modified>
</cp:coreProperties>
</file>