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gresearch-my.sharepoint.com/personal/gwaschbusch_pacificeconomicsgroup_com/Documents/Documents/Documents/OEB/HON TxDx 2021-0110/IR Jan 2022/"/>
    </mc:Choice>
  </mc:AlternateContent>
  <xr:revisionPtr revIDLastSave="0" documentId="8_{5B838191-3925-4D75-A7A0-26F1D1AC5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ery1" sheetId="1" r:id="rId1"/>
  </sheets>
  <definedNames>
    <definedName name="_xlnm._FilterDatabase" localSheetId="0" hidden="1">Query1!$A$7:$BT$1387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86" i="1" l="1"/>
  <c r="H1387" i="1"/>
  <c r="H1386" i="1"/>
  <c r="J1387" i="1"/>
  <c r="BU10" i="1"/>
  <c r="BU1385" i="1"/>
  <c r="BU1360" i="1"/>
  <c r="BU1335" i="1"/>
  <c r="BU1310" i="1"/>
  <c r="BU1285" i="1"/>
  <c r="BU1260" i="1"/>
  <c r="BU1235" i="1"/>
  <c r="BU1210" i="1"/>
  <c r="BU1185" i="1"/>
  <c r="BU1160" i="1"/>
  <c r="BU1135" i="1"/>
  <c r="BU1110" i="1"/>
  <c r="BU1085" i="1"/>
  <c r="BU1060" i="1"/>
  <c r="BU1035" i="1"/>
  <c r="BU1010" i="1"/>
  <c r="BU985" i="1"/>
  <c r="BU960" i="1"/>
  <c r="BU935" i="1"/>
  <c r="BU910" i="1"/>
  <c r="BU885" i="1"/>
  <c r="BU860" i="1"/>
  <c r="BU835" i="1"/>
  <c r="BU810" i="1"/>
  <c r="BU785" i="1"/>
  <c r="BU760" i="1"/>
  <c r="BU735" i="1"/>
  <c r="BU710" i="1"/>
  <c r="BU685" i="1"/>
  <c r="BU660" i="1"/>
  <c r="BU635" i="1"/>
  <c r="BU610" i="1"/>
  <c r="BU585" i="1"/>
  <c r="BU560" i="1"/>
  <c r="BU535" i="1"/>
  <c r="BU510" i="1"/>
  <c r="BU485" i="1"/>
  <c r="BU460" i="1"/>
  <c r="BU435" i="1"/>
  <c r="BU410" i="1"/>
  <c r="BU385" i="1"/>
  <c r="BU360" i="1"/>
  <c r="BU335" i="1"/>
  <c r="BU310" i="1"/>
  <c r="BU285" i="1"/>
  <c r="BU260" i="1"/>
  <c r="BU235" i="1"/>
  <c r="BU210" i="1"/>
  <c r="BU185" i="1"/>
  <c r="BU160" i="1"/>
  <c r="BU135" i="1"/>
  <c r="BU110" i="1"/>
  <c r="BU85" i="1"/>
  <c r="BU60" i="1"/>
  <c r="BU35" i="1"/>
  <c r="BO1135" i="1"/>
  <c r="BO985" i="1"/>
  <c r="BN1385" i="1"/>
  <c r="BN1384" i="1"/>
  <c r="BN1383" i="1"/>
  <c r="BO1385" i="1" s="1"/>
  <c r="BN1382" i="1"/>
  <c r="BN1381" i="1"/>
  <c r="BN1380" i="1"/>
  <c r="BN1379" i="1"/>
  <c r="BN1378" i="1"/>
  <c r="BN1377" i="1"/>
  <c r="BN1376" i="1"/>
  <c r="BN1375" i="1"/>
  <c r="BN1374" i="1"/>
  <c r="BN1373" i="1"/>
  <c r="BN1372" i="1"/>
  <c r="BN1371" i="1"/>
  <c r="BN1370" i="1"/>
  <c r="BN1369" i="1"/>
  <c r="BN1368" i="1"/>
  <c r="BN1367" i="1"/>
  <c r="BN1366" i="1"/>
  <c r="BN1365" i="1"/>
  <c r="BN1364" i="1"/>
  <c r="BN1363" i="1"/>
  <c r="BN1362" i="1"/>
  <c r="BN1361" i="1"/>
  <c r="BN1360" i="1"/>
  <c r="BN1359" i="1"/>
  <c r="BN1358" i="1"/>
  <c r="BO1360" i="1" s="1"/>
  <c r="BN1357" i="1"/>
  <c r="BN1356" i="1"/>
  <c r="BN1355" i="1"/>
  <c r="BN1354" i="1"/>
  <c r="BN1353" i="1"/>
  <c r="BN1352" i="1"/>
  <c r="BN1351" i="1"/>
  <c r="BN1350" i="1"/>
  <c r="BN1349" i="1"/>
  <c r="BN1348" i="1"/>
  <c r="BN1347" i="1"/>
  <c r="BN1346" i="1"/>
  <c r="BN1345" i="1"/>
  <c r="BN1344" i="1"/>
  <c r="BN1343" i="1"/>
  <c r="BN1342" i="1"/>
  <c r="BN1341" i="1"/>
  <c r="BN1340" i="1"/>
  <c r="BN1339" i="1"/>
  <c r="BN1338" i="1"/>
  <c r="BN1337" i="1"/>
  <c r="BN1336" i="1"/>
  <c r="BN1335" i="1"/>
  <c r="BN1334" i="1"/>
  <c r="BN1333" i="1"/>
  <c r="BO1335" i="1" s="1"/>
  <c r="BN1332" i="1"/>
  <c r="BN1331" i="1"/>
  <c r="BN1330" i="1"/>
  <c r="BN1329" i="1"/>
  <c r="BN1328" i="1"/>
  <c r="BN1327" i="1"/>
  <c r="BN1326" i="1"/>
  <c r="BN1325" i="1"/>
  <c r="BN1324" i="1"/>
  <c r="BN1323" i="1"/>
  <c r="BN1322" i="1"/>
  <c r="BN1321" i="1"/>
  <c r="BN1320" i="1"/>
  <c r="BN1319" i="1"/>
  <c r="BN1318" i="1"/>
  <c r="BN1317" i="1"/>
  <c r="BN1316" i="1"/>
  <c r="BN1315" i="1"/>
  <c r="BN1314" i="1"/>
  <c r="BN1313" i="1"/>
  <c r="BN1312" i="1"/>
  <c r="BN1311" i="1"/>
  <c r="BN1310" i="1"/>
  <c r="BN1309" i="1"/>
  <c r="BN1308" i="1"/>
  <c r="BO1310" i="1" s="1"/>
  <c r="BN1307" i="1"/>
  <c r="BN1306" i="1"/>
  <c r="BN1305" i="1"/>
  <c r="BN1304" i="1"/>
  <c r="BN1303" i="1"/>
  <c r="BN1302" i="1"/>
  <c r="BN1301" i="1"/>
  <c r="BN1300" i="1"/>
  <c r="BN1299" i="1"/>
  <c r="BN1298" i="1"/>
  <c r="BN1297" i="1"/>
  <c r="BN1296" i="1"/>
  <c r="BN1295" i="1"/>
  <c r="BN1294" i="1"/>
  <c r="BN1293" i="1"/>
  <c r="BN1292" i="1"/>
  <c r="BN1291" i="1"/>
  <c r="BN1290" i="1"/>
  <c r="BN1289" i="1"/>
  <c r="BN1288" i="1"/>
  <c r="BN1287" i="1"/>
  <c r="BN1286" i="1"/>
  <c r="BN1285" i="1"/>
  <c r="BN1284" i="1"/>
  <c r="BN1283" i="1"/>
  <c r="BO1285" i="1" s="1"/>
  <c r="BN1282" i="1"/>
  <c r="BN1281" i="1"/>
  <c r="BN1280" i="1"/>
  <c r="BN1279" i="1"/>
  <c r="BN1278" i="1"/>
  <c r="BN1277" i="1"/>
  <c r="BN1276" i="1"/>
  <c r="BN1275" i="1"/>
  <c r="BN1274" i="1"/>
  <c r="BN1273" i="1"/>
  <c r="BN1272" i="1"/>
  <c r="BN1271" i="1"/>
  <c r="BN1270" i="1"/>
  <c r="BN1269" i="1"/>
  <c r="BN1268" i="1"/>
  <c r="BN1267" i="1"/>
  <c r="BN1266" i="1"/>
  <c r="BN1265" i="1"/>
  <c r="BN1264" i="1"/>
  <c r="BN1263" i="1"/>
  <c r="BN1262" i="1"/>
  <c r="BN1261" i="1"/>
  <c r="BN1260" i="1"/>
  <c r="BN1259" i="1"/>
  <c r="BN1258" i="1"/>
  <c r="BO1260" i="1" s="1"/>
  <c r="BN1257" i="1"/>
  <c r="BN1256" i="1"/>
  <c r="BN1255" i="1"/>
  <c r="BN1254" i="1"/>
  <c r="BN1253" i="1"/>
  <c r="BN1252" i="1"/>
  <c r="BN1251" i="1"/>
  <c r="BN1250" i="1"/>
  <c r="BN1249" i="1"/>
  <c r="BN1248" i="1"/>
  <c r="BN1247" i="1"/>
  <c r="BN1246" i="1"/>
  <c r="BN1245" i="1"/>
  <c r="BN1244" i="1"/>
  <c r="BN1243" i="1"/>
  <c r="BN1242" i="1"/>
  <c r="BN1241" i="1"/>
  <c r="BN1240" i="1"/>
  <c r="BN1239" i="1"/>
  <c r="BN1238" i="1"/>
  <c r="BN1237" i="1"/>
  <c r="BN1236" i="1"/>
  <c r="BN1235" i="1"/>
  <c r="BN1234" i="1"/>
  <c r="BN1233" i="1"/>
  <c r="BO1235" i="1" s="1"/>
  <c r="BN1232" i="1"/>
  <c r="BN1231" i="1"/>
  <c r="BN1230" i="1"/>
  <c r="BN1229" i="1"/>
  <c r="BN1228" i="1"/>
  <c r="BN1227" i="1"/>
  <c r="BN1226" i="1"/>
  <c r="BN1225" i="1"/>
  <c r="BN1224" i="1"/>
  <c r="BN1223" i="1"/>
  <c r="BN1222" i="1"/>
  <c r="BN1221" i="1"/>
  <c r="BN1220" i="1"/>
  <c r="BN1219" i="1"/>
  <c r="BN1218" i="1"/>
  <c r="BN1217" i="1"/>
  <c r="BN1216" i="1"/>
  <c r="BN1215" i="1"/>
  <c r="BN1214" i="1"/>
  <c r="BN1213" i="1"/>
  <c r="BN1212" i="1"/>
  <c r="BN1211" i="1"/>
  <c r="BN1210" i="1"/>
  <c r="BN1209" i="1"/>
  <c r="BN1208" i="1"/>
  <c r="BO1210" i="1" s="1"/>
  <c r="BN1207" i="1"/>
  <c r="BN1206" i="1"/>
  <c r="BN1205" i="1"/>
  <c r="BN1204" i="1"/>
  <c r="BN1203" i="1"/>
  <c r="BN1202" i="1"/>
  <c r="BN1201" i="1"/>
  <c r="BN1200" i="1"/>
  <c r="BN1199" i="1"/>
  <c r="BN1198" i="1"/>
  <c r="BN1197" i="1"/>
  <c r="BN1196" i="1"/>
  <c r="BN1195" i="1"/>
  <c r="BN1194" i="1"/>
  <c r="BN1193" i="1"/>
  <c r="BN1192" i="1"/>
  <c r="BN1191" i="1"/>
  <c r="BN1190" i="1"/>
  <c r="BN1189" i="1"/>
  <c r="BN1188" i="1"/>
  <c r="BN1187" i="1"/>
  <c r="BN1186" i="1"/>
  <c r="BN1185" i="1"/>
  <c r="BN1184" i="1"/>
  <c r="BN1183" i="1"/>
  <c r="BO1185" i="1" s="1"/>
  <c r="BN1182" i="1"/>
  <c r="BN1181" i="1"/>
  <c r="BN1180" i="1"/>
  <c r="BN1179" i="1"/>
  <c r="BN1178" i="1"/>
  <c r="BN1177" i="1"/>
  <c r="BN1176" i="1"/>
  <c r="BN1175" i="1"/>
  <c r="BN1174" i="1"/>
  <c r="BN1173" i="1"/>
  <c r="BN1172" i="1"/>
  <c r="BN1171" i="1"/>
  <c r="BN1170" i="1"/>
  <c r="BN1169" i="1"/>
  <c r="BN1168" i="1"/>
  <c r="BN1167" i="1"/>
  <c r="BN1166" i="1"/>
  <c r="BN1165" i="1"/>
  <c r="BN1164" i="1"/>
  <c r="BN1163" i="1"/>
  <c r="BN1162" i="1"/>
  <c r="BN1161" i="1"/>
  <c r="BN1160" i="1"/>
  <c r="BO1160" i="1" s="1"/>
  <c r="BN1159" i="1"/>
  <c r="BN1158" i="1"/>
  <c r="BN1157" i="1"/>
  <c r="BN1156" i="1"/>
  <c r="BN1155" i="1"/>
  <c r="BN1154" i="1"/>
  <c r="BN1153" i="1"/>
  <c r="BN1152" i="1"/>
  <c r="BN1151" i="1"/>
  <c r="BN1150" i="1"/>
  <c r="BN1149" i="1"/>
  <c r="BN1148" i="1"/>
  <c r="BN1147" i="1"/>
  <c r="BN1146" i="1"/>
  <c r="BN1145" i="1"/>
  <c r="BN1144" i="1"/>
  <c r="BN1143" i="1"/>
  <c r="BN1142" i="1"/>
  <c r="BN1141" i="1"/>
  <c r="BN1140" i="1"/>
  <c r="BN1139" i="1"/>
  <c r="BN1138" i="1"/>
  <c r="BN1137" i="1"/>
  <c r="BN1136" i="1"/>
  <c r="BN1135" i="1"/>
  <c r="BN1134" i="1"/>
  <c r="BN1133" i="1"/>
  <c r="BN1132" i="1"/>
  <c r="BN1131" i="1"/>
  <c r="BN1130" i="1"/>
  <c r="BN1129" i="1"/>
  <c r="BN1128" i="1"/>
  <c r="BN1127" i="1"/>
  <c r="BN1126" i="1"/>
  <c r="BN1125" i="1"/>
  <c r="BN1124" i="1"/>
  <c r="BN1123" i="1"/>
  <c r="BN1122" i="1"/>
  <c r="BN1121" i="1"/>
  <c r="BN1120" i="1"/>
  <c r="BN1119" i="1"/>
  <c r="BN1118" i="1"/>
  <c r="BN1117" i="1"/>
  <c r="BN1116" i="1"/>
  <c r="BN1115" i="1"/>
  <c r="BN1114" i="1"/>
  <c r="BN1113" i="1"/>
  <c r="BN1112" i="1"/>
  <c r="BN1111" i="1"/>
  <c r="BN1110" i="1"/>
  <c r="BN1109" i="1"/>
  <c r="BN1108" i="1"/>
  <c r="BO1110" i="1" s="1"/>
  <c r="BN1107" i="1"/>
  <c r="BN1106" i="1"/>
  <c r="BN1105" i="1"/>
  <c r="BN1104" i="1"/>
  <c r="BN1103" i="1"/>
  <c r="BN1102" i="1"/>
  <c r="BN1101" i="1"/>
  <c r="BN1100" i="1"/>
  <c r="BN1099" i="1"/>
  <c r="BN1098" i="1"/>
  <c r="BN1097" i="1"/>
  <c r="BN1096" i="1"/>
  <c r="BN1095" i="1"/>
  <c r="BN1094" i="1"/>
  <c r="BN1093" i="1"/>
  <c r="BN1092" i="1"/>
  <c r="BN1091" i="1"/>
  <c r="BN1090" i="1"/>
  <c r="BN1089" i="1"/>
  <c r="BN1088" i="1"/>
  <c r="BN1087" i="1"/>
  <c r="BN1086" i="1"/>
  <c r="BN1085" i="1"/>
  <c r="BN1084" i="1"/>
  <c r="BN1083" i="1"/>
  <c r="BO1085" i="1" s="1"/>
  <c r="BN1082" i="1"/>
  <c r="BN1081" i="1"/>
  <c r="BN1080" i="1"/>
  <c r="BN1079" i="1"/>
  <c r="BN1078" i="1"/>
  <c r="BN1077" i="1"/>
  <c r="BN1076" i="1"/>
  <c r="BN1075" i="1"/>
  <c r="BN1074" i="1"/>
  <c r="BN1073" i="1"/>
  <c r="BN1072" i="1"/>
  <c r="BN1071" i="1"/>
  <c r="BN1070" i="1"/>
  <c r="BN1069" i="1"/>
  <c r="BN1068" i="1"/>
  <c r="BN1067" i="1"/>
  <c r="BN1066" i="1"/>
  <c r="BN1065" i="1"/>
  <c r="BN1064" i="1"/>
  <c r="BN1063" i="1"/>
  <c r="BN1062" i="1"/>
  <c r="BN1061" i="1"/>
  <c r="BN1060" i="1"/>
  <c r="BN1059" i="1"/>
  <c r="BN1058" i="1"/>
  <c r="BO1060" i="1" s="1"/>
  <c r="BN1057" i="1"/>
  <c r="BN1056" i="1"/>
  <c r="BN1055" i="1"/>
  <c r="BN1054" i="1"/>
  <c r="BN1053" i="1"/>
  <c r="BN1052" i="1"/>
  <c r="BN1051" i="1"/>
  <c r="BN1050" i="1"/>
  <c r="BN1049" i="1"/>
  <c r="BN1048" i="1"/>
  <c r="BN1047" i="1"/>
  <c r="BN1046" i="1"/>
  <c r="BN1045" i="1"/>
  <c r="BN1044" i="1"/>
  <c r="BN1043" i="1"/>
  <c r="BN1042" i="1"/>
  <c r="BN1041" i="1"/>
  <c r="BN1040" i="1"/>
  <c r="BN1039" i="1"/>
  <c r="BN1038" i="1"/>
  <c r="BN1037" i="1"/>
  <c r="BN1036" i="1"/>
  <c r="BN1035" i="1"/>
  <c r="BN1034" i="1"/>
  <c r="BN1033" i="1"/>
  <c r="BO1035" i="1" s="1"/>
  <c r="BN1032" i="1"/>
  <c r="BN1031" i="1"/>
  <c r="BN1030" i="1"/>
  <c r="BN1029" i="1"/>
  <c r="BN1028" i="1"/>
  <c r="BN1027" i="1"/>
  <c r="BN1026" i="1"/>
  <c r="BN1025" i="1"/>
  <c r="BN1024" i="1"/>
  <c r="BN1023" i="1"/>
  <c r="BN1022" i="1"/>
  <c r="BN1021" i="1"/>
  <c r="BN1020" i="1"/>
  <c r="BN1019" i="1"/>
  <c r="BN1018" i="1"/>
  <c r="BN1017" i="1"/>
  <c r="BN1016" i="1"/>
  <c r="BN1015" i="1"/>
  <c r="BN1014" i="1"/>
  <c r="BN1013" i="1"/>
  <c r="BN1012" i="1"/>
  <c r="BN1011" i="1"/>
  <c r="BN1010" i="1"/>
  <c r="BN1009" i="1"/>
  <c r="BN1008" i="1"/>
  <c r="BO1010" i="1" s="1"/>
  <c r="BN1007" i="1"/>
  <c r="BN1006" i="1"/>
  <c r="BN1005" i="1"/>
  <c r="BN1004" i="1"/>
  <c r="BN1003" i="1"/>
  <c r="BN1002" i="1"/>
  <c r="BN1001" i="1"/>
  <c r="BN1000" i="1"/>
  <c r="BN999" i="1"/>
  <c r="BN998" i="1"/>
  <c r="BN997" i="1"/>
  <c r="BN996" i="1"/>
  <c r="BN995" i="1"/>
  <c r="BN994" i="1"/>
  <c r="BN993" i="1"/>
  <c r="BN992" i="1"/>
  <c r="BN991" i="1"/>
  <c r="BN990" i="1"/>
  <c r="BN989" i="1"/>
  <c r="BN988" i="1"/>
  <c r="BN987" i="1"/>
  <c r="BN986" i="1"/>
  <c r="BN985" i="1"/>
  <c r="BN984" i="1"/>
  <c r="BN983" i="1"/>
  <c r="BN982" i="1"/>
  <c r="BN981" i="1"/>
  <c r="BN980" i="1"/>
  <c r="BN979" i="1"/>
  <c r="BN978" i="1"/>
  <c r="BN977" i="1"/>
  <c r="BN976" i="1"/>
  <c r="BN975" i="1"/>
  <c r="BN974" i="1"/>
  <c r="BN973" i="1"/>
  <c r="BN972" i="1"/>
  <c r="BN971" i="1"/>
  <c r="BN970" i="1"/>
  <c r="BN969" i="1"/>
  <c r="BN968" i="1"/>
  <c r="BN967" i="1"/>
  <c r="BN966" i="1"/>
  <c r="BN965" i="1"/>
  <c r="BN964" i="1"/>
  <c r="BN963" i="1"/>
  <c r="BN962" i="1"/>
  <c r="BN961" i="1"/>
  <c r="BN939" i="1"/>
  <c r="BN935" i="1"/>
  <c r="BN934" i="1"/>
  <c r="BN933" i="1"/>
  <c r="BO935" i="1" s="1"/>
  <c r="BN932" i="1"/>
  <c r="BN931" i="1"/>
  <c r="BN930" i="1"/>
  <c r="BN929" i="1"/>
  <c r="BN928" i="1"/>
  <c r="BN927" i="1"/>
  <c r="BN926" i="1"/>
  <c r="BN925" i="1"/>
  <c r="BN924" i="1"/>
  <c r="BN923" i="1"/>
  <c r="BN922" i="1"/>
  <c r="BN921" i="1"/>
  <c r="BN920" i="1"/>
  <c r="BN919" i="1"/>
  <c r="BN918" i="1"/>
  <c r="BN917" i="1"/>
  <c r="BN916" i="1"/>
  <c r="BN915" i="1"/>
  <c r="BN914" i="1"/>
  <c r="BN913" i="1"/>
  <c r="BN912" i="1"/>
  <c r="BN911" i="1"/>
  <c r="BN910" i="1"/>
  <c r="BN909" i="1"/>
  <c r="BN908" i="1"/>
  <c r="BO910" i="1" s="1"/>
  <c r="BN907" i="1"/>
  <c r="BN906" i="1"/>
  <c r="BN905" i="1"/>
  <c r="BN904" i="1"/>
  <c r="BN903" i="1"/>
  <c r="BN902" i="1"/>
  <c r="BN901" i="1"/>
  <c r="BN900" i="1"/>
  <c r="BN899" i="1"/>
  <c r="BN898" i="1"/>
  <c r="BN897" i="1"/>
  <c r="BN896" i="1"/>
  <c r="BN895" i="1"/>
  <c r="BN894" i="1"/>
  <c r="BN893" i="1"/>
  <c r="BN892" i="1"/>
  <c r="BN891" i="1"/>
  <c r="BN890" i="1"/>
  <c r="BN889" i="1"/>
  <c r="BN888" i="1"/>
  <c r="BN887" i="1"/>
  <c r="BN886" i="1"/>
  <c r="BN885" i="1"/>
  <c r="BN884" i="1"/>
  <c r="BN883" i="1"/>
  <c r="BO885" i="1" s="1"/>
  <c r="BN882" i="1"/>
  <c r="BN881" i="1"/>
  <c r="BN880" i="1"/>
  <c r="BN879" i="1"/>
  <c r="BN878" i="1"/>
  <c r="BN877" i="1"/>
  <c r="BN876" i="1"/>
  <c r="BN875" i="1"/>
  <c r="BN874" i="1"/>
  <c r="BN873" i="1"/>
  <c r="BN872" i="1"/>
  <c r="BN871" i="1"/>
  <c r="BN870" i="1"/>
  <c r="BN869" i="1"/>
  <c r="BN868" i="1"/>
  <c r="BN867" i="1"/>
  <c r="BN866" i="1"/>
  <c r="BN865" i="1"/>
  <c r="BN864" i="1"/>
  <c r="BN863" i="1"/>
  <c r="BN862" i="1"/>
  <c r="BN861" i="1"/>
  <c r="BN860" i="1"/>
  <c r="BN859" i="1"/>
  <c r="BN858" i="1"/>
  <c r="BO860" i="1" s="1"/>
  <c r="BN857" i="1"/>
  <c r="BN856" i="1"/>
  <c r="BN855" i="1"/>
  <c r="BN854" i="1"/>
  <c r="BN853" i="1"/>
  <c r="BN852" i="1"/>
  <c r="BN851" i="1"/>
  <c r="BN850" i="1"/>
  <c r="BN849" i="1"/>
  <c r="BN848" i="1"/>
  <c r="BN847" i="1"/>
  <c r="BN846" i="1"/>
  <c r="BN845" i="1"/>
  <c r="BN844" i="1"/>
  <c r="BN843" i="1"/>
  <c r="BN842" i="1"/>
  <c r="BN841" i="1"/>
  <c r="BN840" i="1"/>
  <c r="BN839" i="1"/>
  <c r="BN838" i="1"/>
  <c r="BN837" i="1"/>
  <c r="BN836" i="1"/>
  <c r="BN835" i="1"/>
  <c r="BN834" i="1"/>
  <c r="BO835" i="1" s="1"/>
  <c r="BN833" i="1"/>
  <c r="BN832" i="1"/>
  <c r="BN831" i="1"/>
  <c r="BN830" i="1"/>
  <c r="BN829" i="1"/>
  <c r="BN828" i="1"/>
  <c r="BN827" i="1"/>
  <c r="BN826" i="1"/>
  <c r="BN825" i="1"/>
  <c r="BN824" i="1"/>
  <c r="BN823" i="1"/>
  <c r="BN822" i="1"/>
  <c r="BN821" i="1"/>
  <c r="BN820" i="1"/>
  <c r="BN819" i="1"/>
  <c r="BN818" i="1"/>
  <c r="BN817" i="1"/>
  <c r="BN816" i="1"/>
  <c r="BN815" i="1"/>
  <c r="BN814" i="1"/>
  <c r="BN813" i="1"/>
  <c r="BN812" i="1"/>
  <c r="BN811" i="1"/>
  <c r="BN810" i="1"/>
  <c r="BN809" i="1"/>
  <c r="BN808" i="1"/>
  <c r="BO810" i="1" s="1"/>
  <c r="BN807" i="1"/>
  <c r="BN806" i="1"/>
  <c r="BN805" i="1"/>
  <c r="BN804" i="1"/>
  <c r="BN803" i="1"/>
  <c r="BN802" i="1"/>
  <c r="BN801" i="1"/>
  <c r="BN800" i="1"/>
  <c r="BN799" i="1"/>
  <c r="BN798" i="1"/>
  <c r="BN797" i="1"/>
  <c r="BN796" i="1"/>
  <c r="BN795" i="1"/>
  <c r="BN794" i="1"/>
  <c r="BN793" i="1"/>
  <c r="BN792" i="1"/>
  <c r="BN791" i="1"/>
  <c r="BN790" i="1"/>
  <c r="BN789" i="1"/>
  <c r="BN788" i="1"/>
  <c r="BN787" i="1"/>
  <c r="BN786" i="1"/>
  <c r="BN785" i="1"/>
  <c r="BN784" i="1"/>
  <c r="BN783" i="1"/>
  <c r="BO785" i="1" s="1"/>
  <c r="BN782" i="1"/>
  <c r="BN781" i="1"/>
  <c r="BN780" i="1"/>
  <c r="BN779" i="1"/>
  <c r="BN778" i="1"/>
  <c r="BN777" i="1"/>
  <c r="BN776" i="1"/>
  <c r="BN775" i="1"/>
  <c r="BN774" i="1"/>
  <c r="BN773" i="1"/>
  <c r="BN772" i="1"/>
  <c r="BN771" i="1"/>
  <c r="BN770" i="1"/>
  <c r="BN769" i="1"/>
  <c r="BN768" i="1"/>
  <c r="BN767" i="1"/>
  <c r="BN766" i="1"/>
  <c r="BN765" i="1"/>
  <c r="BN764" i="1"/>
  <c r="BN763" i="1"/>
  <c r="BN762" i="1"/>
  <c r="BN761" i="1"/>
  <c r="BN760" i="1"/>
  <c r="BN759" i="1"/>
  <c r="BN758" i="1"/>
  <c r="BO760" i="1" s="1"/>
  <c r="BN757" i="1"/>
  <c r="BN756" i="1"/>
  <c r="BN755" i="1"/>
  <c r="BN754" i="1"/>
  <c r="BN753" i="1"/>
  <c r="BN752" i="1"/>
  <c r="BN751" i="1"/>
  <c r="BN750" i="1"/>
  <c r="BN749" i="1"/>
  <c r="BN748" i="1"/>
  <c r="BN747" i="1"/>
  <c r="BN746" i="1"/>
  <c r="BN745" i="1"/>
  <c r="BN744" i="1"/>
  <c r="BN743" i="1"/>
  <c r="BN742" i="1"/>
  <c r="BN741" i="1"/>
  <c r="BN740" i="1"/>
  <c r="BN739" i="1"/>
  <c r="BN738" i="1"/>
  <c r="BN737" i="1"/>
  <c r="BN736" i="1"/>
  <c r="BN735" i="1"/>
  <c r="BN734" i="1"/>
  <c r="BN733" i="1"/>
  <c r="BO735" i="1" s="1"/>
  <c r="BN732" i="1"/>
  <c r="BN731" i="1"/>
  <c r="BN730" i="1"/>
  <c r="BN729" i="1"/>
  <c r="BN728" i="1"/>
  <c r="BN727" i="1"/>
  <c r="BN726" i="1"/>
  <c r="BN725" i="1"/>
  <c r="BN724" i="1"/>
  <c r="BN723" i="1"/>
  <c r="BN722" i="1"/>
  <c r="BN721" i="1"/>
  <c r="BN720" i="1"/>
  <c r="BN719" i="1"/>
  <c r="BN718" i="1"/>
  <c r="BN717" i="1"/>
  <c r="BN716" i="1"/>
  <c r="BN715" i="1"/>
  <c r="BN714" i="1"/>
  <c r="BN713" i="1"/>
  <c r="BN712" i="1"/>
  <c r="BN711" i="1"/>
  <c r="BN710" i="1"/>
  <c r="BN709" i="1"/>
  <c r="BN708" i="1"/>
  <c r="BO710" i="1" s="1"/>
  <c r="BN707" i="1"/>
  <c r="BN706" i="1"/>
  <c r="BN705" i="1"/>
  <c r="BN704" i="1"/>
  <c r="BN703" i="1"/>
  <c r="BN702" i="1"/>
  <c r="BN701" i="1"/>
  <c r="BN700" i="1"/>
  <c r="BN699" i="1"/>
  <c r="BN698" i="1"/>
  <c r="BN697" i="1"/>
  <c r="BN696" i="1"/>
  <c r="BN695" i="1"/>
  <c r="BN694" i="1"/>
  <c r="BN693" i="1"/>
  <c r="BN692" i="1"/>
  <c r="BN691" i="1"/>
  <c r="BN690" i="1"/>
  <c r="BN689" i="1"/>
  <c r="BN688" i="1"/>
  <c r="BN687" i="1"/>
  <c r="BN686" i="1"/>
  <c r="BN685" i="1"/>
  <c r="BN684" i="1"/>
  <c r="BN683" i="1"/>
  <c r="BO685" i="1" s="1"/>
  <c r="BN682" i="1"/>
  <c r="BN681" i="1"/>
  <c r="BN680" i="1"/>
  <c r="BN679" i="1"/>
  <c r="BN678" i="1"/>
  <c r="BN677" i="1"/>
  <c r="BN676" i="1"/>
  <c r="BN675" i="1"/>
  <c r="BN674" i="1"/>
  <c r="BN673" i="1"/>
  <c r="BN672" i="1"/>
  <c r="BN671" i="1"/>
  <c r="BN670" i="1"/>
  <c r="BN669" i="1"/>
  <c r="BN668" i="1"/>
  <c r="BN667" i="1"/>
  <c r="BN666" i="1"/>
  <c r="BN665" i="1"/>
  <c r="BN664" i="1"/>
  <c r="BN663" i="1"/>
  <c r="BN662" i="1"/>
  <c r="BN661" i="1"/>
  <c r="BN660" i="1"/>
  <c r="BN659" i="1"/>
  <c r="BN658" i="1"/>
  <c r="BO660" i="1" s="1"/>
  <c r="BN657" i="1"/>
  <c r="BN656" i="1"/>
  <c r="BN655" i="1"/>
  <c r="BN654" i="1"/>
  <c r="BN653" i="1"/>
  <c r="BN652" i="1"/>
  <c r="BN651" i="1"/>
  <c r="BN650" i="1"/>
  <c r="BN649" i="1"/>
  <c r="BN648" i="1"/>
  <c r="BN647" i="1"/>
  <c r="BN646" i="1"/>
  <c r="BN645" i="1"/>
  <c r="BN644" i="1"/>
  <c r="BN643" i="1"/>
  <c r="BN642" i="1"/>
  <c r="BN641" i="1"/>
  <c r="BN640" i="1"/>
  <c r="BN639" i="1"/>
  <c r="BN638" i="1"/>
  <c r="BN637" i="1"/>
  <c r="BN636" i="1"/>
  <c r="BN635" i="1"/>
  <c r="BN634" i="1"/>
  <c r="BN633" i="1"/>
  <c r="BO635" i="1" s="1"/>
  <c r="BN632" i="1"/>
  <c r="BN631" i="1"/>
  <c r="BN630" i="1"/>
  <c r="BN629" i="1"/>
  <c r="BN628" i="1"/>
  <c r="BN627" i="1"/>
  <c r="BN626" i="1"/>
  <c r="BN625" i="1"/>
  <c r="BN624" i="1"/>
  <c r="BN623" i="1"/>
  <c r="BN622" i="1"/>
  <c r="BN621" i="1"/>
  <c r="BN620" i="1"/>
  <c r="BN619" i="1"/>
  <c r="BN618" i="1"/>
  <c r="BN617" i="1"/>
  <c r="BN616" i="1"/>
  <c r="BN615" i="1"/>
  <c r="BN614" i="1"/>
  <c r="BN613" i="1"/>
  <c r="BN612" i="1"/>
  <c r="BN611" i="1"/>
  <c r="BN610" i="1"/>
  <c r="BN609" i="1"/>
  <c r="BN608" i="1"/>
  <c r="BO610" i="1" s="1"/>
  <c r="BN607" i="1"/>
  <c r="BN606" i="1"/>
  <c r="BN605" i="1"/>
  <c r="BN604" i="1"/>
  <c r="BN603" i="1"/>
  <c r="BN602" i="1"/>
  <c r="BN601" i="1"/>
  <c r="BN600" i="1"/>
  <c r="BN599" i="1"/>
  <c r="BN598" i="1"/>
  <c r="BN597" i="1"/>
  <c r="BN596" i="1"/>
  <c r="BN595" i="1"/>
  <c r="BN594" i="1"/>
  <c r="BN593" i="1"/>
  <c r="BN592" i="1"/>
  <c r="BN591" i="1"/>
  <c r="BN590" i="1"/>
  <c r="BN589" i="1"/>
  <c r="BN588" i="1"/>
  <c r="BN587" i="1"/>
  <c r="BN586" i="1"/>
  <c r="BN585" i="1"/>
  <c r="BN584" i="1"/>
  <c r="BN583" i="1"/>
  <c r="BO585" i="1" s="1"/>
  <c r="BN582" i="1"/>
  <c r="BN581" i="1"/>
  <c r="BN580" i="1"/>
  <c r="BN579" i="1"/>
  <c r="BN578" i="1"/>
  <c r="BN577" i="1"/>
  <c r="BN576" i="1"/>
  <c r="BN575" i="1"/>
  <c r="BN574" i="1"/>
  <c r="BN573" i="1"/>
  <c r="BN572" i="1"/>
  <c r="BN571" i="1"/>
  <c r="BN570" i="1"/>
  <c r="BN569" i="1"/>
  <c r="BN568" i="1"/>
  <c r="BN567" i="1"/>
  <c r="BN566" i="1"/>
  <c r="BN565" i="1"/>
  <c r="BN564" i="1"/>
  <c r="BN563" i="1"/>
  <c r="BN562" i="1"/>
  <c r="BN561" i="1"/>
  <c r="BN560" i="1"/>
  <c r="BN559" i="1"/>
  <c r="BN558" i="1"/>
  <c r="BO560" i="1" s="1"/>
  <c r="BN557" i="1"/>
  <c r="BN556" i="1"/>
  <c r="BN555" i="1"/>
  <c r="BN554" i="1"/>
  <c r="BN553" i="1"/>
  <c r="BN552" i="1"/>
  <c r="BN551" i="1"/>
  <c r="BN550" i="1"/>
  <c r="BN549" i="1"/>
  <c r="BN548" i="1"/>
  <c r="BN547" i="1"/>
  <c r="BN546" i="1"/>
  <c r="BN545" i="1"/>
  <c r="BN544" i="1"/>
  <c r="BN543" i="1"/>
  <c r="BN542" i="1"/>
  <c r="BN541" i="1"/>
  <c r="BN540" i="1"/>
  <c r="BN539" i="1"/>
  <c r="BN538" i="1"/>
  <c r="BN537" i="1"/>
  <c r="BN536" i="1"/>
  <c r="BN535" i="1"/>
  <c r="BN534" i="1"/>
  <c r="BN533" i="1"/>
  <c r="BO535" i="1" s="1"/>
  <c r="BN532" i="1"/>
  <c r="BN531" i="1"/>
  <c r="BN530" i="1"/>
  <c r="BN529" i="1"/>
  <c r="BN528" i="1"/>
  <c r="BN527" i="1"/>
  <c r="BN526" i="1"/>
  <c r="BN525" i="1"/>
  <c r="BN524" i="1"/>
  <c r="BN523" i="1"/>
  <c r="BN522" i="1"/>
  <c r="BN521" i="1"/>
  <c r="BN520" i="1"/>
  <c r="BN519" i="1"/>
  <c r="BN518" i="1"/>
  <c r="BN517" i="1"/>
  <c r="BN516" i="1"/>
  <c r="BN515" i="1"/>
  <c r="BN514" i="1"/>
  <c r="BN513" i="1"/>
  <c r="BN512" i="1"/>
  <c r="BN511" i="1"/>
  <c r="BN510" i="1"/>
  <c r="BN509" i="1"/>
  <c r="BN508" i="1"/>
  <c r="BO510" i="1" s="1"/>
  <c r="BN507" i="1"/>
  <c r="BN506" i="1"/>
  <c r="BN505" i="1"/>
  <c r="BN504" i="1"/>
  <c r="BN503" i="1"/>
  <c r="BN502" i="1"/>
  <c r="BN501" i="1"/>
  <c r="BN500" i="1"/>
  <c r="BN499" i="1"/>
  <c r="BN498" i="1"/>
  <c r="BN497" i="1"/>
  <c r="BN496" i="1"/>
  <c r="BN495" i="1"/>
  <c r="BN494" i="1"/>
  <c r="BN493" i="1"/>
  <c r="BN492" i="1"/>
  <c r="BN491" i="1"/>
  <c r="BN490" i="1"/>
  <c r="BN489" i="1"/>
  <c r="BN488" i="1"/>
  <c r="BN487" i="1"/>
  <c r="BN486" i="1"/>
  <c r="BN485" i="1"/>
  <c r="BN484" i="1"/>
  <c r="BN483" i="1"/>
  <c r="BO485" i="1" s="1"/>
  <c r="BN482" i="1"/>
  <c r="BN481" i="1"/>
  <c r="BN480" i="1"/>
  <c r="BN479" i="1"/>
  <c r="BN478" i="1"/>
  <c r="BN477" i="1"/>
  <c r="BN476" i="1"/>
  <c r="BN475" i="1"/>
  <c r="BN474" i="1"/>
  <c r="BN473" i="1"/>
  <c r="BN472" i="1"/>
  <c r="BN471" i="1"/>
  <c r="BN470" i="1"/>
  <c r="BN469" i="1"/>
  <c r="BN468" i="1"/>
  <c r="BN467" i="1"/>
  <c r="BN466" i="1"/>
  <c r="BN465" i="1"/>
  <c r="BN464" i="1"/>
  <c r="BN463" i="1"/>
  <c r="BN462" i="1"/>
  <c r="BN461" i="1"/>
  <c r="BN460" i="1"/>
  <c r="BN459" i="1"/>
  <c r="BN458" i="1"/>
  <c r="BO460" i="1" s="1"/>
  <c r="BN457" i="1"/>
  <c r="BN456" i="1"/>
  <c r="BN455" i="1"/>
  <c r="BN454" i="1"/>
  <c r="BN453" i="1"/>
  <c r="BN452" i="1"/>
  <c r="BN451" i="1"/>
  <c r="BN450" i="1"/>
  <c r="BN449" i="1"/>
  <c r="BN448" i="1"/>
  <c r="BN447" i="1"/>
  <c r="BN446" i="1"/>
  <c r="BN445" i="1"/>
  <c r="BN444" i="1"/>
  <c r="BN443" i="1"/>
  <c r="BN442" i="1"/>
  <c r="BN441" i="1"/>
  <c r="BN440" i="1"/>
  <c r="BN439" i="1"/>
  <c r="BN438" i="1"/>
  <c r="BN437" i="1"/>
  <c r="BN436" i="1"/>
  <c r="BN435" i="1"/>
  <c r="BN434" i="1"/>
  <c r="BN433" i="1"/>
  <c r="BO435" i="1" s="1"/>
  <c r="BN432" i="1"/>
  <c r="BN431" i="1"/>
  <c r="BN430" i="1"/>
  <c r="BN429" i="1"/>
  <c r="BN428" i="1"/>
  <c r="BN427" i="1"/>
  <c r="BN426" i="1"/>
  <c r="BN425" i="1"/>
  <c r="BN424" i="1"/>
  <c r="BN423" i="1"/>
  <c r="BN422" i="1"/>
  <c r="BN421" i="1"/>
  <c r="BN420" i="1"/>
  <c r="BN419" i="1"/>
  <c r="BN418" i="1"/>
  <c r="BN417" i="1"/>
  <c r="BN416" i="1"/>
  <c r="BN415" i="1"/>
  <c r="BN414" i="1"/>
  <c r="BN413" i="1"/>
  <c r="BN412" i="1"/>
  <c r="BN411" i="1"/>
  <c r="BN410" i="1"/>
  <c r="BN409" i="1"/>
  <c r="BN408" i="1"/>
  <c r="BO410" i="1" s="1"/>
  <c r="BN407" i="1"/>
  <c r="BN406" i="1"/>
  <c r="BN405" i="1"/>
  <c r="BN404" i="1"/>
  <c r="BN403" i="1"/>
  <c r="BN402" i="1"/>
  <c r="BN401" i="1"/>
  <c r="BN400" i="1"/>
  <c r="BN399" i="1"/>
  <c r="BN398" i="1"/>
  <c r="BN397" i="1"/>
  <c r="BN396" i="1"/>
  <c r="BN395" i="1"/>
  <c r="BN394" i="1"/>
  <c r="BN393" i="1"/>
  <c r="BN392" i="1"/>
  <c r="BN391" i="1"/>
  <c r="BN390" i="1"/>
  <c r="BN389" i="1"/>
  <c r="BN388" i="1"/>
  <c r="BN387" i="1"/>
  <c r="BN386" i="1"/>
  <c r="BN385" i="1"/>
  <c r="BN384" i="1"/>
  <c r="BN383" i="1"/>
  <c r="BO385" i="1" s="1"/>
  <c r="BN382" i="1"/>
  <c r="BN381" i="1"/>
  <c r="BN380" i="1"/>
  <c r="BN379" i="1"/>
  <c r="BN378" i="1"/>
  <c r="BN377" i="1"/>
  <c r="BN376" i="1"/>
  <c r="BN375" i="1"/>
  <c r="BN374" i="1"/>
  <c r="BN373" i="1"/>
  <c r="BN372" i="1"/>
  <c r="BN371" i="1"/>
  <c r="BN370" i="1"/>
  <c r="BN369" i="1"/>
  <c r="BN368" i="1"/>
  <c r="BN367" i="1"/>
  <c r="BN366" i="1"/>
  <c r="BN365" i="1"/>
  <c r="BN364" i="1"/>
  <c r="BN363" i="1"/>
  <c r="BN362" i="1"/>
  <c r="BN361" i="1"/>
  <c r="BN360" i="1"/>
  <c r="BN359" i="1"/>
  <c r="BN358" i="1"/>
  <c r="BO360" i="1" s="1"/>
  <c r="BN357" i="1"/>
  <c r="BN356" i="1"/>
  <c r="BN355" i="1"/>
  <c r="BN354" i="1"/>
  <c r="BN353" i="1"/>
  <c r="BN352" i="1"/>
  <c r="BN351" i="1"/>
  <c r="BN350" i="1"/>
  <c r="BN349" i="1"/>
  <c r="BN348" i="1"/>
  <c r="BN347" i="1"/>
  <c r="BN346" i="1"/>
  <c r="BN345" i="1"/>
  <c r="BN344" i="1"/>
  <c r="BN343" i="1"/>
  <c r="BN342" i="1"/>
  <c r="BN341" i="1"/>
  <c r="BN340" i="1"/>
  <c r="BN339" i="1"/>
  <c r="BN338" i="1"/>
  <c r="BN337" i="1"/>
  <c r="BN336" i="1"/>
  <c r="BN335" i="1"/>
  <c r="BN334" i="1"/>
  <c r="BN333" i="1"/>
  <c r="BO335" i="1" s="1"/>
  <c r="BN332" i="1"/>
  <c r="BN331" i="1"/>
  <c r="BN330" i="1"/>
  <c r="BN329" i="1"/>
  <c r="BN328" i="1"/>
  <c r="BN327" i="1"/>
  <c r="BN326" i="1"/>
  <c r="BN325" i="1"/>
  <c r="BN324" i="1"/>
  <c r="BN323" i="1"/>
  <c r="BN322" i="1"/>
  <c r="BN321" i="1"/>
  <c r="BN320" i="1"/>
  <c r="BN319" i="1"/>
  <c r="BN318" i="1"/>
  <c r="BN317" i="1"/>
  <c r="BN316" i="1"/>
  <c r="BN315" i="1"/>
  <c r="BN314" i="1"/>
  <c r="BN313" i="1"/>
  <c r="BN312" i="1"/>
  <c r="BN311" i="1"/>
  <c r="BN310" i="1"/>
  <c r="BN309" i="1"/>
  <c r="BN308" i="1"/>
  <c r="BO310" i="1" s="1"/>
  <c r="BN307" i="1"/>
  <c r="BN306" i="1"/>
  <c r="BN305" i="1"/>
  <c r="BN304" i="1"/>
  <c r="BN303" i="1"/>
  <c r="BN302" i="1"/>
  <c r="BN301" i="1"/>
  <c r="BN300" i="1"/>
  <c r="BN299" i="1"/>
  <c r="BN298" i="1"/>
  <c r="BN297" i="1"/>
  <c r="BN296" i="1"/>
  <c r="BN295" i="1"/>
  <c r="BN294" i="1"/>
  <c r="BN293" i="1"/>
  <c r="BN292" i="1"/>
  <c r="BN291" i="1"/>
  <c r="BN290" i="1"/>
  <c r="BN289" i="1"/>
  <c r="BN288" i="1"/>
  <c r="BN287" i="1"/>
  <c r="BN286" i="1"/>
  <c r="BN285" i="1"/>
  <c r="BN284" i="1"/>
  <c r="BN283" i="1"/>
  <c r="BO285" i="1" s="1"/>
  <c r="BN282" i="1"/>
  <c r="BN281" i="1"/>
  <c r="BN280" i="1"/>
  <c r="BN279" i="1"/>
  <c r="BN278" i="1"/>
  <c r="BN277" i="1"/>
  <c r="BN276" i="1"/>
  <c r="BN275" i="1"/>
  <c r="BN274" i="1"/>
  <c r="BN273" i="1"/>
  <c r="BN272" i="1"/>
  <c r="BN271" i="1"/>
  <c r="BN270" i="1"/>
  <c r="BN269" i="1"/>
  <c r="BN268" i="1"/>
  <c r="BN267" i="1"/>
  <c r="BN266" i="1"/>
  <c r="BN265" i="1"/>
  <c r="BN264" i="1"/>
  <c r="BN263" i="1"/>
  <c r="BN262" i="1"/>
  <c r="BN261" i="1"/>
  <c r="BN260" i="1"/>
  <c r="BN259" i="1"/>
  <c r="BN258" i="1"/>
  <c r="BO260" i="1" s="1"/>
  <c r="BN257" i="1"/>
  <c r="BN256" i="1"/>
  <c r="BN255" i="1"/>
  <c r="BN254" i="1"/>
  <c r="BN253" i="1"/>
  <c r="BN252" i="1"/>
  <c r="BN251" i="1"/>
  <c r="BN250" i="1"/>
  <c r="BN249" i="1"/>
  <c r="BN248" i="1"/>
  <c r="BN247" i="1"/>
  <c r="BN246" i="1"/>
  <c r="BN245" i="1"/>
  <c r="BN244" i="1"/>
  <c r="BN243" i="1"/>
  <c r="BN242" i="1"/>
  <c r="BN241" i="1"/>
  <c r="BN240" i="1"/>
  <c r="BN239" i="1"/>
  <c r="BN238" i="1"/>
  <c r="BN237" i="1"/>
  <c r="BN236" i="1"/>
  <c r="BN235" i="1"/>
  <c r="BN234" i="1"/>
  <c r="BN233" i="1"/>
  <c r="BO235" i="1" s="1"/>
  <c r="BN232" i="1"/>
  <c r="BN231" i="1"/>
  <c r="BN230" i="1"/>
  <c r="BN229" i="1"/>
  <c r="BN228" i="1"/>
  <c r="BN227" i="1"/>
  <c r="BN226" i="1"/>
  <c r="BN225" i="1"/>
  <c r="BN224" i="1"/>
  <c r="BN223" i="1"/>
  <c r="BN222" i="1"/>
  <c r="BN221" i="1"/>
  <c r="BN220" i="1"/>
  <c r="BN219" i="1"/>
  <c r="BN218" i="1"/>
  <c r="BN217" i="1"/>
  <c r="BN216" i="1"/>
  <c r="BN215" i="1"/>
  <c r="BN214" i="1"/>
  <c r="BN213" i="1"/>
  <c r="BN212" i="1"/>
  <c r="BN211" i="1"/>
  <c r="BN210" i="1"/>
  <c r="BN209" i="1"/>
  <c r="BN208" i="1"/>
  <c r="BO210" i="1" s="1"/>
  <c r="BN207" i="1"/>
  <c r="BN206" i="1"/>
  <c r="BN205" i="1"/>
  <c r="BN204" i="1"/>
  <c r="BN203" i="1"/>
  <c r="BN202" i="1"/>
  <c r="BN201" i="1"/>
  <c r="BN200" i="1"/>
  <c r="BN199" i="1"/>
  <c r="BN198" i="1"/>
  <c r="BN197" i="1"/>
  <c r="BN196" i="1"/>
  <c r="BN195" i="1"/>
  <c r="BN194" i="1"/>
  <c r="BN193" i="1"/>
  <c r="BN192" i="1"/>
  <c r="BN191" i="1"/>
  <c r="BN190" i="1"/>
  <c r="BN189" i="1"/>
  <c r="BN188" i="1"/>
  <c r="BN187" i="1"/>
  <c r="BN186" i="1"/>
  <c r="BN185" i="1"/>
  <c r="BN184" i="1"/>
  <c r="BN183" i="1"/>
  <c r="BO185" i="1" s="1"/>
  <c r="BN182" i="1"/>
  <c r="BN181" i="1"/>
  <c r="BN180" i="1"/>
  <c r="BN179" i="1"/>
  <c r="BN178" i="1"/>
  <c r="BN177" i="1"/>
  <c r="BN176" i="1"/>
  <c r="BN175" i="1"/>
  <c r="BN174" i="1"/>
  <c r="BN173" i="1"/>
  <c r="BN172" i="1"/>
  <c r="BN171" i="1"/>
  <c r="BN170" i="1"/>
  <c r="BN169" i="1"/>
  <c r="BN168" i="1"/>
  <c r="BN167" i="1"/>
  <c r="BN166" i="1"/>
  <c r="BN165" i="1"/>
  <c r="BN164" i="1"/>
  <c r="BN163" i="1"/>
  <c r="BN162" i="1"/>
  <c r="BN161" i="1"/>
  <c r="BN160" i="1"/>
  <c r="BN159" i="1"/>
  <c r="BN158" i="1"/>
  <c r="BO160" i="1" s="1"/>
  <c r="BN157" i="1"/>
  <c r="BN156" i="1"/>
  <c r="BN155" i="1"/>
  <c r="BN154" i="1"/>
  <c r="BN153" i="1"/>
  <c r="BN152" i="1"/>
  <c r="BN151" i="1"/>
  <c r="BN150" i="1"/>
  <c r="BN149" i="1"/>
  <c r="BN148" i="1"/>
  <c r="BN147" i="1"/>
  <c r="BN146" i="1"/>
  <c r="BN145" i="1"/>
  <c r="BN144" i="1"/>
  <c r="BN143" i="1"/>
  <c r="BN142" i="1"/>
  <c r="BN141" i="1"/>
  <c r="BN140" i="1"/>
  <c r="BN139" i="1"/>
  <c r="BN138" i="1"/>
  <c r="BN137" i="1"/>
  <c r="BN136" i="1"/>
  <c r="BN135" i="1"/>
  <c r="BN134" i="1"/>
  <c r="BN133" i="1"/>
  <c r="BO135" i="1" s="1"/>
  <c r="BN132" i="1"/>
  <c r="BN131" i="1"/>
  <c r="BN130" i="1"/>
  <c r="BN129" i="1"/>
  <c r="BN128" i="1"/>
  <c r="BN127" i="1"/>
  <c r="BN126" i="1"/>
  <c r="BN125" i="1"/>
  <c r="BN124" i="1"/>
  <c r="BN123" i="1"/>
  <c r="BN122" i="1"/>
  <c r="BN121" i="1"/>
  <c r="BN120" i="1"/>
  <c r="BN119" i="1"/>
  <c r="BN118" i="1"/>
  <c r="BN117" i="1"/>
  <c r="BN116" i="1"/>
  <c r="BN115" i="1"/>
  <c r="BN114" i="1"/>
  <c r="BN113" i="1"/>
  <c r="BN112" i="1"/>
  <c r="BN111" i="1"/>
  <c r="BN110" i="1"/>
  <c r="BN109" i="1"/>
  <c r="BN108" i="1"/>
  <c r="BO110" i="1" s="1"/>
  <c r="BN107" i="1"/>
  <c r="BN106" i="1"/>
  <c r="BN105" i="1"/>
  <c r="BN104" i="1"/>
  <c r="BN103" i="1"/>
  <c r="BN102" i="1"/>
  <c r="BN101" i="1"/>
  <c r="BN100" i="1"/>
  <c r="BN99" i="1"/>
  <c r="BN98" i="1"/>
  <c r="BN97" i="1"/>
  <c r="BN96" i="1"/>
  <c r="BN95" i="1"/>
  <c r="BN94" i="1"/>
  <c r="BN93" i="1"/>
  <c r="BN92" i="1"/>
  <c r="BN91" i="1"/>
  <c r="BN90" i="1"/>
  <c r="BN89" i="1"/>
  <c r="BN88" i="1"/>
  <c r="BN87" i="1"/>
  <c r="BN86" i="1"/>
  <c r="BN85" i="1"/>
  <c r="BN84" i="1"/>
  <c r="BN83" i="1"/>
  <c r="BO85" i="1" s="1"/>
  <c r="BN82" i="1"/>
  <c r="BN81" i="1"/>
  <c r="BN80" i="1"/>
  <c r="BN79" i="1"/>
  <c r="BN78" i="1"/>
  <c r="BN77" i="1"/>
  <c r="BN76" i="1"/>
  <c r="BN75" i="1"/>
  <c r="BN74" i="1"/>
  <c r="BN73" i="1"/>
  <c r="BN72" i="1"/>
  <c r="BN71" i="1"/>
  <c r="BN70" i="1"/>
  <c r="BN69" i="1"/>
  <c r="BN68" i="1"/>
  <c r="BN67" i="1"/>
  <c r="BN66" i="1"/>
  <c r="BN65" i="1"/>
  <c r="BN64" i="1"/>
  <c r="BN63" i="1"/>
  <c r="BN62" i="1"/>
  <c r="BN61" i="1"/>
  <c r="BN60" i="1"/>
  <c r="BN59" i="1"/>
  <c r="BN58" i="1"/>
  <c r="BO60" i="1" s="1"/>
  <c r="BO8" i="1" s="1"/>
  <c r="BN57" i="1"/>
  <c r="BN56" i="1"/>
  <c r="BN55" i="1"/>
  <c r="BN54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O35" i="1" s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T960" i="1"/>
  <c r="BN960" i="1" s="1"/>
  <c r="BT959" i="1"/>
  <c r="BN959" i="1" s="1"/>
  <c r="BT958" i="1"/>
  <c r="BN958" i="1" s="1"/>
  <c r="BO960" i="1" s="1"/>
  <c r="BT957" i="1"/>
  <c r="BN957" i="1" s="1"/>
  <c r="BT956" i="1"/>
  <c r="BN956" i="1" s="1"/>
  <c r="BT955" i="1"/>
  <c r="BN955" i="1" s="1"/>
  <c r="BT954" i="1"/>
  <c r="BN954" i="1" s="1"/>
  <c r="BT953" i="1"/>
  <c r="BN953" i="1" s="1"/>
  <c r="BT952" i="1"/>
  <c r="BN952" i="1" s="1"/>
  <c r="BT951" i="1"/>
  <c r="BN951" i="1" s="1"/>
  <c r="BT950" i="1"/>
  <c r="BN950" i="1" s="1"/>
  <c r="BT949" i="1"/>
  <c r="BN949" i="1" s="1"/>
  <c r="BT948" i="1"/>
  <c r="BN948" i="1" s="1"/>
  <c r="BT947" i="1"/>
  <c r="BN947" i="1" s="1"/>
  <c r="BT946" i="1"/>
  <c r="BN946" i="1" s="1"/>
  <c r="BT945" i="1"/>
  <c r="BN945" i="1" s="1"/>
  <c r="BT944" i="1"/>
  <c r="BN944" i="1" s="1"/>
  <c r="BT943" i="1"/>
  <c r="BN943" i="1" s="1"/>
  <c r="BT942" i="1"/>
  <c r="BN942" i="1" s="1"/>
  <c r="BT941" i="1"/>
  <c r="BN941" i="1" s="1"/>
  <c r="BT940" i="1"/>
  <c r="BN940" i="1" s="1"/>
  <c r="BT939" i="1"/>
  <c r="BT938" i="1"/>
  <c r="BN938" i="1" s="1"/>
  <c r="BT937" i="1"/>
  <c r="BN937" i="1" s="1"/>
  <c r="BT936" i="1"/>
  <c r="BN936" i="1" s="1"/>
  <c r="BS10" i="1"/>
  <c r="BO10" i="1" l="1"/>
  <c r="BO9" i="1"/>
  <c r="BN10" i="1"/>
  <c r="BN9" i="1"/>
  <c r="BN8" i="1"/>
  <c r="BT10" i="1"/>
  <c r="BV331" i="1" s="1"/>
  <c r="BV139" i="1"/>
  <c r="BV1308" i="1"/>
  <c r="BV1272" i="1"/>
  <c r="BV1091" i="1"/>
  <c r="BV1222" i="1"/>
  <c r="BV1197" i="1"/>
  <c r="BV1140" i="1"/>
  <c r="BV1017" i="1"/>
  <c r="BV1010" i="1"/>
  <c r="BV938" i="1"/>
  <c r="BV835" i="1"/>
  <c r="BV817" i="1"/>
  <c r="BV769" i="1"/>
  <c r="BV1225" i="1"/>
  <c r="BV1210" i="1"/>
  <c r="BV1124" i="1"/>
  <c r="BV994" i="1"/>
  <c r="BV969" i="1"/>
  <c r="BV900" i="1"/>
  <c r="BV771" i="1"/>
  <c r="BV764" i="1"/>
  <c r="BV698" i="1"/>
  <c r="BV1264" i="1"/>
  <c r="BV1221" i="1"/>
  <c r="BV1149" i="1"/>
  <c r="BV1002" i="1"/>
  <c r="BV993" i="1"/>
  <c r="BV907" i="1"/>
  <c r="BV1263" i="1"/>
  <c r="BV1219" i="1"/>
  <c r="BV1148" i="1"/>
  <c r="BV1000" i="1"/>
  <c r="BV992" i="1"/>
  <c r="BV906" i="1"/>
  <c r="BV1275" i="1"/>
  <c r="BV1231" i="1"/>
  <c r="BV1155" i="1"/>
  <c r="BV1008" i="1"/>
  <c r="BV999" i="1"/>
  <c r="BV913" i="1"/>
  <c r="BV1287" i="1"/>
  <c r="BV1243" i="1"/>
  <c r="BV1162" i="1"/>
  <c r="BV1050" i="1"/>
  <c r="BV1015" i="1"/>
  <c r="BV963" i="1"/>
  <c r="BV894" i="1"/>
  <c r="BV1375" i="1"/>
  <c r="BV1285" i="1"/>
  <c r="BV1186" i="1"/>
  <c r="BV1152" i="1"/>
  <c r="BV1100" i="1"/>
  <c r="BV1030" i="1"/>
  <c r="BV997" i="1"/>
  <c r="BV944" i="1"/>
  <c r="BV873" i="1"/>
  <c r="BV844" i="1"/>
  <c r="BV801" i="1"/>
  <c r="BV750" i="1"/>
  <c r="BV736" i="1"/>
  <c r="BV705" i="1"/>
  <c r="BV663" i="1"/>
  <c r="BV645" i="1"/>
  <c r="BV621" i="1"/>
  <c r="BV585" i="1"/>
  <c r="BV573" i="1"/>
  <c r="BV549" i="1"/>
  <c r="BV513" i="1"/>
  <c r="BV501" i="1"/>
  <c r="BV477" i="1"/>
  <c r="BV441" i="1"/>
  <c r="BV429" i="1"/>
  <c r="BV405" i="1"/>
  <c r="BV369" i="1"/>
  <c r="BV357" i="1"/>
  <c r="BV333" i="1"/>
  <c r="BV297" i="1"/>
  <c r="BV285" i="1"/>
  <c r="BV261" i="1"/>
  <c r="BV225" i="1"/>
  <c r="BV213" i="1"/>
  <c r="BV189" i="1"/>
  <c r="BV153" i="1"/>
  <c r="BV141" i="1"/>
  <c r="BV820" i="1"/>
  <c r="BV755" i="1"/>
  <c r="BV734" i="1"/>
  <c r="BV697" i="1"/>
  <c r="BV646" i="1"/>
  <c r="BV631" i="1"/>
  <c r="BV602" i="1"/>
  <c r="BV559" i="1"/>
  <c r="BV545" i="1"/>
  <c r="BV516" i="1"/>
  <c r="BV473" i="1"/>
  <c r="BV458" i="1"/>
  <c r="BV430" i="1"/>
  <c r="BV386" i="1"/>
  <c r="BV372" i="1"/>
  <c r="BV343" i="1"/>
  <c r="BV271" i="1"/>
  <c r="BV228" i="1"/>
  <c r="BV156" i="1"/>
  <c r="BV819" i="1"/>
  <c r="BV797" i="1"/>
  <c r="BV776" i="1"/>
  <c r="BV744" i="1"/>
  <c r="BV732" i="1"/>
  <c r="BV714" i="1"/>
  <c r="BV688" i="1"/>
  <c r="BV678" i="1"/>
  <c r="BV660" i="1"/>
  <c r="BV637" i="1"/>
  <c r="BV630" i="1"/>
  <c r="BV616" i="1"/>
  <c r="BV594" i="1"/>
  <c r="BV587" i="1"/>
  <c r="BV572" i="1"/>
  <c r="BV551" i="1"/>
  <c r="BV544" i="1"/>
  <c r="BV529" i="1"/>
  <c r="BV508" i="1"/>
  <c r="BV500" i="1"/>
  <c r="BV486" i="1"/>
  <c r="BV464" i="1"/>
  <c r="BV457" i="1"/>
  <c r="BV443" i="1"/>
  <c r="BV421" i="1"/>
  <c r="BV414" i="1"/>
  <c r="BV400" i="1"/>
  <c r="BV378" i="1"/>
  <c r="BV371" i="1"/>
  <c r="BV356" i="1"/>
  <c r="BV335" i="1"/>
  <c r="BV328" i="1"/>
  <c r="BV313" i="1"/>
  <c r="BV292" i="1"/>
  <c r="BV284" i="1"/>
  <c r="BV270" i="1"/>
  <c r="BV248" i="1"/>
  <c r="BV241" i="1"/>
  <c r="BV227" i="1"/>
  <c r="BV220" i="1"/>
  <c r="BV205" i="1"/>
  <c r="BV198" i="1"/>
  <c r="BV184" i="1"/>
  <c r="BV839" i="1"/>
  <c r="BV827" i="1"/>
  <c r="BV818" i="1"/>
  <c r="BV806" i="1"/>
  <c r="BV796" i="1"/>
  <c r="BV784" i="1"/>
  <c r="BV774" i="1"/>
  <c r="BV762" i="1"/>
  <c r="BV753" i="1"/>
  <c r="BV741" i="1"/>
  <c r="BV731" i="1"/>
  <c r="BV721" i="1"/>
  <c r="BV713" i="1"/>
  <c r="BV703" i="1"/>
  <c r="BV695" i="1"/>
  <c r="BV685" i="1"/>
  <c r="BV677" i="1"/>
  <c r="BV667" i="1"/>
  <c r="BV659" i="1"/>
  <c r="BV650" i="1"/>
  <c r="BV643" i="1"/>
  <c r="BV636" i="1"/>
  <c r="BV629" i="1"/>
  <c r="BV622" i="1"/>
  <c r="BV614" i="1"/>
  <c r="BV607" i="1"/>
  <c r="BV600" i="1"/>
  <c r="BV593" i="1"/>
  <c r="BV586" i="1"/>
  <c r="BV578" i="1"/>
  <c r="BV571" i="1"/>
  <c r="BV564" i="1"/>
  <c r="BV557" i="1"/>
  <c r="BV550" i="1"/>
  <c r="BV542" i="1"/>
  <c r="BV535" i="1"/>
  <c r="BV528" i="1"/>
  <c r="BV521" i="1"/>
  <c r="BV514" i="1"/>
  <c r="BV506" i="1"/>
  <c r="BV499" i="1"/>
  <c r="BV492" i="1"/>
  <c r="BV485" i="1"/>
  <c r="BV478" i="1"/>
  <c r="BV470" i="1"/>
  <c r="BV463" i="1"/>
  <c r="BV456" i="1"/>
  <c r="BV449" i="1"/>
  <c r="BV442" i="1"/>
  <c r="BV434" i="1"/>
  <c r="BV427" i="1"/>
  <c r="BV420" i="1"/>
  <c r="BV413" i="1"/>
  <c r="BV406" i="1"/>
  <c r="BV398" i="1"/>
  <c r="BV391" i="1"/>
  <c r="BV384" i="1"/>
  <c r="BV377" i="1"/>
  <c r="BV370" i="1"/>
  <c r="BV362" i="1"/>
  <c r="BV355" i="1"/>
  <c r="BV348" i="1"/>
  <c r="BV341" i="1"/>
  <c r="BV334" i="1"/>
  <c r="BV326" i="1"/>
  <c r="BV319" i="1"/>
  <c r="BV312" i="1"/>
  <c r="BV305" i="1"/>
  <c r="BV298" i="1"/>
  <c r="BV290" i="1"/>
  <c r="BV283" i="1"/>
  <c r="BV276" i="1"/>
  <c r="BV269" i="1"/>
  <c r="BV262" i="1"/>
  <c r="BV254" i="1"/>
  <c r="BV247" i="1"/>
  <c r="BV240" i="1"/>
  <c r="BV233" i="1"/>
  <c r="BV226" i="1"/>
  <c r="BV218" i="1"/>
  <c r="BV211" i="1"/>
  <c r="BV204" i="1"/>
  <c r="BV197" i="1"/>
  <c r="BV190" i="1"/>
  <c r="BV182" i="1"/>
  <c r="BV860" i="1"/>
  <c r="BV838" i="1"/>
  <c r="BV826" i="1"/>
  <c r="BV816" i="1"/>
  <c r="BV804" i="1"/>
  <c r="BV795" i="1"/>
  <c r="BV783" i="1"/>
  <c r="BV773" i="1"/>
  <c r="BV761" i="1"/>
  <c r="BV752" i="1"/>
  <c r="BV740" i="1"/>
  <c r="BV730" i="1"/>
  <c r="BV720" i="1"/>
  <c r="BV712" i="1"/>
  <c r="BV702" i="1"/>
  <c r="BV694" i="1"/>
  <c r="BV684" i="1"/>
  <c r="BV676" i="1"/>
  <c r="BV666" i="1"/>
  <c r="BV658" i="1"/>
  <c r="BV649" i="1"/>
  <c r="BV642" i="1"/>
  <c r="BV635" i="1"/>
  <c r="BV628" i="1"/>
  <c r="BV620" i="1"/>
  <c r="BV613" i="1"/>
  <c r="BV606" i="1"/>
  <c r="BV599" i="1"/>
  <c r="BV592" i="1"/>
  <c r="BV584" i="1"/>
  <c r="BV577" i="1"/>
  <c r="BV570" i="1"/>
  <c r="BV563" i="1"/>
  <c r="BV556" i="1"/>
  <c r="BV548" i="1"/>
  <c r="BV541" i="1"/>
  <c r="BV534" i="1"/>
  <c r="BV527" i="1"/>
  <c r="BV520" i="1"/>
  <c r="BV512" i="1"/>
  <c r="BV505" i="1"/>
  <c r="BV498" i="1"/>
  <c r="BV491" i="1"/>
  <c r="BV484" i="1"/>
  <c r="BV476" i="1"/>
  <c r="BV469" i="1"/>
  <c r="BV462" i="1"/>
  <c r="BV455" i="1"/>
  <c r="BV448" i="1"/>
  <c r="BV440" i="1"/>
  <c r="BV433" i="1"/>
  <c r="BV426" i="1"/>
  <c r="BV419" i="1"/>
  <c r="BV412" i="1"/>
  <c r="BV404" i="1"/>
  <c r="BV397" i="1"/>
  <c r="BV390" i="1"/>
  <c r="BV383" i="1"/>
  <c r="BV376" i="1"/>
  <c r="BV368" i="1"/>
  <c r="BV361" i="1"/>
  <c r="BV354" i="1"/>
  <c r="BV347" i="1"/>
  <c r="BV340" i="1"/>
  <c r="BV332" i="1"/>
  <c r="BV325" i="1"/>
  <c r="BV318" i="1"/>
  <c r="BV311" i="1"/>
  <c r="BV304" i="1"/>
  <c r="BV296" i="1"/>
  <c r="BV289" i="1"/>
  <c r="BV282" i="1"/>
  <c r="BV275" i="1"/>
  <c r="BV268" i="1"/>
  <c r="BV260" i="1"/>
  <c r="BV253" i="1"/>
  <c r="BV246" i="1"/>
  <c r="BV239" i="1"/>
  <c r="BV232" i="1"/>
  <c r="BV224" i="1"/>
  <c r="BV217" i="1"/>
  <c r="BV210" i="1"/>
  <c r="BV203" i="1"/>
  <c r="BV196" i="1"/>
  <c r="BV188" i="1"/>
  <c r="BV852" i="1"/>
  <c r="BV834" i="1"/>
  <c r="BV825" i="1"/>
  <c r="BV813" i="1"/>
  <c r="BV803" i="1"/>
  <c r="BV791" i="1"/>
  <c r="BV782" i="1"/>
  <c r="BV770" i="1"/>
  <c r="BV760" i="1"/>
  <c r="BV748" i="1"/>
  <c r="BV738" i="1"/>
  <c r="BV727" i="1"/>
  <c r="BV719" i="1"/>
  <c r="BV709" i="1"/>
  <c r="BV701" i="1"/>
  <c r="BV691" i="1"/>
  <c r="BV683" i="1"/>
  <c r="BV673" i="1"/>
  <c r="BV665" i="1"/>
  <c r="BV655" i="1"/>
  <c r="BV648" i="1"/>
  <c r="BV641" i="1"/>
  <c r="BV634" i="1"/>
  <c r="BV626" i="1"/>
  <c r="BV619" i="1"/>
  <c r="BV612" i="1"/>
  <c r="BV605" i="1"/>
  <c r="BV598" i="1"/>
  <c r="BV590" i="1"/>
  <c r="BV583" i="1"/>
  <c r="BV576" i="1"/>
  <c r="BV569" i="1"/>
  <c r="BV562" i="1"/>
  <c r="BV554" i="1"/>
  <c r="BV547" i="1"/>
  <c r="BV540" i="1"/>
  <c r="BV533" i="1"/>
  <c r="BV526" i="1"/>
  <c r="BV518" i="1"/>
  <c r="BV511" i="1"/>
  <c r="BV504" i="1"/>
  <c r="BV497" i="1"/>
  <c r="BV490" i="1"/>
  <c r="BV482" i="1"/>
  <c r="BV475" i="1"/>
  <c r="BV468" i="1"/>
  <c r="BV461" i="1"/>
  <c r="BV454" i="1"/>
  <c r="BV446" i="1"/>
  <c r="BV439" i="1"/>
  <c r="BV432" i="1"/>
  <c r="BV425" i="1"/>
  <c r="BV418" i="1"/>
  <c r="BV410" i="1"/>
  <c r="BV403" i="1"/>
  <c r="BV396" i="1"/>
  <c r="BV389" i="1"/>
  <c r="BV382" i="1"/>
  <c r="BV374" i="1"/>
  <c r="BV845" i="1"/>
  <c r="BV833" i="1"/>
  <c r="BV824" i="1"/>
  <c r="BV812" i="1"/>
  <c r="BV802" i="1"/>
  <c r="BV790" i="1"/>
  <c r="BV780" i="1"/>
  <c r="BV768" i="1"/>
  <c r="BV759" i="1"/>
  <c r="BV747" i="1"/>
  <c r="BV737" i="1"/>
  <c r="BV726" i="1"/>
  <c r="BV718" i="1"/>
  <c r="BV708" i="1"/>
  <c r="BV700" i="1"/>
  <c r="BV690" i="1"/>
  <c r="BV682" i="1"/>
  <c r="BV672" i="1"/>
  <c r="BV664" i="1"/>
  <c r="BV654" i="1"/>
  <c r="BV647" i="1"/>
  <c r="BV640" i="1"/>
  <c r="BV632" i="1"/>
  <c r="BV625" i="1"/>
  <c r="BV618" i="1"/>
  <c r="BV611" i="1"/>
  <c r="BV604" i="1"/>
  <c r="BV596" i="1"/>
  <c r="BV589" i="1"/>
  <c r="BV582" i="1"/>
  <c r="BV575" i="1"/>
  <c r="BV568" i="1"/>
  <c r="BV560" i="1"/>
  <c r="BV553" i="1"/>
  <c r="BV546" i="1"/>
  <c r="BV539" i="1"/>
  <c r="BV532" i="1"/>
  <c r="BV524" i="1"/>
  <c r="BV517" i="1"/>
  <c r="BV510" i="1"/>
  <c r="BV503" i="1"/>
  <c r="BV496" i="1"/>
  <c r="BV488" i="1"/>
  <c r="BV481" i="1"/>
  <c r="BV474" i="1"/>
  <c r="BV467" i="1"/>
  <c r="BV460" i="1"/>
  <c r="BV452" i="1"/>
  <c r="BV445" i="1"/>
  <c r="BV438" i="1"/>
  <c r="BV431" i="1"/>
  <c r="BV424" i="1"/>
  <c r="BV416" i="1"/>
  <c r="BV409" i="1"/>
  <c r="BV402" i="1"/>
  <c r="BV395" i="1"/>
  <c r="BV388" i="1"/>
  <c r="BV380" i="1"/>
  <c r="BV373" i="1"/>
  <c r="BV366" i="1"/>
  <c r="BV359" i="1"/>
  <c r="BV352" i="1"/>
  <c r="BV344" i="1"/>
  <c r="BV337" i="1"/>
  <c r="BV330" i="1"/>
  <c r="BV323" i="1"/>
  <c r="BV316" i="1"/>
  <c r="BV308" i="1"/>
  <c r="BV301" i="1"/>
  <c r="BV294" i="1"/>
  <c r="BV287" i="1"/>
  <c r="BV280" i="1"/>
  <c r="BV272" i="1"/>
  <c r="BV265" i="1"/>
  <c r="BV258" i="1"/>
  <c r="BV251" i="1"/>
  <c r="BV244" i="1"/>
  <c r="BV236" i="1"/>
  <c r="BV229" i="1"/>
  <c r="BV222" i="1"/>
  <c r="BV215" i="1"/>
  <c r="BV208" i="1"/>
  <c r="BV200" i="1"/>
  <c r="BV193" i="1"/>
  <c r="BV186" i="1"/>
  <c r="BV179" i="1"/>
  <c r="BV172" i="1"/>
  <c r="BV164" i="1"/>
  <c r="BV157" i="1"/>
  <c r="BV150" i="1"/>
  <c r="BV143" i="1"/>
  <c r="BV136" i="1"/>
  <c r="BV129" i="1"/>
  <c r="BV123" i="1"/>
  <c r="BV117" i="1"/>
  <c r="BV111" i="1"/>
  <c r="BV105" i="1"/>
  <c r="BV99" i="1"/>
  <c r="BV93" i="1"/>
  <c r="BV87" i="1"/>
  <c r="BV81" i="1"/>
  <c r="BV75" i="1"/>
  <c r="BV69" i="1"/>
  <c r="BV63" i="1"/>
  <c r="BV57" i="1"/>
  <c r="BV51" i="1"/>
  <c r="BV45" i="1"/>
  <c r="BV39" i="1"/>
  <c r="BV33" i="1"/>
  <c r="BV27" i="1"/>
  <c r="BV21" i="1"/>
  <c r="BV15" i="1"/>
  <c r="BV336" i="1"/>
  <c r="BV307" i="1"/>
  <c r="BV293" i="1"/>
  <c r="BV278" i="1"/>
  <c r="BV264" i="1"/>
  <c r="BV257" i="1"/>
  <c r="BV242" i="1"/>
  <c r="BV235" i="1"/>
  <c r="BV221" i="1"/>
  <c r="BV206" i="1"/>
  <c r="BV199" i="1"/>
  <c r="BV185" i="1"/>
  <c r="BV170" i="1"/>
  <c r="BV163" i="1"/>
  <c r="BV142" i="1"/>
  <c r="BV128" i="1"/>
  <c r="BV122" i="1"/>
  <c r="BV110" i="1"/>
  <c r="BV32" i="1"/>
  <c r="BV61" i="1"/>
  <c r="BV35" i="1"/>
  <c r="BV64" i="1"/>
  <c r="BV85" i="1"/>
  <c r="BV107" i="1"/>
  <c r="BV145" i="1"/>
  <c r="BV167" i="1"/>
  <c r="BV209" i="1"/>
  <c r="BV295" i="1"/>
  <c r="BV338" i="1"/>
  <c r="BV25" i="1"/>
  <c r="BV68" i="1"/>
  <c r="BV12" i="1"/>
  <c r="BV20" i="1"/>
  <c r="BV42" i="1"/>
  <c r="BV56" i="1"/>
  <c r="BV78" i="1"/>
  <c r="BV100" i="1"/>
  <c r="BV115" i="1"/>
  <c r="BV133" i="1"/>
  <c r="BV176" i="1"/>
  <c r="BV29" i="1"/>
  <c r="BV43" i="1"/>
  <c r="BV65" i="1"/>
  <c r="BV86" i="1"/>
  <c r="BV146" i="1"/>
  <c r="S1380" i="1"/>
  <c r="T1380" i="1" s="1"/>
  <c r="S1379" i="1"/>
  <c r="T1379" i="1" s="1"/>
  <c r="S1378" i="1"/>
  <c r="T1378" i="1" s="1"/>
  <c r="S1377" i="1"/>
  <c r="T1377" i="1" s="1"/>
  <c r="S1376" i="1"/>
  <c r="T1376" i="1" s="1"/>
  <c r="S1375" i="1"/>
  <c r="T1375" i="1" s="1"/>
  <c r="S1374" i="1"/>
  <c r="T1374" i="1" s="1"/>
  <c r="S1373" i="1"/>
  <c r="T1373" i="1" s="1"/>
  <c r="S1372" i="1"/>
  <c r="T1372" i="1" s="1"/>
  <c r="S1355" i="1"/>
  <c r="T1355" i="1" s="1"/>
  <c r="S1354" i="1"/>
  <c r="T1354" i="1" s="1"/>
  <c r="S1353" i="1"/>
  <c r="T1353" i="1" s="1"/>
  <c r="S1352" i="1"/>
  <c r="T1352" i="1" s="1"/>
  <c r="S1351" i="1"/>
  <c r="T1351" i="1" s="1"/>
  <c r="S1350" i="1"/>
  <c r="T1350" i="1" s="1"/>
  <c r="S1349" i="1"/>
  <c r="T1349" i="1" s="1"/>
  <c r="S1348" i="1"/>
  <c r="T1348" i="1" s="1"/>
  <c r="S1347" i="1"/>
  <c r="T1347" i="1" s="1"/>
  <c r="S1330" i="1"/>
  <c r="T1330" i="1" s="1"/>
  <c r="S1329" i="1"/>
  <c r="T1329" i="1" s="1"/>
  <c r="S1328" i="1"/>
  <c r="T1328" i="1" s="1"/>
  <c r="S1327" i="1"/>
  <c r="T1327" i="1" s="1"/>
  <c r="S1326" i="1"/>
  <c r="T1326" i="1" s="1"/>
  <c r="S1325" i="1"/>
  <c r="T1325" i="1" s="1"/>
  <c r="S1324" i="1"/>
  <c r="T1324" i="1" s="1"/>
  <c r="S1323" i="1"/>
  <c r="T1323" i="1" s="1"/>
  <c r="S1322" i="1"/>
  <c r="T1322" i="1" s="1"/>
  <c r="S1305" i="1"/>
  <c r="T1305" i="1" s="1"/>
  <c r="S1304" i="1"/>
  <c r="T1304" i="1" s="1"/>
  <c r="S1303" i="1"/>
  <c r="T1303" i="1" s="1"/>
  <c r="S1302" i="1"/>
  <c r="T1302" i="1" s="1"/>
  <c r="S1301" i="1"/>
  <c r="T1301" i="1" s="1"/>
  <c r="S1300" i="1"/>
  <c r="T1300" i="1" s="1"/>
  <c r="S1299" i="1"/>
  <c r="T1299" i="1" s="1"/>
  <c r="S1298" i="1"/>
  <c r="T1298" i="1" s="1"/>
  <c r="S1297" i="1"/>
  <c r="T1297" i="1" s="1"/>
  <c r="S1280" i="1"/>
  <c r="T1280" i="1" s="1"/>
  <c r="S1279" i="1"/>
  <c r="T1279" i="1" s="1"/>
  <c r="S1278" i="1"/>
  <c r="T1278" i="1" s="1"/>
  <c r="S1277" i="1"/>
  <c r="T1277" i="1" s="1"/>
  <c r="S1276" i="1"/>
  <c r="T1276" i="1" s="1"/>
  <c r="S1275" i="1"/>
  <c r="T1275" i="1" s="1"/>
  <c r="S1274" i="1"/>
  <c r="T1274" i="1" s="1"/>
  <c r="S1273" i="1"/>
  <c r="T1273" i="1" s="1"/>
  <c r="S1272" i="1"/>
  <c r="T1272" i="1" s="1"/>
  <c r="S1255" i="1"/>
  <c r="T1255" i="1" s="1"/>
  <c r="S1254" i="1"/>
  <c r="T1254" i="1" s="1"/>
  <c r="S1253" i="1"/>
  <c r="T1253" i="1" s="1"/>
  <c r="S1252" i="1"/>
  <c r="T1252" i="1" s="1"/>
  <c r="S1251" i="1"/>
  <c r="T1251" i="1" s="1"/>
  <c r="S1250" i="1"/>
  <c r="T1250" i="1" s="1"/>
  <c r="S1249" i="1"/>
  <c r="T1249" i="1" s="1"/>
  <c r="S1248" i="1"/>
  <c r="T1248" i="1" s="1"/>
  <c r="S1247" i="1"/>
  <c r="T1247" i="1" s="1"/>
  <c r="S1230" i="1"/>
  <c r="T1230" i="1" s="1"/>
  <c r="S1229" i="1"/>
  <c r="T1229" i="1" s="1"/>
  <c r="S1228" i="1"/>
  <c r="T1228" i="1" s="1"/>
  <c r="S1227" i="1"/>
  <c r="T1227" i="1" s="1"/>
  <c r="S1226" i="1"/>
  <c r="T1226" i="1" s="1"/>
  <c r="S1225" i="1"/>
  <c r="T1225" i="1" s="1"/>
  <c r="S1224" i="1"/>
  <c r="T1224" i="1" s="1"/>
  <c r="S1223" i="1"/>
  <c r="T1223" i="1" s="1"/>
  <c r="S1222" i="1"/>
  <c r="T1222" i="1" s="1"/>
  <c r="S1205" i="1"/>
  <c r="T1205" i="1" s="1"/>
  <c r="S1204" i="1"/>
  <c r="T1204" i="1" s="1"/>
  <c r="S1203" i="1"/>
  <c r="T1203" i="1" s="1"/>
  <c r="S1202" i="1"/>
  <c r="T1202" i="1" s="1"/>
  <c r="S1201" i="1"/>
  <c r="T1201" i="1" s="1"/>
  <c r="S1200" i="1"/>
  <c r="T1200" i="1" s="1"/>
  <c r="S1199" i="1"/>
  <c r="T1199" i="1" s="1"/>
  <c r="S1198" i="1"/>
  <c r="T1198" i="1" s="1"/>
  <c r="S1197" i="1"/>
  <c r="T1197" i="1" s="1"/>
  <c r="S1180" i="1"/>
  <c r="T1180" i="1" s="1"/>
  <c r="S1179" i="1"/>
  <c r="T1179" i="1" s="1"/>
  <c r="S1178" i="1"/>
  <c r="T1178" i="1" s="1"/>
  <c r="S1177" i="1"/>
  <c r="T1177" i="1" s="1"/>
  <c r="S1176" i="1"/>
  <c r="T1176" i="1" s="1"/>
  <c r="S1175" i="1"/>
  <c r="T1175" i="1" s="1"/>
  <c r="S1174" i="1"/>
  <c r="T1174" i="1" s="1"/>
  <c r="S1173" i="1"/>
  <c r="T1173" i="1" s="1"/>
  <c r="S1172" i="1"/>
  <c r="T1172" i="1" s="1"/>
  <c r="S1155" i="1"/>
  <c r="T1155" i="1" s="1"/>
  <c r="S1154" i="1"/>
  <c r="T1154" i="1" s="1"/>
  <c r="S1153" i="1"/>
  <c r="T1153" i="1" s="1"/>
  <c r="S1152" i="1"/>
  <c r="T1152" i="1" s="1"/>
  <c r="S1151" i="1"/>
  <c r="T1151" i="1" s="1"/>
  <c r="S1150" i="1"/>
  <c r="T1150" i="1" s="1"/>
  <c r="S1149" i="1"/>
  <c r="T1149" i="1" s="1"/>
  <c r="S1148" i="1"/>
  <c r="T1148" i="1" s="1"/>
  <c r="S1147" i="1"/>
  <c r="T1147" i="1" s="1"/>
  <c r="S1130" i="1"/>
  <c r="T1130" i="1" s="1"/>
  <c r="S1129" i="1"/>
  <c r="T1129" i="1" s="1"/>
  <c r="S1128" i="1"/>
  <c r="T1128" i="1" s="1"/>
  <c r="S1127" i="1"/>
  <c r="T1127" i="1" s="1"/>
  <c r="S1126" i="1"/>
  <c r="T1126" i="1" s="1"/>
  <c r="S1125" i="1"/>
  <c r="T1125" i="1" s="1"/>
  <c r="S1124" i="1"/>
  <c r="T1124" i="1" s="1"/>
  <c r="S1123" i="1"/>
  <c r="T1123" i="1" s="1"/>
  <c r="S1122" i="1"/>
  <c r="T1122" i="1" s="1"/>
  <c r="S1105" i="1"/>
  <c r="T1105" i="1" s="1"/>
  <c r="S1104" i="1"/>
  <c r="T1104" i="1" s="1"/>
  <c r="S1103" i="1"/>
  <c r="T1103" i="1" s="1"/>
  <c r="S1102" i="1"/>
  <c r="T1102" i="1" s="1"/>
  <c r="S1101" i="1"/>
  <c r="T1101" i="1" s="1"/>
  <c r="S1100" i="1"/>
  <c r="T1100" i="1" s="1"/>
  <c r="S1099" i="1"/>
  <c r="T1099" i="1" s="1"/>
  <c r="S1098" i="1"/>
  <c r="T1098" i="1" s="1"/>
  <c r="S1097" i="1"/>
  <c r="T1097" i="1" s="1"/>
  <c r="S1080" i="1"/>
  <c r="T1080" i="1" s="1"/>
  <c r="S1079" i="1"/>
  <c r="T1079" i="1" s="1"/>
  <c r="S1078" i="1"/>
  <c r="T1078" i="1" s="1"/>
  <c r="S1077" i="1"/>
  <c r="T1077" i="1" s="1"/>
  <c r="S1076" i="1"/>
  <c r="T1076" i="1" s="1"/>
  <c r="S1075" i="1"/>
  <c r="T1075" i="1" s="1"/>
  <c r="S1074" i="1"/>
  <c r="T1074" i="1" s="1"/>
  <c r="S1073" i="1"/>
  <c r="T1073" i="1" s="1"/>
  <c r="S1072" i="1"/>
  <c r="T1072" i="1" s="1"/>
  <c r="S1055" i="1"/>
  <c r="T1055" i="1" s="1"/>
  <c r="S1054" i="1"/>
  <c r="T1054" i="1" s="1"/>
  <c r="S1053" i="1"/>
  <c r="T1053" i="1" s="1"/>
  <c r="S1052" i="1"/>
  <c r="T1052" i="1" s="1"/>
  <c r="S1051" i="1"/>
  <c r="T1051" i="1" s="1"/>
  <c r="S1050" i="1"/>
  <c r="T1050" i="1" s="1"/>
  <c r="S1049" i="1"/>
  <c r="T1049" i="1" s="1"/>
  <c r="S1048" i="1"/>
  <c r="T1048" i="1" s="1"/>
  <c r="S1047" i="1"/>
  <c r="T1047" i="1" s="1"/>
  <c r="S1030" i="1"/>
  <c r="T1030" i="1" s="1"/>
  <c r="S1029" i="1"/>
  <c r="T1029" i="1" s="1"/>
  <c r="S1028" i="1"/>
  <c r="T1028" i="1" s="1"/>
  <c r="S1027" i="1"/>
  <c r="T1027" i="1" s="1"/>
  <c r="S1026" i="1"/>
  <c r="T1026" i="1" s="1"/>
  <c r="S1025" i="1"/>
  <c r="T1025" i="1" s="1"/>
  <c r="S1024" i="1"/>
  <c r="T1024" i="1" s="1"/>
  <c r="S1023" i="1"/>
  <c r="T1023" i="1" s="1"/>
  <c r="S1022" i="1"/>
  <c r="T1022" i="1" s="1"/>
  <c r="S1005" i="1"/>
  <c r="T1005" i="1" s="1"/>
  <c r="S1004" i="1"/>
  <c r="T1004" i="1" s="1"/>
  <c r="S1003" i="1"/>
  <c r="T1003" i="1" s="1"/>
  <c r="S1002" i="1"/>
  <c r="T1002" i="1" s="1"/>
  <c r="S1001" i="1"/>
  <c r="T1001" i="1" s="1"/>
  <c r="S1000" i="1"/>
  <c r="T1000" i="1" s="1"/>
  <c r="S999" i="1"/>
  <c r="T999" i="1" s="1"/>
  <c r="S998" i="1"/>
  <c r="T998" i="1" s="1"/>
  <c r="S997" i="1"/>
  <c r="T997" i="1" s="1"/>
  <c r="S980" i="1"/>
  <c r="T980" i="1" s="1"/>
  <c r="S979" i="1"/>
  <c r="T979" i="1" s="1"/>
  <c r="S978" i="1"/>
  <c r="T978" i="1" s="1"/>
  <c r="S977" i="1"/>
  <c r="T977" i="1" s="1"/>
  <c r="S976" i="1"/>
  <c r="T976" i="1" s="1"/>
  <c r="S975" i="1"/>
  <c r="T975" i="1" s="1"/>
  <c r="S974" i="1"/>
  <c r="T974" i="1" s="1"/>
  <c r="S973" i="1"/>
  <c r="T973" i="1" s="1"/>
  <c r="S972" i="1"/>
  <c r="T972" i="1" s="1"/>
  <c r="S955" i="1"/>
  <c r="T955" i="1" s="1"/>
  <c r="S954" i="1"/>
  <c r="T954" i="1" s="1"/>
  <c r="S953" i="1"/>
  <c r="T953" i="1" s="1"/>
  <c r="S952" i="1"/>
  <c r="T952" i="1" s="1"/>
  <c r="S951" i="1"/>
  <c r="T951" i="1" s="1"/>
  <c r="S950" i="1"/>
  <c r="T950" i="1" s="1"/>
  <c r="S949" i="1"/>
  <c r="T949" i="1" s="1"/>
  <c r="S948" i="1"/>
  <c r="T948" i="1" s="1"/>
  <c r="S947" i="1"/>
  <c r="T947" i="1" s="1"/>
  <c r="S930" i="1"/>
  <c r="T930" i="1" s="1"/>
  <c r="S929" i="1"/>
  <c r="T929" i="1" s="1"/>
  <c r="S928" i="1"/>
  <c r="T928" i="1" s="1"/>
  <c r="S927" i="1"/>
  <c r="T927" i="1" s="1"/>
  <c r="S926" i="1"/>
  <c r="T926" i="1" s="1"/>
  <c r="S925" i="1"/>
  <c r="T925" i="1" s="1"/>
  <c r="S924" i="1"/>
  <c r="T924" i="1" s="1"/>
  <c r="S923" i="1"/>
  <c r="T923" i="1" s="1"/>
  <c r="S922" i="1"/>
  <c r="T922" i="1" s="1"/>
  <c r="S905" i="1"/>
  <c r="T905" i="1" s="1"/>
  <c r="S904" i="1"/>
  <c r="T904" i="1" s="1"/>
  <c r="S903" i="1"/>
  <c r="T903" i="1" s="1"/>
  <c r="S902" i="1"/>
  <c r="T902" i="1" s="1"/>
  <c r="S901" i="1"/>
  <c r="T901" i="1" s="1"/>
  <c r="S900" i="1"/>
  <c r="T900" i="1" s="1"/>
  <c r="S899" i="1"/>
  <c r="T899" i="1" s="1"/>
  <c r="S898" i="1"/>
  <c r="T898" i="1" s="1"/>
  <c r="S897" i="1"/>
  <c r="T897" i="1" s="1"/>
  <c r="S880" i="1"/>
  <c r="T880" i="1" s="1"/>
  <c r="S879" i="1"/>
  <c r="T879" i="1" s="1"/>
  <c r="S878" i="1"/>
  <c r="T878" i="1" s="1"/>
  <c r="S877" i="1"/>
  <c r="T877" i="1" s="1"/>
  <c r="S876" i="1"/>
  <c r="T876" i="1" s="1"/>
  <c r="S875" i="1"/>
  <c r="T875" i="1" s="1"/>
  <c r="S874" i="1"/>
  <c r="T874" i="1" s="1"/>
  <c r="S873" i="1"/>
  <c r="T873" i="1" s="1"/>
  <c r="S872" i="1"/>
  <c r="T872" i="1" s="1"/>
  <c r="S855" i="1"/>
  <c r="T855" i="1" s="1"/>
  <c r="S854" i="1"/>
  <c r="T854" i="1" s="1"/>
  <c r="S853" i="1"/>
  <c r="T853" i="1" s="1"/>
  <c r="S852" i="1"/>
  <c r="T852" i="1" s="1"/>
  <c r="S851" i="1"/>
  <c r="T851" i="1" s="1"/>
  <c r="S850" i="1"/>
  <c r="T850" i="1" s="1"/>
  <c r="S849" i="1"/>
  <c r="T849" i="1" s="1"/>
  <c r="S848" i="1"/>
  <c r="T848" i="1" s="1"/>
  <c r="S847" i="1"/>
  <c r="T847" i="1" s="1"/>
  <c r="S830" i="1"/>
  <c r="T830" i="1" s="1"/>
  <c r="S829" i="1"/>
  <c r="T829" i="1" s="1"/>
  <c r="S828" i="1"/>
  <c r="T828" i="1" s="1"/>
  <c r="S827" i="1"/>
  <c r="T827" i="1" s="1"/>
  <c r="S826" i="1"/>
  <c r="T826" i="1" s="1"/>
  <c r="S825" i="1"/>
  <c r="T825" i="1" s="1"/>
  <c r="S824" i="1"/>
  <c r="T824" i="1" s="1"/>
  <c r="S823" i="1"/>
  <c r="T823" i="1" s="1"/>
  <c r="S822" i="1"/>
  <c r="T822" i="1" s="1"/>
  <c r="S805" i="1"/>
  <c r="T805" i="1" s="1"/>
  <c r="S804" i="1"/>
  <c r="T804" i="1" s="1"/>
  <c r="S803" i="1"/>
  <c r="T803" i="1" s="1"/>
  <c r="S802" i="1"/>
  <c r="T802" i="1" s="1"/>
  <c r="S801" i="1"/>
  <c r="T801" i="1" s="1"/>
  <c r="S800" i="1"/>
  <c r="T800" i="1" s="1"/>
  <c r="S799" i="1"/>
  <c r="T799" i="1" s="1"/>
  <c r="S798" i="1"/>
  <c r="T798" i="1" s="1"/>
  <c r="S797" i="1"/>
  <c r="T797" i="1" s="1"/>
  <c r="S780" i="1"/>
  <c r="T780" i="1" s="1"/>
  <c r="S779" i="1"/>
  <c r="T779" i="1" s="1"/>
  <c r="S778" i="1"/>
  <c r="T778" i="1" s="1"/>
  <c r="S777" i="1"/>
  <c r="T777" i="1" s="1"/>
  <c r="S776" i="1"/>
  <c r="T776" i="1" s="1"/>
  <c r="S775" i="1"/>
  <c r="T775" i="1" s="1"/>
  <c r="S774" i="1"/>
  <c r="T774" i="1" s="1"/>
  <c r="S773" i="1"/>
  <c r="T773" i="1" s="1"/>
  <c r="S772" i="1"/>
  <c r="T772" i="1" s="1"/>
  <c r="S755" i="1"/>
  <c r="T755" i="1" s="1"/>
  <c r="S754" i="1"/>
  <c r="T754" i="1" s="1"/>
  <c r="S753" i="1"/>
  <c r="T753" i="1" s="1"/>
  <c r="S752" i="1"/>
  <c r="T752" i="1" s="1"/>
  <c r="S751" i="1"/>
  <c r="T751" i="1" s="1"/>
  <c r="S750" i="1"/>
  <c r="T750" i="1" s="1"/>
  <c r="S749" i="1"/>
  <c r="T749" i="1" s="1"/>
  <c r="S748" i="1"/>
  <c r="T748" i="1" s="1"/>
  <c r="S747" i="1"/>
  <c r="T747" i="1" s="1"/>
  <c r="S730" i="1"/>
  <c r="T730" i="1" s="1"/>
  <c r="S729" i="1"/>
  <c r="T729" i="1" s="1"/>
  <c r="S728" i="1"/>
  <c r="T728" i="1" s="1"/>
  <c r="S727" i="1"/>
  <c r="T727" i="1" s="1"/>
  <c r="S726" i="1"/>
  <c r="T726" i="1" s="1"/>
  <c r="S725" i="1"/>
  <c r="T725" i="1" s="1"/>
  <c r="S724" i="1"/>
  <c r="T724" i="1" s="1"/>
  <c r="S723" i="1"/>
  <c r="T723" i="1" s="1"/>
  <c r="S722" i="1"/>
  <c r="T722" i="1" s="1"/>
  <c r="S705" i="1"/>
  <c r="T705" i="1" s="1"/>
  <c r="S704" i="1"/>
  <c r="T704" i="1" s="1"/>
  <c r="S703" i="1"/>
  <c r="T703" i="1" s="1"/>
  <c r="S702" i="1"/>
  <c r="T702" i="1" s="1"/>
  <c r="S701" i="1"/>
  <c r="T701" i="1" s="1"/>
  <c r="S700" i="1"/>
  <c r="T700" i="1" s="1"/>
  <c r="S699" i="1"/>
  <c r="T699" i="1" s="1"/>
  <c r="S698" i="1"/>
  <c r="T698" i="1" s="1"/>
  <c r="S697" i="1"/>
  <c r="T697" i="1" s="1"/>
  <c r="S680" i="1"/>
  <c r="T680" i="1" s="1"/>
  <c r="S679" i="1"/>
  <c r="T679" i="1" s="1"/>
  <c r="S678" i="1"/>
  <c r="T678" i="1" s="1"/>
  <c r="S677" i="1"/>
  <c r="T677" i="1" s="1"/>
  <c r="S676" i="1"/>
  <c r="T676" i="1" s="1"/>
  <c r="S675" i="1"/>
  <c r="T675" i="1" s="1"/>
  <c r="S674" i="1"/>
  <c r="T674" i="1" s="1"/>
  <c r="S673" i="1"/>
  <c r="T673" i="1" s="1"/>
  <c r="S672" i="1"/>
  <c r="T672" i="1" s="1"/>
  <c r="S655" i="1"/>
  <c r="T655" i="1" s="1"/>
  <c r="S654" i="1"/>
  <c r="T654" i="1" s="1"/>
  <c r="S653" i="1"/>
  <c r="T653" i="1" s="1"/>
  <c r="S652" i="1"/>
  <c r="T652" i="1" s="1"/>
  <c r="S651" i="1"/>
  <c r="T651" i="1" s="1"/>
  <c r="S650" i="1"/>
  <c r="T650" i="1" s="1"/>
  <c r="S649" i="1"/>
  <c r="T649" i="1" s="1"/>
  <c r="S648" i="1"/>
  <c r="T648" i="1" s="1"/>
  <c r="S647" i="1"/>
  <c r="T647" i="1" s="1"/>
  <c r="S630" i="1"/>
  <c r="T630" i="1" s="1"/>
  <c r="S629" i="1"/>
  <c r="T629" i="1" s="1"/>
  <c r="S628" i="1"/>
  <c r="T628" i="1" s="1"/>
  <c r="S627" i="1"/>
  <c r="T627" i="1" s="1"/>
  <c r="S626" i="1"/>
  <c r="T626" i="1" s="1"/>
  <c r="S625" i="1"/>
  <c r="T625" i="1" s="1"/>
  <c r="S624" i="1"/>
  <c r="T624" i="1" s="1"/>
  <c r="S623" i="1"/>
  <c r="T623" i="1" s="1"/>
  <c r="S622" i="1"/>
  <c r="T622" i="1" s="1"/>
  <c r="S605" i="1"/>
  <c r="T605" i="1" s="1"/>
  <c r="S604" i="1"/>
  <c r="T604" i="1" s="1"/>
  <c r="S603" i="1"/>
  <c r="T603" i="1" s="1"/>
  <c r="S602" i="1"/>
  <c r="T602" i="1" s="1"/>
  <c r="S601" i="1"/>
  <c r="T601" i="1" s="1"/>
  <c r="S600" i="1"/>
  <c r="T600" i="1" s="1"/>
  <c r="S599" i="1"/>
  <c r="T599" i="1" s="1"/>
  <c r="S598" i="1"/>
  <c r="T598" i="1" s="1"/>
  <c r="S597" i="1"/>
  <c r="T597" i="1" s="1"/>
  <c r="S580" i="1"/>
  <c r="T580" i="1" s="1"/>
  <c r="S579" i="1"/>
  <c r="T579" i="1" s="1"/>
  <c r="S578" i="1"/>
  <c r="T578" i="1" s="1"/>
  <c r="S577" i="1"/>
  <c r="T577" i="1" s="1"/>
  <c r="S576" i="1"/>
  <c r="T576" i="1" s="1"/>
  <c r="S575" i="1"/>
  <c r="T575" i="1" s="1"/>
  <c r="S574" i="1"/>
  <c r="T574" i="1" s="1"/>
  <c r="S573" i="1"/>
  <c r="T573" i="1" s="1"/>
  <c r="S572" i="1"/>
  <c r="T572" i="1" s="1"/>
  <c r="S555" i="1"/>
  <c r="T555" i="1" s="1"/>
  <c r="S554" i="1"/>
  <c r="T554" i="1" s="1"/>
  <c r="S553" i="1"/>
  <c r="T553" i="1" s="1"/>
  <c r="S552" i="1"/>
  <c r="T552" i="1" s="1"/>
  <c r="S551" i="1"/>
  <c r="T551" i="1" s="1"/>
  <c r="S550" i="1"/>
  <c r="T550" i="1" s="1"/>
  <c r="S549" i="1"/>
  <c r="T549" i="1" s="1"/>
  <c r="S548" i="1"/>
  <c r="T548" i="1" s="1"/>
  <c r="S547" i="1"/>
  <c r="T547" i="1" s="1"/>
  <c r="S530" i="1"/>
  <c r="T530" i="1" s="1"/>
  <c r="S529" i="1"/>
  <c r="T529" i="1" s="1"/>
  <c r="S528" i="1"/>
  <c r="T528" i="1" s="1"/>
  <c r="S527" i="1"/>
  <c r="T527" i="1" s="1"/>
  <c r="S526" i="1"/>
  <c r="T526" i="1" s="1"/>
  <c r="S525" i="1"/>
  <c r="T525" i="1" s="1"/>
  <c r="S524" i="1"/>
  <c r="T524" i="1" s="1"/>
  <c r="S523" i="1"/>
  <c r="T523" i="1" s="1"/>
  <c r="S522" i="1"/>
  <c r="T522" i="1" s="1"/>
  <c r="S505" i="1"/>
  <c r="T505" i="1" s="1"/>
  <c r="S504" i="1"/>
  <c r="T504" i="1" s="1"/>
  <c r="S503" i="1"/>
  <c r="T503" i="1" s="1"/>
  <c r="S502" i="1"/>
  <c r="T502" i="1" s="1"/>
  <c r="S501" i="1"/>
  <c r="T501" i="1" s="1"/>
  <c r="S500" i="1"/>
  <c r="T500" i="1" s="1"/>
  <c r="S499" i="1"/>
  <c r="T499" i="1" s="1"/>
  <c r="S498" i="1"/>
  <c r="T498" i="1" s="1"/>
  <c r="S497" i="1"/>
  <c r="T497" i="1" s="1"/>
  <c r="S480" i="1"/>
  <c r="T480" i="1" s="1"/>
  <c r="S479" i="1"/>
  <c r="T479" i="1" s="1"/>
  <c r="S478" i="1"/>
  <c r="T478" i="1" s="1"/>
  <c r="S477" i="1"/>
  <c r="T477" i="1" s="1"/>
  <c r="S476" i="1"/>
  <c r="T476" i="1" s="1"/>
  <c r="S475" i="1"/>
  <c r="T475" i="1" s="1"/>
  <c r="S474" i="1"/>
  <c r="T474" i="1" s="1"/>
  <c r="S473" i="1"/>
  <c r="T473" i="1" s="1"/>
  <c r="S472" i="1"/>
  <c r="T472" i="1" s="1"/>
  <c r="S455" i="1"/>
  <c r="T455" i="1" s="1"/>
  <c r="S454" i="1"/>
  <c r="T454" i="1" s="1"/>
  <c r="S453" i="1"/>
  <c r="T453" i="1" s="1"/>
  <c r="S452" i="1"/>
  <c r="T452" i="1" s="1"/>
  <c r="S451" i="1"/>
  <c r="T451" i="1" s="1"/>
  <c r="S450" i="1"/>
  <c r="T450" i="1" s="1"/>
  <c r="S449" i="1"/>
  <c r="T449" i="1" s="1"/>
  <c r="S448" i="1"/>
  <c r="T448" i="1" s="1"/>
  <c r="S447" i="1"/>
  <c r="T447" i="1" s="1"/>
  <c r="S430" i="1"/>
  <c r="T430" i="1" s="1"/>
  <c r="S429" i="1"/>
  <c r="T429" i="1" s="1"/>
  <c r="S428" i="1"/>
  <c r="T428" i="1" s="1"/>
  <c r="S427" i="1"/>
  <c r="T427" i="1" s="1"/>
  <c r="S426" i="1"/>
  <c r="T426" i="1" s="1"/>
  <c r="S425" i="1"/>
  <c r="T425" i="1" s="1"/>
  <c r="S424" i="1"/>
  <c r="T424" i="1" s="1"/>
  <c r="S423" i="1"/>
  <c r="T423" i="1" s="1"/>
  <c r="S422" i="1"/>
  <c r="T422" i="1" s="1"/>
  <c r="S405" i="1"/>
  <c r="T405" i="1" s="1"/>
  <c r="S404" i="1"/>
  <c r="T404" i="1" s="1"/>
  <c r="S403" i="1"/>
  <c r="T403" i="1" s="1"/>
  <c r="S402" i="1"/>
  <c r="T402" i="1" s="1"/>
  <c r="S401" i="1"/>
  <c r="T401" i="1" s="1"/>
  <c r="S400" i="1"/>
  <c r="T400" i="1" s="1"/>
  <c r="S399" i="1"/>
  <c r="T399" i="1" s="1"/>
  <c r="S398" i="1"/>
  <c r="T398" i="1" s="1"/>
  <c r="S397" i="1"/>
  <c r="T397" i="1" s="1"/>
  <c r="S380" i="1"/>
  <c r="T380" i="1" s="1"/>
  <c r="S379" i="1"/>
  <c r="T379" i="1" s="1"/>
  <c r="S378" i="1"/>
  <c r="T378" i="1" s="1"/>
  <c r="S377" i="1"/>
  <c r="T377" i="1" s="1"/>
  <c r="S376" i="1"/>
  <c r="T376" i="1" s="1"/>
  <c r="S375" i="1"/>
  <c r="T375" i="1" s="1"/>
  <c r="S374" i="1"/>
  <c r="T374" i="1" s="1"/>
  <c r="S373" i="1"/>
  <c r="T373" i="1" s="1"/>
  <c r="S372" i="1"/>
  <c r="T372" i="1" s="1"/>
  <c r="S355" i="1"/>
  <c r="T355" i="1" s="1"/>
  <c r="S354" i="1"/>
  <c r="T354" i="1" s="1"/>
  <c r="S353" i="1"/>
  <c r="T353" i="1" s="1"/>
  <c r="S352" i="1"/>
  <c r="T352" i="1" s="1"/>
  <c r="S351" i="1"/>
  <c r="T351" i="1" s="1"/>
  <c r="S350" i="1"/>
  <c r="T350" i="1" s="1"/>
  <c r="S349" i="1"/>
  <c r="T349" i="1" s="1"/>
  <c r="S348" i="1"/>
  <c r="T348" i="1" s="1"/>
  <c r="S347" i="1"/>
  <c r="T347" i="1" s="1"/>
  <c r="S330" i="1"/>
  <c r="T330" i="1" s="1"/>
  <c r="S329" i="1"/>
  <c r="T329" i="1" s="1"/>
  <c r="S328" i="1"/>
  <c r="T328" i="1" s="1"/>
  <c r="S327" i="1"/>
  <c r="T327" i="1" s="1"/>
  <c r="S326" i="1"/>
  <c r="T326" i="1" s="1"/>
  <c r="S325" i="1"/>
  <c r="T325" i="1" s="1"/>
  <c r="S324" i="1"/>
  <c r="T324" i="1" s="1"/>
  <c r="S323" i="1"/>
  <c r="T323" i="1" s="1"/>
  <c r="S322" i="1"/>
  <c r="T322" i="1" s="1"/>
  <c r="S305" i="1"/>
  <c r="T305" i="1" s="1"/>
  <c r="S304" i="1"/>
  <c r="T304" i="1" s="1"/>
  <c r="S303" i="1"/>
  <c r="T303" i="1" s="1"/>
  <c r="S302" i="1"/>
  <c r="T302" i="1" s="1"/>
  <c r="S301" i="1"/>
  <c r="T301" i="1" s="1"/>
  <c r="S300" i="1"/>
  <c r="T300" i="1" s="1"/>
  <c r="S299" i="1"/>
  <c r="T299" i="1" s="1"/>
  <c r="S298" i="1"/>
  <c r="T298" i="1" s="1"/>
  <c r="S297" i="1"/>
  <c r="T297" i="1" s="1"/>
  <c r="S280" i="1"/>
  <c r="T280" i="1" s="1"/>
  <c r="S279" i="1"/>
  <c r="T279" i="1" s="1"/>
  <c r="S278" i="1"/>
  <c r="T278" i="1" s="1"/>
  <c r="S277" i="1"/>
  <c r="T277" i="1" s="1"/>
  <c r="S276" i="1"/>
  <c r="T276" i="1" s="1"/>
  <c r="S275" i="1"/>
  <c r="T275" i="1" s="1"/>
  <c r="S274" i="1"/>
  <c r="T274" i="1" s="1"/>
  <c r="S273" i="1"/>
  <c r="T273" i="1" s="1"/>
  <c r="S272" i="1"/>
  <c r="T272" i="1" s="1"/>
  <c r="S255" i="1"/>
  <c r="T255" i="1" s="1"/>
  <c r="S254" i="1"/>
  <c r="T254" i="1" s="1"/>
  <c r="S253" i="1"/>
  <c r="T253" i="1" s="1"/>
  <c r="S252" i="1"/>
  <c r="T252" i="1" s="1"/>
  <c r="S251" i="1"/>
  <c r="T251" i="1" s="1"/>
  <c r="S250" i="1"/>
  <c r="T250" i="1" s="1"/>
  <c r="S249" i="1"/>
  <c r="T249" i="1" s="1"/>
  <c r="S248" i="1"/>
  <c r="T248" i="1" s="1"/>
  <c r="S247" i="1"/>
  <c r="T247" i="1" s="1"/>
  <c r="S230" i="1"/>
  <c r="T230" i="1" s="1"/>
  <c r="S229" i="1"/>
  <c r="T229" i="1" s="1"/>
  <c r="S228" i="1"/>
  <c r="T228" i="1" s="1"/>
  <c r="S227" i="1"/>
  <c r="T227" i="1" s="1"/>
  <c r="S226" i="1"/>
  <c r="T226" i="1" s="1"/>
  <c r="S225" i="1"/>
  <c r="T225" i="1" s="1"/>
  <c r="S224" i="1"/>
  <c r="T224" i="1" s="1"/>
  <c r="S223" i="1"/>
  <c r="T223" i="1" s="1"/>
  <c r="S222" i="1"/>
  <c r="T222" i="1" s="1"/>
  <c r="S205" i="1"/>
  <c r="T205" i="1" s="1"/>
  <c r="S204" i="1"/>
  <c r="T204" i="1" s="1"/>
  <c r="S203" i="1"/>
  <c r="T203" i="1" s="1"/>
  <c r="S202" i="1"/>
  <c r="T202" i="1" s="1"/>
  <c r="S201" i="1"/>
  <c r="T201" i="1" s="1"/>
  <c r="S200" i="1"/>
  <c r="T200" i="1" s="1"/>
  <c r="S199" i="1"/>
  <c r="T199" i="1" s="1"/>
  <c r="S198" i="1"/>
  <c r="T198" i="1" s="1"/>
  <c r="S197" i="1"/>
  <c r="T197" i="1" s="1"/>
  <c r="S180" i="1"/>
  <c r="T180" i="1" s="1"/>
  <c r="S179" i="1"/>
  <c r="T179" i="1" s="1"/>
  <c r="S178" i="1"/>
  <c r="T178" i="1" s="1"/>
  <c r="S177" i="1"/>
  <c r="T177" i="1" s="1"/>
  <c r="S176" i="1"/>
  <c r="T176" i="1" s="1"/>
  <c r="S175" i="1"/>
  <c r="T175" i="1" s="1"/>
  <c r="S174" i="1"/>
  <c r="T174" i="1" s="1"/>
  <c r="S173" i="1"/>
  <c r="T173" i="1" s="1"/>
  <c r="S172" i="1"/>
  <c r="T172" i="1" s="1"/>
  <c r="S155" i="1"/>
  <c r="T155" i="1" s="1"/>
  <c r="S154" i="1"/>
  <c r="T154" i="1" s="1"/>
  <c r="S153" i="1"/>
  <c r="T153" i="1" s="1"/>
  <c r="S152" i="1"/>
  <c r="T152" i="1" s="1"/>
  <c r="S151" i="1"/>
  <c r="T151" i="1" s="1"/>
  <c r="S150" i="1"/>
  <c r="T150" i="1" s="1"/>
  <c r="S149" i="1"/>
  <c r="T149" i="1" s="1"/>
  <c r="S148" i="1"/>
  <c r="T148" i="1" s="1"/>
  <c r="S147" i="1"/>
  <c r="T147" i="1" s="1"/>
  <c r="BV212" i="1" l="1"/>
  <c r="BV256" i="1"/>
  <c r="BV299" i="1"/>
  <c r="BV342" i="1"/>
  <c r="BV385" i="1"/>
  <c r="BV428" i="1"/>
  <c r="BV472" i="1"/>
  <c r="BV515" i="1"/>
  <c r="BV558" i="1"/>
  <c r="BV601" i="1"/>
  <c r="BV644" i="1"/>
  <c r="BV696" i="1"/>
  <c r="BV754" i="1"/>
  <c r="BV116" i="1"/>
  <c r="BV314" i="1"/>
  <c r="BV408" i="1"/>
  <c r="BV494" i="1"/>
  <c r="BV581" i="1"/>
  <c r="BV671" i="1"/>
  <c r="BV789" i="1"/>
  <c r="BV171" i="1"/>
  <c r="BV243" i="1"/>
  <c r="BV315" i="1"/>
  <c r="BV387" i="1"/>
  <c r="BV459" i="1"/>
  <c r="BV531" i="1"/>
  <c r="BV603" i="1"/>
  <c r="BV681" i="1"/>
  <c r="BV779" i="1"/>
  <c r="BV901" i="1"/>
  <c r="BV1057" i="1"/>
  <c r="BV1214" i="1"/>
  <c r="BV920" i="1"/>
  <c r="BV1076" i="1"/>
  <c r="BV846" i="1"/>
  <c r="BV1069" i="1"/>
  <c r="BV1384" i="1"/>
  <c r="BV1062" i="1"/>
  <c r="BV1369" i="1"/>
  <c r="BV1063" i="1"/>
  <c r="BV1371" i="1"/>
  <c r="BV821" i="1"/>
  <c r="BV1056" i="1"/>
  <c r="BV1324" i="1"/>
  <c r="BV877" i="1"/>
  <c r="BV1068" i="1"/>
  <c r="BV1306" i="1"/>
  <c r="BV288" i="1"/>
  <c r="BV263" i="1"/>
  <c r="BV306" i="1"/>
  <c r="BV349" i="1"/>
  <c r="BV392" i="1"/>
  <c r="BV436" i="1"/>
  <c r="BV479" i="1"/>
  <c r="BV522" i="1"/>
  <c r="BV565" i="1"/>
  <c r="BV608" i="1"/>
  <c r="BV652" i="1"/>
  <c r="BV706" i="1"/>
  <c r="BV766" i="1"/>
  <c r="BV134" i="1"/>
  <c r="BV322" i="1"/>
  <c r="BV415" i="1"/>
  <c r="BV502" i="1"/>
  <c r="BV588" i="1"/>
  <c r="BV679" i="1"/>
  <c r="BV798" i="1"/>
  <c r="BV177" i="1"/>
  <c r="BV249" i="1"/>
  <c r="BV321" i="1"/>
  <c r="BV393" i="1"/>
  <c r="BV465" i="1"/>
  <c r="BV537" i="1"/>
  <c r="BV609" i="1"/>
  <c r="BV687" i="1"/>
  <c r="BV786" i="1"/>
  <c r="BV927" i="1"/>
  <c r="BV1083" i="1"/>
  <c r="BV1255" i="1"/>
  <c r="BV946" i="1"/>
  <c r="BV1101" i="1"/>
  <c r="BV854" i="1"/>
  <c r="BV1094" i="1"/>
  <c r="BV848" i="1"/>
  <c r="BV1087" i="1"/>
  <c r="BV849" i="1"/>
  <c r="BV1088" i="1"/>
  <c r="BV656" i="1"/>
  <c r="BV843" i="1"/>
  <c r="BV1064" i="1"/>
  <c r="BV1372" i="1"/>
  <c r="BV885" i="1"/>
  <c r="BV1089" i="1"/>
  <c r="BV1342" i="1"/>
  <c r="BV48" i="1"/>
  <c r="BV191" i="1"/>
  <c r="BV234" i="1"/>
  <c r="BV277" i="1"/>
  <c r="BV320" i="1"/>
  <c r="BV364" i="1"/>
  <c r="BV407" i="1"/>
  <c r="BV450" i="1"/>
  <c r="BV493" i="1"/>
  <c r="BV536" i="1"/>
  <c r="BV580" i="1"/>
  <c r="BV623" i="1"/>
  <c r="BV670" i="1"/>
  <c r="BV724" i="1"/>
  <c r="BV788" i="1"/>
  <c r="BV214" i="1"/>
  <c r="BV365" i="1"/>
  <c r="BV451" i="1"/>
  <c r="BV538" i="1"/>
  <c r="BV624" i="1"/>
  <c r="BV725" i="1"/>
  <c r="BV135" i="1"/>
  <c r="BV207" i="1"/>
  <c r="BV279" i="1"/>
  <c r="BV351" i="1"/>
  <c r="BV423" i="1"/>
  <c r="BV495" i="1"/>
  <c r="BV567" i="1"/>
  <c r="BV639" i="1"/>
  <c r="BV723" i="1"/>
  <c r="BV837" i="1"/>
  <c r="BV987" i="1"/>
  <c r="BV1143" i="1"/>
  <c r="BV1359" i="1"/>
  <c r="BV1006" i="1"/>
  <c r="BV1171" i="1"/>
  <c r="BV939" i="1"/>
  <c r="BV1164" i="1"/>
  <c r="BV932" i="1"/>
  <c r="BV1156" i="1"/>
  <c r="BV933" i="1"/>
  <c r="BV1158" i="1"/>
  <c r="BV716" i="1"/>
  <c r="BV908" i="1"/>
  <c r="BV1150" i="1"/>
  <c r="BV775" i="1"/>
  <c r="BV960" i="1"/>
  <c r="BV1147" i="1"/>
  <c r="BV1199" i="1"/>
  <c r="BV46" i="1"/>
  <c r="BV809" i="1"/>
  <c r="BV149" i="1"/>
  <c r="BV250" i="1"/>
  <c r="BV329" i="1"/>
  <c r="BV379" i="1"/>
  <c r="BV422" i="1"/>
  <c r="BV466" i="1"/>
  <c r="BV509" i="1"/>
  <c r="BV552" i="1"/>
  <c r="BV595" i="1"/>
  <c r="BV638" i="1"/>
  <c r="BV689" i="1"/>
  <c r="BV746" i="1"/>
  <c r="BV810" i="1"/>
  <c r="BV147" i="1"/>
  <c r="BV183" i="1"/>
  <c r="BV219" i="1"/>
  <c r="BV255" i="1"/>
  <c r="BV291" i="1"/>
  <c r="BV327" i="1"/>
  <c r="BV363" i="1"/>
  <c r="BV399" i="1"/>
  <c r="BV435" i="1"/>
  <c r="BV471" i="1"/>
  <c r="BV507" i="1"/>
  <c r="BV543" i="1"/>
  <c r="BV579" i="1"/>
  <c r="BV615" i="1"/>
  <c r="BV651" i="1"/>
  <c r="BV699" i="1"/>
  <c r="BV743" i="1"/>
  <c r="BV794" i="1"/>
  <c r="BV851" i="1"/>
  <c r="BV936" i="1"/>
  <c r="BV1005" i="1"/>
  <c r="BV1092" i="1"/>
  <c r="BV1160" i="1"/>
  <c r="BV1269" i="1"/>
  <c r="BV867" i="1"/>
  <c r="BV955" i="1"/>
  <c r="BV1023" i="1"/>
  <c r="BV1110" i="1"/>
  <c r="BV1179" i="1"/>
  <c r="BV1300" i="1"/>
  <c r="BV861" i="1"/>
  <c r="BV948" i="1"/>
  <c r="BV1016" i="1"/>
  <c r="BV1102" i="1"/>
  <c r="BV1172" i="1"/>
  <c r="BV1288" i="1"/>
  <c r="BV855" i="1"/>
  <c r="BV940" i="1"/>
  <c r="BV1009" i="1"/>
  <c r="BV1095" i="1"/>
  <c r="BV1165" i="1"/>
  <c r="BV1276" i="1"/>
  <c r="BV856" i="1"/>
  <c r="BV942" i="1"/>
  <c r="BV1011" i="1"/>
  <c r="BV1098" i="1"/>
  <c r="BV1166" i="1"/>
  <c r="BV1279" i="1"/>
  <c r="BV662" i="1"/>
  <c r="BV722" i="1"/>
  <c r="BV778" i="1"/>
  <c r="BV850" i="1"/>
  <c r="BV918" i="1"/>
  <c r="BV1004" i="1"/>
  <c r="BV1072" i="1"/>
  <c r="BV1159" i="1"/>
  <c r="BV1239" i="1"/>
  <c r="BV733" i="1"/>
  <c r="BV781" i="1"/>
  <c r="BV841" i="1"/>
  <c r="BV895" i="1"/>
  <c r="BV967" i="1"/>
  <c r="BV1024" i="1"/>
  <c r="BV1096" i="1"/>
  <c r="BV1154" i="1"/>
  <c r="BV1234" i="1"/>
  <c r="BV1377" i="1"/>
  <c r="BV1235" i="1"/>
  <c r="BV1344" i="1"/>
  <c r="BV18" i="1"/>
  <c r="BV266" i="1"/>
  <c r="BV1119" i="1"/>
  <c r="BV1206" i="1"/>
  <c r="BV1315" i="1"/>
  <c r="BV883" i="1"/>
  <c r="BV956" i="1"/>
  <c r="BV1042" i="1"/>
  <c r="BV1112" i="1"/>
  <c r="BV1198" i="1"/>
  <c r="BV1303" i="1"/>
  <c r="BV876" i="1"/>
  <c r="BV949" i="1"/>
  <c r="BV1035" i="1"/>
  <c r="BV1105" i="1"/>
  <c r="BV1191" i="1"/>
  <c r="BV1291" i="1"/>
  <c r="BV879" i="1"/>
  <c r="BV950" i="1"/>
  <c r="BV1036" i="1"/>
  <c r="BV1106" i="1"/>
  <c r="BV1192" i="1"/>
  <c r="BV1293" i="1"/>
  <c r="BV680" i="1"/>
  <c r="BV728" i="1"/>
  <c r="BV800" i="1"/>
  <c r="BV857" i="1"/>
  <c r="BV943" i="1"/>
  <c r="BV1012" i="1"/>
  <c r="BV1099" i="1"/>
  <c r="BV1167" i="1"/>
  <c r="BV1281" i="1"/>
  <c r="BV739" i="1"/>
  <c r="BV799" i="1"/>
  <c r="BV847" i="1"/>
  <c r="BV916" i="1"/>
  <c r="BV974" i="1"/>
  <c r="BV1046" i="1"/>
  <c r="BV1104" i="1"/>
  <c r="BV1176" i="1"/>
  <c r="BV1246" i="1"/>
  <c r="BV983" i="1"/>
  <c r="BV1271" i="1"/>
  <c r="BV1280" i="1"/>
  <c r="BV130" i="1"/>
  <c r="BV44" i="1"/>
  <c r="BV831" i="1"/>
  <c r="BV178" i="1"/>
  <c r="BV286" i="1"/>
  <c r="BV350" i="1"/>
  <c r="BV394" i="1"/>
  <c r="BV437" i="1"/>
  <c r="BV480" i="1"/>
  <c r="BV523" i="1"/>
  <c r="BV566" i="1"/>
  <c r="BV610" i="1"/>
  <c r="BV653" i="1"/>
  <c r="BV707" i="1"/>
  <c r="BV767" i="1"/>
  <c r="BV832" i="1"/>
  <c r="BV159" i="1"/>
  <c r="BV195" i="1"/>
  <c r="BV231" i="1"/>
  <c r="BV267" i="1"/>
  <c r="BV303" i="1"/>
  <c r="BV339" i="1"/>
  <c r="BV375" i="1"/>
  <c r="BV411" i="1"/>
  <c r="BV447" i="1"/>
  <c r="BV483" i="1"/>
  <c r="BV519" i="1"/>
  <c r="BV555" i="1"/>
  <c r="BV591" i="1"/>
  <c r="BV627" i="1"/>
  <c r="BV669" i="1"/>
  <c r="BV711" i="1"/>
  <c r="BV758" i="1"/>
  <c r="BV808" i="1"/>
  <c r="BV881" i="1"/>
  <c r="BV954" i="1"/>
  <c r="BV1040" i="1"/>
  <c r="BV1108" i="1"/>
  <c r="BV1195" i="1"/>
  <c r="BV1299" i="1"/>
  <c r="BV903" i="1"/>
  <c r="BV972" i="1"/>
  <c r="BV1058" i="1"/>
  <c r="BV1128" i="1"/>
  <c r="BV1215" i="1"/>
  <c r="BV1329" i="1"/>
  <c r="BV896" i="1"/>
  <c r="BV964" i="1"/>
  <c r="BV1051" i="1"/>
  <c r="BV1120" i="1"/>
  <c r="BV1207" i="1"/>
  <c r="BV1317" i="1"/>
  <c r="BV889" i="1"/>
  <c r="BV957" i="1"/>
  <c r="BV1044" i="1"/>
  <c r="BV1113" i="1"/>
  <c r="BV1200" i="1"/>
  <c r="BV1305" i="1"/>
  <c r="BV890" i="1"/>
  <c r="BV958" i="1"/>
  <c r="BV1045" i="1"/>
  <c r="BV1114" i="1"/>
  <c r="BV1201" i="1"/>
  <c r="BV1309" i="1"/>
  <c r="BV686" i="1"/>
  <c r="BV735" i="1"/>
  <c r="BV807" i="1"/>
  <c r="BV864" i="1"/>
  <c r="BV951" i="1"/>
  <c r="BV1021" i="1"/>
  <c r="BV1107" i="1"/>
  <c r="BV1177" i="1"/>
  <c r="BV1297" i="1"/>
  <c r="BV745" i="1"/>
  <c r="BV805" i="1"/>
  <c r="BV853" i="1"/>
  <c r="BV924" i="1"/>
  <c r="BV981" i="1"/>
  <c r="BV1053" i="1"/>
  <c r="BV1111" i="1"/>
  <c r="BV1183" i="1"/>
  <c r="BV1258" i="1"/>
  <c r="BV1019" i="1"/>
  <c r="BV1307" i="1"/>
  <c r="BV1316" i="1"/>
  <c r="BV17" i="1"/>
  <c r="BV302" i="1"/>
  <c r="BV840" i="1"/>
  <c r="BV192" i="1"/>
  <c r="BV300" i="1"/>
  <c r="BV358" i="1"/>
  <c r="BV401" i="1"/>
  <c r="BV444" i="1"/>
  <c r="BV487" i="1"/>
  <c r="BV530" i="1"/>
  <c r="BV574" i="1"/>
  <c r="BV617" i="1"/>
  <c r="BV661" i="1"/>
  <c r="BV715" i="1"/>
  <c r="BV777" i="1"/>
  <c r="BV842" i="1"/>
  <c r="BV165" i="1"/>
  <c r="BV201" i="1"/>
  <c r="BV237" i="1"/>
  <c r="BV273" i="1"/>
  <c r="BV309" i="1"/>
  <c r="BV345" i="1"/>
  <c r="BV381" i="1"/>
  <c r="BV417" i="1"/>
  <c r="BV453" i="1"/>
  <c r="BV489" i="1"/>
  <c r="BV525" i="1"/>
  <c r="BV561" i="1"/>
  <c r="BV597" i="1"/>
  <c r="BV633" i="1"/>
  <c r="BV675" i="1"/>
  <c r="BV717" i="1"/>
  <c r="BV765" i="1"/>
  <c r="BV830" i="1"/>
  <c r="BV892" i="1"/>
  <c r="BV979" i="1"/>
  <c r="BV1048" i="1"/>
  <c r="BV1135" i="1"/>
  <c r="BV1203" i="1"/>
  <c r="BV1341" i="1"/>
  <c r="BV912" i="1"/>
  <c r="BV998" i="1"/>
  <c r="BV1066" i="1"/>
  <c r="BV1153" i="1"/>
  <c r="BV1228" i="1"/>
  <c r="BV1383" i="1"/>
  <c r="BV904" i="1"/>
  <c r="BV991" i="1"/>
  <c r="BV1059" i="1"/>
  <c r="BV1146" i="1"/>
  <c r="BV1216" i="1"/>
  <c r="BV1363" i="1"/>
  <c r="BV897" i="1"/>
  <c r="BV984" i="1"/>
  <c r="BV1052" i="1"/>
  <c r="BV1138" i="1"/>
  <c r="BV1208" i="1"/>
  <c r="BV1348" i="1"/>
  <c r="BV898" i="1"/>
  <c r="BV985" i="1"/>
  <c r="BV1054" i="1"/>
  <c r="BV1141" i="1"/>
  <c r="BV1209" i="1"/>
  <c r="BV1351" i="1"/>
  <c r="BV692" i="1"/>
  <c r="BV756" i="1"/>
  <c r="BV814" i="1"/>
  <c r="BV891" i="1"/>
  <c r="BV961" i="1"/>
  <c r="BV1047" i="1"/>
  <c r="BV1116" i="1"/>
  <c r="BV1202" i="1"/>
  <c r="BV1311" i="1"/>
  <c r="BV763" i="1"/>
  <c r="BV811" i="1"/>
  <c r="BV871" i="1"/>
  <c r="BV931" i="1"/>
  <c r="BV1003" i="1"/>
  <c r="BV1060" i="1"/>
  <c r="BV1132" i="1"/>
  <c r="BV1190" i="1"/>
  <c r="BV1294" i="1"/>
  <c r="BV1055" i="1"/>
  <c r="BV1236" i="1"/>
  <c r="BV1352" i="1"/>
  <c r="BV47" i="1"/>
  <c r="BV137" i="1"/>
  <c r="BV79" i="1"/>
  <c r="BV657" i="1"/>
  <c r="BV693" i="1"/>
  <c r="BV729" i="1"/>
  <c r="BV772" i="1"/>
  <c r="BV815" i="1"/>
  <c r="BV858" i="1"/>
  <c r="BV910" i="1"/>
  <c r="BV962" i="1"/>
  <c r="BV1014" i="1"/>
  <c r="BV1065" i="1"/>
  <c r="BV1117" i="1"/>
  <c r="BV1170" i="1"/>
  <c r="BV1227" i="1"/>
  <c r="BV1312" i="1"/>
  <c r="BV874" i="1"/>
  <c r="BV928" i="1"/>
  <c r="BV980" i="1"/>
  <c r="BV1033" i="1"/>
  <c r="BV1084" i="1"/>
  <c r="BV1136" i="1"/>
  <c r="BV1188" i="1"/>
  <c r="BV1257" i="1"/>
  <c r="BV1345" i="1"/>
  <c r="BV868" i="1"/>
  <c r="BV921" i="1"/>
  <c r="BV973" i="1"/>
  <c r="BV1026" i="1"/>
  <c r="BV1077" i="1"/>
  <c r="BV1129" i="1"/>
  <c r="BV1180" i="1"/>
  <c r="BV1245" i="1"/>
  <c r="BV1333" i="1"/>
  <c r="BV862" i="1"/>
  <c r="BV914" i="1"/>
  <c r="BV966" i="1"/>
  <c r="BV1018" i="1"/>
  <c r="BV1070" i="1"/>
  <c r="BV1122" i="1"/>
  <c r="BV1173" i="1"/>
  <c r="BV1233" i="1"/>
  <c r="BV1321" i="1"/>
  <c r="BV863" i="1"/>
  <c r="BV915" i="1"/>
  <c r="BV968" i="1"/>
  <c r="BV1020" i="1"/>
  <c r="BV1071" i="1"/>
  <c r="BV1123" i="1"/>
  <c r="BV1174" i="1"/>
  <c r="BV1237" i="1"/>
  <c r="BV1323" i="1"/>
  <c r="BV668" i="1"/>
  <c r="BV704" i="1"/>
  <c r="BV742" i="1"/>
  <c r="BV785" i="1"/>
  <c r="BV828" i="1"/>
  <c r="BV872" i="1"/>
  <c r="BV926" i="1"/>
  <c r="BV978" i="1"/>
  <c r="BV1029" i="1"/>
  <c r="BV1081" i="1"/>
  <c r="BV1134" i="1"/>
  <c r="BV1185" i="1"/>
  <c r="BV1252" i="1"/>
  <c r="BV1339" i="1"/>
  <c r="BV751" i="1"/>
  <c r="BV787" i="1"/>
  <c r="BV823" i="1"/>
  <c r="BV859" i="1"/>
  <c r="BV902" i="1"/>
  <c r="BV945" i="1"/>
  <c r="BV988" i="1"/>
  <c r="BV1032" i="1"/>
  <c r="BV1075" i="1"/>
  <c r="BV1118" i="1"/>
  <c r="BV1161" i="1"/>
  <c r="BV1204" i="1"/>
  <c r="BV1270" i="1"/>
  <c r="BV911" i="1"/>
  <c r="BV1127" i="1"/>
  <c r="BV1343" i="1"/>
  <c r="BV1380" i="1"/>
  <c r="BV144" i="1"/>
  <c r="BV174" i="1"/>
  <c r="BV138" i="1"/>
  <c r="BV14" i="1"/>
  <c r="BV822" i="1"/>
  <c r="BV866" i="1"/>
  <c r="BV919" i="1"/>
  <c r="BV970" i="1"/>
  <c r="BV1022" i="1"/>
  <c r="BV1074" i="1"/>
  <c r="BV1126" i="1"/>
  <c r="BV1178" i="1"/>
  <c r="BV1240" i="1"/>
  <c r="BV1327" i="1"/>
  <c r="BV882" i="1"/>
  <c r="BV937" i="1"/>
  <c r="BV990" i="1"/>
  <c r="BV1041" i="1"/>
  <c r="BV1093" i="1"/>
  <c r="BV1144" i="1"/>
  <c r="BV1196" i="1"/>
  <c r="BV1273" i="1"/>
  <c r="BV1360" i="1"/>
  <c r="BV875" i="1"/>
  <c r="BV930" i="1"/>
  <c r="BV982" i="1"/>
  <c r="BV1034" i="1"/>
  <c r="BV1086" i="1"/>
  <c r="BV1137" i="1"/>
  <c r="BV1189" i="1"/>
  <c r="BV1261" i="1"/>
  <c r="BV1347" i="1"/>
  <c r="BV869" i="1"/>
  <c r="BV922" i="1"/>
  <c r="BV975" i="1"/>
  <c r="BV1027" i="1"/>
  <c r="BV1078" i="1"/>
  <c r="BV1130" i="1"/>
  <c r="BV1182" i="1"/>
  <c r="BV1249" i="1"/>
  <c r="BV1335" i="1"/>
  <c r="BV870" i="1"/>
  <c r="BV925" i="1"/>
  <c r="BV976" i="1"/>
  <c r="BV1028" i="1"/>
  <c r="BV1080" i="1"/>
  <c r="BV1131" i="1"/>
  <c r="BV1184" i="1"/>
  <c r="BV1251" i="1"/>
  <c r="BV1336" i="1"/>
  <c r="BV674" i="1"/>
  <c r="BV710" i="1"/>
  <c r="BV749" i="1"/>
  <c r="BV792" i="1"/>
  <c r="BV836" i="1"/>
  <c r="BV880" i="1"/>
  <c r="BV934" i="1"/>
  <c r="BV986" i="1"/>
  <c r="BV1038" i="1"/>
  <c r="BV1090" i="1"/>
  <c r="BV1142" i="1"/>
  <c r="BV1194" i="1"/>
  <c r="BV1267" i="1"/>
  <c r="BV1357" i="1"/>
  <c r="BV757" i="1"/>
  <c r="BV793" i="1"/>
  <c r="BV829" i="1"/>
  <c r="BV865" i="1"/>
  <c r="BV909" i="1"/>
  <c r="BV952" i="1"/>
  <c r="BV996" i="1"/>
  <c r="BV1039" i="1"/>
  <c r="BV1082" i="1"/>
  <c r="BV1125" i="1"/>
  <c r="BV1168" i="1"/>
  <c r="BV1213" i="1"/>
  <c r="BV1282" i="1"/>
  <c r="BV947" i="1"/>
  <c r="BV1163" i="1"/>
  <c r="BV1379" i="1"/>
  <c r="BV1244" i="1"/>
  <c r="BV91" i="1"/>
  <c r="BV113" i="1"/>
  <c r="BV88" i="1"/>
  <c r="BV49" i="1"/>
  <c r="BV1354" i="1"/>
  <c r="BV878" i="1"/>
  <c r="BV917" i="1"/>
  <c r="BV953" i="1"/>
  <c r="BV989" i="1"/>
  <c r="BV1025" i="1"/>
  <c r="BV1061" i="1"/>
  <c r="BV1097" i="1"/>
  <c r="BV1133" i="1"/>
  <c r="BV1169" i="1"/>
  <c r="BV1205" i="1"/>
  <c r="BV1241" i="1"/>
  <c r="BV1277" i="1"/>
  <c r="BV1313" i="1"/>
  <c r="BV1349" i="1"/>
  <c r="BV1385" i="1"/>
  <c r="BV1242" i="1"/>
  <c r="BV1278" i="1"/>
  <c r="BV1314" i="1"/>
  <c r="BV1350" i="1"/>
  <c r="BV1381" i="1"/>
  <c r="BV1250" i="1"/>
  <c r="BV1286" i="1"/>
  <c r="BV1322" i="1"/>
  <c r="BV1358" i="1"/>
  <c r="BV245" i="1"/>
  <c r="BV132" i="1"/>
  <c r="BV84" i="1"/>
  <c r="BV41" i="1"/>
  <c r="BV360" i="1"/>
  <c r="BV112" i="1"/>
  <c r="BV367" i="1"/>
  <c r="BV162" i="1"/>
  <c r="BV104" i="1"/>
  <c r="BV40" i="1"/>
  <c r="BV120" i="1"/>
  <c r="BV38" i="1"/>
  <c r="BV223" i="1"/>
  <c r="BV127" i="1"/>
  <c r="BV80" i="1"/>
  <c r="BV37" i="1"/>
  <c r="BV259" i="1"/>
  <c r="BV126" i="1"/>
  <c r="BV72" i="1"/>
  <c r="BV252" i="1"/>
  <c r="BV28" i="1"/>
  <c r="BV1366" i="1"/>
  <c r="BV884" i="1"/>
  <c r="BV923" i="1"/>
  <c r="BV959" i="1"/>
  <c r="BV995" i="1"/>
  <c r="BV1031" i="1"/>
  <c r="BV1067" i="1"/>
  <c r="BV1103" i="1"/>
  <c r="BV1139" i="1"/>
  <c r="BV1175" i="1"/>
  <c r="BV1211" i="1"/>
  <c r="BV1247" i="1"/>
  <c r="BV1283" i="1"/>
  <c r="BV1319" i="1"/>
  <c r="BV1355" i="1"/>
  <c r="BV1212" i="1"/>
  <c r="BV1248" i="1"/>
  <c r="BV1284" i="1"/>
  <c r="BV1320" i="1"/>
  <c r="BV1356" i="1"/>
  <c r="BV1220" i="1"/>
  <c r="BV1256" i="1"/>
  <c r="BV1292" i="1"/>
  <c r="BV1328" i="1"/>
  <c r="BV1364" i="1"/>
  <c r="BV202" i="1"/>
  <c r="BV124" i="1"/>
  <c r="BV77" i="1"/>
  <c r="BV34" i="1"/>
  <c r="BV274" i="1"/>
  <c r="BV89" i="1"/>
  <c r="BV324" i="1"/>
  <c r="BV152" i="1"/>
  <c r="BV97" i="1"/>
  <c r="BV11" i="1"/>
  <c r="BV103" i="1"/>
  <c r="BV24" i="1"/>
  <c r="BV181" i="1"/>
  <c r="BV119" i="1"/>
  <c r="BV73" i="1"/>
  <c r="BV30" i="1"/>
  <c r="BV216" i="1"/>
  <c r="BV118" i="1"/>
  <c r="BV58" i="1"/>
  <c r="BV155" i="1"/>
  <c r="BV13" i="1"/>
  <c r="BV1378" i="1"/>
  <c r="BV893" i="1"/>
  <c r="BV929" i="1"/>
  <c r="BV965" i="1"/>
  <c r="BV1001" i="1"/>
  <c r="BV1037" i="1"/>
  <c r="BV1073" i="1"/>
  <c r="BV1109" i="1"/>
  <c r="BV1145" i="1"/>
  <c r="BV1181" i="1"/>
  <c r="BV1217" i="1"/>
  <c r="BV1253" i="1"/>
  <c r="BV1289" i="1"/>
  <c r="BV1325" i="1"/>
  <c r="BV1361" i="1"/>
  <c r="BV1218" i="1"/>
  <c r="BV1254" i="1"/>
  <c r="BV1290" i="1"/>
  <c r="BV1326" i="1"/>
  <c r="BV1362" i="1"/>
  <c r="BV1226" i="1"/>
  <c r="BV1262" i="1"/>
  <c r="BV1298" i="1"/>
  <c r="BV1334" i="1"/>
  <c r="BV1370" i="1"/>
  <c r="BV175" i="1"/>
  <c r="BV114" i="1"/>
  <c r="BV70" i="1"/>
  <c r="BV26" i="1"/>
  <c r="BV230" i="1"/>
  <c r="BV74" i="1"/>
  <c r="BV281" i="1"/>
  <c r="BV140" i="1"/>
  <c r="BV90" i="1"/>
  <c r="BV317" i="1"/>
  <c r="BV96" i="1"/>
  <c r="BV67" i="1"/>
  <c r="BV169" i="1"/>
  <c r="BV109" i="1"/>
  <c r="BV66" i="1"/>
  <c r="BV23" i="1"/>
  <c r="BV180" i="1"/>
  <c r="BV108" i="1"/>
  <c r="BV50" i="1"/>
  <c r="BV125" i="1"/>
  <c r="BV886" i="1"/>
  <c r="BV1318" i="1"/>
  <c r="BV1353" i="1"/>
  <c r="BV899" i="1"/>
  <c r="BV935" i="1"/>
  <c r="BV971" i="1"/>
  <c r="BV1007" i="1"/>
  <c r="BV1043" i="1"/>
  <c r="BV1079" i="1"/>
  <c r="BV1115" i="1"/>
  <c r="BV1151" i="1"/>
  <c r="BV1187" i="1"/>
  <c r="BV1223" i="1"/>
  <c r="BV1259" i="1"/>
  <c r="BV1295" i="1"/>
  <c r="BV1331" i="1"/>
  <c r="BV1367" i="1"/>
  <c r="BV1224" i="1"/>
  <c r="BV1260" i="1"/>
  <c r="BV1296" i="1"/>
  <c r="BV1332" i="1"/>
  <c r="BV1368" i="1"/>
  <c r="BV1232" i="1"/>
  <c r="BV1268" i="1"/>
  <c r="BV1304" i="1"/>
  <c r="BV1340" i="1"/>
  <c r="BV1376" i="1"/>
  <c r="BV166" i="1"/>
  <c r="BV106" i="1"/>
  <c r="BV62" i="1"/>
  <c r="BV19" i="1"/>
  <c r="BV173" i="1"/>
  <c r="BV53" i="1"/>
  <c r="BV238" i="1"/>
  <c r="BV131" i="1"/>
  <c r="BV83" i="1"/>
  <c r="BV187" i="1"/>
  <c r="BV82" i="1"/>
  <c r="BV353" i="1"/>
  <c r="BV160" i="1"/>
  <c r="BV102" i="1"/>
  <c r="BV59" i="1"/>
  <c r="BV16" i="1"/>
  <c r="BV168" i="1"/>
  <c r="BV101" i="1"/>
  <c r="BV36" i="1"/>
  <c r="BV92" i="1"/>
  <c r="BV887" i="1"/>
  <c r="BV1330" i="1"/>
  <c r="BV1365" i="1"/>
  <c r="BV905" i="1"/>
  <c r="BV941" i="1"/>
  <c r="BV977" i="1"/>
  <c r="BV1013" i="1"/>
  <c r="BV1049" i="1"/>
  <c r="BV1085" i="1"/>
  <c r="BV1121" i="1"/>
  <c r="BV1157" i="1"/>
  <c r="BV1193" i="1"/>
  <c r="BV1229" i="1"/>
  <c r="BV1265" i="1"/>
  <c r="BV1301" i="1"/>
  <c r="BV1337" i="1"/>
  <c r="BV1373" i="1"/>
  <c r="BV1230" i="1"/>
  <c r="BV1266" i="1"/>
  <c r="BV1302" i="1"/>
  <c r="BV1338" i="1"/>
  <c r="BV1374" i="1"/>
  <c r="BV1238" i="1"/>
  <c r="BV1274" i="1"/>
  <c r="BV1310" i="1"/>
  <c r="BV1346" i="1"/>
  <c r="BV1382" i="1"/>
  <c r="BV154" i="1"/>
  <c r="BV98" i="1"/>
  <c r="BV55" i="1"/>
  <c r="BV54" i="1"/>
  <c r="BV151" i="1"/>
  <c r="BV31" i="1"/>
  <c r="BV194" i="1"/>
  <c r="BV121" i="1"/>
  <c r="BV76" i="1"/>
  <c r="BV161" i="1"/>
  <c r="BV60" i="1"/>
  <c r="BV310" i="1"/>
  <c r="BV148" i="1"/>
  <c r="BV95" i="1"/>
  <c r="BV52" i="1"/>
  <c r="BV346" i="1"/>
  <c r="BV158" i="1"/>
  <c r="BV94" i="1"/>
  <c r="BV22" i="1"/>
  <c r="BV71" i="1"/>
  <c r="BV888" i="1"/>
  <c r="S130" i="1"/>
  <c r="T130" i="1" s="1"/>
  <c r="S129" i="1"/>
  <c r="T129" i="1" s="1"/>
  <c r="S128" i="1"/>
  <c r="T128" i="1" s="1"/>
  <c r="S127" i="1"/>
  <c r="T127" i="1" s="1"/>
  <c r="S126" i="1"/>
  <c r="T126" i="1" s="1"/>
  <c r="S125" i="1"/>
  <c r="T125" i="1" s="1"/>
  <c r="S124" i="1"/>
  <c r="T124" i="1" s="1"/>
  <c r="S123" i="1"/>
  <c r="T123" i="1" s="1"/>
  <c r="S122" i="1"/>
  <c r="T122" i="1" s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S80" i="1"/>
  <c r="T80" i="1" s="1"/>
  <c r="S79" i="1"/>
  <c r="T79" i="1" s="1"/>
  <c r="S78" i="1"/>
  <c r="T78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U60" i="1" l="1"/>
  <c r="BV10" i="1"/>
  <c r="U35" i="1"/>
  <c r="S1371" i="1"/>
  <c r="T1371" i="1" s="1"/>
  <c r="S1370" i="1"/>
  <c r="T1370" i="1" s="1"/>
  <c r="S1369" i="1"/>
  <c r="T1369" i="1" s="1"/>
  <c r="S1368" i="1"/>
  <c r="T1368" i="1" s="1"/>
  <c r="S1367" i="1"/>
  <c r="T1367" i="1" s="1"/>
  <c r="S1366" i="1"/>
  <c r="T1366" i="1" s="1"/>
  <c r="S1365" i="1"/>
  <c r="T1365" i="1" s="1"/>
  <c r="S1364" i="1"/>
  <c r="T1364" i="1" s="1"/>
  <c r="S1363" i="1"/>
  <c r="T1363" i="1" s="1"/>
  <c r="S1362" i="1"/>
  <c r="T1362" i="1" s="1"/>
  <c r="S1361" i="1"/>
  <c r="T1361" i="1" s="1"/>
  <c r="S1346" i="1"/>
  <c r="T1346" i="1" s="1"/>
  <c r="S1345" i="1"/>
  <c r="T1345" i="1" s="1"/>
  <c r="S1344" i="1"/>
  <c r="T1344" i="1" s="1"/>
  <c r="S1343" i="1"/>
  <c r="T1343" i="1" s="1"/>
  <c r="S1342" i="1"/>
  <c r="T1342" i="1" s="1"/>
  <c r="S1341" i="1"/>
  <c r="T1341" i="1" s="1"/>
  <c r="S1340" i="1"/>
  <c r="T1340" i="1" s="1"/>
  <c r="S1339" i="1"/>
  <c r="T1339" i="1" s="1"/>
  <c r="S1338" i="1"/>
  <c r="T1338" i="1" s="1"/>
  <c r="S1337" i="1"/>
  <c r="T1337" i="1" s="1"/>
  <c r="S1336" i="1"/>
  <c r="T1336" i="1" s="1"/>
  <c r="S1321" i="1"/>
  <c r="T1321" i="1" s="1"/>
  <c r="S1320" i="1"/>
  <c r="T1320" i="1" s="1"/>
  <c r="S1319" i="1"/>
  <c r="T1319" i="1" s="1"/>
  <c r="S1318" i="1"/>
  <c r="T1318" i="1" s="1"/>
  <c r="S1317" i="1"/>
  <c r="T1317" i="1" s="1"/>
  <c r="S1316" i="1"/>
  <c r="T1316" i="1" s="1"/>
  <c r="S1315" i="1"/>
  <c r="T1315" i="1" s="1"/>
  <c r="S1314" i="1"/>
  <c r="T1314" i="1" s="1"/>
  <c r="S1313" i="1"/>
  <c r="T1313" i="1" s="1"/>
  <c r="S1312" i="1"/>
  <c r="T1312" i="1" s="1"/>
  <c r="S1311" i="1"/>
  <c r="T1311" i="1" s="1"/>
  <c r="S1296" i="1"/>
  <c r="T1296" i="1" s="1"/>
  <c r="S1295" i="1"/>
  <c r="T1295" i="1" s="1"/>
  <c r="S1294" i="1"/>
  <c r="T1294" i="1" s="1"/>
  <c r="S1293" i="1"/>
  <c r="T1293" i="1" s="1"/>
  <c r="S1292" i="1"/>
  <c r="T1292" i="1" s="1"/>
  <c r="S1291" i="1"/>
  <c r="T1291" i="1" s="1"/>
  <c r="S1290" i="1"/>
  <c r="T1290" i="1" s="1"/>
  <c r="S1289" i="1"/>
  <c r="T1289" i="1" s="1"/>
  <c r="S1288" i="1"/>
  <c r="T1288" i="1" s="1"/>
  <c r="S1287" i="1"/>
  <c r="T1287" i="1" s="1"/>
  <c r="S1286" i="1"/>
  <c r="T1286" i="1" s="1"/>
  <c r="S1271" i="1"/>
  <c r="T1271" i="1" s="1"/>
  <c r="S1270" i="1"/>
  <c r="T1270" i="1" s="1"/>
  <c r="S1269" i="1"/>
  <c r="T1269" i="1" s="1"/>
  <c r="S1268" i="1"/>
  <c r="T1268" i="1" s="1"/>
  <c r="S1267" i="1"/>
  <c r="T1267" i="1" s="1"/>
  <c r="S1266" i="1"/>
  <c r="T1266" i="1" s="1"/>
  <c r="S1265" i="1"/>
  <c r="T1265" i="1" s="1"/>
  <c r="S1264" i="1"/>
  <c r="T1264" i="1" s="1"/>
  <c r="S1263" i="1"/>
  <c r="T1263" i="1" s="1"/>
  <c r="S1262" i="1"/>
  <c r="T1262" i="1" s="1"/>
  <c r="S1261" i="1"/>
  <c r="T1261" i="1" s="1"/>
  <c r="S1246" i="1"/>
  <c r="T1246" i="1" s="1"/>
  <c r="S1245" i="1"/>
  <c r="T1245" i="1" s="1"/>
  <c r="S1244" i="1"/>
  <c r="T1244" i="1" s="1"/>
  <c r="S1243" i="1"/>
  <c r="T1243" i="1" s="1"/>
  <c r="S1242" i="1"/>
  <c r="T1242" i="1" s="1"/>
  <c r="S1241" i="1"/>
  <c r="T1241" i="1" s="1"/>
  <c r="S1240" i="1"/>
  <c r="T1240" i="1" s="1"/>
  <c r="S1239" i="1"/>
  <c r="T1239" i="1" s="1"/>
  <c r="S1238" i="1"/>
  <c r="T1238" i="1" s="1"/>
  <c r="S1237" i="1"/>
  <c r="T1237" i="1" s="1"/>
  <c r="S1236" i="1"/>
  <c r="T1236" i="1" s="1"/>
  <c r="S1221" i="1"/>
  <c r="T1221" i="1" s="1"/>
  <c r="S1220" i="1"/>
  <c r="T1220" i="1" s="1"/>
  <c r="S1219" i="1"/>
  <c r="T1219" i="1" s="1"/>
  <c r="S1218" i="1"/>
  <c r="T1218" i="1" s="1"/>
  <c r="S1217" i="1"/>
  <c r="T1217" i="1" s="1"/>
  <c r="S1216" i="1"/>
  <c r="T1216" i="1" s="1"/>
  <c r="S1215" i="1"/>
  <c r="T1215" i="1" s="1"/>
  <c r="S1214" i="1"/>
  <c r="T1214" i="1" s="1"/>
  <c r="S1213" i="1"/>
  <c r="T1213" i="1" s="1"/>
  <c r="S1212" i="1"/>
  <c r="T1212" i="1" s="1"/>
  <c r="S1211" i="1"/>
  <c r="T1211" i="1" s="1"/>
  <c r="S1196" i="1"/>
  <c r="T1196" i="1" s="1"/>
  <c r="S1195" i="1"/>
  <c r="T1195" i="1" s="1"/>
  <c r="S1194" i="1"/>
  <c r="T1194" i="1" s="1"/>
  <c r="S1193" i="1"/>
  <c r="T1193" i="1" s="1"/>
  <c r="S1192" i="1"/>
  <c r="T1192" i="1" s="1"/>
  <c r="S1191" i="1"/>
  <c r="T1191" i="1" s="1"/>
  <c r="S1190" i="1"/>
  <c r="T1190" i="1" s="1"/>
  <c r="S1189" i="1"/>
  <c r="T1189" i="1" s="1"/>
  <c r="S1188" i="1"/>
  <c r="T1188" i="1" s="1"/>
  <c r="S1187" i="1"/>
  <c r="T1187" i="1" s="1"/>
  <c r="S1186" i="1"/>
  <c r="T1186" i="1" s="1"/>
  <c r="S1171" i="1"/>
  <c r="T1171" i="1" s="1"/>
  <c r="S1170" i="1"/>
  <c r="T1170" i="1" s="1"/>
  <c r="S1169" i="1"/>
  <c r="T1169" i="1" s="1"/>
  <c r="S1168" i="1"/>
  <c r="T1168" i="1" s="1"/>
  <c r="S1167" i="1"/>
  <c r="T1167" i="1" s="1"/>
  <c r="S1166" i="1"/>
  <c r="T1166" i="1" s="1"/>
  <c r="S1165" i="1"/>
  <c r="T1165" i="1" s="1"/>
  <c r="S1164" i="1"/>
  <c r="T1164" i="1" s="1"/>
  <c r="S1163" i="1"/>
  <c r="T1163" i="1" s="1"/>
  <c r="S1162" i="1"/>
  <c r="T1162" i="1" s="1"/>
  <c r="S1161" i="1"/>
  <c r="T1161" i="1" s="1"/>
  <c r="S1146" i="1"/>
  <c r="T1146" i="1" s="1"/>
  <c r="S1145" i="1"/>
  <c r="T1145" i="1" s="1"/>
  <c r="S1144" i="1"/>
  <c r="T1144" i="1" s="1"/>
  <c r="S1143" i="1"/>
  <c r="T1143" i="1" s="1"/>
  <c r="S1142" i="1"/>
  <c r="T1142" i="1" s="1"/>
  <c r="S1141" i="1"/>
  <c r="T1141" i="1" s="1"/>
  <c r="S1140" i="1"/>
  <c r="T1140" i="1" s="1"/>
  <c r="S1139" i="1"/>
  <c r="T1139" i="1" s="1"/>
  <c r="S1138" i="1"/>
  <c r="T1138" i="1" s="1"/>
  <c r="S1137" i="1"/>
  <c r="T1137" i="1" s="1"/>
  <c r="S1136" i="1"/>
  <c r="T1136" i="1" s="1"/>
  <c r="S1121" i="1"/>
  <c r="T1121" i="1" s="1"/>
  <c r="S1120" i="1"/>
  <c r="T1120" i="1" s="1"/>
  <c r="S1119" i="1"/>
  <c r="T1119" i="1" s="1"/>
  <c r="S1118" i="1"/>
  <c r="T1118" i="1" s="1"/>
  <c r="S1117" i="1"/>
  <c r="T1117" i="1" s="1"/>
  <c r="S1116" i="1"/>
  <c r="T1116" i="1" s="1"/>
  <c r="S1115" i="1"/>
  <c r="T1115" i="1" s="1"/>
  <c r="S1114" i="1"/>
  <c r="T1114" i="1" s="1"/>
  <c r="S1113" i="1"/>
  <c r="T1113" i="1" s="1"/>
  <c r="S1112" i="1"/>
  <c r="T1112" i="1" s="1"/>
  <c r="S1111" i="1"/>
  <c r="T1111" i="1" s="1"/>
  <c r="S1096" i="1"/>
  <c r="T1096" i="1" s="1"/>
  <c r="S1095" i="1"/>
  <c r="T1095" i="1" s="1"/>
  <c r="S1094" i="1"/>
  <c r="T1094" i="1" s="1"/>
  <c r="S1093" i="1"/>
  <c r="T1093" i="1" s="1"/>
  <c r="S1092" i="1"/>
  <c r="T1092" i="1" s="1"/>
  <c r="S1091" i="1"/>
  <c r="T1091" i="1" s="1"/>
  <c r="S1090" i="1"/>
  <c r="T1090" i="1" s="1"/>
  <c r="S1089" i="1"/>
  <c r="T1089" i="1" s="1"/>
  <c r="S1088" i="1"/>
  <c r="T1088" i="1" s="1"/>
  <c r="S1087" i="1"/>
  <c r="T1087" i="1" s="1"/>
  <c r="S1086" i="1"/>
  <c r="T1086" i="1" s="1"/>
  <c r="S1071" i="1"/>
  <c r="T1071" i="1" s="1"/>
  <c r="S1070" i="1"/>
  <c r="T1070" i="1" s="1"/>
  <c r="S1069" i="1"/>
  <c r="T1069" i="1" s="1"/>
  <c r="S1068" i="1"/>
  <c r="T1068" i="1" s="1"/>
  <c r="S1067" i="1"/>
  <c r="T1067" i="1" s="1"/>
  <c r="S1066" i="1"/>
  <c r="T1066" i="1" s="1"/>
  <c r="S1065" i="1"/>
  <c r="T1065" i="1" s="1"/>
  <c r="S1064" i="1"/>
  <c r="T1064" i="1" s="1"/>
  <c r="S1063" i="1"/>
  <c r="T1063" i="1" s="1"/>
  <c r="S1062" i="1"/>
  <c r="T1062" i="1" s="1"/>
  <c r="S1061" i="1"/>
  <c r="T1061" i="1" s="1"/>
  <c r="S1046" i="1"/>
  <c r="T1046" i="1" s="1"/>
  <c r="S1045" i="1"/>
  <c r="T1045" i="1" s="1"/>
  <c r="S1044" i="1"/>
  <c r="T1044" i="1" s="1"/>
  <c r="S1043" i="1"/>
  <c r="T1043" i="1" s="1"/>
  <c r="S1042" i="1"/>
  <c r="T1042" i="1" s="1"/>
  <c r="S1041" i="1"/>
  <c r="T1041" i="1" s="1"/>
  <c r="S1040" i="1"/>
  <c r="T1040" i="1" s="1"/>
  <c r="S1039" i="1"/>
  <c r="T1039" i="1" s="1"/>
  <c r="S1038" i="1"/>
  <c r="T1038" i="1" s="1"/>
  <c r="S1037" i="1"/>
  <c r="T1037" i="1" s="1"/>
  <c r="S1036" i="1"/>
  <c r="T1036" i="1" s="1"/>
  <c r="S1021" i="1"/>
  <c r="T1021" i="1" s="1"/>
  <c r="S1020" i="1"/>
  <c r="T1020" i="1" s="1"/>
  <c r="S1019" i="1"/>
  <c r="T1019" i="1" s="1"/>
  <c r="S1018" i="1"/>
  <c r="T1018" i="1" s="1"/>
  <c r="S1017" i="1"/>
  <c r="T1017" i="1" s="1"/>
  <c r="S1016" i="1"/>
  <c r="T1016" i="1" s="1"/>
  <c r="S1015" i="1"/>
  <c r="T1015" i="1" s="1"/>
  <c r="S1014" i="1"/>
  <c r="T1014" i="1" s="1"/>
  <c r="S1013" i="1"/>
  <c r="T1013" i="1" s="1"/>
  <c r="S1012" i="1"/>
  <c r="T1012" i="1" s="1"/>
  <c r="S1011" i="1"/>
  <c r="T1011" i="1" s="1"/>
  <c r="S996" i="1"/>
  <c r="T996" i="1" s="1"/>
  <c r="S995" i="1"/>
  <c r="T995" i="1" s="1"/>
  <c r="S994" i="1"/>
  <c r="T994" i="1" s="1"/>
  <c r="S993" i="1"/>
  <c r="T993" i="1" s="1"/>
  <c r="S992" i="1"/>
  <c r="T992" i="1" s="1"/>
  <c r="S991" i="1"/>
  <c r="T991" i="1" s="1"/>
  <c r="S990" i="1"/>
  <c r="T990" i="1" s="1"/>
  <c r="S989" i="1"/>
  <c r="T989" i="1" s="1"/>
  <c r="S988" i="1"/>
  <c r="T988" i="1" s="1"/>
  <c r="S987" i="1"/>
  <c r="T987" i="1" s="1"/>
  <c r="S986" i="1"/>
  <c r="T986" i="1" s="1"/>
  <c r="S971" i="1"/>
  <c r="T971" i="1" s="1"/>
  <c r="S970" i="1"/>
  <c r="T970" i="1" s="1"/>
  <c r="S969" i="1"/>
  <c r="T969" i="1" s="1"/>
  <c r="S968" i="1"/>
  <c r="T968" i="1" s="1"/>
  <c r="S967" i="1"/>
  <c r="T967" i="1" s="1"/>
  <c r="S966" i="1"/>
  <c r="T966" i="1" s="1"/>
  <c r="S965" i="1"/>
  <c r="T965" i="1" s="1"/>
  <c r="S964" i="1"/>
  <c r="T964" i="1" s="1"/>
  <c r="S963" i="1"/>
  <c r="T963" i="1" s="1"/>
  <c r="S962" i="1"/>
  <c r="T962" i="1" s="1"/>
  <c r="S961" i="1"/>
  <c r="T961" i="1" s="1"/>
  <c r="S946" i="1"/>
  <c r="T946" i="1" s="1"/>
  <c r="S945" i="1"/>
  <c r="T945" i="1" s="1"/>
  <c r="S944" i="1"/>
  <c r="T944" i="1" s="1"/>
  <c r="S943" i="1"/>
  <c r="T943" i="1" s="1"/>
  <c r="S942" i="1"/>
  <c r="T942" i="1" s="1"/>
  <c r="S941" i="1"/>
  <c r="T941" i="1" s="1"/>
  <c r="S940" i="1"/>
  <c r="T940" i="1" s="1"/>
  <c r="S939" i="1"/>
  <c r="T939" i="1" s="1"/>
  <c r="S938" i="1"/>
  <c r="T938" i="1" s="1"/>
  <c r="S937" i="1"/>
  <c r="T937" i="1" s="1"/>
  <c r="S936" i="1"/>
  <c r="T936" i="1" s="1"/>
  <c r="S921" i="1"/>
  <c r="T921" i="1" s="1"/>
  <c r="S920" i="1"/>
  <c r="T920" i="1" s="1"/>
  <c r="S919" i="1"/>
  <c r="T919" i="1" s="1"/>
  <c r="S918" i="1"/>
  <c r="T918" i="1" s="1"/>
  <c r="S917" i="1"/>
  <c r="T917" i="1" s="1"/>
  <c r="S916" i="1"/>
  <c r="T916" i="1" s="1"/>
  <c r="S915" i="1"/>
  <c r="T915" i="1" s="1"/>
  <c r="S914" i="1"/>
  <c r="T914" i="1" s="1"/>
  <c r="S913" i="1"/>
  <c r="T913" i="1" s="1"/>
  <c r="S912" i="1"/>
  <c r="T912" i="1" s="1"/>
  <c r="S911" i="1"/>
  <c r="T911" i="1" s="1"/>
  <c r="S896" i="1"/>
  <c r="T896" i="1" s="1"/>
  <c r="S895" i="1"/>
  <c r="T895" i="1" s="1"/>
  <c r="S894" i="1"/>
  <c r="T894" i="1" s="1"/>
  <c r="S893" i="1"/>
  <c r="T893" i="1" s="1"/>
  <c r="S892" i="1"/>
  <c r="T892" i="1" s="1"/>
  <c r="S891" i="1"/>
  <c r="T891" i="1" s="1"/>
  <c r="S890" i="1"/>
  <c r="T890" i="1" s="1"/>
  <c r="S889" i="1"/>
  <c r="T889" i="1" s="1"/>
  <c r="S888" i="1"/>
  <c r="T888" i="1" s="1"/>
  <c r="S887" i="1"/>
  <c r="T887" i="1" s="1"/>
  <c r="S886" i="1"/>
  <c r="T886" i="1" s="1"/>
  <c r="S871" i="1"/>
  <c r="T871" i="1" s="1"/>
  <c r="S870" i="1"/>
  <c r="T870" i="1" s="1"/>
  <c r="S869" i="1"/>
  <c r="T869" i="1" s="1"/>
  <c r="S868" i="1"/>
  <c r="T868" i="1" s="1"/>
  <c r="S867" i="1"/>
  <c r="T867" i="1" s="1"/>
  <c r="S866" i="1"/>
  <c r="T866" i="1" s="1"/>
  <c r="S865" i="1"/>
  <c r="T865" i="1" s="1"/>
  <c r="S864" i="1"/>
  <c r="T864" i="1" s="1"/>
  <c r="S863" i="1"/>
  <c r="T863" i="1" s="1"/>
  <c r="S862" i="1"/>
  <c r="T862" i="1" s="1"/>
  <c r="S861" i="1"/>
  <c r="T861" i="1" s="1"/>
  <c r="S846" i="1"/>
  <c r="T846" i="1" s="1"/>
  <c r="S845" i="1"/>
  <c r="T845" i="1" s="1"/>
  <c r="S844" i="1"/>
  <c r="T844" i="1" s="1"/>
  <c r="S843" i="1"/>
  <c r="T843" i="1" s="1"/>
  <c r="S842" i="1"/>
  <c r="T842" i="1" s="1"/>
  <c r="S841" i="1"/>
  <c r="T841" i="1" s="1"/>
  <c r="S840" i="1"/>
  <c r="T840" i="1" s="1"/>
  <c r="S839" i="1"/>
  <c r="T839" i="1" s="1"/>
  <c r="S838" i="1"/>
  <c r="T838" i="1" s="1"/>
  <c r="S837" i="1"/>
  <c r="T837" i="1" s="1"/>
  <c r="S836" i="1"/>
  <c r="T836" i="1" s="1"/>
  <c r="S821" i="1"/>
  <c r="T821" i="1" s="1"/>
  <c r="S820" i="1"/>
  <c r="T820" i="1" s="1"/>
  <c r="S819" i="1"/>
  <c r="T819" i="1" s="1"/>
  <c r="S818" i="1"/>
  <c r="T818" i="1" s="1"/>
  <c r="S817" i="1"/>
  <c r="T817" i="1" s="1"/>
  <c r="S816" i="1"/>
  <c r="T816" i="1" s="1"/>
  <c r="S815" i="1"/>
  <c r="T815" i="1" s="1"/>
  <c r="S814" i="1"/>
  <c r="T814" i="1" s="1"/>
  <c r="S813" i="1"/>
  <c r="T813" i="1" s="1"/>
  <c r="S812" i="1"/>
  <c r="T812" i="1" s="1"/>
  <c r="S811" i="1"/>
  <c r="T811" i="1" s="1"/>
  <c r="S796" i="1"/>
  <c r="T796" i="1" s="1"/>
  <c r="S795" i="1"/>
  <c r="T795" i="1" s="1"/>
  <c r="S794" i="1"/>
  <c r="T794" i="1" s="1"/>
  <c r="S793" i="1"/>
  <c r="T793" i="1" s="1"/>
  <c r="S792" i="1"/>
  <c r="T792" i="1" s="1"/>
  <c r="S791" i="1"/>
  <c r="T791" i="1" s="1"/>
  <c r="S790" i="1"/>
  <c r="T790" i="1" s="1"/>
  <c r="S789" i="1"/>
  <c r="T789" i="1" s="1"/>
  <c r="S788" i="1"/>
  <c r="T788" i="1" s="1"/>
  <c r="S787" i="1"/>
  <c r="T787" i="1" s="1"/>
  <c r="S786" i="1"/>
  <c r="T786" i="1" s="1"/>
  <c r="S771" i="1"/>
  <c r="T771" i="1" s="1"/>
  <c r="S770" i="1"/>
  <c r="T770" i="1" s="1"/>
  <c r="S769" i="1"/>
  <c r="T769" i="1" s="1"/>
  <c r="S768" i="1"/>
  <c r="T768" i="1" s="1"/>
  <c r="S767" i="1"/>
  <c r="T767" i="1" s="1"/>
  <c r="S766" i="1"/>
  <c r="T766" i="1" s="1"/>
  <c r="S765" i="1"/>
  <c r="T765" i="1" s="1"/>
  <c r="S764" i="1"/>
  <c r="T764" i="1" s="1"/>
  <c r="S763" i="1"/>
  <c r="T763" i="1" s="1"/>
  <c r="S762" i="1"/>
  <c r="T762" i="1" s="1"/>
  <c r="S761" i="1"/>
  <c r="T761" i="1" s="1"/>
  <c r="S746" i="1"/>
  <c r="T746" i="1" s="1"/>
  <c r="S745" i="1"/>
  <c r="T745" i="1" s="1"/>
  <c r="S744" i="1"/>
  <c r="T744" i="1" s="1"/>
  <c r="S743" i="1"/>
  <c r="T743" i="1" s="1"/>
  <c r="S742" i="1"/>
  <c r="T742" i="1" s="1"/>
  <c r="S741" i="1"/>
  <c r="T741" i="1" s="1"/>
  <c r="S740" i="1"/>
  <c r="T740" i="1" s="1"/>
  <c r="S739" i="1"/>
  <c r="T739" i="1" s="1"/>
  <c r="S738" i="1"/>
  <c r="T738" i="1" s="1"/>
  <c r="S737" i="1"/>
  <c r="T737" i="1" s="1"/>
  <c r="S736" i="1"/>
  <c r="T736" i="1" s="1"/>
  <c r="S721" i="1"/>
  <c r="T721" i="1" s="1"/>
  <c r="S720" i="1"/>
  <c r="T720" i="1" s="1"/>
  <c r="S719" i="1"/>
  <c r="T719" i="1" s="1"/>
  <c r="S718" i="1"/>
  <c r="T718" i="1" s="1"/>
  <c r="S717" i="1"/>
  <c r="T717" i="1" s="1"/>
  <c r="S716" i="1"/>
  <c r="T716" i="1" s="1"/>
  <c r="S715" i="1"/>
  <c r="T715" i="1" s="1"/>
  <c r="S714" i="1"/>
  <c r="T714" i="1" s="1"/>
  <c r="S713" i="1"/>
  <c r="T713" i="1" s="1"/>
  <c r="S712" i="1"/>
  <c r="T712" i="1" s="1"/>
  <c r="S711" i="1"/>
  <c r="T711" i="1" s="1"/>
  <c r="S696" i="1"/>
  <c r="T696" i="1" s="1"/>
  <c r="S695" i="1"/>
  <c r="T695" i="1" s="1"/>
  <c r="S694" i="1"/>
  <c r="T694" i="1" s="1"/>
  <c r="S693" i="1"/>
  <c r="T693" i="1" s="1"/>
  <c r="S692" i="1"/>
  <c r="T692" i="1" s="1"/>
  <c r="S691" i="1"/>
  <c r="T691" i="1" s="1"/>
  <c r="S690" i="1"/>
  <c r="T690" i="1" s="1"/>
  <c r="S689" i="1"/>
  <c r="T689" i="1" s="1"/>
  <c r="S688" i="1"/>
  <c r="T688" i="1" s="1"/>
  <c r="S687" i="1"/>
  <c r="T687" i="1" s="1"/>
  <c r="S686" i="1"/>
  <c r="T686" i="1" s="1"/>
  <c r="S671" i="1"/>
  <c r="T671" i="1" s="1"/>
  <c r="S670" i="1"/>
  <c r="T670" i="1" s="1"/>
  <c r="S669" i="1"/>
  <c r="T669" i="1" s="1"/>
  <c r="S668" i="1"/>
  <c r="T668" i="1" s="1"/>
  <c r="S667" i="1"/>
  <c r="T667" i="1" s="1"/>
  <c r="S666" i="1"/>
  <c r="T666" i="1" s="1"/>
  <c r="S665" i="1"/>
  <c r="T665" i="1" s="1"/>
  <c r="S664" i="1"/>
  <c r="T664" i="1" s="1"/>
  <c r="S663" i="1"/>
  <c r="T663" i="1" s="1"/>
  <c r="S662" i="1"/>
  <c r="T662" i="1" s="1"/>
  <c r="S661" i="1"/>
  <c r="T661" i="1" s="1"/>
  <c r="S646" i="1"/>
  <c r="T646" i="1" s="1"/>
  <c r="S645" i="1"/>
  <c r="T645" i="1" s="1"/>
  <c r="S644" i="1"/>
  <c r="T644" i="1" s="1"/>
  <c r="S643" i="1"/>
  <c r="T643" i="1" s="1"/>
  <c r="S642" i="1"/>
  <c r="T642" i="1" s="1"/>
  <c r="S641" i="1"/>
  <c r="T641" i="1" s="1"/>
  <c r="S640" i="1"/>
  <c r="T640" i="1" s="1"/>
  <c r="S639" i="1"/>
  <c r="T639" i="1" s="1"/>
  <c r="S638" i="1"/>
  <c r="T638" i="1" s="1"/>
  <c r="S637" i="1"/>
  <c r="T637" i="1" s="1"/>
  <c r="S636" i="1"/>
  <c r="T636" i="1" s="1"/>
  <c r="S621" i="1"/>
  <c r="T621" i="1" s="1"/>
  <c r="S620" i="1"/>
  <c r="T620" i="1" s="1"/>
  <c r="S619" i="1"/>
  <c r="T619" i="1" s="1"/>
  <c r="S618" i="1"/>
  <c r="T618" i="1" s="1"/>
  <c r="S617" i="1"/>
  <c r="T617" i="1" s="1"/>
  <c r="S616" i="1"/>
  <c r="T616" i="1" s="1"/>
  <c r="S615" i="1"/>
  <c r="T615" i="1" s="1"/>
  <c r="S614" i="1"/>
  <c r="T614" i="1" s="1"/>
  <c r="S613" i="1"/>
  <c r="T613" i="1" s="1"/>
  <c r="S612" i="1"/>
  <c r="T612" i="1" s="1"/>
  <c r="S611" i="1"/>
  <c r="T611" i="1" s="1"/>
  <c r="S596" i="1"/>
  <c r="T596" i="1" s="1"/>
  <c r="S595" i="1"/>
  <c r="T595" i="1" s="1"/>
  <c r="S594" i="1"/>
  <c r="T594" i="1" s="1"/>
  <c r="S593" i="1"/>
  <c r="T593" i="1" s="1"/>
  <c r="S592" i="1"/>
  <c r="T592" i="1" s="1"/>
  <c r="S591" i="1"/>
  <c r="T591" i="1" s="1"/>
  <c r="S590" i="1"/>
  <c r="T590" i="1" s="1"/>
  <c r="S589" i="1"/>
  <c r="T589" i="1" s="1"/>
  <c r="S588" i="1"/>
  <c r="T588" i="1" s="1"/>
  <c r="S587" i="1"/>
  <c r="T587" i="1" s="1"/>
  <c r="S586" i="1"/>
  <c r="T586" i="1" s="1"/>
  <c r="S571" i="1"/>
  <c r="T571" i="1" s="1"/>
  <c r="S570" i="1"/>
  <c r="T570" i="1" s="1"/>
  <c r="S569" i="1"/>
  <c r="T569" i="1" s="1"/>
  <c r="S568" i="1"/>
  <c r="T568" i="1" s="1"/>
  <c r="S567" i="1"/>
  <c r="T567" i="1" s="1"/>
  <c r="S566" i="1"/>
  <c r="T566" i="1" s="1"/>
  <c r="S565" i="1"/>
  <c r="T565" i="1" s="1"/>
  <c r="S564" i="1"/>
  <c r="T564" i="1" s="1"/>
  <c r="S563" i="1"/>
  <c r="T563" i="1" s="1"/>
  <c r="S562" i="1"/>
  <c r="T562" i="1" s="1"/>
  <c r="S561" i="1"/>
  <c r="T561" i="1" s="1"/>
  <c r="S546" i="1"/>
  <c r="T546" i="1" s="1"/>
  <c r="S545" i="1"/>
  <c r="T545" i="1" s="1"/>
  <c r="S544" i="1"/>
  <c r="T544" i="1" s="1"/>
  <c r="S543" i="1"/>
  <c r="T543" i="1" s="1"/>
  <c r="S542" i="1"/>
  <c r="T542" i="1" s="1"/>
  <c r="S541" i="1"/>
  <c r="T541" i="1" s="1"/>
  <c r="S540" i="1"/>
  <c r="T540" i="1" s="1"/>
  <c r="S539" i="1"/>
  <c r="T539" i="1" s="1"/>
  <c r="S538" i="1"/>
  <c r="T538" i="1" s="1"/>
  <c r="S537" i="1"/>
  <c r="T537" i="1" s="1"/>
  <c r="S536" i="1"/>
  <c r="T536" i="1" s="1"/>
  <c r="S521" i="1"/>
  <c r="T521" i="1" s="1"/>
  <c r="S520" i="1"/>
  <c r="T520" i="1" s="1"/>
  <c r="S519" i="1"/>
  <c r="T519" i="1" s="1"/>
  <c r="S518" i="1"/>
  <c r="T518" i="1" s="1"/>
  <c r="S517" i="1"/>
  <c r="T517" i="1" s="1"/>
  <c r="S516" i="1"/>
  <c r="T516" i="1" s="1"/>
  <c r="S515" i="1"/>
  <c r="T515" i="1" s="1"/>
  <c r="S514" i="1"/>
  <c r="T514" i="1" s="1"/>
  <c r="S513" i="1"/>
  <c r="T513" i="1" s="1"/>
  <c r="S512" i="1"/>
  <c r="T512" i="1" s="1"/>
  <c r="S511" i="1"/>
  <c r="T511" i="1" s="1"/>
  <c r="S496" i="1"/>
  <c r="T496" i="1" s="1"/>
  <c r="S495" i="1"/>
  <c r="T495" i="1" s="1"/>
  <c r="S494" i="1"/>
  <c r="T494" i="1" s="1"/>
  <c r="S493" i="1"/>
  <c r="T493" i="1" s="1"/>
  <c r="S492" i="1"/>
  <c r="T492" i="1" s="1"/>
  <c r="S491" i="1"/>
  <c r="T491" i="1" s="1"/>
  <c r="S490" i="1"/>
  <c r="T490" i="1" s="1"/>
  <c r="S489" i="1"/>
  <c r="T489" i="1" s="1"/>
  <c r="S488" i="1"/>
  <c r="T488" i="1" s="1"/>
  <c r="S487" i="1"/>
  <c r="T487" i="1" s="1"/>
  <c r="S486" i="1"/>
  <c r="T486" i="1" s="1"/>
  <c r="S506" i="1"/>
  <c r="T506" i="1" s="1"/>
  <c r="S471" i="1"/>
  <c r="T471" i="1" s="1"/>
  <c r="S470" i="1"/>
  <c r="T470" i="1" s="1"/>
  <c r="S469" i="1"/>
  <c r="T469" i="1" s="1"/>
  <c r="S468" i="1"/>
  <c r="T468" i="1" s="1"/>
  <c r="S467" i="1"/>
  <c r="T467" i="1" s="1"/>
  <c r="S466" i="1"/>
  <c r="T466" i="1" s="1"/>
  <c r="S465" i="1"/>
  <c r="T465" i="1" s="1"/>
  <c r="S464" i="1"/>
  <c r="T464" i="1" s="1"/>
  <c r="S463" i="1"/>
  <c r="T463" i="1" s="1"/>
  <c r="S462" i="1"/>
  <c r="T462" i="1" s="1"/>
  <c r="S461" i="1"/>
  <c r="T461" i="1" s="1"/>
  <c r="S446" i="1"/>
  <c r="T446" i="1" s="1"/>
  <c r="S445" i="1"/>
  <c r="T445" i="1" s="1"/>
  <c r="S444" i="1"/>
  <c r="T444" i="1" s="1"/>
  <c r="S443" i="1"/>
  <c r="T443" i="1" s="1"/>
  <c r="S442" i="1"/>
  <c r="T442" i="1" s="1"/>
  <c r="S441" i="1"/>
  <c r="T441" i="1" s="1"/>
  <c r="S440" i="1"/>
  <c r="T440" i="1" s="1"/>
  <c r="S439" i="1"/>
  <c r="T439" i="1" s="1"/>
  <c r="S438" i="1"/>
  <c r="T438" i="1" s="1"/>
  <c r="S437" i="1"/>
  <c r="T437" i="1" s="1"/>
  <c r="S436" i="1"/>
  <c r="T436" i="1" s="1"/>
  <c r="S421" i="1"/>
  <c r="T421" i="1" s="1"/>
  <c r="S420" i="1"/>
  <c r="T420" i="1" s="1"/>
  <c r="S419" i="1"/>
  <c r="T419" i="1" s="1"/>
  <c r="S418" i="1"/>
  <c r="T418" i="1" s="1"/>
  <c r="S417" i="1"/>
  <c r="T417" i="1" s="1"/>
  <c r="S416" i="1"/>
  <c r="T416" i="1" s="1"/>
  <c r="S415" i="1"/>
  <c r="T415" i="1" s="1"/>
  <c r="S414" i="1"/>
  <c r="T414" i="1" s="1"/>
  <c r="S413" i="1"/>
  <c r="T413" i="1" s="1"/>
  <c r="S412" i="1"/>
  <c r="T412" i="1" s="1"/>
  <c r="S411" i="1"/>
  <c r="T411" i="1" s="1"/>
  <c r="S396" i="1"/>
  <c r="T396" i="1" s="1"/>
  <c r="S395" i="1"/>
  <c r="T395" i="1" s="1"/>
  <c r="S394" i="1"/>
  <c r="T394" i="1" s="1"/>
  <c r="S393" i="1"/>
  <c r="T393" i="1" s="1"/>
  <c r="S392" i="1"/>
  <c r="T392" i="1" s="1"/>
  <c r="S391" i="1"/>
  <c r="T391" i="1" s="1"/>
  <c r="S390" i="1"/>
  <c r="T390" i="1" s="1"/>
  <c r="S389" i="1"/>
  <c r="T389" i="1" s="1"/>
  <c r="S388" i="1"/>
  <c r="T388" i="1" s="1"/>
  <c r="S387" i="1"/>
  <c r="T387" i="1" s="1"/>
  <c r="S386" i="1"/>
  <c r="T386" i="1" s="1"/>
  <c r="S371" i="1"/>
  <c r="T371" i="1" s="1"/>
  <c r="S370" i="1"/>
  <c r="T370" i="1" s="1"/>
  <c r="S369" i="1"/>
  <c r="T369" i="1" s="1"/>
  <c r="S368" i="1"/>
  <c r="T368" i="1" s="1"/>
  <c r="S367" i="1"/>
  <c r="T367" i="1" s="1"/>
  <c r="S366" i="1"/>
  <c r="T366" i="1" s="1"/>
  <c r="S365" i="1"/>
  <c r="T365" i="1" s="1"/>
  <c r="S364" i="1"/>
  <c r="T364" i="1" s="1"/>
  <c r="S363" i="1"/>
  <c r="T363" i="1" s="1"/>
  <c r="S362" i="1"/>
  <c r="T362" i="1" s="1"/>
  <c r="S361" i="1"/>
  <c r="T361" i="1" s="1"/>
  <c r="S346" i="1"/>
  <c r="T346" i="1" s="1"/>
  <c r="S345" i="1"/>
  <c r="T345" i="1" s="1"/>
  <c r="S344" i="1"/>
  <c r="T344" i="1" s="1"/>
  <c r="S343" i="1"/>
  <c r="T343" i="1" s="1"/>
  <c r="S342" i="1"/>
  <c r="T342" i="1" s="1"/>
  <c r="S341" i="1"/>
  <c r="T341" i="1" s="1"/>
  <c r="S340" i="1"/>
  <c r="T340" i="1" s="1"/>
  <c r="S339" i="1"/>
  <c r="T339" i="1" s="1"/>
  <c r="S338" i="1"/>
  <c r="T338" i="1" s="1"/>
  <c r="S337" i="1"/>
  <c r="T337" i="1" s="1"/>
  <c r="S336" i="1"/>
  <c r="T336" i="1" s="1"/>
  <c r="S321" i="1"/>
  <c r="T321" i="1" s="1"/>
  <c r="S320" i="1"/>
  <c r="T320" i="1" s="1"/>
  <c r="S319" i="1"/>
  <c r="T319" i="1" s="1"/>
  <c r="S318" i="1"/>
  <c r="T318" i="1" s="1"/>
  <c r="S317" i="1"/>
  <c r="T317" i="1" s="1"/>
  <c r="S316" i="1"/>
  <c r="T316" i="1" s="1"/>
  <c r="S315" i="1"/>
  <c r="T315" i="1" s="1"/>
  <c r="S314" i="1"/>
  <c r="T314" i="1" s="1"/>
  <c r="S313" i="1"/>
  <c r="T313" i="1" s="1"/>
  <c r="S312" i="1"/>
  <c r="T312" i="1" s="1"/>
  <c r="S311" i="1"/>
  <c r="T311" i="1" s="1"/>
  <c r="S296" i="1"/>
  <c r="T296" i="1" s="1"/>
  <c r="S295" i="1"/>
  <c r="T295" i="1" s="1"/>
  <c r="S294" i="1"/>
  <c r="T294" i="1" s="1"/>
  <c r="S293" i="1"/>
  <c r="T293" i="1" s="1"/>
  <c r="S292" i="1"/>
  <c r="T292" i="1" s="1"/>
  <c r="S291" i="1"/>
  <c r="T291" i="1" s="1"/>
  <c r="S290" i="1"/>
  <c r="T290" i="1" s="1"/>
  <c r="S289" i="1"/>
  <c r="T289" i="1" s="1"/>
  <c r="S288" i="1"/>
  <c r="T288" i="1" s="1"/>
  <c r="S287" i="1"/>
  <c r="T287" i="1" s="1"/>
  <c r="S286" i="1"/>
  <c r="T286" i="1" s="1"/>
  <c r="S271" i="1"/>
  <c r="T271" i="1" s="1"/>
  <c r="S270" i="1"/>
  <c r="T270" i="1" s="1"/>
  <c r="S269" i="1"/>
  <c r="T269" i="1" s="1"/>
  <c r="S268" i="1"/>
  <c r="T268" i="1" s="1"/>
  <c r="S267" i="1"/>
  <c r="T267" i="1" s="1"/>
  <c r="S266" i="1"/>
  <c r="T266" i="1" s="1"/>
  <c r="S265" i="1"/>
  <c r="T265" i="1" s="1"/>
  <c r="S264" i="1"/>
  <c r="T264" i="1" s="1"/>
  <c r="S263" i="1"/>
  <c r="T263" i="1" s="1"/>
  <c r="S262" i="1"/>
  <c r="T262" i="1" s="1"/>
  <c r="S261" i="1"/>
  <c r="T261" i="1" s="1"/>
  <c r="S246" i="1"/>
  <c r="T246" i="1" s="1"/>
  <c r="S245" i="1"/>
  <c r="T245" i="1" s="1"/>
  <c r="S244" i="1"/>
  <c r="T244" i="1" s="1"/>
  <c r="S243" i="1"/>
  <c r="T243" i="1" s="1"/>
  <c r="S242" i="1"/>
  <c r="T242" i="1" s="1"/>
  <c r="S241" i="1"/>
  <c r="T241" i="1" s="1"/>
  <c r="S240" i="1"/>
  <c r="T240" i="1" s="1"/>
  <c r="S239" i="1"/>
  <c r="T239" i="1" s="1"/>
  <c r="S238" i="1"/>
  <c r="T238" i="1" s="1"/>
  <c r="S237" i="1"/>
  <c r="T237" i="1" s="1"/>
  <c r="S236" i="1"/>
  <c r="T236" i="1" s="1"/>
  <c r="S221" i="1"/>
  <c r="T221" i="1" s="1"/>
  <c r="S220" i="1"/>
  <c r="T220" i="1" s="1"/>
  <c r="S219" i="1"/>
  <c r="T219" i="1" s="1"/>
  <c r="S218" i="1"/>
  <c r="T218" i="1" s="1"/>
  <c r="S217" i="1"/>
  <c r="T217" i="1" s="1"/>
  <c r="S216" i="1"/>
  <c r="T216" i="1" s="1"/>
  <c r="S215" i="1"/>
  <c r="T215" i="1" s="1"/>
  <c r="S214" i="1"/>
  <c r="T214" i="1" s="1"/>
  <c r="S213" i="1"/>
  <c r="T213" i="1" s="1"/>
  <c r="S212" i="1"/>
  <c r="T212" i="1" s="1"/>
  <c r="S211" i="1"/>
  <c r="T211" i="1" s="1"/>
  <c r="S196" i="1"/>
  <c r="T196" i="1" s="1"/>
  <c r="S195" i="1"/>
  <c r="T195" i="1" s="1"/>
  <c r="S194" i="1"/>
  <c r="T194" i="1" s="1"/>
  <c r="S193" i="1"/>
  <c r="T193" i="1" s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T186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T111" i="1" s="1"/>
  <c r="S96" i="1"/>
  <c r="T96" i="1" s="1"/>
  <c r="S95" i="1"/>
  <c r="T95" i="1" s="1"/>
  <c r="S94" i="1"/>
  <c r="T94" i="1" s="1"/>
  <c r="S93" i="1"/>
  <c r="T93" i="1" s="1"/>
  <c r="S92" i="1"/>
  <c r="T92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S62" i="1"/>
  <c r="T62" i="1" s="1"/>
  <c r="S61" i="1"/>
  <c r="T61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11" i="1"/>
  <c r="T11" i="1" s="1"/>
  <c r="S1385" i="1" l="1"/>
  <c r="T1385" i="1" s="1"/>
  <c r="S1384" i="1"/>
  <c r="T1384" i="1" s="1"/>
  <c r="S1383" i="1"/>
  <c r="T1383" i="1" s="1"/>
  <c r="S1382" i="1"/>
  <c r="T1382" i="1" s="1"/>
  <c r="S1381" i="1"/>
  <c r="T1381" i="1" s="1"/>
  <c r="S1360" i="1"/>
  <c r="T1360" i="1" s="1"/>
  <c r="S1359" i="1"/>
  <c r="T1359" i="1" s="1"/>
  <c r="S1358" i="1"/>
  <c r="T1358" i="1" s="1"/>
  <c r="S1357" i="1"/>
  <c r="T1357" i="1" s="1"/>
  <c r="S1356" i="1"/>
  <c r="T1356" i="1" s="1"/>
  <c r="S1335" i="1"/>
  <c r="T1335" i="1" s="1"/>
  <c r="S1334" i="1"/>
  <c r="T1334" i="1" s="1"/>
  <c r="S1333" i="1"/>
  <c r="T1333" i="1" s="1"/>
  <c r="S1332" i="1"/>
  <c r="T1332" i="1" s="1"/>
  <c r="S1331" i="1"/>
  <c r="T1331" i="1" s="1"/>
  <c r="S1310" i="1"/>
  <c r="T1310" i="1" s="1"/>
  <c r="S1309" i="1"/>
  <c r="T1309" i="1" s="1"/>
  <c r="S1308" i="1"/>
  <c r="T1308" i="1" s="1"/>
  <c r="S1307" i="1"/>
  <c r="T1307" i="1" s="1"/>
  <c r="S1306" i="1"/>
  <c r="T1306" i="1" s="1"/>
  <c r="S1285" i="1"/>
  <c r="T1285" i="1" s="1"/>
  <c r="S1284" i="1"/>
  <c r="T1284" i="1" s="1"/>
  <c r="S1283" i="1"/>
  <c r="T1283" i="1" s="1"/>
  <c r="S1282" i="1"/>
  <c r="T1282" i="1" s="1"/>
  <c r="S1281" i="1"/>
  <c r="T1281" i="1" s="1"/>
  <c r="S1260" i="1"/>
  <c r="T1260" i="1" s="1"/>
  <c r="S1259" i="1"/>
  <c r="T1259" i="1" s="1"/>
  <c r="S1258" i="1"/>
  <c r="T1258" i="1" s="1"/>
  <c r="U1260" i="1" s="1"/>
  <c r="S1257" i="1"/>
  <c r="T1257" i="1" s="1"/>
  <c r="S1256" i="1"/>
  <c r="T1256" i="1" s="1"/>
  <c r="S1235" i="1"/>
  <c r="T1235" i="1" s="1"/>
  <c r="S1234" i="1"/>
  <c r="T1234" i="1" s="1"/>
  <c r="S1233" i="1"/>
  <c r="T1233" i="1" s="1"/>
  <c r="S1232" i="1"/>
  <c r="T1232" i="1" s="1"/>
  <c r="S1231" i="1"/>
  <c r="T1231" i="1" s="1"/>
  <c r="S1210" i="1"/>
  <c r="T1210" i="1" s="1"/>
  <c r="S1209" i="1"/>
  <c r="T1209" i="1" s="1"/>
  <c r="S1208" i="1"/>
  <c r="T1208" i="1" s="1"/>
  <c r="S1207" i="1"/>
  <c r="T1207" i="1" s="1"/>
  <c r="S1206" i="1"/>
  <c r="T1206" i="1" s="1"/>
  <c r="S1185" i="1"/>
  <c r="T1185" i="1" s="1"/>
  <c r="S1184" i="1"/>
  <c r="T1184" i="1" s="1"/>
  <c r="S1183" i="1"/>
  <c r="T1183" i="1" s="1"/>
  <c r="S1182" i="1"/>
  <c r="T1182" i="1" s="1"/>
  <c r="S1181" i="1"/>
  <c r="T1181" i="1" s="1"/>
  <c r="S1160" i="1"/>
  <c r="T1160" i="1" s="1"/>
  <c r="S1159" i="1"/>
  <c r="T1159" i="1" s="1"/>
  <c r="S1158" i="1"/>
  <c r="T1158" i="1" s="1"/>
  <c r="S1157" i="1"/>
  <c r="T1157" i="1" s="1"/>
  <c r="S1156" i="1"/>
  <c r="T1156" i="1" s="1"/>
  <c r="S1135" i="1"/>
  <c r="T1135" i="1" s="1"/>
  <c r="S1134" i="1"/>
  <c r="T1134" i="1" s="1"/>
  <c r="S1133" i="1"/>
  <c r="T1133" i="1" s="1"/>
  <c r="S1132" i="1"/>
  <c r="T1132" i="1" s="1"/>
  <c r="S1131" i="1"/>
  <c r="T1131" i="1" s="1"/>
  <c r="S1110" i="1"/>
  <c r="T1110" i="1" s="1"/>
  <c r="S1109" i="1"/>
  <c r="T1109" i="1" s="1"/>
  <c r="S1108" i="1"/>
  <c r="T1108" i="1" s="1"/>
  <c r="U1110" i="1" s="1"/>
  <c r="S1107" i="1"/>
  <c r="T1107" i="1" s="1"/>
  <c r="S1106" i="1"/>
  <c r="T1106" i="1" s="1"/>
  <c r="S1085" i="1"/>
  <c r="T1085" i="1" s="1"/>
  <c r="S1084" i="1"/>
  <c r="T1084" i="1" s="1"/>
  <c r="S1083" i="1"/>
  <c r="T1083" i="1" s="1"/>
  <c r="S1082" i="1"/>
  <c r="T1082" i="1" s="1"/>
  <c r="S1081" i="1"/>
  <c r="T1081" i="1" s="1"/>
  <c r="S1060" i="1"/>
  <c r="T1060" i="1" s="1"/>
  <c r="S1059" i="1"/>
  <c r="T1059" i="1" s="1"/>
  <c r="S1058" i="1"/>
  <c r="T1058" i="1" s="1"/>
  <c r="S1057" i="1"/>
  <c r="T1057" i="1" s="1"/>
  <c r="S1056" i="1"/>
  <c r="T1056" i="1" s="1"/>
  <c r="S1035" i="1"/>
  <c r="T1035" i="1" s="1"/>
  <c r="S1034" i="1"/>
  <c r="T1034" i="1" s="1"/>
  <c r="S1033" i="1"/>
  <c r="T1033" i="1" s="1"/>
  <c r="S1032" i="1"/>
  <c r="T1032" i="1" s="1"/>
  <c r="S1031" i="1"/>
  <c r="T1031" i="1" s="1"/>
  <c r="S1010" i="1"/>
  <c r="T1010" i="1" s="1"/>
  <c r="S1009" i="1"/>
  <c r="T1009" i="1" s="1"/>
  <c r="S1008" i="1"/>
  <c r="T1008" i="1" s="1"/>
  <c r="S1007" i="1"/>
  <c r="T1007" i="1" s="1"/>
  <c r="S1006" i="1"/>
  <c r="T1006" i="1" s="1"/>
  <c r="S985" i="1"/>
  <c r="T985" i="1" s="1"/>
  <c r="S984" i="1"/>
  <c r="T984" i="1" s="1"/>
  <c r="S983" i="1"/>
  <c r="T983" i="1" s="1"/>
  <c r="S982" i="1"/>
  <c r="T982" i="1" s="1"/>
  <c r="S981" i="1"/>
  <c r="T981" i="1" s="1"/>
  <c r="S960" i="1"/>
  <c r="T960" i="1" s="1"/>
  <c r="S959" i="1"/>
  <c r="T959" i="1" s="1"/>
  <c r="S958" i="1"/>
  <c r="T958" i="1" s="1"/>
  <c r="U960" i="1" s="1"/>
  <c r="S957" i="1"/>
  <c r="T957" i="1" s="1"/>
  <c r="S956" i="1"/>
  <c r="T956" i="1" s="1"/>
  <c r="S935" i="1"/>
  <c r="T935" i="1" s="1"/>
  <c r="S934" i="1"/>
  <c r="T934" i="1" s="1"/>
  <c r="S933" i="1"/>
  <c r="T933" i="1" s="1"/>
  <c r="S932" i="1"/>
  <c r="T932" i="1" s="1"/>
  <c r="S931" i="1"/>
  <c r="T931" i="1" s="1"/>
  <c r="S910" i="1"/>
  <c r="T910" i="1" s="1"/>
  <c r="S909" i="1"/>
  <c r="T909" i="1" s="1"/>
  <c r="S908" i="1"/>
  <c r="T908" i="1" s="1"/>
  <c r="S907" i="1"/>
  <c r="T907" i="1" s="1"/>
  <c r="S906" i="1"/>
  <c r="T906" i="1" s="1"/>
  <c r="S885" i="1"/>
  <c r="T885" i="1" s="1"/>
  <c r="S884" i="1"/>
  <c r="T884" i="1" s="1"/>
  <c r="S883" i="1"/>
  <c r="T883" i="1" s="1"/>
  <c r="S882" i="1"/>
  <c r="T882" i="1" s="1"/>
  <c r="S881" i="1"/>
  <c r="T881" i="1" s="1"/>
  <c r="S860" i="1"/>
  <c r="T860" i="1" s="1"/>
  <c r="S859" i="1"/>
  <c r="T859" i="1" s="1"/>
  <c r="S858" i="1"/>
  <c r="T858" i="1" s="1"/>
  <c r="S857" i="1"/>
  <c r="T857" i="1" s="1"/>
  <c r="S856" i="1"/>
  <c r="T856" i="1" s="1"/>
  <c r="S835" i="1"/>
  <c r="T835" i="1" s="1"/>
  <c r="S834" i="1"/>
  <c r="T834" i="1" s="1"/>
  <c r="S833" i="1"/>
  <c r="T833" i="1" s="1"/>
  <c r="S832" i="1"/>
  <c r="T832" i="1" s="1"/>
  <c r="S831" i="1"/>
  <c r="T831" i="1" s="1"/>
  <c r="S810" i="1"/>
  <c r="T810" i="1" s="1"/>
  <c r="S809" i="1"/>
  <c r="T809" i="1" s="1"/>
  <c r="S808" i="1"/>
  <c r="T808" i="1" s="1"/>
  <c r="U810" i="1" s="1"/>
  <c r="S807" i="1"/>
  <c r="T807" i="1" s="1"/>
  <c r="S806" i="1"/>
  <c r="T806" i="1" s="1"/>
  <c r="S785" i="1"/>
  <c r="T785" i="1" s="1"/>
  <c r="S784" i="1"/>
  <c r="T784" i="1" s="1"/>
  <c r="S783" i="1"/>
  <c r="T783" i="1" s="1"/>
  <c r="S782" i="1"/>
  <c r="T782" i="1" s="1"/>
  <c r="S781" i="1"/>
  <c r="T781" i="1" s="1"/>
  <c r="S760" i="1"/>
  <c r="T760" i="1" s="1"/>
  <c r="S759" i="1"/>
  <c r="T759" i="1" s="1"/>
  <c r="S758" i="1"/>
  <c r="T758" i="1" s="1"/>
  <c r="S757" i="1"/>
  <c r="T757" i="1" s="1"/>
  <c r="S756" i="1"/>
  <c r="T756" i="1" s="1"/>
  <c r="S735" i="1"/>
  <c r="T735" i="1" s="1"/>
  <c r="S734" i="1"/>
  <c r="T734" i="1" s="1"/>
  <c r="S733" i="1"/>
  <c r="T733" i="1" s="1"/>
  <c r="S732" i="1"/>
  <c r="T732" i="1" s="1"/>
  <c r="S731" i="1"/>
  <c r="T731" i="1" s="1"/>
  <c r="S710" i="1"/>
  <c r="T710" i="1" s="1"/>
  <c r="S709" i="1"/>
  <c r="T709" i="1" s="1"/>
  <c r="S708" i="1"/>
  <c r="T708" i="1" s="1"/>
  <c r="S707" i="1"/>
  <c r="T707" i="1" s="1"/>
  <c r="S706" i="1"/>
  <c r="T706" i="1" s="1"/>
  <c r="S685" i="1"/>
  <c r="T685" i="1" s="1"/>
  <c r="S684" i="1"/>
  <c r="T684" i="1" s="1"/>
  <c r="S683" i="1"/>
  <c r="T683" i="1" s="1"/>
  <c r="S682" i="1"/>
  <c r="T682" i="1" s="1"/>
  <c r="S681" i="1"/>
  <c r="T681" i="1" s="1"/>
  <c r="S660" i="1"/>
  <c r="T660" i="1" s="1"/>
  <c r="S659" i="1"/>
  <c r="T659" i="1" s="1"/>
  <c r="S658" i="1"/>
  <c r="T658" i="1" s="1"/>
  <c r="U660" i="1" s="1"/>
  <c r="S657" i="1"/>
  <c r="T657" i="1" s="1"/>
  <c r="S656" i="1"/>
  <c r="T656" i="1" s="1"/>
  <c r="S635" i="1"/>
  <c r="T635" i="1" s="1"/>
  <c r="S634" i="1"/>
  <c r="T634" i="1" s="1"/>
  <c r="S633" i="1"/>
  <c r="T633" i="1" s="1"/>
  <c r="S632" i="1"/>
  <c r="T632" i="1" s="1"/>
  <c r="S631" i="1"/>
  <c r="T631" i="1" s="1"/>
  <c r="S610" i="1"/>
  <c r="T610" i="1" s="1"/>
  <c r="S609" i="1"/>
  <c r="T609" i="1" s="1"/>
  <c r="S608" i="1"/>
  <c r="T608" i="1" s="1"/>
  <c r="S607" i="1"/>
  <c r="T607" i="1" s="1"/>
  <c r="S606" i="1"/>
  <c r="T606" i="1" s="1"/>
  <c r="S585" i="1"/>
  <c r="T585" i="1" s="1"/>
  <c r="S584" i="1"/>
  <c r="T584" i="1" s="1"/>
  <c r="S583" i="1"/>
  <c r="T583" i="1" s="1"/>
  <c r="S582" i="1"/>
  <c r="T582" i="1" s="1"/>
  <c r="S581" i="1"/>
  <c r="T581" i="1" s="1"/>
  <c r="S560" i="1"/>
  <c r="T560" i="1" s="1"/>
  <c r="S559" i="1"/>
  <c r="T559" i="1" s="1"/>
  <c r="S558" i="1"/>
  <c r="T558" i="1" s="1"/>
  <c r="S557" i="1"/>
  <c r="T557" i="1" s="1"/>
  <c r="S556" i="1"/>
  <c r="T556" i="1" s="1"/>
  <c r="S535" i="1"/>
  <c r="T535" i="1" s="1"/>
  <c r="S534" i="1"/>
  <c r="T534" i="1" s="1"/>
  <c r="S533" i="1"/>
  <c r="T533" i="1" s="1"/>
  <c r="S532" i="1"/>
  <c r="T532" i="1" s="1"/>
  <c r="S531" i="1"/>
  <c r="T531" i="1" s="1"/>
  <c r="S510" i="1"/>
  <c r="T510" i="1" s="1"/>
  <c r="S509" i="1"/>
  <c r="T509" i="1" s="1"/>
  <c r="S508" i="1"/>
  <c r="T508" i="1" s="1"/>
  <c r="U510" i="1" s="1"/>
  <c r="S507" i="1"/>
  <c r="T507" i="1" s="1"/>
  <c r="S485" i="1"/>
  <c r="T485" i="1" s="1"/>
  <c r="S484" i="1"/>
  <c r="T484" i="1" s="1"/>
  <c r="S483" i="1"/>
  <c r="T483" i="1" s="1"/>
  <c r="S482" i="1"/>
  <c r="T482" i="1" s="1"/>
  <c r="S481" i="1"/>
  <c r="T481" i="1" s="1"/>
  <c r="S460" i="1"/>
  <c r="T460" i="1" s="1"/>
  <c r="S459" i="1"/>
  <c r="T459" i="1" s="1"/>
  <c r="S458" i="1"/>
  <c r="T458" i="1" s="1"/>
  <c r="S457" i="1"/>
  <c r="T457" i="1" s="1"/>
  <c r="S456" i="1"/>
  <c r="T456" i="1" s="1"/>
  <c r="S435" i="1"/>
  <c r="T435" i="1" s="1"/>
  <c r="S434" i="1"/>
  <c r="T434" i="1" s="1"/>
  <c r="S433" i="1"/>
  <c r="T433" i="1" s="1"/>
  <c r="S432" i="1"/>
  <c r="T432" i="1" s="1"/>
  <c r="S431" i="1"/>
  <c r="T431" i="1" s="1"/>
  <c r="S410" i="1"/>
  <c r="T410" i="1" s="1"/>
  <c r="S409" i="1"/>
  <c r="T409" i="1" s="1"/>
  <c r="S408" i="1"/>
  <c r="T408" i="1" s="1"/>
  <c r="S407" i="1"/>
  <c r="T407" i="1" s="1"/>
  <c r="S406" i="1"/>
  <c r="T406" i="1" s="1"/>
  <c r="S385" i="1"/>
  <c r="T385" i="1" s="1"/>
  <c r="S384" i="1"/>
  <c r="T384" i="1" s="1"/>
  <c r="S383" i="1"/>
  <c r="T383" i="1" s="1"/>
  <c r="U385" i="1" s="1"/>
  <c r="S382" i="1"/>
  <c r="T382" i="1" s="1"/>
  <c r="S381" i="1"/>
  <c r="T381" i="1" s="1"/>
  <c r="S360" i="1"/>
  <c r="T360" i="1" s="1"/>
  <c r="S359" i="1"/>
  <c r="T359" i="1" s="1"/>
  <c r="S358" i="1"/>
  <c r="T358" i="1" s="1"/>
  <c r="S357" i="1"/>
  <c r="T357" i="1" s="1"/>
  <c r="S356" i="1"/>
  <c r="T356" i="1" s="1"/>
  <c r="S335" i="1"/>
  <c r="T335" i="1" s="1"/>
  <c r="S334" i="1"/>
  <c r="T334" i="1" s="1"/>
  <c r="S333" i="1"/>
  <c r="T333" i="1" s="1"/>
  <c r="S332" i="1"/>
  <c r="T332" i="1" s="1"/>
  <c r="S331" i="1"/>
  <c r="T331" i="1" s="1"/>
  <c r="S310" i="1"/>
  <c r="T310" i="1" s="1"/>
  <c r="S309" i="1"/>
  <c r="T309" i="1" s="1"/>
  <c r="S308" i="1"/>
  <c r="T308" i="1" s="1"/>
  <c r="S307" i="1"/>
  <c r="T307" i="1" s="1"/>
  <c r="S306" i="1"/>
  <c r="T306" i="1" s="1"/>
  <c r="S285" i="1"/>
  <c r="T285" i="1" s="1"/>
  <c r="S284" i="1"/>
  <c r="T284" i="1" s="1"/>
  <c r="S283" i="1"/>
  <c r="T283" i="1" s="1"/>
  <c r="S282" i="1"/>
  <c r="T282" i="1" s="1"/>
  <c r="S281" i="1"/>
  <c r="T281" i="1" s="1"/>
  <c r="S260" i="1"/>
  <c r="T260" i="1" s="1"/>
  <c r="S259" i="1"/>
  <c r="T259" i="1" s="1"/>
  <c r="S258" i="1"/>
  <c r="T258" i="1" s="1"/>
  <c r="S257" i="1"/>
  <c r="T257" i="1" s="1"/>
  <c r="S256" i="1"/>
  <c r="T256" i="1" s="1"/>
  <c r="S235" i="1"/>
  <c r="T235" i="1" s="1"/>
  <c r="S234" i="1"/>
  <c r="T234" i="1" s="1"/>
  <c r="S233" i="1"/>
  <c r="T233" i="1" s="1"/>
  <c r="U235" i="1" s="1"/>
  <c r="S232" i="1"/>
  <c r="T232" i="1" s="1"/>
  <c r="S231" i="1"/>
  <c r="T231" i="1" s="1"/>
  <c r="S210" i="1"/>
  <c r="T210" i="1" s="1"/>
  <c r="S209" i="1"/>
  <c r="T209" i="1" s="1"/>
  <c r="S208" i="1"/>
  <c r="T208" i="1" s="1"/>
  <c r="S207" i="1"/>
  <c r="T207" i="1" s="1"/>
  <c r="S206" i="1"/>
  <c r="T206" i="1" s="1"/>
  <c r="S185" i="1"/>
  <c r="T185" i="1" s="1"/>
  <c r="S184" i="1"/>
  <c r="T184" i="1" s="1"/>
  <c r="S183" i="1"/>
  <c r="T183" i="1" s="1"/>
  <c r="S182" i="1"/>
  <c r="T182" i="1" s="1"/>
  <c r="S181" i="1"/>
  <c r="T181" i="1" s="1"/>
  <c r="S160" i="1"/>
  <c r="T160" i="1" s="1"/>
  <c r="S159" i="1"/>
  <c r="T159" i="1" s="1"/>
  <c r="S158" i="1"/>
  <c r="T158" i="1" s="1"/>
  <c r="S157" i="1"/>
  <c r="T157" i="1" s="1"/>
  <c r="S156" i="1"/>
  <c r="T156" i="1" s="1"/>
  <c r="S135" i="1"/>
  <c r="T135" i="1" s="1"/>
  <c r="S134" i="1"/>
  <c r="T134" i="1" s="1"/>
  <c r="S133" i="1"/>
  <c r="T133" i="1" s="1"/>
  <c r="S132" i="1"/>
  <c r="T132" i="1" s="1"/>
  <c r="S131" i="1"/>
  <c r="T131" i="1" s="1"/>
  <c r="S110" i="1"/>
  <c r="T110" i="1" s="1"/>
  <c r="S109" i="1"/>
  <c r="T109" i="1" s="1"/>
  <c r="S108" i="1"/>
  <c r="T108" i="1" s="1"/>
  <c r="S107" i="1"/>
  <c r="T107" i="1" s="1"/>
  <c r="S106" i="1"/>
  <c r="T106" i="1" s="1"/>
  <c r="S85" i="1"/>
  <c r="T85" i="1" s="1"/>
  <c r="S84" i="1"/>
  <c r="T84" i="1" s="1"/>
  <c r="S83" i="1"/>
  <c r="T83" i="1" s="1"/>
  <c r="S82" i="1"/>
  <c r="T82" i="1" s="1"/>
  <c r="S81" i="1"/>
  <c r="T81" i="1" s="1"/>
  <c r="I30" i="1"/>
  <c r="I31" i="1"/>
  <c r="I32" i="1"/>
  <c r="K32" i="1" s="1"/>
  <c r="I33" i="1"/>
  <c r="K33" i="1" s="1"/>
  <c r="I34" i="1"/>
  <c r="R34" i="1" s="1"/>
  <c r="I35" i="1"/>
  <c r="I36" i="1"/>
  <c r="H36" i="1" s="1"/>
  <c r="I37" i="1"/>
  <c r="R37" i="1" s="1"/>
  <c r="I38" i="1"/>
  <c r="H38" i="1" s="1"/>
  <c r="I39" i="1"/>
  <c r="P39" i="1" s="1"/>
  <c r="I40" i="1"/>
  <c r="I41" i="1"/>
  <c r="I42" i="1"/>
  <c r="R42" i="1" s="1"/>
  <c r="I43" i="1"/>
  <c r="I44" i="1"/>
  <c r="H44" i="1" s="1"/>
  <c r="I45" i="1"/>
  <c r="H45" i="1" s="1"/>
  <c r="I46" i="1"/>
  <c r="H46" i="1" s="1"/>
  <c r="I47" i="1"/>
  <c r="P47" i="1" s="1"/>
  <c r="I48" i="1"/>
  <c r="H48" i="1" s="1"/>
  <c r="I49" i="1"/>
  <c r="R49" i="1" s="1"/>
  <c r="I50" i="1"/>
  <c r="R50" i="1" s="1"/>
  <c r="I51" i="1"/>
  <c r="AW51" i="1" s="1"/>
  <c r="I52" i="1"/>
  <c r="I53" i="1"/>
  <c r="AW53" i="1" s="1"/>
  <c r="I54" i="1"/>
  <c r="I55" i="1"/>
  <c r="AW55" i="1" s="1"/>
  <c r="I56" i="1"/>
  <c r="K56" i="1" s="1"/>
  <c r="I57" i="1"/>
  <c r="I58" i="1"/>
  <c r="I59" i="1"/>
  <c r="K59" i="1" s="1"/>
  <c r="I60" i="1"/>
  <c r="I61" i="1"/>
  <c r="P61" i="1" s="1"/>
  <c r="I62" i="1"/>
  <c r="I63" i="1"/>
  <c r="I64" i="1"/>
  <c r="I65" i="1"/>
  <c r="R65" i="1" s="1"/>
  <c r="I66" i="1"/>
  <c r="P66" i="1" s="1"/>
  <c r="I67" i="1"/>
  <c r="R67" i="1" s="1"/>
  <c r="I68" i="1"/>
  <c r="P68" i="1" s="1"/>
  <c r="I69" i="1"/>
  <c r="P69" i="1" s="1"/>
  <c r="I70" i="1"/>
  <c r="H70" i="1" s="1"/>
  <c r="I71" i="1"/>
  <c r="P71" i="1" s="1"/>
  <c r="I72" i="1"/>
  <c r="I73" i="1"/>
  <c r="I74" i="1"/>
  <c r="AW74" i="1" s="1"/>
  <c r="I75" i="1"/>
  <c r="I76" i="1"/>
  <c r="AW76" i="1" s="1"/>
  <c r="I77" i="1"/>
  <c r="I78" i="1"/>
  <c r="H78" i="1" s="1"/>
  <c r="I79" i="1"/>
  <c r="P79" i="1" s="1"/>
  <c r="I80" i="1"/>
  <c r="I81" i="1"/>
  <c r="R81" i="1" s="1"/>
  <c r="I82" i="1"/>
  <c r="I83" i="1"/>
  <c r="I84" i="1"/>
  <c r="I85" i="1"/>
  <c r="I86" i="1"/>
  <c r="R86" i="1" s="1"/>
  <c r="I87" i="1"/>
  <c r="H87" i="1" s="1"/>
  <c r="I88" i="1"/>
  <c r="P88" i="1" s="1"/>
  <c r="I89" i="1"/>
  <c r="R89" i="1" s="1"/>
  <c r="I90" i="1"/>
  <c r="I91" i="1"/>
  <c r="H91" i="1" s="1"/>
  <c r="I92" i="1"/>
  <c r="AW92" i="1" s="1"/>
  <c r="I93" i="1"/>
  <c r="P93" i="1" s="1"/>
  <c r="I94" i="1"/>
  <c r="P94" i="1" s="1"/>
  <c r="I95" i="1"/>
  <c r="P95" i="1" s="1"/>
  <c r="I96" i="1"/>
  <c r="R96" i="1" s="1"/>
  <c r="I97" i="1"/>
  <c r="I98" i="1"/>
  <c r="R98" i="1" s="1"/>
  <c r="I99" i="1"/>
  <c r="I100" i="1"/>
  <c r="I101" i="1"/>
  <c r="I102" i="1"/>
  <c r="H102" i="1" s="1"/>
  <c r="I103" i="1"/>
  <c r="P103" i="1" s="1"/>
  <c r="I104" i="1"/>
  <c r="R104" i="1" s="1"/>
  <c r="I105" i="1"/>
  <c r="R105" i="1" s="1"/>
  <c r="I106" i="1"/>
  <c r="R106" i="1" s="1"/>
  <c r="I107" i="1"/>
  <c r="I108" i="1"/>
  <c r="I109" i="1"/>
  <c r="R109" i="1" s="1"/>
  <c r="I110" i="1"/>
  <c r="J110" i="1" s="1"/>
  <c r="I111" i="1"/>
  <c r="H111" i="1" s="1"/>
  <c r="I112" i="1"/>
  <c r="P112" i="1" s="1"/>
  <c r="I113" i="1"/>
  <c r="H113" i="1" s="1"/>
  <c r="I114" i="1"/>
  <c r="P114" i="1" s="1"/>
  <c r="I115" i="1"/>
  <c r="I116" i="1"/>
  <c r="AW116" i="1" s="1"/>
  <c r="I117" i="1"/>
  <c r="R117" i="1" s="1"/>
  <c r="I118" i="1"/>
  <c r="P118" i="1" s="1"/>
  <c r="I119" i="1"/>
  <c r="I120" i="1"/>
  <c r="AW120" i="1" s="1"/>
  <c r="I121" i="1"/>
  <c r="R121" i="1" s="1"/>
  <c r="I122" i="1"/>
  <c r="I123" i="1"/>
  <c r="AW123" i="1" s="1"/>
  <c r="I124" i="1"/>
  <c r="P124" i="1" s="1"/>
  <c r="I125" i="1"/>
  <c r="H125" i="1" s="1"/>
  <c r="I126" i="1"/>
  <c r="R126" i="1" s="1"/>
  <c r="I127" i="1"/>
  <c r="AW127" i="1" s="1"/>
  <c r="I128" i="1"/>
  <c r="AW128" i="1" s="1"/>
  <c r="I129" i="1"/>
  <c r="I130" i="1"/>
  <c r="R130" i="1" s="1"/>
  <c r="I131" i="1"/>
  <c r="I132" i="1"/>
  <c r="P132" i="1" s="1"/>
  <c r="I133" i="1"/>
  <c r="I134" i="1"/>
  <c r="I135" i="1"/>
  <c r="J135" i="1" s="1"/>
  <c r="I136" i="1"/>
  <c r="P136" i="1" s="1"/>
  <c r="I137" i="1"/>
  <c r="I138" i="1"/>
  <c r="I139" i="1"/>
  <c r="I140" i="1"/>
  <c r="H140" i="1" s="1"/>
  <c r="I141" i="1"/>
  <c r="P141" i="1" s="1"/>
  <c r="I142" i="1"/>
  <c r="I143" i="1"/>
  <c r="R143" i="1" s="1"/>
  <c r="I144" i="1"/>
  <c r="I145" i="1"/>
  <c r="P145" i="1" s="1"/>
  <c r="I146" i="1"/>
  <c r="I147" i="1"/>
  <c r="P147" i="1" s="1"/>
  <c r="I148" i="1"/>
  <c r="I149" i="1"/>
  <c r="R149" i="1" s="1"/>
  <c r="I150" i="1"/>
  <c r="I151" i="1"/>
  <c r="I152" i="1"/>
  <c r="I153" i="1"/>
  <c r="I154" i="1"/>
  <c r="P154" i="1" s="1"/>
  <c r="I155" i="1"/>
  <c r="I156" i="1"/>
  <c r="I157" i="1"/>
  <c r="I158" i="1"/>
  <c r="R158" i="1" s="1"/>
  <c r="I159" i="1"/>
  <c r="I160" i="1"/>
  <c r="J160" i="1" s="1"/>
  <c r="I161" i="1"/>
  <c r="AW161" i="1" s="1"/>
  <c r="I162" i="1"/>
  <c r="I163" i="1"/>
  <c r="I164" i="1"/>
  <c r="R164" i="1" s="1"/>
  <c r="I165" i="1"/>
  <c r="R165" i="1" s="1"/>
  <c r="I166" i="1"/>
  <c r="P166" i="1" s="1"/>
  <c r="I167" i="1"/>
  <c r="P167" i="1" s="1"/>
  <c r="I168" i="1"/>
  <c r="R168" i="1" s="1"/>
  <c r="I169" i="1"/>
  <c r="H169" i="1" s="1"/>
  <c r="I170" i="1"/>
  <c r="I171" i="1"/>
  <c r="R171" i="1" s="1"/>
  <c r="I172" i="1"/>
  <c r="P172" i="1" s="1"/>
  <c r="I173" i="1"/>
  <c r="I174" i="1"/>
  <c r="I175" i="1"/>
  <c r="I176" i="1"/>
  <c r="I177" i="1"/>
  <c r="I178" i="1"/>
  <c r="I179" i="1"/>
  <c r="I180" i="1"/>
  <c r="I181" i="1"/>
  <c r="P181" i="1" s="1"/>
  <c r="I182" i="1"/>
  <c r="R182" i="1" s="1"/>
  <c r="I183" i="1"/>
  <c r="K183" i="1" s="1"/>
  <c r="L183" i="1" s="1"/>
  <c r="I184" i="1"/>
  <c r="R184" i="1" s="1"/>
  <c r="I185" i="1"/>
  <c r="J185" i="1" s="1"/>
  <c r="I186" i="1"/>
  <c r="I187" i="1"/>
  <c r="I188" i="1"/>
  <c r="AW188" i="1" s="1"/>
  <c r="I189" i="1"/>
  <c r="I190" i="1"/>
  <c r="R190" i="1" s="1"/>
  <c r="I191" i="1"/>
  <c r="AW191" i="1" s="1"/>
  <c r="I192" i="1"/>
  <c r="R192" i="1" s="1"/>
  <c r="I193" i="1"/>
  <c r="I194" i="1"/>
  <c r="P194" i="1" s="1"/>
  <c r="I195" i="1"/>
  <c r="H195" i="1" s="1"/>
  <c r="I196" i="1"/>
  <c r="I197" i="1"/>
  <c r="R197" i="1" s="1"/>
  <c r="I198" i="1"/>
  <c r="I199" i="1"/>
  <c r="I200" i="1"/>
  <c r="I201" i="1"/>
  <c r="R201" i="1" s="1"/>
  <c r="I202" i="1"/>
  <c r="I203" i="1"/>
  <c r="I204" i="1"/>
  <c r="I205" i="1"/>
  <c r="H205" i="1" s="1"/>
  <c r="I206" i="1"/>
  <c r="R206" i="1" s="1"/>
  <c r="I207" i="1"/>
  <c r="I208" i="1"/>
  <c r="R208" i="1" s="1"/>
  <c r="I209" i="1"/>
  <c r="R209" i="1" s="1"/>
  <c r="I210" i="1"/>
  <c r="I211" i="1"/>
  <c r="I212" i="1"/>
  <c r="H212" i="1" s="1"/>
  <c r="I213" i="1"/>
  <c r="R213" i="1" s="1"/>
  <c r="I214" i="1"/>
  <c r="I215" i="1"/>
  <c r="H215" i="1" s="1"/>
  <c r="I216" i="1"/>
  <c r="P216" i="1" s="1"/>
  <c r="I217" i="1"/>
  <c r="R217" i="1" s="1"/>
  <c r="I218" i="1"/>
  <c r="I219" i="1"/>
  <c r="I220" i="1"/>
  <c r="I221" i="1"/>
  <c r="H221" i="1" s="1"/>
  <c r="I222" i="1"/>
  <c r="I223" i="1"/>
  <c r="I224" i="1"/>
  <c r="R224" i="1" s="1"/>
  <c r="I225" i="1"/>
  <c r="I226" i="1"/>
  <c r="I227" i="1"/>
  <c r="I228" i="1"/>
  <c r="I229" i="1"/>
  <c r="P229" i="1" s="1"/>
  <c r="I230" i="1"/>
  <c r="AW230" i="1" s="1"/>
  <c r="I231" i="1"/>
  <c r="K231" i="1" s="1"/>
  <c r="L231" i="1" s="1"/>
  <c r="I232" i="1"/>
  <c r="I233" i="1"/>
  <c r="I234" i="1"/>
  <c r="I235" i="1"/>
  <c r="J235" i="1" s="1"/>
  <c r="I236" i="1"/>
  <c r="I237" i="1"/>
  <c r="I238" i="1"/>
  <c r="I239" i="1"/>
  <c r="I240" i="1"/>
  <c r="AW240" i="1" s="1"/>
  <c r="I241" i="1"/>
  <c r="I242" i="1"/>
  <c r="R242" i="1" s="1"/>
  <c r="I243" i="1"/>
  <c r="I244" i="1"/>
  <c r="H244" i="1" s="1"/>
  <c r="I245" i="1"/>
  <c r="R245" i="1" s="1"/>
  <c r="I246" i="1"/>
  <c r="P246" i="1" s="1"/>
  <c r="I247" i="1"/>
  <c r="I248" i="1"/>
  <c r="I249" i="1"/>
  <c r="R249" i="1" s="1"/>
  <c r="I250" i="1"/>
  <c r="P250" i="1" s="1"/>
  <c r="I251" i="1"/>
  <c r="P251" i="1" s="1"/>
  <c r="I252" i="1"/>
  <c r="R252" i="1" s="1"/>
  <c r="I253" i="1"/>
  <c r="I254" i="1"/>
  <c r="I255" i="1"/>
  <c r="I256" i="1"/>
  <c r="R256" i="1" s="1"/>
  <c r="I257" i="1"/>
  <c r="K257" i="1" s="1"/>
  <c r="L257" i="1" s="1"/>
  <c r="I258" i="1"/>
  <c r="AW258" i="1" s="1"/>
  <c r="I259" i="1"/>
  <c r="R259" i="1" s="1"/>
  <c r="I260" i="1"/>
  <c r="I261" i="1"/>
  <c r="P261" i="1" s="1"/>
  <c r="I262" i="1"/>
  <c r="R262" i="1" s="1"/>
  <c r="I263" i="1"/>
  <c r="R263" i="1" s="1"/>
  <c r="I264" i="1"/>
  <c r="I265" i="1"/>
  <c r="P265" i="1" s="1"/>
  <c r="I266" i="1"/>
  <c r="I267" i="1"/>
  <c r="I268" i="1"/>
  <c r="I269" i="1"/>
  <c r="I270" i="1"/>
  <c r="P270" i="1" s="1"/>
  <c r="I271" i="1"/>
  <c r="I272" i="1"/>
  <c r="AW272" i="1" s="1"/>
  <c r="I273" i="1"/>
  <c r="I274" i="1"/>
  <c r="R274" i="1" s="1"/>
  <c r="I275" i="1"/>
  <c r="I276" i="1"/>
  <c r="AW276" i="1" s="1"/>
  <c r="I277" i="1"/>
  <c r="H277" i="1" s="1"/>
  <c r="I278" i="1"/>
  <c r="I279" i="1"/>
  <c r="H279" i="1" s="1"/>
  <c r="I280" i="1"/>
  <c r="I281" i="1"/>
  <c r="I282" i="1"/>
  <c r="I283" i="1"/>
  <c r="K283" i="1" s="1"/>
  <c r="L283" i="1" s="1"/>
  <c r="I284" i="1"/>
  <c r="P284" i="1" s="1"/>
  <c r="I285" i="1"/>
  <c r="I286" i="1"/>
  <c r="I287" i="1"/>
  <c r="AW287" i="1" s="1"/>
  <c r="I288" i="1"/>
  <c r="AW288" i="1" s="1"/>
  <c r="I289" i="1"/>
  <c r="AW289" i="1" s="1"/>
  <c r="I290" i="1"/>
  <c r="I291" i="1"/>
  <c r="H291" i="1" s="1"/>
  <c r="I292" i="1"/>
  <c r="I293" i="1"/>
  <c r="H293" i="1" s="1"/>
  <c r="I294" i="1"/>
  <c r="AW294" i="1" s="1"/>
  <c r="I295" i="1"/>
  <c r="AW295" i="1" s="1"/>
  <c r="I296" i="1"/>
  <c r="I297" i="1"/>
  <c r="P297" i="1" s="1"/>
  <c r="I298" i="1"/>
  <c r="P298" i="1" s="1"/>
  <c r="I299" i="1"/>
  <c r="I300" i="1"/>
  <c r="I301" i="1"/>
  <c r="AW301" i="1" s="1"/>
  <c r="I302" i="1"/>
  <c r="P302" i="1" s="1"/>
  <c r="I303" i="1"/>
  <c r="P303" i="1" s="1"/>
  <c r="I304" i="1"/>
  <c r="I305" i="1"/>
  <c r="P305" i="1" s="1"/>
  <c r="I306" i="1"/>
  <c r="I307" i="1"/>
  <c r="I308" i="1"/>
  <c r="I309" i="1"/>
  <c r="H309" i="1" s="1"/>
  <c r="I310" i="1"/>
  <c r="I311" i="1"/>
  <c r="AW311" i="1" s="1"/>
  <c r="I312" i="1"/>
  <c r="H312" i="1" s="1"/>
  <c r="I313" i="1"/>
  <c r="P313" i="1" s="1"/>
  <c r="I314" i="1"/>
  <c r="AW314" i="1" s="1"/>
  <c r="I315" i="1"/>
  <c r="AW315" i="1" s="1"/>
  <c r="I316" i="1"/>
  <c r="I317" i="1"/>
  <c r="I318" i="1"/>
  <c r="H318" i="1" s="1"/>
  <c r="I319" i="1"/>
  <c r="P319" i="1" s="1"/>
  <c r="I320" i="1"/>
  <c r="R320" i="1" s="1"/>
  <c r="I321" i="1"/>
  <c r="I322" i="1"/>
  <c r="I323" i="1"/>
  <c r="I324" i="1"/>
  <c r="P324" i="1" s="1"/>
  <c r="I325" i="1"/>
  <c r="I326" i="1"/>
  <c r="P326" i="1" s="1"/>
  <c r="I327" i="1"/>
  <c r="I328" i="1"/>
  <c r="R328" i="1" s="1"/>
  <c r="I329" i="1"/>
  <c r="I330" i="1"/>
  <c r="H330" i="1" s="1"/>
  <c r="I331" i="1"/>
  <c r="R331" i="1" s="1"/>
  <c r="I332" i="1"/>
  <c r="I333" i="1"/>
  <c r="I334" i="1"/>
  <c r="I335" i="1"/>
  <c r="J335" i="1" s="1"/>
  <c r="I336" i="1"/>
  <c r="R336" i="1" s="1"/>
  <c r="I337" i="1"/>
  <c r="R337" i="1" s="1"/>
  <c r="I338" i="1"/>
  <c r="H338" i="1" s="1"/>
  <c r="I339" i="1"/>
  <c r="I340" i="1"/>
  <c r="I341" i="1"/>
  <c r="I342" i="1"/>
  <c r="I343" i="1"/>
  <c r="I344" i="1"/>
  <c r="H344" i="1" s="1"/>
  <c r="I345" i="1"/>
  <c r="P345" i="1" s="1"/>
  <c r="I346" i="1"/>
  <c r="R346" i="1" s="1"/>
  <c r="I347" i="1"/>
  <c r="R347" i="1" s="1"/>
  <c r="I348" i="1"/>
  <c r="H348" i="1" s="1"/>
  <c r="I349" i="1"/>
  <c r="R349" i="1" s="1"/>
  <c r="I350" i="1"/>
  <c r="I351" i="1"/>
  <c r="P351" i="1" s="1"/>
  <c r="I352" i="1"/>
  <c r="P352" i="1" s="1"/>
  <c r="I353" i="1"/>
  <c r="H353" i="1" s="1"/>
  <c r="I354" i="1"/>
  <c r="H354" i="1" s="1"/>
  <c r="I355" i="1"/>
  <c r="P355" i="1" s="1"/>
  <c r="I356" i="1"/>
  <c r="AW356" i="1" s="1"/>
  <c r="I357" i="1"/>
  <c r="I358" i="1"/>
  <c r="H358" i="1" s="1"/>
  <c r="I359" i="1"/>
  <c r="I360" i="1"/>
  <c r="I361" i="1"/>
  <c r="I362" i="1"/>
  <c r="I363" i="1"/>
  <c r="R363" i="1" s="1"/>
  <c r="I364" i="1"/>
  <c r="AW364" i="1" s="1"/>
  <c r="I365" i="1"/>
  <c r="P365" i="1" s="1"/>
  <c r="I366" i="1"/>
  <c r="I367" i="1"/>
  <c r="I368" i="1"/>
  <c r="P368" i="1" s="1"/>
  <c r="I369" i="1"/>
  <c r="AW369" i="1" s="1"/>
  <c r="I370" i="1"/>
  <c r="AW370" i="1" s="1"/>
  <c r="I371" i="1"/>
  <c r="I372" i="1"/>
  <c r="H372" i="1" s="1"/>
  <c r="I373" i="1"/>
  <c r="I374" i="1"/>
  <c r="AW374" i="1" s="1"/>
  <c r="I375" i="1"/>
  <c r="I376" i="1"/>
  <c r="H376" i="1" s="1"/>
  <c r="I377" i="1"/>
  <c r="P377" i="1" s="1"/>
  <c r="I378" i="1"/>
  <c r="I379" i="1"/>
  <c r="I380" i="1"/>
  <c r="I381" i="1"/>
  <c r="I382" i="1"/>
  <c r="H382" i="1" s="1"/>
  <c r="I383" i="1"/>
  <c r="P383" i="1" s="1"/>
  <c r="I384" i="1"/>
  <c r="I385" i="1"/>
  <c r="J385" i="1" s="1"/>
  <c r="I386" i="1"/>
  <c r="I387" i="1"/>
  <c r="I388" i="1"/>
  <c r="R388" i="1" s="1"/>
  <c r="I389" i="1"/>
  <c r="P389" i="1" s="1"/>
  <c r="I390" i="1"/>
  <c r="H390" i="1" s="1"/>
  <c r="I391" i="1"/>
  <c r="AW391" i="1" s="1"/>
  <c r="I392" i="1"/>
  <c r="I393" i="1"/>
  <c r="I394" i="1"/>
  <c r="H394" i="1" s="1"/>
  <c r="I395" i="1"/>
  <c r="H395" i="1" s="1"/>
  <c r="I396" i="1"/>
  <c r="I397" i="1"/>
  <c r="R397" i="1" s="1"/>
  <c r="I398" i="1"/>
  <c r="I399" i="1"/>
  <c r="P399" i="1" s="1"/>
  <c r="I400" i="1"/>
  <c r="H400" i="1" s="1"/>
  <c r="I401" i="1"/>
  <c r="I402" i="1"/>
  <c r="I403" i="1"/>
  <c r="H403" i="1" s="1"/>
  <c r="I404" i="1"/>
  <c r="P404" i="1" s="1"/>
  <c r="I405" i="1"/>
  <c r="I406" i="1"/>
  <c r="P406" i="1" s="1"/>
  <c r="I407" i="1"/>
  <c r="AW407" i="1" s="1"/>
  <c r="I408" i="1"/>
  <c r="I409" i="1"/>
  <c r="I410" i="1"/>
  <c r="J410" i="1" s="1"/>
  <c r="I411" i="1"/>
  <c r="H411" i="1" s="1"/>
  <c r="I412" i="1"/>
  <c r="R412" i="1" s="1"/>
  <c r="I413" i="1"/>
  <c r="I414" i="1"/>
  <c r="H414" i="1" s="1"/>
  <c r="I415" i="1"/>
  <c r="R415" i="1" s="1"/>
  <c r="I416" i="1"/>
  <c r="I417" i="1"/>
  <c r="I418" i="1"/>
  <c r="AW418" i="1" s="1"/>
  <c r="I419" i="1"/>
  <c r="I420" i="1"/>
  <c r="I421" i="1"/>
  <c r="I422" i="1"/>
  <c r="P422" i="1" s="1"/>
  <c r="I423" i="1"/>
  <c r="P423" i="1" s="1"/>
  <c r="I424" i="1"/>
  <c r="H424" i="1" s="1"/>
  <c r="I425" i="1"/>
  <c r="R425" i="1" s="1"/>
  <c r="I426" i="1"/>
  <c r="AW426" i="1" s="1"/>
  <c r="I427" i="1"/>
  <c r="AW427" i="1" s="1"/>
  <c r="I428" i="1"/>
  <c r="AW428" i="1" s="1"/>
  <c r="I429" i="1"/>
  <c r="I430" i="1"/>
  <c r="I431" i="1"/>
  <c r="AW431" i="1" s="1"/>
  <c r="I432" i="1"/>
  <c r="I433" i="1"/>
  <c r="R433" i="1" s="1"/>
  <c r="I434" i="1"/>
  <c r="R434" i="1" s="1"/>
  <c r="I435" i="1"/>
  <c r="J435" i="1" s="1"/>
  <c r="I436" i="1"/>
  <c r="R436" i="1" s="1"/>
  <c r="I437" i="1"/>
  <c r="I438" i="1"/>
  <c r="AW438" i="1" s="1"/>
  <c r="I439" i="1"/>
  <c r="I440" i="1"/>
  <c r="I441" i="1"/>
  <c r="I442" i="1"/>
  <c r="H442" i="1" s="1"/>
  <c r="I443" i="1"/>
  <c r="AW443" i="1" s="1"/>
  <c r="I444" i="1"/>
  <c r="I445" i="1"/>
  <c r="R445" i="1" s="1"/>
  <c r="I446" i="1"/>
  <c r="AW446" i="1" s="1"/>
  <c r="I447" i="1"/>
  <c r="P447" i="1" s="1"/>
  <c r="I448" i="1"/>
  <c r="H448" i="1" s="1"/>
  <c r="I449" i="1"/>
  <c r="I450" i="1"/>
  <c r="I451" i="1"/>
  <c r="R451" i="1" s="1"/>
  <c r="I452" i="1"/>
  <c r="AW452" i="1" s="1"/>
  <c r="I453" i="1"/>
  <c r="I454" i="1"/>
  <c r="I455" i="1"/>
  <c r="P455" i="1" s="1"/>
  <c r="I456" i="1"/>
  <c r="K456" i="1" s="1"/>
  <c r="L456" i="1" s="1"/>
  <c r="I457" i="1"/>
  <c r="I458" i="1"/>
  <c r="R458" i="1" s="1"/>
  <c r="I459" i="1"/>
  <c r="I460" i="1"/>
  <c r="I461" i="1"/>
  <c r="I462" i="1"/>
  <c r="R462" i="1" s="1"/>
  <c r="I463" i="1"/>
  <c r="AW463" i="1" s="1"/>
  <c r="I464" i="1"/>
  <c r="H464" i="1" s="1"/>
  <c r="I465" i="1"/>
  <c r="P465" i="1" s="1"/>
  <c r="I466" i="1"/>
  <c r="AW466" i="1" s="1"/>
  <c r="I467" i="1"/>
  <c r="AW467" i="1" s="1"/>
  <c r="I468" i="1"/>
  <c r="P468" i="1" s="1"/>
  <c r="I469" i="1"/>
  <c r="I470" i="1"/>
  <c r="AW470" i="1" s="1"/>
  <c r="I471" i="1"/>
  <c r="AW471" i="1" s="1"/>
  <c r="I472" i="1"/>
  <c r="I473" i="1"/>
  <c r="I474" i="1"/>
  <c r="I475" i="1"/>
  <c r="I476" i="1"/>
  <c r="P476" i="1" s="1"/>
  <c r="I477" i="1"/>
  <c r="I478" i="1"/>
  <c r="AW478" i="1" s="1"/>
  <c r="I479" i="1"/>
  <c r="AW479" i="1" s="1"/>
  <c r="I480" i="1"/>
  <c r="R480" i="1" s="1"/>
  <c r="I481" i="1"/>
  <c r="AW481" i="1" s="1"/>
  <c r="I482" i="1"/>
  <c r="I483" i="1"/>
  <c r="R483" i="1" s="1"/>
  <c r="I484" i="1"/>
  <c r="H484" i="1" s="1"/>
  <c r="I485" i="1"/>
  <c r="J485" i="1" s="1"/>
  <c r="I486" i="1"/>
  <c r="H486" i="1" s="1"/>
  <c r="I487" i="1"/>
  <c r="I488" i="1"/>
  <c r="H488" i="1" s="1"/>
  <c r="I489" i="1"/>
  <c r="H489" i="1" s="1"/>
  <c r="I490" i="1"/>
  <c r="H490" i="1" s="1"/>
  <c r="I491" i="1"/>
  <c r="I492" i="1"/>
  <c r="I493" i="1"/>
  <c r="I494" i="1"/>
  <c r="H494" i="1" s="1"/>
  <c r="I495" i="1"/>
  <c r="I496" i="1"/>
  <c r="AW496" i="1" s="1"/>
  <c r="I497" i="1"/>
  <c r="R497" i="1" s="1"/>
  <c r="I498" i="1"/>
  <c r="AW498" i="1" s="1"/>
  <c r="I499" i="1"/>
  <c r="R499" i="1" s="1"/>
  <c r="I500" i="1"/>
  <c r="R500" i="1" s="1"/>
  <c r="I501" i="1"/>
  <c r="I502" i="1"/>
  <c r="P502" i="1" s="1"/>
  <c r="I503" i="1"/>
  <c r="AW503" i="1" s="1"/>
  <c r="I504" i="1"/>
  <c r="P504" i="1" s="1"/>
  <c r="I505" i="1"/>
  <c r="P505" i="1" s="1"/>
  <c r="I506" i="1"/>
  <c r="P506" i="1" s="1"/>
  <c r="I507" i="1"/>
  <c r="P507" i="1" s="1"/>
  <c r="I508" i="1"/>
  <c r="P508" i="1" s="1"/>
  <c r="I509" i="1"/>
  <c r="R509" i="1" s="1"/>
  <c r="I510" i="1"/>
  <c r="I511" i="1"/>
  <c r="I512" i="1"/>
  <c r="AW512" i="1" s="1"/>
  <c r="I513" i="1"/>
  <c r="I514" i="1"/>
  <c r="R514" i="1" s="1"/>
  <c r="I515" i="1"/>
  <c r="P515" i="1" s="1"/>
  <c r="I516" i="1"/>
  <c r="P516" i="1" s="1"/>
  <c r="I517" i="1"/>
  <c r="I518" i="1"/>
  <c r="I519" i="1"/>
  <c r="P519" i="1" s="1"/>
  <c r="I520" i="1"/>
  <c r="I521" i="1"/>
  <c r="I522" i="1"/>
  <c r="P522" i="1" s="1"/>
  <c r="I523" i="1"/>
  <c r="I524" i="1"/>
  <c r="R524" i="1" s="1"/>
  <c r="I525" i="1"/>
  <c r="H525" i="1" s="1"/>
  <c r="I526" i="1"/>
  <c r="I527" i="1"/>
  <c r="P527" i="1" s="1"/>
  <c r="I528" i="1"/>
  <c r="R528" i="1" s="1"/>
  <c r="I529" i="1"/>
  <c r="I530" i="1"/>
  <c r="I531" i="1"/>
  <c r="I532" i="1"/>
  <c r="R532" i="1" s="1"/>
  <c r="I533" i="1"/>
  <c r="R533" i="1" s="1"/>
  <c r="I534" i="1"/>
  <c r="I535" i="1"/>
  <c r="I536" i="1"/>
  <c r="R536" i="1" s="1"/>
  <c r="I537" i="1"/>
  <c r="I538" i="1"/>
  <c r="P538" i="1" s="1"/>
  <c r="I539" i="1"/>
  <c r="I540" i="1"/>
  <c r="R540" i="1" s="1"/>
  <c r="I541" i="1"/>
  <c r="I542" i="1"/>
  <c r="P542" i="1" s="1"/>
  <c r="I543" i="1"/>
  <c r="H543" i="1" s="1"/>
  <c r="I544" i="1"/>
  <c r="I545" i="1"/>
  <c r="I546" i="1"/>
  <c r="I547" i="1"/>
  <c r="I548" i="1"/>
  <c r="I549" i="1"/>
  <c r="I550" i="1"/>
  <c r="I551" i="1"/>
  <c r="AW551" i="1" s="1"/>
  <c r="I552" i="1"/>
  <c r="I553" i="1"/>
  <c r="I554" i="1"/>
  <c r="R554" i="1" s="1"/>
  <c r="I555" i="1"/>
  <c r="P555" i="1" s="1"/>
  <c r="I556" i="1"/>
  <c r="R556" i="1" s="1"/>
  <c r="I557" i="1"/>
  <c r="H557" i="1" s="1"/>
  <c r="I558" i="1"/>
  <c r="I559" i="1"/>
  <c r="I560" i="1"/>
  <c r="I561" i="1"/>
  <c r="AW561" i="1" s="1"/>
  <c r="I562" i="1"/>
  <c r="P562" i="1" s="1"/>
  <c r="I563" i="1"/>
  <c r="R563" i="1" s="1"/>
  <c r="I564" i="1"/>
  <c r="AW564" i="1" s="1"/>
  <c r="I565" i="1"/>
  <c r="I566" i="1"/>
  <c r="H566" i="1" s="1"/>
  <c r="I567" i="1"/>
  <c r="I568" i="1"/>
  <c r="R568" i="1" s="1"/>
  <c r="I569" i="1"/>
  <c r="I570" i="1"/>
  <c r="P570" i="1" s="1"/>
  <c r="I571" i="1"/>
  <c r="I572" i="1"/>
  <c r="I573" i="1"/>
  <c r="I574" i="1"/>
  <c r="R574" i="1" s="1"/>
  <c r="I575" i="1"/>
  <c r="P575" i="1" s="1"/>
  <c r="I576" i="1"/>
  <c r="P576" i="1" s="1"/>
  <c r="I577" i="1"/>
  <c r="P577" i="1" s="1"/>
  <c r="I578" i="1"/>
  <c r="P578" i="1" s="1"/>
  <c r="I579" i="1"/>
  <c r="I580" i="1"/>
  <c r="I581" i="1"/>
  <c r="I582" i="1"/>
  <c r="AW582" i="1" s="1"/>
  <c r="I583" i="1"/>
  <c r="P583" i="1" s="1"/>
  <c r="I584" i="1"/>
  <c r="R584" i="1" s="1"/>
  <c r="I585" i="1"/>
  <c r="I586" i="1"/>
  <c r="R586" i="1" s="1"/>
  <c r="I587" i="1"/>
  <c r="P587" i="1" s="1"/>
  <c r="I588" i="1"/>
  <c r="R588" i="1" s="1"/>
  <c r="I589" i="1"/>
  <c r="I590" i="1"/>
  <c r="R590" i="1" s="1"/>
  <c r="I591" i="1"/>
  <c r="I592" i="1"/>
  <c r="AW592" i="1" s="1"/>
  <c r="I593" i="1"/>
  <c r="R593" i="1" s="1"/>
  <c r="I594" i="1"/>
  <c r="P594" i="1" s="1"/>
  <c r="I595" i="1"/>
  <c r="AW595" i="1" s="1"/>
  <c r="I596" i="1"/>
  <c r="I597" i="1"/>
  <c r="R597" i="1" s="1"/>
  <c r="I598" i="1"/>
  <c r="P598" i="1" s="1"/>
  <c r="I599" i="1"/>
  <c r="I600" i="1"/>
  <c r="I601" i="1"/>
  <c r="I602" i="1"/>
  <c r="AW602" i="1" s="1"/>
  <c r="I603" i="1"/>
  <c r="P603" i="1" s="1"/>
  <c r="I604" i="1"/>
  <c r="AW604" i="1" s="1"/>
  <c r="I605" i="1"/>
  <c r="H605" i="1" s="1"/>
  <c r="I606" i="1"/>
  <c r="I607" i="1"/>
  <c r="R607" i="1" s="1"/>
  <c r="I608" i="1"/>
  <c r="I609" i="1"/>
  <c r="I610" i="1"/>
  <c r="I611" i="1"/>
  <c r="I612" i="1"/>
  <c r="P612" i="1" s="1"/>
  <c r="I613" i="1"/>
  <c r="R613" i="1" s="1"/>
  <c r="I614" i="1"/>
  <c r="R614" i="1" s="1"/>
  <c r="I615" i="1"/>
  <c r="P615" i="1" s="1"/>
  <c r="I616" i="1"/>
  <c r="P616" i="1" s="1"/>
  <c r="I617" i="1"/>
  <c r="R617" i="1" s="1"/>
  <c r="I618" i="1"/>
  <c r="P618" i="1" s="1"/>
  <c r="I619" i="1"/>
  <c r="I620" i="1"/>
  <c r="AW620" i="1" s="1"/>
  <c r="I621" i="1"/>
  <c r="I622" i="1"/>
  <c r="H622" i="1" s="1"/>
  <c r="I623" i="1"/>
  <c r="I624" i="1"/>
  <c r="P624" i="1" s="1"/>
  <c r="I625" i="1"/>
  <c r="I626" i="1"/>
  <c r="I627" i="1"/>
  <c r="I628" i="1"/>
  <c r="AW628" i="1" s="1"/>
  <c r="I629" i="1"/>
  <c r="I630" i="1"/>
  <c r="P630" i="1" s="1"/>
  <c r="I631" i="1"/>
  <c r="H631" i="1" s="1"/>
  <c r="I632" i="1"/>
  <c r="K632" i="1" s="1"/>
  <c r="L632" i="1" s="1"/>
  <c r="I633" i="1"/>
  <c r="I634" i="1"/>
  <c r="R634" i="1" s="1"/>
  <c r="I635" i="1"/>
  <c r="J635" i="1" s="1"/>
  <c r="I636" i="1"/>
  <c r="R636" i="1" s="1"/>
  <c r="I637" i="1"/>
  <c r="I638" i="1"/>
  <c r="P638" i="1" s="1"/>
  <c r="I639" i="1"/>
  <c r="I640" i="1"/>
  <c r="AW640" i="1" s="1"/>
  <c r="I641" i="1"/>
  <c r="AW641" i="1" s="1"/>
  <c r="I642" i="1"/>
  <c r="I643" i="1"/>
  <c r="H643" i="1" s="1"/>
  <c r="I644" i="1"/>
  <c r="P644" i="1" s="1"/>
  <c r="I645" i="1"/>
  <c r="R645" i="1" s="1"/>
  <c r="I646" i="1"/>
  <c r="H646" i="1" s="1"/>
  <c r="I647" i="1"/>
  <c r="I648" i="1"/>
  <c r="H648" i="1" s="1"/>
  <c r="I649" i="1"/>
  <c r="H649" i="1" s="1"/>
  <c r="I650" i="1"/>
  <c r="R650" i="1" s="1"/>
  <c r="I651" i="1"/>
  <c r="R651" i="1" s="1"/>
  <c r="I652" i="1"/>
  <c r="P652" i="1" s="1"/>
  <c r="I653" i="1"/>
  <c r="I654" i="1"/>
  <c r="I655" i="1"/>
  <c r="R655" i="1" s="1"/>
  <c r="I656" i="1"/>
  <c r="H656" i="1" s="1"/>
  <c r="I657" i="1"/>
  <c r="I658" i="1"/>
  <c r="I659" i="1"/>
  <c r="R659" i="1" s="1"/>
  <c r="I660" i="1"/>
  <c r="R660" i="1" s="1"/>
  <c r="I661" i="1"/>
  <c r="AW661" i="1" s="1"/>
  <c r="I662" i="1"/>
  <c r="I663" i="1"/>
  <c r="I664" i="1"/>
  <c r="R664" i="1" s="1"/>
  <c r="I665" i="1"/>
  <c r="I666" i="1"/>
  <c r="P666" i="1" s="1"/>
  <c r="I667" i="1"/>
  <c r="P667" i="1" s="1"/>
  <c r="I668" i="1"/>
  <c r="I669" i="1"/>
  <c r="R669" i="1" s="1"/>
  <c r="I670" i="1"/>
  <c r="H670" i="1" s="1"/>
  <c r="I671" i="1"/>
  <c r="P671" i="1" s="1"/>
  <c r="I672" i="1"/>
  <c r="AW672" i="1" s="1"/>
  <c r="I673" i="1"/>
  <c r="R673" i="1" s="1"/>
  <c r="I674" i="1"/>
  <c r="R674" i="1" s="1"/>
  <c r="I675" i="1"/>
  <c r="I676" i="1"/>
  <c r="R676" i="1" s="1"/>
  <c r="I677" i="1"/>
  <c r="I678" i="1"/>
  <c r="I679" i="1"/>
  <c r="I680" i="1"/>
  <c r="P680" i="1" s="1"/>
  <c r="I681" i="1"/>
  <c r="R681" i="1" s="1"/>
  <c r="I682" i="1"/>
  <c r="I683" i="1"/>
  <c r="R683" i="1" s="1"/>
  <c r="I684" i="1"/>
  <c r="I685" i="1"/>
  <c r="J685" i="1" s="1"/>
  <c r="I686" i="1"/>
  <c r="P686" i="1" s="1"/>
  <c r="I687" i="1"/>
  <c r="P687" i="1" s="1"/>
  <c r="I688" i="1"/>
  <c r="P688" i="1" s="1"/>
  <c r="I689" i="1"/>
  <c r="I690" i="1"/>
  <c r="H690" i="1" s="1"/>
  <c r="I691" i="1"/>
  <c r="I692" i="1"/>
  <c r="P692" i="1" s="1"/>
  <c r="I693" i="1"/>
  <c r="AW693" i="1" s="1"/>
  <c r="I694" i="1"/>
  <c r="AW694" i="1" s="1"/>
  <c r="I695" i="1"/>
  <c r="I696" i="1"/>
  <c r="R696" i="1" s="1"/>
  <c r="I697" i="1"/>
  <c r="I698" i="1"/>
  <c r="H698" i="1" s="1"/>
  <c r="I699" i="1"/>
  <c r="I700" i="1"/>
  <c r="I701" i="1"/>
  <c r="I702" i="1"/>
  <c r="I703" i="1"/>
  <c r="AW703" i="1" s="1"/>
  <c r="I704" i="1"/>
  <c r="P704" i="1" s="1"/>
  <c r="I705" i="1"/>
  <c r="R705" i="1" s="1"/>
  <c r="I706" i="1"/>
  <c r="I707" i="1"/>
  <c r="P707" i="1" s="1"/>
  <c r="I708" i="1"/>
  <c r="R708" i="1" s="1"/>
  <c r="I709" i="1"/>
  <c r="I710" i="1"/>
  <c r="J710" i="1" s="1"/>
  <c r="I711" i="1"/>
  <c r="I712" i="1"/>
  <c r="P712" i="1" s="1"/>
  <c r="I713" i="1"/>
  <c r="R713" i="1" s="1"/>
  <c r="I714" i="1"/>
  <c r="R714" i="1" s="1"/>
  <c r="I715" i="1"/>
  <c r="I716" i="1"/>
  <c r="H716" i="1" s="1"/>
  <c r="I717" i="1"/>
  <c r="I718" i="1"/>
  <c r="I719" i="1"/>
  <c r="I720" i="1"/>
  <c r="H720" i="1" s="1"/>
  <c r="I721" i="1"/>
  <c r="I722" i="1"/>
  <c r="R722" i="1" s="1"/>
  <c r="I723" i="1"/>
  <c r="I724" i="1"/>
  <c r="R724" i="1" s="1"/>
  <c r="I725" i="1"/>
  <c r="I726" i="1"/>
  <c r="P726" i="1" s="1"/>
  <c r="I727" i="1"/>
  <c r="H727" i="1" s="1"/>
  <c r="I728" i="1"/>
  <c r="H728" i="1" s="1"/>
  <c r="I729" i="1"/>
  <c r="P729" i="1" s="1"/>
  <c r="I730" i="1"/>
  <c r="I731" i="1"/>
  <c r="I732" i="1"/>
  <c r="K732" i="1" s="1"/>
  <c r="L732" i="1" s="1"/>
  <c r="I733" i="1"/>
  <c r="P733" i="1" s="1"/>
  <c r="I734" i="1"/>
  <c r="I735" i="1"/>
  <c r="I736" i="1"/>
  <c r="R736" i="1" s="1"/>
  <c r="I737" i="1"/>
  <c r="I738" i="1"/>
  <c r="I739" i="1"/>
  <c r="AW739" i="1" s="1"/>
  <c r="I740" i="1"/>
  <c r="P740" i="1" s="1"/>
  <c r="I741" i="1"/>
  <c r="P741" i="1" s="1"/>
  <c r="I742" i="1"/>
  <c r="I743" i="1"/>
  <c r="R743" i="1" s="1"/>
  <c r="I744" i="1"/>
  <c r="R744" i="1" s="1"/>
  <c r="I745" i="1"/>
  <c r="P745" i="1" s="1"/>
  <c r="I746" i="1"/>
  <c r="AW746" i="1" s="1"/>
  <c r="I747" i="1"/>
  <c r="I748" i="1"/>
  <c r="P748" i="1" s="1"/>
  <c r="I749" i="1"/>
  <c r="I750" i="1"/>
  <c r="R750" i="1" s="1"/>
  <c r="I751" i="1"/>
  <c r="AW751" i="1" s="1"/>
  <c r="I752" i="1"/>
  <c r="H752" i="1" s="1"/>
  <c r="I753" i="1"/>
  <c r="P753" i="1" s="1"/>
  <c r="I754" i="1"/>
  <c r="I755" i="1"/>
  <c r="R755" i="1" s="1"/>
  <c r="I756" i="1"/>
  <c r="P756" i="1" s="1"/>
  <c r="I757" i="1"/>
  <c r="I758" i="1"/>
  <c r="K758" i="1" s="1"/>
  <c r="L758" i="1" s="1"/>
  <c r="I759" i="1"/>
  <c r="P759" i="1" s="1"/>
  <c r="I760" i="1"/>
  <c r="I761" i="1"/>
  <c r="I762" i="1"/>
  <c r="P762" i="1" s="1"/>
  <c r="I763" i="1"/>
  <c r="R763" i="1" s="1"/>
  <c r="I764" i="1"/>
  <c r="R764" i="1" s="1"/>
  <c r="I765" i="1"/>
  <c r="R765" i="1" s="1"/>
  <c r="I766" i="1"/>
  <c r="AW766" i="1" s="1"/>
  <c r="I767" i="1"/>
  <c r="P767" i="1" s="1"/>
  <c r="I768" i="1"/>
  <c r="P768" i="1" s="1"/>
  <c r="I769" i="1"/>
  <c r="R769" i="1" s="1"/>
  <c r="I770" i="1"/>
  <c r="AW770" i="1" s="1"/>
  <c r="I771" i="1"/>
  <c r="H771" i="1" s="1"/>
  <c r="I772" i="1"/>
  <c r="P772" i="1" s="1"/>
  <c r="I773" i="1"/>
  <c r="I774" i="1"/>
  <c r="H774" i="1" s="1"/>
  <c r="I775" i="1"/>
  <c r="P775" i="1" s="1"/>
  <c r="I776" i="1"/>
  <c r="P776" i="1" s="1"/>
  <c r="I777" i="1"/>
  <c r="P777" i="1" s="1"/>
  <c r="I778" i="1"/>
  <c r="R778" i="1" s="1"/>
  <c r="I779" i="1"/>
  <c r="I780" i="1"/>
  <c r="AW780" i="1" s="1"/>
  <c r="I781" i="1"/>
  <c r="I782" i="1"/>
  <c r="R782" i="1" s="1"/>
  <c r="I783" i="1"/>
  <c r="H783" i="1" s="1"/>
  <c r="I784" i="1"/>
  <c r="K784" i="1" s="1"/>
  <c r="L784" i="1" s="1"/>
  <c r="I785" i="1"/>
  <c r="I786" i="1"/>
  <c r="AW786" i="1" s="1"/>
  <c r="I787" i="1"/>
  <c r="I788" i="1"/>
  <c r="P788" i="1" s="1"/>
  <c r="I789" i="1"/>
  <c r="I790" i="1"/>
  <c r="I791" i="1"/>
  <c r="I792" i="1"/>
  <c r="AW792" i="1" s="1"/>
  <c r="I793" i="1"/>
  <c r="I794" i="1"/>
  <c r="R794" i="1" s="1"/>
  <c r="I795" i="1"/>
  <c r="I796" i="1"/>
  <c r="H796" i="1" s="1"/>
  <c r="I797" i="1"/>
  <c r="I798" i="1"/>
  <c r="P798" i="1" s="1"/>
  <c r="I799" i="1"/>
  <c r="I800" i="1"/>
  <c r="P800" i="1" s="1"/>
  <c r="I801" i="1"/>
  <c r="I802" i="1"/>
  <c r="I803" i="1"/>
  <c r="H803" i="1" s="1"/>
  <c r="I804" i="1"/>
  <c r="AW804" i="1" s="1"/>
  <c r="I805" i="1"/>
  <c r="H805" i="1" s="1"/>
  <c r="I806" i="1"/>
  <c r="H806" i="1" s="1"/>
  <c r="I807" i="1"/>
  <c r="AW807" i="1" s="1"/>
  <c r="I808" i="1"/>
  <c r="P808" i="1" s="1"/>
  <c r="I809" i="1"/>
  <c r="I810" i="1"/>
  <c r="J810" i="1" s="1"/>
  <c r="I811" i="1"/>
  <c r="AW811" i="1" s="1"/>
  <c r="I812" i="1"/>
  <c r="I813" i="1"/>
  <c r="AW813" i="1" s="1"/>
  <c r="I814" i="1"/>
  <c r="P814" i="1" s="1"/>
  <c r="I815" i="1"/>
  <c r="I816" i="1"/>
  <c r="I817" i="1"/>
  <c r="P817" i="1" s="1"/>
  <c r="I818" i="1"/>
  <c r="I819" i="1"/>
  <c r="I820" i="1"/>
  <c r="R820" i="1" s="1"/>
  <c r="I821" i="1"/>
  <c r="AW821" i="1" s="1"/>
  <c r="I822" i="1"/>
  <c r="P822" i="1" s="1"/>
  <c r="I823" i="1"/>
  <c r="AW823" i="1" s="1"/>
  <c r="I824" i="1"/>
  <c r="H824" i="1" s="1"/>
  <c r="I825" i="1"/>
  <c r="I826" i="1"/>
  <c r="R826" i="1" s="1"/>
  <c r="I827" i="1"/>
  <c r="AW827" i="1" s="1"/>
  <c r="I828" i="1"/>
  <c r="I829" i="1"/>
  <c r="I830" i="1"/>
  <c r="P830" i="1" s="1"/>
  <c r="I831" i="1"/>
  <c r="H831" i="1" s="1"/>
  <c r="I832" i="1"/>
  <c r="R832" i="1" s="1"/>
  <c r="I833" i="1"/>
  <c r="P833" i="1" s="1"/>
  <c r="I834" i="1"/>
  <c r="R834" i="1" s="1"/>
  <c r="I835" i="1"/>
  <c r="J835" i="1" s="1"/>
  <c r="I836" i="1"/>
  <c r="R836" i="1" s="1"/>
  <c r="I837" i="1"/>
  <c r="I838" i="1"/>
  <c r="H838" i="1" s="1"/>
  <c r="I839" i="1"/>
  <c r="P839" i="1" s="1"/>
  <c r="I840" i="1"/>
  <c r="AW840" i="1" s="1"/>
  <c r="I841" i="1"/>
  <c r="I842" i="1"/>
  <c r="P842" i="1" s="1"/>
  <c r="I843" i="1"/>
  <c r="R843" i="1" s="1"/>
  <c r="I844" i="1"/>
  <c r="AW844" i="1" s="1"/>
  <c r="I845" i="1"/>
  <c r="I846" i="1"/>
  <c r="I847" i="1"/>
  <c r="I848" i="1"/>
  <c r="R848" i="1" s="1"/>
  <c r="I849" i="1"/>
  <c r="R849" i="1" s="1"/>
  <c r="I850" i="1"/>
  <c r="I851" i="1"/>
  <c r="AW851" i="1" s="1"/>
  <c r="I852" i="1"/>
  <c r="AW852" i="1" s="1"/>
  <c r="I853" i="1"/>
  <c r="R853" i="1" s="1"/>
  <c r="I854" i="1"/>
  <c r="H854" i="1" s="1"/>
  <c r="I855" i="1"/>
  <c r="P855" i="1" s="1"/>
  <c r="I856" i="1"/>
  <c r="R856" i="1" s="1"/>
  <c r="I857" i="1"/>
  <c r="I858" i="1"/>
  <c r="AW858" i="1" s="1"/>
  <c r="I859" i="1"/>
  <c r="R859" i="1" s="1"/>
  <c r="I860" i="1"/>
  <c r="I861" i="1"/>
  <c r="H861" i="1" s="1"/>
  <c r="I862" i="1"/>
  <c r="R862" i="1" s="1"/>
  <c r="I863" i="1"/>
  <c r="AW863" i="1" s="1"/>
  <c r="I864" i="1"/>
  <c r="I865" i="1"/>
  <c r="I866" i="1"/>
  <c r="AW866" i="1" s="1"/>
  <c r="I867" i="1"/>
  <c r="P867" i="1" s="1"/>
  <c r="I868" i="1"/>
  <c r="P868" i="1" s="1"/>
  <c r="I869" i="1"/>
  <c r="AW869" i="1" s="1"/>
  <c r="I870" i="1"/>
  <c r="I871" i="1"/>
  <c r="P871" i="1" s="1"/>
  <c r="I872" i="1"/>
  <c r="R872" i="1" s="1"/>
  <c r="I873" i="1"/>
  <c r="I874" i="1"/>
  <c r="I875" i="1"/>
  <c r="P875" i="1" s="1"/>
  <c r="I876" i="1"/>
  <c r="R876" i="1" s="1"/>
  <c r="I877" i="1"/>
  <c r="R877" i="1" s="1"/>
  <c r="I878" i="1"/>
  <c r="I879" i="1"/>
  <c r="H879" i="1" s="1"/>
  <c r="I880" i="1"/>
  <c r="I881" i="1"/>
  <c r="I882" i="1"/>
  <c r="H882" i="1" s="1"/>
  <c r="I883" i="1"/>
  <c r="AW883" i="1" s="1"/>
  <c r="I884" i="1"/>
  <c r="P884" i="1" s="1"/>
  <c r="I885" i="1"/>
  <c r="J885" i="1" s="1"/>
  <c r="I886" i="1"/>
  <c r="I887" i="1"/>
  <c r="P887" i="1" s="1"/>
  <c r="I888" i="1"/>
  <c r="R888" i="1" s="1"/>
  <c r="I889" i="1"/>
  <c r="I890" i="1"/>
  <c r="H890" i="1" s="1"/>
  <c r="I891" i="1"/>
  <c r="AW891" i="1" s="1"/>
  <c r="I892" i="1"/>
  <c r="H892" i="1" s="1"/>
  <c r="I893" i="1"/>
  <c r="AW893" i="1" s="1"/>
  <c r="I894" i="1"/>
  <c r="AW894" i="1" s="1"/>
  <c r="I895" i="1"/>
  <c r="P895" i="1" s="1"/>
  <c r="I896" i="1"/>
  <c r="R896" i="1" s="1"/>
  <c r="I897" i="1"/>
  <c r="I898" i="1"/>
  <c r="I899" i="1"/>
  <c r="H899" i="1" s="1"/>
  <c r="I900" i="1"/>
  <c r="R900" i="1" s="1"/>
  <c r="I901" i="1"/>
  <c r="R901" i="1" s="1"/>
  <c r="I902" i="1"/>
  <c r="R902" i="1" s="1"/>
  <c r="I903" i="1"/>
  <c r="AW903" i="1" s="1"/>
  <c r="I904" i="1"/>
  <c r="I905" i="1"/>
  <c r="R905" i="1" s="1"/>
  <c r="I906" i="1"/>
  <c r="I907" i="1"/>
  <c r="R907" i="1" s="1"/>
  <c r="I908" i="1"/>
  <c r="P908" i="1" s="1"/>
  <c r="I909" i="1"/>
  <c r="I910" i="1"/>
  <c r="I911" i="1"/>
  <c r="P911" i="1" s="1"/>
  <c r="I912" i="1"/>
  <c r="I913" i="1"/>
  <c r="I914" i="1"/>
  <c r="I915" i="1"/>
  <c r="I916" i="1"/>
  <c r="H916" i="1" s="1"/>
  <c r="I917" i="1"/>
  <c r="I918" i="1"/>
  <c r="AW918" i="1" s="1"/>
  <c r="I919" i="1"/>
  <c r="P919" i="1" s="1"/>
  <c r="I920" i="1"/>
  <c r="AW920" i="1" s="1"/>
  <c r="I921" i="1"/>
  <c r="P921" i="1" s="1"/>
  <c r="I922" i="1"/>
  <c r="I923" i="1"/>
  <c r="AW923" i="1" s="1"/>
  <c r="I924" i="1"/>
  <c r="I925" i="1"/>
  <c r="R925" i="1" s="1"/>
  <c r="I926" i="1"/>
  <c r="I927" i="1"/>
  <c r="I928" i="1"/>
  <c r="H928" i="1" s="1"/>
  <c r="I929" i="1"/>
  <c r="I930" i="1"/>
  <c r="I931" i="1"/>
  <c r="I932" i="1"/>
  <c r="AW932" i="1" s="1"/>
  <c r="I933" i="1"/>
  <c r="K933" i="1" s="1"/>
  <c r="L933" i="1" s="1"/>
  <c r="I934" i="1"/>
  <c r="I935" i="1"/>
  <c r="I936" i="1"/>
  <c r="H936" i="1" s="1"/>
  <c r="I937" i="1"/>
  <c r="I938" i="1"/>
  <c r="P938" i="1" s="1"/>
  <c r="I939" i="1"/>
  <c r="I940" i="1"/>
  <c r="R940" i="1" s="1"/>
  <c r="I941" i="1"/>
  <c r="AW941" i="1" s="1"/>
  <c r="I942" i="1"/>
  <c r="P942" i="1" s="1"/>
  <c r="I943" i="1"/>
  <c r="AW943" i="1" s="1"/>
  <c r="I944" i="1"/>
  <c r="R944" i="1" s="1"/>
  <c r="I945" i="1"/>
  <c r="I946" i="1"/>
  <c r="H946" i="1" s="1"/>
  <c r="I947" i="1"/>
  <c r="I948" i="1"/>
  <c r="H948" i="1" s="1"/>
  <c r="I949" i="1"/>
  <c r="R949" i="1" s="1"/>
  <c r="I950" i="1"/>
  <c r="P950" i="1" s="1"/>
  <c r="I951" i="1"/>
  <c r="R951" i="1" s="1"/>
  <c r="I952" i="1"/>
  <c r="R952" i="1" s="1"/>
  <c r="I953" i="1"/>
  <c r="P953" i="1" s="1"/>
  <c r="I954" i="1"/>
  <c r="P954" i="1" s="1"/>
  <c r="I955" i="1"/>
  <c r="I956" i="1"/>
  <c r="P956" i="1" s="1"/>
  <c r="I957" i="1"/>
  <c r="I958" i="1"/>
  <c r="I959" i="1"/>
  <c r="I960" i="1"/>
  <c r="J960" i="1" s="1"/>
  <c r="I961" i="1"/>
  <c r="P961" i="1" s="1"/>
  <c r="I962" i="1"/>
  <c r="I963" i="1"/>
  <c r="AW963" i="1" s="1"/>
  <c r="I964" i="1"/>
  <c r="AW964" i="1" s="1"/>
  <c r="I965" i="1"/>
  <c r="AW965" i="1" s="1"/>
  <c r="I966" i="1"/>
  <c r="I967" i="1"/>
  <c r="H967" i="1" s="1"/>
  <c r="I968" i="1"/>
  <c r="I969" i="1"/>
  <c r="I970" i="1"/>
  <c r="I971" i="1"/>
  <c r="I972" i="1"/>
  <c r="R972" i="1" s="1"/>
  <c r="I973" i="1"/>
  <c r="I974" i="1"/>
  <c r="H974" i="1" s="1"/>
  <c r="I975" i="1"/>
  <c r="AW975" i="1" s="1"/>
  <c r="I976" i="1"/>
  <c r="I977" i="1"/>
  <c r="I978" i="1"/>
  <c r="AW978" i="1" s="1"/>
  <c r="I979" i="1"/>
  <c r="H979" i="1" s="1"/>
  <c r="I980" i="1"/>
  <c r="R980" i="1" s="1"/>
  <c r="I981" i="1"/>
  <c r="R981" i="1" s="1"/>
  <c r="I982" i="1"/>
  <c r="P982" i="1" s="1"/>
  <c r="I983" i="1"/>
  <c r="I984" i="1"/>
  <c r="I985" i="1"/>
  <c r="J985" i="1" s="1"/>
  <c r="I986" i="1"/>
  <c r="I987" i="1"/>
  <c r="AW987" i="1" s="1"/>
  <c r="I988" i="1"/>
  <c r="P988" i="1" s="1"/>
  <c r="I989" i="1"/>
  <c r="I990" i="1"/>
  <c r="R990" i="1" s="1"/>
  <c r="I991" i="1"/>
  <c r="I992" i="1"/>
  <c r="R992" i="1" s="1"/>
  <c r="I993" i="1"/>
  <c r="R993" i="1" s="1"/>
  <c r="I994" i="1"/>
  <c r="H994" i="1" s="1"/>
  <c r="I995" i="1"/>
  <c r="I996" i="1"/>
  <c r="H996" i="1" s="1"/>
  <c r="I997" i="1"/>
  <c r="R997" i="1" s="1"/>
  <c r="I998" i="1"/>
  <c r="I999" i="1"/>
  <c r="I1000" i="1"/>
  <c r="R1000" i="1" s="1"/>
  <c r="I1001" i="1"/>
  <c r="AW1001" i="1" s="1"/>
  <c r="I1002" i="1"/>
  <c r="H1002" i="1" s="1"/>
  <c r="I1003" i="1"/>
  <c r="R1003" i="1" s="1"/>
  <c r="I1004" i="1"/>
  <c r="AW1004" i="1" s="1"/>
  <c r="I1005" i="1"/>
  <c r="P1005" i="1" s="1"/>
  <c r="I1006" i="1"/>
  <c r="H1006" i="1" s="1"/>
  <c r="I1007" i="1"/>
  <c r="P1007" i="1" s="1"/>
  <c r="I1008" i="1"/>
  <c r="AW1008" i="1" s="1"/>
  <c r="I1009" i="1"/>
  <c r="P1009" i="1" s="1"/>
  <c r="I1010" i="1"/>
  <c r="I1011" i="1"/>
  <c r="P1011" i="1" s="1"/>
  <c r="I1012" i="1"/>
  <c r="H1012" i="1" s="1"/>
  <c r="I1013" i="1"/>
  <c r="R1013" i="1" s="1"/>
  <c r="I1014" i="1"/>
  <c r="I1015" i="1"/>
  <c r="R1015" i="1" s="1"/>
  <c r="I1016" i="1"/>
  <c r="H1016" i="1" s="1"/>
  <c r="I1017" i="1"/>
  <c r="I1018" i="1"/>
  <c r="H1018" i="1" s="1"/>
  <c r="I1019" i="1"/>
  <c r="P1019" i="1" s="1"/>
  <c r="I1020" i="1"/>
  <c r="H1020" i="1" s="1"/>
  <c r="I1021" i="1"/>
  <c r="I1022" i="1"/>
  <c r="I1023" i="1"/>
  <c r="R1023" i="1" s="1"/>
  <c r="I1024" i="1"/>
  <c r="R1024" i="1" s="1"/>
  <c r="I1025" i="1"/>
  <c r="I1026" i="1"/>
  <c r="H1026" i="1" s="1"/>
  <c r="I1027" i="1"/>
  <c r="P1027" i="1" s="1"/>
  <c r="I1028" i="1"/>
  <c r="H1028" i="1" s="1"/>
  <c r="I1029" i="1"/>
  <c r="I1030" i="1"/>
  <c r="R1030" i="1" s="1"/>
  <c r="I1031" i="1"/>
  <c r="H1031" i="1" s="1"/>
  <c r="I1032" i="1"/>
  <c r="P1032" i="1" s="1"/>
  <c r="I1033" i="1"/>
  <c r="P1033" i="1" s="1"/>
  <c r="I1034" i="1"/>
  <c r="P1034" i="1" s="1"/>
  <c r="I1035" i="1"/>
  <c r="I1036" i="1"/>
  <c r="H1036" i="1" s="1"/>
  <c r="I1037" i="1"/>
  <c r="AW1037" i="1" s="1"/>
  <c r="I1038" i="1"/>
  <c r="H1038" i="1" s="1"/>
  <c r="I1039" i="1"/>
  <c r="H1039" i="1" s="1"/>
  <c r="I1040" i="1"/>
  <c r="H1040" i="1" s="1"/>
  <c r="I1041" i="1"/>
  <c r="I1042" i="1"/>
  <c r="AW1042" i="1" s="1"/>
  <c r="I1043" i="1"/>
  <c r="H1043" i="1" s="1"/>
  <c r="I1044" i="1"/>
  <c r="H1044" i="1" s="1"/>
  <c r="I1045" i="1"/>
  <c r="H1045" i="1" s="1"/>
  <c r="I1046" i="1"/>
  <c r="H1046" i="1" s="1"/>
  <c r="I1047" i="1"/>
  <c r="R1047" i="1" s="1"/>
  <c r="I1048" i="1"/>
  <c r="R1048" i="1" s="1"/>
  <c r="I1049" i="1"/>
  <c r="I1050" i="1"/>
  <c r="AW1050" i="1" s="1"/>
  <c r="I1051" i="1"/>
  <c r="P1051" i="1" s="1"/>
  <c r="I1052" i="1"/>
  <c r="H1052" i="1" s="1"/>
  <c r="I1053" i="1"/>
  <c r="I1054" i="1"/>
  <c r="I1055" i="1"/>
  <c r="R1055" i="1" s="1"/>
  <c r="I1056" i="1"/>
  <c r="H1056" i="1" s="1"/>
  <c r="I1057" i="1"/>
  <c r="I1058" i="1"/>
  <c r="I1059" i="1"/>
  <c r="I1060" i="1"/>
  <c r="J1060" i="1" s="1"/>
  <c r="I1061" i="1"/>
  <c r="R1061" i="1" s="1"/>
  <c r="I1062" i="1"/>
  <c r="AW1062" i="1" s="1"/>
  <c r="I1063" i="1"/>
  <c r="AW1063" i="1" s="1"/>
  <c r="I1064" i="1"/>
  <c r="R1064" i="1" s="1"/>
  <c r="I1065" i="1"/>
  <c r="H1065" i="1" s="1"/>
  <c r="I1066" i="1"/>
  <c r="R1066" i="1" s="1"/>
  <c r="I1067" i="1"/>
  <c r="I1068" i="1"/>
  <c r="R1068" i="1" s="1"/>
  <c r="I1069" i="1"/>
  <c r="I1070" i="1"/>
  <c r="AW1070" i="1" s="1"/>
  <c r="I1071" i="1"/>
  <c r="I1072" i="1"/>
  <c r="P1072" i="1" s="1"/>
  <c r="I1073" i="1"/>
  <c r="R1073" i="1" s="1"/>
  <c r="I1074" i="1"/>
  <c r="I1075" i="1"/>
  <c r="I1076" i="1"/>
  <c r="H1076" i="1" s="1"/>
  <c r="I1077" i="1"/>
  <c r="AW1077" i="1" s="1"/>
  <c r="I1078" i="1"/>
  <c r="H1078" i="1" s="1"/>
  <c r="I1079" i="1"/>
  <c r="AW1079" i="1" s="1"/>
  <c r="I1080" i="1"/>
  <c r="R1080" i="1" s="1"/>
  <c r="I1081" i="1"/>
  <c r="I1082" i="1"/>
  <c r="R1082" i="1" s="1"/>
  <c r="I1083" i="1"/>
  <c r="H1083" i="1" s="1"/>
  <c r="I1084" i="1"/>
  <c r="R1084" i="1" s="1"/>
  <c r="I1085" i="1"/>
  <c r="I1086" i="1"/>
  <c r="AW1086" i="1" s="1"/>
  <c r="I1087" i="1"/>
  <c r="R1087" i="1" s="1"/>
  <c r="I1088" i="1"/>
  <c r="H1088" i="1" s="1"/>
  <c r="I1089" i="1"/>
  <c r="P1089" i="1" s="1"/>
  <c r="I1090" i="1"/>
  <c r="H1090" i="1" s="1"/>
  <c r="I1091" i="1"/>
  <c r="P1091" i="1" s="1"/>
  <c r="I1092" i="1"/>
  <c r="AW1092" i="1" s="1"/>
  <c r="I1093" i="1"/>
  <c r="H1093" i="1" s="1"/>
  <c r="I1094" i="1"/>
  <c r="P1094" i="1" s="1"/>
  <c r="I1095" i="1"/>
  <c r="P1095" i="1" s="1"/>
  <c r="I1096" i="1"/>
  <c r="I1097" i="1"/>
  <c r="AW1097" i="1" s="1"/>
  <c r="I1098" i="1"/>
  <c r="AW1098" i="1" s="1"/>
  <c r="I1099" i="1"/>
  <c r="R1099" i="1" s="1"/>
  <c r="I1100" i="1"/>
  <c r="I1101" i="1"/>
  <c r="H1101" i="1" s="1"/>
  <c r="I1102" i="1"/>
  <c r="H1102" i="1" s="1"/>
  <c r="I1103" i="1"/>
  <c r="P1103" i="1" s="1"/>
  <c r="I1104" i="1"/>
  <c r="H1104" i="1" s="1"/>
  <c r="I1105" i="1"/>
  <c r="AW1105" i="1" s="1"/>
  <c r="I1106" i="1"/>
  <c r="AW1106" i="1" s="1"/>
  <c r="I1107" i="1"/>
  <c r="K1107" i="1" s="1"/>
  <c r="L1107" i="1" s="1"/>
  <c r="I1108" i="1"/>
  <c r="AW1108" i="1" s="1"/>
  <c r="I1109" i="1"/>
  <c r="I1110" i="1"/>
  <c r="J1110" i="1" s="1"/>
  <c r="I1111" i="1"/>
  <c r="P1111" i="1" s="1"/>
  <c r="I1112" i="1"/>
  <c r="I1113" i="1"/>
  <c r="P1113" i="1" s="1"/>
  <c r="I1114" i="1"/>
  <c r="R1114" i="1" s="1"/>
  <c r="I1115" i="1"/>
  <c r="AW1115" i="1" s="1"/>
  <c r="I1116" i="1"/>
  <c r="H1116" i="1" s="1"/>
  <c r="I1117" i="1"/>
  <c r="I1118" i="1"/>
  <c r="R1118" i="1" s="1"/>
  <c r="I1119" i="1"/>
  <c r="H1119" i="1" s="1"/>
  <c r="I1120" i="1"/>
  <c r="P1120" i="1" s="1"/>
  <c r="I1121" i="1"/>
  <c r="AW1121" i="1" s="1"/>
  <c r="I1122" i="1"/>
  <c r="R1122" i="1" s="1"/>
  <c r="I1123" i="1"/>
  <c r="P1123" i="1" s="1"/>
  <c r="I1124" i="1"/>
  <c r="AW1124" i="1" s="1"/>
  <c r="I1125" i="1"/>
  <c r="I1126" i="1"/>
  <c r="AW1126" i="1" s="1"/>
  <c r="I1127" i="1"/>
  <c r="R1127" i="1" s="1"/>
  <c r="I1128" i="1"/>
  <c r="I1129" i="1"/>
  <c r="R1129" i="1" s="1"/>
  <c r="I1130" i="1"/>
  <c r="I1131" i="1"/>
  <c r="R1131" i="1" s="1"/>
  <c r="I1132" i="1"/>
  <c r="I1133" i="1"/>
  <c r="H1133" i="1" s="1"/>
  <c r="I1134" i="1"/>
  <c r="P1134" i="1" s="1"/>
  <c r="I1135" i="1"/>
  <c r="I1136" i="1"/>
  <c r="I1137" i="1"/>
  <c r="H1137" i="1" s="1"/>
  <c r="I1138" i="1"/>
  <c r="P1138" i="1" s="1"/>
  <c r="I1139" i="1"/>
  <c r="R1139" i="1" s="1"/>
  <c r="I1140" i="1"/>
  <c r="I1141" i="1"/>
  <c r="H1141" i="1" s="1"/>
  <c r="I1142" i="1"/>
  <c r="R1142" i="1" s="1"/>
  <c r="I1143" i="1"/>
  <c r="P1143" i="1" s="1"/>
  <c r="I1144" i="1"/>
  <c r="I1145" i="1"/>
  <c r="H1145" i="1" s="1"/>
  <c r="I1146" i="1"/>
  <c r="I1147" i="1"/>
  <c r="P1147" i="1" s="1"/>
  <c r="I1148" i="1"/>
  <c r="I1149" i="1"/>
  <c r="I1150" i="1"/>
  <c r="P1150" i="1" s="1"/>
  <c r="I1151" i="1"/>
  <c r="I1152" i="1"/>
  <c r="R1152" i="1" s="1"/>
  <c r="I1153" i="1"/>
  <c r="I1154" i="1"/>
  <c r="R1154" i="1" s="1"/>
  <c r="I1155" i="1"/>
  <c r="P1155" i="1" s="1"/>
  <c r="I1156" i="1"/>
  <c r="H1156" i="1" s="1"/>
  <c r="I1157" i="1"/>
  <c r="R1157" i="1" s="1"/>
  <c r="I1158" i="1"/>
  <c r="R1158" i="1" s="1"/>
  <c r="I1159" i="1"/>
  <c r="I1160" i="1"/>
  <c r="J1160" i="1" s="1"/>
  <c r="I1161" i="1"/>
  <c r="H1161" i="1" s="1"/>
  <c r="I1162" i="1"/>
  <c r="I1163" i="1"/>
  <c r="I1164" i="1"/>
  <c r="R1164" i="1" s="1"/>
  <c r="I1165" i="1"/>
  <c r="R1165" i="1" s="1"/>
  <c r="I1166" i="1"/>
  <c r="AW1166" i="1" s="1"/>
  <c r="I1167" i="1"/>
  <c r="R1167" i="1" s="1"/>
  <c r="I1168" i="1"/>
  <c r="AW1168" i="1" s="1"/>
  <c r="I1169" i="1"/>
  <c r="H1169" i="1" s="1"/>
  <c r="I1170" i="1"/>
  <c r="R1170" i="1" s="1"/>
  <c r="I1171" i="1"/>
  <c r="AW1171" i="1" s="1"/>
  <c r="I1172" i="1"/>
  <c r="P1172" i="1" s="1"/>
  <c r="I1173" i="1"/>
  <c r="P1173" i="1" s="1"/>
  <c r="I1174" i="1"/>
  <c r="I1175" i="1"/>
  <c r="AW1175" i="1" s="1"/>
  <c r="I1176" i="1"/>
  <c r="R1176" i="1" s="1"/>
  <c r="I1177" i="1"/>
  <c r="AW1177" i="1" s="1"/>
  <c r="I1178" i="1"/>
  <c r="AW1178" i="1" s="1"/>
  <c r="I1179" i="1"/>
  <c r="R1179" i="1" s="1"/>
  <c r="I1180" i="1"/>
  <c r="I1181" i="1"/>
  <c r="P1181" i="1" s="1"/>
  <c r="I1182" i="1"/>
  <c r="I1183" i="1"/>
  <c r="I1184" i="1"/>
  <c r="I1185" i="1"/>
  <c r="I1186" i="1"/>
  <c r="P1186" i="1" s="1"/>
  <c r="I1187" i="1"/>
  <c r="H1187" i="1" s="1"/>
  <c r="I1188" i="1"/>
  <c r="I1189" i="1"/>
  <c r="I1190" i="1"/>
  <c r="I1191" i="1"/>
  <c r="AW1191" i="1" s="1"/>
  <c r="I1192" i="1"/>
  <c r="AW1192" i="1" s="1"/>
  <c r="I1193" i="1"/>
  <c r="H1193" i="1" s="1"/>
  <c r="I1194" i="1"/>
  <c r="I1195" i="1"/>
  <c r="P1195" i="1" s="1"/>
  <c r="I1196" i="1"/>
  <c r="I1197" i="1"/>
  <c r="H1197" i="1" s="1"/>
  <c r="I1198" i="1"/>
  <c r="H1198" i="1" s="1"/>
  <c r="I1199" i="1"/>
  <c r="H1199" i="1" s="1"/>
  <c r="I1200" i="1"/>
  <c r="H1200" i="1" s="1"/>
  <c r="I1201" i="1"/>
  <c r="AW1201" i="1" s="1"/>
  <c r="I1202" i="1"/>
  <c r="H1202" i="1" s="1"/>
  <c r="I1203" i="1"/>
  <c r="AW1203" i="1" s="1"/>
  <c r="I1204" i="1"/>
  <c r="I1205" i="1"/>
  <c r="R1205" i="1" s="1"/>
  <c r="I1206" i="1"/>
  <c r="R1206" i="1" s="1"/>
  <c r="I1207" i="1"/>
  <c r="P1207" i="1" s="1"/>
  <c r="I1208" i="1"/>
  <c r="H1208" i="1" s="1"/>
  <c r="I1209" i="1"/>
  <c r="AW1209" i="1" s="1"/>
  <c r="I1210" i="1"/>
  <c r="I1211" i="1"/>
  <c r="P1211" i="1" s="1"/>
  <c r="I1212" i="1"/>
  <c r="AW1212" i="1" s="1"/>
  <c r="I1213" i="1"/>
  <c r="P1213" i="1" s="1"/>
  <c r="I1214" i="1"/>
  <c r="AW1214" i="1" s="1"/>
  <c r="I1215" i="1"/>
  <c r="P1215" i="1" s="1"/>
  <c r="I1216" i="1"/>
  <c r="H1216" i="1" s="1"/>
  <c r="I1217" i="1"/>
  <c r="P1217" i="1" s="1"/>
  <c r="I1218" i="1"/>
  <c r="AW1218" i="1" s="1"/>
  <c r="I1219" i="1"/>
  <c r="R1219" i="1" s="1"/>
  <c r="I1220" i="1"/>
  <c r="P1220" i="1" s="1"/>
  <c r="I1221" i="1"/>
  <c r="AW1221" i="1" s="1"/>
  <c r="I1222" i="1"/>
  <c r="I1223" i="1"/>
  <c r="H1223" i="1" s="1"/>
  <c r="I1224" i="1"/>
  <c r="P1224" i="1" s="1"/>
  <c r="I1225" i="1"/>
  <c r="R1225" i="1" s="1"/>
  <c r="I1226" i="1"/>
  <c r="P1226" i="1" s="1"/>
  <c r="I1227" i="1"/>
  <c r="P1227" i="1" s="1"/>
  <c r="I1228" i="1"/>
  <c r="R1228" i="1" s="1"/>
  <c r="I1229" i="1"/>
  <c r="I1230" i="1"/>
  <c r="R1230" i="1" s="1"/>
  <c r="I1231" i="1"/>
  <c r="I1232" i="1"/>
  <c r="H1232" i="1" s="1"/>
  <c r="I1233" i="1"/>
  <c r="I1234" i="1"/>
  <c r="I1235" i="1"/>
  <c r="I1236" i="1"/>
  <c r="P1236" i="1" s="1"/>
  <c r="I1237" i="1"/>
  <c r="H1237" i="1" s="1"/>
  <c r="I1238" i="1"/>
  <c r="I1239" i="1"/>
  <c r="H1239" i="1" s="1"/>
  <c r="I1240" i="1"/>
  <c r="I1241" i="1"/>
  <c r="H1241" i="1" s="1"/>
  <c r="I1242" i="1"/>
  <c r="P1242" i="1" s="1"/>
  <c r="I1243" i="1"/>
  <c r="P1243" i="1" s="1"/>
  <c r="I1244" i="1"/>
  <c r="I1245" i="1"/>
  <c r="AW1245" i="1" s="1"/>
  <c r="I1246" i="1"/>
  <c r="I1247" i="1"/>
  <c r="R1247" i="1" s="1"/>
  <c r="I1248" i="1"/>
  <c r="I1249" i="1"/>
  <c r="I1250" i="1"/>
  <c r="P1250" i="1" s="1"/>
  <c r="I1251" i="1"/>
  <c r="H1251" i="1" s="1"/>
  <c r="I1252" i="1"/>
  <c r="AW1252" i="1" s="1"/>
  <c r="I1253" i="1"/>
  <c r="H1253" i="1" s="1"/>
  <c r="I1254" i="1"/>
  <c r="I1255" i="1"/>
  <c r="I1256" i="1"/>
  <c r="I1257" i="1"/>
  <c r="I1258" i="1"/>
  <c r="I1259" i="1"/>
  <c r="K1259" i="1" s="1"/>
  <c r="L1259" i="1" s="1"/>
  <c r="I1260" i="1"/>
  <c r="J1260" i="1" s="1"/>
  <c r="I1261" i="1"/>
  <c r="H1261" i="1" s="1"/>
  <c r="I1262" i="1"/>
  <c r="AW1262" i="1" s="1"/>
  <c r="I1263" i="1"/>
  <c r="P1263" i="1" s="1"/>
  <c r="I1264" i="1"/>
  <c r="H1264" i="1" s="1"/>
  <c r="I1265" i="1"/>
  <c r="AW1265" i="1" s="1"/>
  <c r="I1266" i="1"/>
  <c r="AW1266" i="1" s="1"/>
  <c r="I1267" i="1"/>
  <c r="H1267" i="1" s="1"/>
  <c r="I1268" i="1"/>
  <c r="H1268" i="1" s="1"/>
  <c r="I1269" i="1"/>
  <c r="R1269" i="1" s="1"/>
  <c r="I1270" i="1"/>
  <c r="P1270" i="1" s="1"/>
  <c r="I1271" i="1"/>
  <c r="H1271" i="1" s="1"/>
  <c r="I1272" i="1"/>
  <c r="R1272" i="1" s="1"/>
  <c r="I1273" i="1"/>
  <c r="I1274" i="1"/>
  <c r="P1274" i="1" s="1"/>
  <c r="I1275" i="1"/>
  <c r="R1275" i="1" s="1"/>
  <c r="I1276" i="1"/>
  <c r="H1276" i="1" s="1"/>
  <c r="I1277" i="1"/>
  <c r="AW1277" i="1" s="1"/>
  <c r="I1278" i="1"/>
  <c r="I1279" i="1"/>
  <c r="AW1279" i="1" s="1"/>
  <c r="I1280" i="1"/>
  <c r="P1280" i="1" s="1"/>
  <c r="I1281" i="1"/>
  <c r="AW1281" i="1" s="1"/>
  <c r="I1282" i="1"/>
  <c r="I1283" i="1"/>
  <c r="K1283" i="1" s="1"/>
  <c r="L1283" i="1" s="1"/>
  <c r="I1284" i="1"/>
  <c r="I1285" i="1"/>
  <c r="I1286" i="1"/>
  <c r="R1286" i="1" s="1"/>
  <c r="I1287" i="1"/>
  <c r="R1287" i="1" s="1"/>
  <c r="I1288" i="1"/>
  <c r="AW1288" i="1" s="1"/>
  <c r="I1289" i="1"/>
  <c r="P1289" i="1" s="1"/>
  <c r="I1290" i="1"/>
  <c r="I1291" i="1"/>
  <c r="AW1291" i="1" s="1"/>
  <c r="I1292" i="1"/>
  <c r="R1292" i="1" s="1"/>
  <c r="I1293" i="1"/>
  <c r="AW1293" i="1" s="1"/>
  <c r="I1294" i="1"/>
  <c r="I1295" i="1"/>
  <c r="H1295" i="1" s="1"/>
  <c r="I1296" i="1"/>
  <c r="R1296" i="1" s="1"/>
  <c r="I1297" i="1"/>
  <c r="R1297" i="1" s="1"/>
  <c r="I1298" i="1"/>
  <c r="P1298" i="1" s="1"/>
  <c r="I1299" i="1"/>
  <c r="P1299" i="1" s="1"/>
  <c r="I1300" i="1"/>
  <c r="I1301" i="1"/>
  <c r="H1301" i="1" s="1"/>
  <c r="I1302" i="1"/>
  <c r="I1303" i="1"/>
  <c r="AW1303" i="1" s="1"/>
  <c r="I1304" i="1"/>
  <c r="R1304" i="1" s="1"/>
  <c r="I1305" i="1"/>
  <c r="P1305" i="1" s="1"/>
  <c r="I1306" i="1"/>
  <c r="I1307" i="1"/>
  <c r="K1307" i="1" s="1"/>
  <c r="L1307" i="1" s="1"/>
  <c r="I1308" i="1"/>
  <c r="AW1308" i="1" s="1"/>
  <c r="I1309" i="1"/>
  <c r="R1309" i="1" s="1"/>
  <c r="I1310" i="1"/>
  <c r="J1310" i="1" s="1"/>
  <c r="I1311" i="1"/>
  <c r="R1311" i="1" s="1"/>
  <c r="I1312" i="1"/>
  <c r="I1313" i="1"/>
  <c r="P1313" i="1" s="1"/>
  <c r="I1314" i="1"/>
  <c r="I1315" i="1"/>
  <c r="H1315" i="1" s="1"/>
  <c r="I1316" i="1"/>
  <c r="I1317" i="1"/>
  <c r="R1317" i="1" s="1"/>
  <c r="I1318" i="1"/>
  <c r="AW1318" i="1" s="1"/>
  <c r="I1319" i="1"/>
  <c r="R1319" i="1" s="1"/>
  <c r="I1320" i="1"/>
  <c r="I1321" i="1"/>
  <c r="AW1321" i="1" s="1"/>
  <c r="I1322" i="1"/>
  <c r="R1322" i="1" s="1"/>
  <c r="I1323" i="1"/>
  <c r="P1323" i="1" s="1"/>
  <c r="I1324" i="1"/>
  <c r="P1324" i="1" s="1"/>
  <c r="I1325" i="1"/>
  <c r="P1325" i="1" s="1"/>
  <c r="I1326" i="1"/>
  <c r="I1327" i="1"/>
  <c r="I1328" i="1"/>
  <c r="I1329" i="1"/>
  <c r="R1329" i="1" s="1"/>
  <c r="I1330" i="1"/>
  <c r="P1330" i="1" s="1"/>
  <c r="I1331" i="1"/>
  <c r="H1331" i="1" s="1"/>
  <c r="I1332" i="1"/>
  <c r="P1332" i="1" s="1"/>
  <c r="I1333" i="1"/>
  <c r="I1334" i="1"/>
  <c r="I1335" i="1"/>
  <c r="I1336" i="1"/>
  <c r="I1337" i="1"/>
  <c r="I1338" i="1"/>
  <c r="I1339" i="1"/>
  <c r="I1340" i="1"/>
  <c r="R1340" i="1" s="1"/>
  <c r="I1341" i="1"/>
  <c r="H1341" i="1" s="1"/>
  <c r="I1342" i="1"/>
  <c r="I1343" i="1"/>
  <c r="R1343" i="1" s="1"/>
  <c r="I1344" i="1"/>
  <c r="R1344" i="1" s="1"/>
  <c r="I1345" i="1"/>
  <c r="AW1345" i="1" s="1"/>
  <c r="I1346" i="1"/>
  <c r="I1347" i="1"/>
  <c r="R1347" i="1" s="1"/>
  <c r="I1348" i="1"/>
  <c r="R1348" i="1" s="1"/>
  <c r="I1349" i="1"/>
  <c r="P1349" i="1" s="1"/>
  <c r="I1350" i="1"/>
  <c r="P1350" i="1" s="1"/>
  <c r="I1351" i="1"/>
  <c r="H1351" i="1" s="1"/>
  <c r="I1352" i="1"/>
  <c r="H1352" i="1" s="1"/>
  <c r="I1353" i="1"/>
  <c r="I1354" i="1"/>
  <c r="P1354" i="1" s="1"/>
  <c r="I1355" i="1"/>
  <c r="P1355" i="1" s="1"/>
  <c r="I1356" i="1"/>
  <c r="I1357" i="1"/>
  <c r="P1357" i="1" s="1"/>
  <c r="I1358" i="1"/>
  <c r="I1359" i="1"/>
  <c r="R1359" i="1" s="1"/>
  <c r="I1360" i="1"/>
  <c r="I1361" i="1"/>
  <c r="AW1361" i="1" s="1"/>
  <c r="I1362" i="1"/>
  <c r="AW1362" i="1" s="1"/>
  <c r="I1363" i="1"/>
  <c r="AW1363" i="1" s="1"/>
  <c r="I1364" i="1"/>
  <c r="R1364" i="1" s="1"/>
  <c r="I1365" i="1"/>
  <c r="R1365" i="1" s="1"/>
  <c r="I1366" i="1"/>
  <c r="AW1366" i="1" s="1"/>
  <c r="I1367" i="1"/>
  <c r="H1367" i="1" s="1"/>
  <c r="I1368" i="1"/>
  <c r="I1369" i="1"/>
  <c r="P1369" i="1" s="1"/>
  <c r="I1370" i="1"/>
  <c r="P1370" i="1" s="1"/>
  <c r="I1371" i="1"/>
  <c r="R1371" i="1" s="1"/>
  <c r="I1372" i="1"/>
  <c r="I1373" i="1"/>
  <c r="I1374" i="1"/>
  <c r="I1375" i="1"/>
  <c r="AW1375" i="1" s="1"/>
  <c r="I1376" i="1"/>
  <c r="I1377" i="1"/>
  <c r="H1377" i="1" s="1"/>
  <c r="I1378" i="1"/>
  <c r="P1378" i="1" s="1"/>
  <c r="I1379" i="1"/>
  <c r="I1380" i="1"/>
  <c r="AW1380" i="1" s="1"/>
  <c r="I1381" i="1"/>
  <c r="P1381" i="1" s="1"/>
  <c r="I1382" i="1"/>
  <c r="I1383" i="1"/>
  <c r="I1384" i="1"/>
  <c r="I1385" i="1"/>
  <c r="I12" i="1"/>
  <c r="H12" i="1" s="1"/>
  <c r="I13" i="1"/>
  <c r="H13" i="1" s="1"/>
  <c r="I14" i="1"/>
  <c r="H14" i="1" s="1"/>
  <c r="I15" i="1"/>
  <c r="P15" i="1" s="1"/>
  <c r="I16" i="1"/>
  <c r="AW16" i="1" s="1"/>
  <c r="I17" i="1"/>
  <c r="H17" i="1" s="1"/>
  <c r="I18" i="1"/>
  <c r="R18" i="1" s="1"/>
  <c r="I19" i="1"/>
  <c r="P19" i="1" s="1"/>
  <c r="I20" i="1"/>
  <c r="H20" i="1" s="1"/>
  <c r="I21" i="1"/>
  <c r="I22" i="1"/>
  <c r="I23" i="1"/>
  <c r="R23" i="1" s="1"/>
  <c r="I24" i="1"/>
  <c r="H24" i="1" s="1"/>
  <c r="I25" i="1"/>
  <c r="I26" i="1"/>
  <c r="AW26" i="1" s="1"/>
  <c r="I27" i="1"/>
  <c r="I28" i="1"/>
  <c r="R28" i="1" s="1"/>
  <c r="I29" i="1"/>
  <c r="I11" i="1"/>
  <c r="H308" i="1"/>
  <c r="H360" i="1"/>
  <c r="H110" i="1"/>
  <c r="P86" i="1"/>
  <c r="AW336" i="1"/>
  <c r="R110" i="1"/>
  <c r="AW784" i="1"/>
  <c r="AW344" i="1"/>
  <c r="AW103" i="1"/>
  <c r="P764" i="1"/>
  <c r="P584" i="1"/>
  <c r="R548" i="1"/>
  <c r="R308" i="1"/>
  <c r="P308" i="1"/>
  <c r="P110" i="1"/>
  <c r="R936" i="1"/>
  <c r="R776" i="1"/>
  <c r="R648" i="1"/>
  <c r="P600" i="1"/>
  <c r="P372" i="1"/>
  <c r="R348" i="1"/>
  <c r="P464" i="1"/>
  <c r="P882" i="1"/>
  <c r="P602" i="1"/>
  <c r="P426" i="1"/>
  <c r="P290" i="1"/>
  <c r="R90" i="1"/>
  <c r="P90" i="1"/>
  <c r="P456" i="1"/>
  <c r="P528" i="1"/>
  <c r="P720" i="1"/>
  <c r="P625" i="1"/>
  <c r="R541" i="1"/>
  <c r="AW820" i="1"/>
  <c r="H740" i="1"/>
  <c r="P168" i="1"/>
  <c r="P336" i="1"/>
  <c r="H848" i="1"/>
  <c r="R240" i="1"/>
  <c r="H632" i="1"/>
  <c r="H336" i="1"/>
  <c r="H86" i="1"/>
  <c r="H90" i="1"/>
  <c r="H114" i="1"/>
  <c r="H188" i="1"/>
  <c r="H524" i="1"/>
  <c r="H536" i="1"/>
  <c r="H590" i="1"/>
  <c r="H680" i="1"/>
  <c r="AW312" i="1"/>
  <c r="AW524" i="1"/>
  <c r="AW90" i="1"/>
  <c r="R48" i="1"/>
  <c r="AW48" i="1"/>
  <c r="AW1064" i="1"/>
  <c r="AW842" i="1"/>
  <c r="AW812" i="1"/>
  <c r="AW1040" i="1"/>
  <c r="AW468" i="1"/>
  <c r="AW86" i="1"/>
  <c r="AW488" i="1"/>
  <c r="U310" i="1" l="1"/>
  <c r="AW1068" i="1"/>
  <c r="R1050" i="1"/>
  <c r="P780" i="1"/>
  <c r="AW636" i="1"/>
  <c r="AW696" i="1"/>
  <c r="P900" i="1"/>
  <c r="H672" i="1"/>
  <c r="H732" i="1"/>
  <c r="P672" i="1"/>
  <c r="P1020" i="1"/>
  <c r="P660" i="1"/>
  <c r="R624" i="1"/>
  <c r="T8" i="1"/>
  <c r="J1035" i="1"/>
  <c r="AW744" i="1"/>
  <c r="AW708" i="1"/>
  <c r="U85" i="1"/>
  <c r="U210" i="1"/>
  <c r="U360" i="1"/>
  <c r="U635" i="1"/>
  <c r="U785" i="1"/>
  <c r="U935" i="1"/>
  <c r="U1085" i="1"/>
  <c r="U1235" i="1"/>
  <c r="U1385" i="1"/>
  <c r="H39" i="1"/>
  <c r="R813" i="1"/>
  <c r="U185" i="1"/>
  <c r="U335" i="1"/>
  <c r="U485" i="1"/>
  <c r="U610" i="1"/>
  <c r="U760" i="1"/>
  <c r="U910" i="1"/>
  <c r="U1060" i="1"/>
  <c r="U1210" i="1"/>
  <c r="U1360" i="1"/>
  <c r="P51" i="1"/>
  <c r="AW39" i="1"/>
  <c r="U160" i="1"/>
  <c r="U460" i="1"/>
  <c r="U585" i="1"/>
  <c r="U735" i="1"/>
  <c r="U885" i="1"/>
  <c r="U1035" i="1"/>
  <c r="U1185" i="1"/>
  <c r="U1335" i="1"/>
  <c r="P111" i="1"/>
  <c r="T10" i="1"/>
  <c r="U135" i="1"/>
  <c r="U285" i="1"/>
  <c r="U435" i="1"/>
  <c r="U560" i="1"/>
  <c r="U710" i="1"/>
  <c r="U860" i="1"/>
  <c r="U1010" i="1"/>
  <c r="U1160" i="1"/>
  <c r="U1310" i="1"/>
  <c r="P33" i="1"/>
  <c r="U110" i="1"/>
  <c r="U260" i="1"/>
  <c r="U410" i="1"/>
  <c r="U535" i="1"/>
  <c r="U685" i="1"/>
  <c r="U835" i="1"/>
  <c r="U985" i="1"/>
  <c r="U1135" i="1"/>
  <c r="U1285" i="1"/>
  <c r="T9" i="1"/>
  <c r="H604" i="1"/>
  <c r="R118" i="1"/>
  <c r="R496" i="1"/>
  <c r="AW688" i="1"/>
  <c r="R1203" i="1"/>
  <c r="AW11" i="1"/>
  <c r="P1385" i="1"/>
  <c r="J1385" i="1"/>
  <c r="AW785" i="1"/>
  <c r="J785" i="1"/>
  <c r="P1210" i="1"/>
  <c r="J1210" i="1"/>
  <c r="P910" i="1"/>
  <c r="J910" i="1"/>
  <c r="R610" i="1"/>
  <c r="J610" i="1"/>
  <c r="R460" i="1"/>
  <c r="J460" i="1"/>
  <c r="AW310" i="1"/>
  <c r="J310" i="1"/>
  <c r="H412" i="1"/>
  <c r="P106" i="1"/>
  <c r="AW95" i="1"/>
  <c r="P1335" i="1"/>
  <c r="J1335" i="1"/>
  <c r="H1185" i="1"/>
  <c r="J1185" i="1"/>
  <c r="AW735" i="1"/>
  <c r="J735" i="1"/>
  <c r="P585" i="1"/>
  <c r="J585" i="1"/>
  <c r="AW285" i="1"/>
  <c r="J285" i="1"/>
  <c r="R1085" i="1"/>
  <c r="J1085" i="1"/>
  <c r="R293" i="1"/>
  <c r="AW106" i="1"/>
  <c r="P1010" i="1"/>
  <c r="J1010" i="1"/>
  <c r="P860" i="1"/>
  <c r="J860" i="1"/>
  <c r="AW560" i="1"/>
  <c r="J560" i="1"/>
  <c r="K260" i="1"/>
  <c r="L260" i="1" s="1"/>
  <c r="J260" i="1"/>
  <c r="R1235" i="1"/>
  <c r="J1235" i="1"/>
  <c r="R760" i="1"/>
  <c r="J760" i="1"/>
  <c r="AW1139" i="1"/>
  <c r="H868" i="1"/>
  <c r="P59" i="1"/>
  <c r="H532" i="1"/>
  <c r="H616" i="1"/>
  <c r="AW94" i="1"/>
  <c r="AW928" i="1"/>
  <c r="P376" i="1"/>
  <c r="R376" i="1"/>
  <c r="R1285" i="1"/>
  <c r="J1285" i="1"/>
  <c r="P1135" i="1"/>
  <c r="J1135" i="1"/>
  <c r="P535" i="1"/>
  <c r="J535" i="1"/>
  <c r="P85" i="1"/>
  <c r="J85" i="1"/>
  <c r="K935" i="1"/>
  <c r="L935" i="1" s="1"/>
  <c r="J935" i="1"/>
  <c r="K35" i="1"/>
  <c r="L35" i="1" s="1"/>
  <c r="J35" i="1"/>
  <c r="H149" i="1"/>
  <c r="R1360" i="1"/>
  <c r="J1360" i="1"/>
  <c r="AW298" i="1"/>
  <c r="P1367" i="1"/>
  <c r="R712" i="1"/>
  <c r="AW660" i="1"/>
  <c r="J660" i="1"/>
  <c r="R510" i="1"/>
  <c r="J510" i="1"/>
  <c r="P360" i="1"/>
  <c r="J360" i="1"/>
  <c r="H210" i="1"/>
  <c r="J210" i="1"/>
  <c r="R60" i="1"/>
  <c r="J60" i="1"/>
  <c r="R1143" i="1"/>
  <c r="R24" i="1"/>
  <c r="R1020" i="1"/>
  <c r="P1016" i="1"/>
  <c r="P24" i="1"/>
  <c r="AW896" i="1"/>
  <c r="AW24" i="1"/>
  <c r="P806" i="1"/>
  <c r="R1040" i="1"/>
  <c r="L59" i="1"/>
  <c r="V59" i="1"/>
  <c r="V231" i="1"/>
  <c r="V257" i="1"/>
  <c r="V283" i="1"/>
  <c r="V1107" i="1"/>
  <c r="V1283" i="1"/>
  <c r="L33" i="1"/>
  <c r="V33" i="1"/>
  <c r="V632" i="1"/>
  <c r="L56" i="1"/>
  <c r="V56" i="1"/>
  <c r="L32" i="1"/>
  <c r="V32" i="1"/>
  <c r="V456" i="1"/>
  <c r="V933" i="1"/>
  <c r="V1259" i="1"/>
  <c r="V183" i="1"/>
  <c r="V732" i="1"/>
  <c r="V758" i="1"/>
  <c r="V784" i="1"/>
  <c r="V1307" i="1"/>
  <c r="P113" i="1"/>
  <c r="P661" i="1"/>
  <c r="P869" i="1"/>
  <c r="AW536" i="1"/>
  <c r="AW680" i="1"/>
  <c r="H588" i="1"/>
  <c r="H164" i="1"/>
  <c r="H56" i="1"/>
  <c r="H772" i="1"/>
  <c r="AW745" i="1"/>
  <c r="AW1088" i="1"/>
  <c r="H240" i="1"/>
  <c r="R860" i="1"/>
  <c r="AW940" i="1"/>
  <c r="H820" i="1"/>
  <c r="R32" i="1"/>
  <c r="AW33" i="1"/>
  <c r="P125" i="1"/>
  <c r="R389" i="1"/>
  <c r="P497" i="1"/>
  <c r="R585" i="1"/>
  <c r="P981" i="1"/>
  <c r="P784" i="1"/>
  <c r="P640" i="1"/>
  <c r="P48" i="1"/>
  <c r="R372" i="1"/>
  <c r="R620" i="1"/>
  <c r="P732" i="1"/>
  <c r="P856" i="1"/>
  <c r="R988" i="1"/>
  <c r="P1068" i="1"/>
  <c r="AW44" i="1"/>
  <c r="R468" i="1"/>
  <c r="P636" i="1"/>
  <c r="R716" i="1"/>
  <c r="P852" i="1"/>
  <c r="AW456" i="1"/>
  <c r="R704" i="1"/>
  <c r="H32" i="1"/>
  <c r="AW728" i="1"/>
  <c r="AW1369" i="1"/>
  <c r="AW213" i="1"/>
  <c r="R297" i="1"/>
  <c r="R753" i="1"/>
  <c r="AW145" i="1"/>
  <c r="AW588" i="1"/>
  <c r="AW817" i="1"/>
  <c r="AW644" i="1"/>
  <c r="H1064" i="1"/>
  <c r="H652" i="1"/>
  <c r="H468" i="1"/>
  <c r="AW389" i="1"/>
  <c r="AW1012" i="1"/>
  <c r="AW892" i="1"/>
  <c r="AW36" i="1"/>
  <c r="R312" i="1"/>
  <c r="H741" i="1"/>
  <c r="H636" i="1"/>
  <c r="H564" i="1"/>
  <c r="AW868" i="1"/>
  <c r="R212" i="1"/>
  <c r="AW936" i="1"/>
  <c r="H724" i="1"/>
  <c r="AW748" i="1"/>
  <c r="P928" i="1"/>
  <c r="AW540" i="1"/>
  <c r="AW740" i="1"/>
  <c r="R33" i="1"/>
  <c r="P705" i="1"/>
  <c r="R805" i="1"/>
  <c r="P1281" i="1"/>
  <c r="P736" i="1"/>
  <c r="R488" i="1"/>
  <c r="R632" i="1"/>
  <c r="R748" i="1"/>
  <c r="R892" i="1"/>
  <c r="P1004" i="1"/>
  <c r="R44" i="1"/>
  <c r="P500" i="1"/>
  <c r="P876" i="1"/>
  <c r="R752" i="1"/>
  <c r="AW368" i="1"/>
  <c r="H676" i="1"/>
  <c r="P32" i="1"/>
  <c r="AW113" i="1"/>
  <c r="R260" i="1"/>
  <c r="H260" i="1"/>
  <c r="R94" i="1"/>
  <c r="R1215" i="1"/>
  <c r="H1319" i="1"/>
  <c r="AW208" i="1"/>
  <c r="H1099" i="1"/>
  <c r="P1363" i="1"/>
  <c r="R1091" i="1"/>
  <c r="R1243" i="1"/>
  <c r="P117" i="1"/>
  <c r="P161" i="1"/>
  <c r="P98" i="1"/>
  <c r="P240" i="1"/>
  <c r="P1056" i="1"/>
  <c r="AW35" i="1"/>
  <c r="H98" i="1"/>
  <c r="H35" i="1"/>
  <c r="H1360" i="1"/>
  <c r="AW32" i="1"/>
  <c r="AW1243" i="1"/>
  <c r="R39" i="1"/>
  <c r="AW260" i="1"/>
  <c r="H94" i="1"/>
  <c r="AW1091" i="1"/>
  <c r="R1263" i="1"/>
  <c r="AW1323" i="1"/>
  <c r="P1279" i="1"/>
  <c r="P212" i="1"/>
  <c r="R35" i="1"/>
  <c r="R1103" i="1"/>
  <c r="R1259" i="1"/>
  <c r="R161" i="1"/>
  <c r="P102" i="1"/>
  <c r="P184" i="1"/>
  <c r="P260" i="1"/>
  <c r="AW59" i="1"/>
  <c r="H1024" i="1"/>
  <c r="H59" i="1"/>
  <c r="H301" i="1"/>
  <c r="H33" i="1"/>
  <c r="AW1219" i="1"/>
  <c r="AW1127" i="1"/>
  <c r="H1263" i="1"/>
  <c r="H1355" i="1"/>
  <c r="P1239" i="1"/>
  <c r="P1139" i="1"/>
  <c r="H161" i="1"/>
  <c r="H67" i="1"/>
  <c r="R438" i="1"/>
  <c r="H1305" i="1"/>
  <c r="P291" i="1"/>
  <c r="AW12" i="1"/>
  <c r="R1253" i="1"/>
  <c r="H1333" i="1"/>
  <c r="AW1142" i="1"/>
  <c r="AW442" i="1"/>
  <c r="H794" i="1"/>
  <c r="H1285" i="1"/>
  <c r="P20" i="1"/>
  <c r="P1297" i="1"/>
  <c r="P510" i="1"/>
  <c r="R666" i="1"/>
  <c r="P838" i="1"/>
  <c r="R950" i="1"/>
  <c r="P1078" i="1"/>
  <c r="H610" i="1"/>
  <c r="AW618" i="1"/>
  <c r="AW1186" i="1"/>
  <c r="AW1317" i="1"/>
  <c r="AW990" i="1"/>
  <c r="AW638" i="1"/>
  <c r="AW1289" i="1"/>
  <c r="AW1285" i="1"/>
  <c r="R12" i="1"/>
  <c r="P1261" i="1"/>
  <c r="P382" i="1"/>
  <c r="P690" i="1"/>
  <c r="P1142" i="1"/>
  <c r="AW838" i="1"/>
  <c r="AW1217" i="1"/>
  <c r="AW1367" i="1"/>
  <c r="AW1195" i="1"/>
  <c r="R418" i="1"/>
  <c r="H1070" i="1"/>
  <c r="H562" i="1"/>
  <c r="H1068" i="1"/>
  <c r="H1211" i="1"/>
  <c r="H1287" i="1"/>
  <c r="AW1351" i="1"/>
  <c r="H1309" i="1"/>
  <c r="H1172" i="1"/>
  <c r="AW690" i="1"/>
  <c r="R20" i="1"/>
  <c r="AW20" i="1"/>
  <c r="R961" i="1"/>
  <c r="R1277" i="1"/>
  <c r="P394" i="1"/>
  <c r="P786" i="1"/>
  <c r="P866" i="1"/>
  <c r="R1046" i="1"/>
  <c r="P1154" i="1"/>
  <c r="R1004" i="1"/>
  <c r="R1008" i="1"/>
  <c r="R1076" i="1"/>
  <c r="AW1385" i="1"/>
  <c r="H1186" i="1"/>
  <c r="H275" i="1"/>
  <c r="P275" i="1"/>
  <c r="R275" i="1"/>
  <c r="R251" i="1"/>
  <c r="AW251" i="1"/>
  <c r="H243" i="1"/>
  <c r="AW243" i="1"/>
  <c r="P243" i="1"/>
  <c r="H223" i="1"/>
  <c r="R223" i="1"/>
  <c r="P215" i="1"/>
  <c r="R215" i="1"/>
  <c r="AW215" i="1"/>
  <c r="P203" i="1"/>
  <c r="R203" i="1"/>
  <c r="H175" i="1"/>
  <c r="R175" i="1"/>
  <c r="P175" i="1"/>
  <c r="AW175" i="1"/>
  <c r="R160" i="1"/>
  <c r="H160" i="1"/>
  <c r="R124" i="1"/>
  <c r="H1320" i="1"/>
  <c r="P1320" i="1"/>
  <c r="AW1260" i="1"/>
  <c r="H1125" i="1"/>
  <c r="R1125" i="1"/>
  <c r="AW1117" i="1"/>
  <c r="P1117" i="1"/>
  <c r="R1069" i="1"/>
  <c r="P1069" i="1"/>
  <c r="H1001" i="1"/>
  <c r="P1001" i="1"/>
  <c r="P977" i="1"/>
  <c r="R977" i="1"/>
  <c r="K957" i="1"/>
  <c r="L957" i="1" s="1"/>
  <c r="AW957" i="1"/>
  <c r="R929" i="1"/>
  <c r="P929" i="1"/>
  <c r="R917" i="1"/>
  <c r="P917" i="1"/>
  <c r="R909" i="1"/>
  <c r="P909" i="1"/>
  <c r="R893" i="1"/>
  <c r="P893" i="1"/>
  <c r="P885" i="1"/>
  <c r="AW885" i="1"/>
  <c r="H869" i="1"/>
  <c r="R869" i="1"/>
  <c r="R857" i="1"/>
  <c r="P857" i="1"/>
  <c r="P841" i="1"/>
  <c r="AW841" i="1"/>
  <c r="H809" i="1"/>
  <c r="P809" i="1"/>
  <c r="R809" i="1"/>
  <c r="AW801" i="1"/>
  <c r="R801" i="1"/>
  <c r="H793" i="1"/>
  <c r="AW793" i="1"/>
  <c r="R793" i="1"/>
  <c r="H789" i="1"/>
  <c r="AW789" i="1"/>
  <c r="R789" i="1"/>
  <c r="H781" i="1"/>
  <c r="R781" i="1"/>
  <c r="P781" i="1"/>
  <c r="R737" i="1"/>
  <c r="P737" i="1"/>
  <c r="R721" i="1"/>
  <c r="AW721" i="1"/>
  <c r="R709" i="1"/>
  <c r="H709" i="1"/>
  <c r="P709" i="1"/>
  <c r="R701" i="1"/>
  <c r="P701" i="1"/>
  <c r="H693" i="1"/>
  <c r="P693" i="1"/>
  <c r="H665" i="1"/>
  <c r="P665" i="1"/>
  <c r="R665" i="1"/>
  <c r="R657" i="1"/>
  <c r="P657" i="1"/>
  <c r="H637" i="1"/>
  <c r="AW637" i="1"/>
  <c r="R637" i="1"/>
  <c r="H577" i="1"/>
  <c r="AW577" i="1"/>
  <c r="R577" i="1"/>
  <c r="H569" i="1"/>
  <c r="AW569" i="1"/>
  <c r="R569" i="1"/>
  <c r="R561" i="1"/>
  <c r="H561" i="1"/>
  <c r="P561" i="1"/>
  <c r="H553" i="1"/>
  <c r="P553" i="1"/>
  <c r="R549" i="1"/>
  <c r="P549" i="1"/>
  <c r="H541" i="1"/>
  <c r="P541" i="1"/>
  <c r="AW541" i="1"/>
  <c r="H521" i="1"/>
  <c r="P521" i="1"/>
  <c r="R489" i="1"/>
  <c r="P489" i="1"/>
  <c r="H485" i="1"/>
  <c r="R485" i="1"/>
  <c r="AW477" i="1"/>
  <c r="P477" i="1"/>
  <c r="P461" i="1"/>
  <c r="AW461" i="1"/>
  <c r="H449" i="1"/>
  <c r="AW449" i="1"/>
  <c r="P449" i="1"/>
  <c r="R437" i="1"/>
  <c r="P437" i="1"/>
  <c r="AW437" i="1"/>
  <c r="H429" i="1"/>
  <c r="AW429" i="1"/>
  <c r="R429" i="1"/>
  <c r="P429" i="1"/>
  <c r="H421" i="1"/>
  <c r="R421" i="1"/>
  <c r="H413" i="1"/>
  <c r="R413" i="1"/>
  <c r="AW413" i="1"/>
  <c r="P413" i="1"/>
  <c r="P405" i="1"/>
  <c r="H405" i="1"/>
  <c r="AW397" i="1"/>
  <c r="P397" i="1"/>
  <c r="H397" i="1"/>
  <c r="AW385" i="1"/>
  <c r="P385" i="1"/>
  <c r="R385" i="1"/>
  <c r="P341" i="1"/>
  <c r="R341" i="1"/>
  <c r="R329" i="1"/>
  <c r="H329" i="1"/>
  <c r="R321" i="1"/>
  <c r="AW321" i="1"/>
  <c r="AW317" i="1"/>
  <c r="P317" i="1"/>
  <c r="AW290" i="1"/>
  <c r="R290" i="1"/>
  <c r="AW286" i="1"/>
  <c r="P286" i="1"/>
  <c r="R278" i="1"/>
  <c r="AW278" i="1"/>
  <c r="P278" i="1"/>
  <c r="H278" i="1"/>
  <c r="H389" i="1"/>
  <c r="AW405" i="1"/>
  <c r="P223" i="1"/>
  <c r="R505" i="1"/>
  <c r="P557" i="1"/>
  <c r="P597" i="1"/>
  <c r="P637" i="1"/>
  <c r="R729" i="1"/>
  <c r="R885" i="1"/>
  <c r="R286" i="1"/>
  <c r="AW223" i="1"/>
  <c r="P271" i="1"/>
  <c r="AW271" i="1"/>
  <c r="R271" i="1"/>
  <c r="AW263" i="1"/>
  <c r="P263" i="1"/>
  <c r="P247" i="1"/>
  <c r="AW247" i="1"/>
  <c r="P239" i="1"/>
  <c r="R239" i="1"/>
  <c r="AW235" i="1"/>
  <c r="H235" i="1"/>
  <c r="AW219" i="1"/>
  <c r="P219" i="1"/>
  <c r="R191" i="1"/>
  <c r="P191" i="1"/>
  <c r="H187" i="1"/>
  <c r="P187" i="1"/>
  <c r="H179" i="1"/>
  <c r="P179" i="1"/>
  <c r="H171" i="1"/>
  <c r="AW171" i="1"/>
  <c r="P163" i="1"/>
  <c r="AW163" i="1"/>
  <c r="R156" i="1"/>
  <c r="P156" i="1"/>
  <c r="AW124" i="1"/>
  <c r="AW275" i="1"/>
  <c r="AW1029" i="1"/>
  <c r="H1029" i="1"/>
  <c r="R1009" i="1"/>
  <c r="AW989" i="1"/>
  <c r="H989" i="1"/>
  <c r="P989" i="1"/>
  <c r="R989" i="1"/>
  <c r="AW973" i="1"/>
  <c r="P973" i="1"/>
  <c r="R969" i="1"/>
  <c r="P969" i="1"/>
  <c r="AW889" i="1"/>
  <c r="P889" i="1"/>
  <c r="AW881" i="1"/>
  <c r="R881" i="1"/>
  <c r="P881" i="1"/>
  <c r="R873" i="1"/>
  <c r="AW873" i="1"/>
  <c r="P873" i="1"/>
  <c r="AW845" i="1"/>
  <c r="R845" i="1"/>
  <c r="H837" i="1"/>
  <c r="P837" i="1"/>
  <c r="R837" i="1"/>
  <c r="AW837" i="1"/>
  <c r="R821" i="1"/>
  <c r="P821" i="1"/>
  <c r="H813" i="1"/>
  <c r="P813" i="1"/>
  <c r="P805" i="1"/>
  <c r="AW805" i="1"/>
  <c r="P797" i="1"/>
  <c r="R797" i="1"/>
  <c r="H777" i="1"/>
  <c r="R777" i="1"/>
  <c r="H773" i="1"/>
  <c r="R773" i="1"/>
  <c r="P773" i="1"/>
  <c r="H765" i="1"/>
  <c r="P765" i="1"/>
  <c r="AW765" i="1"/>
  <c r="H761" i="1"/>
  <c r="P761" i="1"/>
  <c r="AW761" i="1"/>
  <c r="R761" i="1"/>
  <c r="AW749" i="1"/>
  <c r="R749" i="1"/>
  <c r="P749" i="1"/>
  <c r="H725" i="1"/>
  <c r="R725" i="1"/>
  <c r="P725" i="1"/>
  <c r="H697" i="1"/>
  <c r="R697" i="1"/>
  <c r="H689" i="1"/>
  <c r="R689" i="1"/>
  <c r="P689" i="1"/>
  <c r="R677" i="1"/>
  <c r="P677" i="1"/>
  <c r="P669" i="1"/>
  <c r="AW669" i="1"/>
  <c r="H669" i="1"/>
  <c r="P649" i="1"/>
  <c r="AW649" i="1"/>
  <c r="R649" i="1"/>
  <c r="H641" i="1"/>
  <c r="R641" i="1"/>
  <c r="P641" i="1"/>
  <c r="AW633" i="1"/>
  <c r="R633" i="1"/>
  <c r="P633" i="1"/>
  <c r="AW625" i="1"/>
  <c r="H625" i="1"/>
  <c r="R625" i="1"/>
  <c r="H621" i="1"/>
  <c r="R621" i="1"/>
  <c r="P621" i="1"/>
  <c r="AW621" i="1"/>
  <c r="P613" i="1"/>
  <c r="H613" i="1"/>
  <c r="R609" i="1"/>
  <c r="P609" i="1"/>
  <c r="AW601" i="1"/>
  <c r="R601" i="1"/>
  <c r="H601" i="1"/>
  <c r="P601" i="1"/>
  <c r="H589" i="1"/>
  <c r="AW589" i="1"/>
  <c r="R589" i="1"/>
  <c r="P589" i="1"/>
  <c r="R581" i="1"/>
  <c r="P581" i="1"/>
  <c r="R573" i="1"/>
  <c r="P573" i="1"/>
  <c r="H565" i="1"/>
  <c r="R565" i="1"/>
  <c r="P565" i="1"/>
  <c r="AW565" i="1"/>
  <c r="K557" i="1"/>
  <c r="L557" i="1" s="1"/>
  <c r="AW557" i="1"/>
  <c r="R557" i="1"/>
  <c r="H537" i="1"/>
  <c r="AW537" i="1"/>
  <c r="R537" i="1"/>
  <c r="P537" i="1"/>
  <c r="P533" i="1"/>
  <c r="H533" i="1"/>
  <c r="AW525" i="1"/>
  <c r="R525" i="1"/>
  <c r="P525" i="1"/>
  <c r="R517" i="1"/>
  <c r="H517" i="1"/>
  <c r="P517" i="1"/>
  <c r="R501" i="1"/>
  <c r="P501" i="1"/>
  <c r="P493" i="1"/>
  <c r="AW493" i="1"/>
  <c r="P473" i="1"/>
  <c r="R473" i="1"/>
  <c r="AW473" i="1"/>
  <c r="H453" i="1"/>
  <c r="R453" i="1"/>
  <c r="P445" i="1"/>
  <c r="AW445" i="1"/>
  <c r="H433" i="1"/>
  <c r="P433" i="1"/>
  <c r="AW425" i="1"/>
  <c r="P425" i="1"/>
  <c r="H425" i="1"/>
  <c r="H417" i="1"/>
  <c r="R417" i="1"/>
  <c r="AW409" i="1"/>
  <c r="P409" i="1"/>
  <c r="H401" i="1"/>
  <c r="P401" i="1"/>
  <c r="R401" i="1"/>
  <c r="AW401" i="1"/>
  <c r="H393" i="1"/>
  <c r="R393" i="1"/>
  <c r="AW393" i="1"/>
  <c r="P393" i="1"/>
  <c r="R357" i="1"/>
  <c r="R282" i="1"/>
  <c r="AW282" i="1"/>
  <c r="AW729" i="1"/>
  <c r="H729" i="1"/>
  <c r="H473" i="1"/>
  <c r="H873" i="1"/>
  <c r="R405" i="1"/>
  <c r="AW417" i="1"/>
  <c r="AW665" i="1"/>
  <c r="AW517" i="1"/>
  <c r="AW689" i="1"/>
  <c r="AW613" i="1"/>
  <c r="R957" i="1"/>
  <c r="R477" i="1"/>
  <c r="H821" i="1"/>
  <c r="AW489" i="1"/>
  <c r="H609" i="1"/>
  <c r="P789" i="1"/>
  <c r="P183" i="1"/>
  <c r="R365" i="1"/>
  <c r="P417" i="1"/>
  <c r="R461" i="1"/>
  <c r="R521" i="1"/>
  <c r="P569" i="1"/>
  <c r="P605" i="1"/>
  <c r="P645" i="1"/>
  <c r="R693" i="1"/>
  <c r="R745" i="1"/>
  <c r="P793" i="1"/>
  <c r="R841" i="1"/>
  <c r="P1097" i="1"/>
  <c r="R243" i="1"/>
  <c r="H282" i="1"/>
  <c r="AW616" i="1"/>
  <c r="AW1044" i="1"/>
  <c r="AW568" i="1"/>
  <c r="AW836" i="1"/>
  <c r="AW1164" i="1"/>
  <c r="AW1116" i="1"/>
  <c r="R868" i="1"/>
  <c r="H1243" i="1"/>
  <c r="H1303" i="1"/>
  <c r="H1363" i="1"/>
  <c r="AW788" i="1"/>
  <c r="H1004" i="1"/>
  <c r="H708" i="1"/>
  <c r="P524" i="1"/>
  <c r="H540" i="1"/>
  <c r="H940" i="1"/>
  <c r="R1211" i="1"/>
  <c r="P512" i="1"/>
  <c r="P1319" i="1"/>
  <c r="R628" i="1"/>
  <c r="R732" i="1"/>
  <c r="R916" i="1"/>
  <c r="P996" i="1"/>
  <c r="P1036" i="1"/>
  <c r="R1016" i="1"/>
  <c r="R456" i="1"/>
  <c r="R640" i="1"/>
  <c r="AW1028" i="1"/>
  <c r="AW324" i="1"/>
  <c r="AW1020" i="1"/>
  <c r="AW916" i="1"/>
  <c r="AW712" i="1"/>
  <c r="AW716" i="1"/>
  <c r="H712" i="1"/>
  <c r="H644" i="1"/>
  <c r="R772" i="1"/>
  <c r="AW1275" i="1"/>
  <c r="P1347" i="1"/>
  <c r="H808" i="1"/>
  <c r="H944" i="1"/>
  <c r="P1275" i="1"/>
  <c r="P356" i="1"/>
  <c r="P1012" i="1"/>
  <c r="P1088" i="1"/>
  <c r="P344" i="1"/>
  <c r="P728" i="1"/>
  <c r="R780" i="1"/>
  <c r="R928" i="1"/>
  <c r="R1056" i="1"/>
  <c r="R344" i="1"/>
  <c r="AW720" i="1"/>
  <c r="R784" i="1"/>
  <c r="AW1036" i="1"/>
  <c r="AW1211" i="1"/>
  <c r="AW1315" i="1"/>
  <c r="AW436" i="1"/>
  <c r="AW888" i="1"/>
  <c r="AW996" i="1"/>
  <c r="AW664" i="1"/>
  <c r="AW516" i="1"/>
  <c r="AW764" i="1"/>
  <c r="AW652" i="1"/>
  <c r="R796" i="1"/>
  <c r="AW508" i="1"/>
  <c r="H764" i="1"/>
  <c r="H496" i="1"/>
  <c r="AW1355" i="1"/>
  <c r="AW772" i="1"/>
  <c r="H1203" i="1"/>
  <c r="H1247" i="1"/>
  <c r="AW1347" i="1"/>
  <c r="R1367" i="1"/>
  <c r="H748" i="1"/>
  <c r="P1287" i="1"/>
  <c r="P1127" i="1"/>
  <c r="P796" i="1"/>
  <c r="AW808" i="1"/>
  <c r="AW1104" i="1"/>
  <c r="P1119" i="1"/>
  <c r="P65" i="1"/>
  <c r="P293" i="1"/>
  <c r="P832" i="1"/>
  <c r="P752" i="1"/>
  <c r="P592" i="1"/>
  <c r="P496" i="1"/>
  <c r="R1331" i="1"/>
  <c r="R356" i="1"/>
  <c r="P632" i="1"/>
  <c r="P872" i="1"/>
  <c r="P936" i="1"/>
  <c r="R996" i="1"/>
  <c r="R1012" i="1"/>
  <c r="R1044" i="1"/>
  <c r="P312" i="1"/>
  <c r="P540" i="1"/>
  <c r="R652" i="1"/>
  <c r="P716" i="1"/>
  <c r="R728" i="1"/>
  <c r="P1076" i="1"/>
  <c r="AW376" i="1"/>
  <c r="R672" i="1"/>
  <c r="R720" i="1"/>
  <c r="AW1052" i="1"/>
  <c r="AW500" i="1"/>
  <c r="AW1143" i="1"/>
  <c r="H1091" i="1"/>
  <c r="H1131" i="1"/>
  <c r="H1143" i="1"/>
  <c r="AW1099" i="1"/>
  <c r="AW17" i="1"/>
  <c r="R1095" i="1"/>
  <c r="P1107" i="1"/>
  <c r="R1119" i="1"/>
  <c r="AW1107" i="1"/>
  <c r="R291" i="1"/>
  <c r="R1135" i="1"/>
  <c r="AW1111" i="1"/>
  <c r="AW1119" i="1"/>
  <c r="P1099" i="1"/>
  <c r="R1107" i="1"/>
  <c r="P1131" i="1"/>
  <c r="H121" i="1"/>
  <c r="H1127" i="1"/>
  <c r="H1135" i="1"/>
  <c r="H1111" i="1"/>
  <c r="H1123" i="1"/>
  <c r="P17" i="1"/>
  <c r="R1111" i="1"/>
  <c r="R13" i="1"/>
  <c r="AW13" i="1"/>
  <c r="P903" i="1"/>
  <c r="AW1292" i="1"/>
  <c r="H1139" i="1"/>
  <c r="P975" i="1"/>
  <c r="AW895" i="1"/>
  <c r="R1145" i="1"/>
  <c r="AW1316" i="1"/>
  <c r="R1316" i="1"/>
  <c r="H1188" i="1"/>
  <c r="P1188" i="1"/>
  <c r="H939" i="1"/>
  <c r="AW939" i="1"/>
  <c r="AW927" i="1"/>
  <c r="R927" i="1"/>
  <c r="R799" i="1"/>
  <c r="P799" i="1"/>
  <c r="R779" i="1"/>
  <c r="H779" i="1"/>
  <c r="R1043" i="1"/>
  <c r="AW27" i="1"/>
  <c r="H27" i="1"/>
  <c r="AW1300" i="1"/>
  <c r="H1300" i="1"/>
  <c r="AW1204" i="1"/>
  <c r="P1204" i="1"/>
  <c r="H1071" i="1"/>
  <c r="R1071" i="1"/>
  <c r="P1059" i="1"/>
  <c r="AW1059" i="1"/>
  <c r="R983" i="1"/>
  <c r="P983" i="1"/>
  <c r="H791" i="1"/>
  <c r="P791" i="1"/>
  <c r="R246" i="1"/>
  <c r="AW887" i="1"/>
  <c r="AW1039" i="1"/>
  <c r="AW1071" i="1"/>
  <c r="AW935" i="1"/>
  <c r="R919" i="1"/>
  <c r="R1051" i="1"/>
  <c r="P1161" i="1"/>
  <c r="R1216" i="1"/>
  <c r="H26" i="1"/>
  <c r="R26" i="1"/>
  <c r="H1279" i="1"/>
  <c r="R1279" i="1"/>
  <c r="R1255" i="1"/>
  <c r="P1255" i="1"/>
  <c r="AW1255" i="1"/>
  <c r="R1148" i="1"/>
  <c r="AW1148" i="1"/>
  <c r="P1148" i="1"/>
  <c r="R1089" i="1"/>
  <c r="H1089" i="1"/>
  <c r="K1058" i="1"/>
  <c r="L1058" i="1" s="1"/>
  <c r="R1058" i="1"/>
  <c r="H1058" i="1"/>
  <c r="R898" i="1"/>
  <c r="P898" i="1"/>
  <c r="R846" i="1"/>
  <c r="AW846" i="1"/>
  <c r="H798" i="1"/>
  <c r="AW798" i="1"/>
  <c r="P482" i="1"/>
  <c r="R482" i="1"/>
  <c r="R386" i="1"/>
  <c r="H386" i="1"/>
  <c r="AW386" i="1"/>
  <c r="R1101" i="1"/>
  <c r="P1129" i="1"/>
  <c r="P370" i="1"/>
  <c r="P434" i="1"/>
  <c r="P714" i="1"/>
  <c r="R798" i="1"/>
  <c r="R858" i="1"/>
  <c r="R890" i="1"/>
  <c r="R1002" i="1"/>
  <c r="P1058" i="1"/>
  <c r="R1106" i="1"/>
  <c r="R1299" i="1"/>
  <c r="P1351" i="1"/>
  <c r="R1280" i="1"/>
  <c r="R1160" i="1"/>
  <c r="AW771" i="1"/>
  <c r="R822" i="1"/>
  <c r="AW1384" i="1"/>
  <c r="P1384" i="1"/>
  <c r="P1328" i="1"/>
  <c r="AW1328" i="1"/>
  <c r="P1153" i="1"/>
  <c r="H1153" i="1"/>
  <c r="AW1035" i="1"/>
  <c r="R1035" i="1"/>
  <c r="K835" i="1"/>
  <c r="L835" i="1" s="1"/>
  <c r="R835" i="1"/>
  <c r="P815" i="1"/>
  <c r="AW815" i="1"/>
  <c r="H835" i="1"/>
  <c r="AW1208" i="1"/>
  <c r="R1090" i="1"/>
  <c r="P11" i="1"/>
  <c r="R11" i="1"/>
  <c r="P1375" i="1"/>
  <c r="H1375" i="1"/>
  <c r="P1343" i="1"/>
  <c r="H1343" i="1"/>
  <c r="AW1343" i="1"/>
  <c r="P1303" i="1"/>
  <c r="R1303" i="1"/>
  <c r="AW1295" i="1"/>
  <c r="R1295" i="1"/>
  <c r="AW1251" i="1"/>
  <c r="R1251" i="1"/>
  <c r="AW1231" i="1"/>
  <c r="R1231" i="1"/>
  <c r="K1207" i="1"/>
  <c r="L1207" i="1" s="1"/>
  <c r="R1207" i="1"/>
  <c r="P1199" i="1"/>
  <c r="R1199" i="1"/>
  <c r="AW1172" i="1"/>
  <c r="R1172" i="1"/>
  <c r="R1133" i="1"/>
  <c r="K1109" i="1"/>
  <c r="L1109" i="1" s="1"/>
  <c r="AW1109" i="1"/>
  <c r="P1093" i="1"/>
  <c r="R1093" i="1"/>
  <c r="R946" i="1"/>
  <c r="AW946" i="1"/>
  <c r="P878" i="1"/>
  <c r="R878" i="1"/>
  <c r="P870" i="1"/>
  <c r="AW870" i="1"/>
  <c r="P558" i="1"/>
  <c r="AW558" i="1"/>
  <c r="H546" i="1"/>
  <c r="R546" i="1"/>
  <c r="H446" i="1"/>
  <c r="R446" i="1"/>
  <c r="R430" i="1"/>
  <c r="AW430" i="1"/>
  <c r="AW422" i="1"/>
  <c r="H422" i="1"/>
  <c r="R402" i="1"/>
  <c r="P402" i="1"/>
  <c r="AW306" i="1"/>
  <c r="P306" i="1"/>
  <c r="H138" i="1"/>
  <c r="AW138" i="1"/>
  <c r="AW1215" i="1"/>
  <c r="AW1267" i="1"/>
  <c r="AW1371" i="1"/>
  <c r="AW814" i="1"/>
  <c r="AW890" i="1"/>
  <c r="AW994" i="1"/>
  <c r="R470" i="1"/>
  <c r="R471" i="1"/>
  <c r="AW1093" i="1"/>
  <c r="AW65" i="1"/>
  <c r="AW1066" i="1"/>
  <c r="H1066" i="1"/>
  <c r="H694" i="1"/>
  <c r="H618" i="1"/>
  <c r="H438" i="1"/>
  <c r="AW201" i="1"/>
  <c r="AW1207" i="1"/>
  <c r="R1239" i="1"/>
  <c r="AW1247" i="1"/>
  <c r="R1271" i="1"/>
  <c r="H1283" i="1"/>
  <c r="H1299" i="1"/>
  <c r="AW1307" i="1"/>
  <c r="H1335" i="1"/>
  <c r="H1347" i="1"/>
  <c r="H1359" i="1"/>
  <c r="H1371" i="1"/>
  <c r="P1271" i="1"/>
  <c r="P1191" i="1"/>
  <c r="P566" i="1"/>
  <c r="P438" i="1"/>
  <c r="H1148" i="1"/>
  <c r="P1066" i="1"/>
  <c r="R14" i="1"/>
  <c r="R939" i="1"/>
  <c r="R1019" i="1"/>
  <c r="R1059" i="1"/>
  <c r="R1195" i="1"/>
  <c r="P1219" i="1"/>
  <c r="P1251" i="1"/>
  <c r="P1283" i="1"/>
  <c r="AW1046" i="1"/>
  <c r="AW1165" i="1"/>
  <c r="AW1271" i="1"/>
  <c r="AW1319" i="1"/>
  <c r="AW1239" i="1"/>
  <c r="AW1287" i="1"/>
  <c r="AW1087" i="1"/>
  <c r="AW794" i="1"/>
  <c r="R502" i="1"/>
  <c r="H1109" i="1"/>
  <c r="H1195" i="1"/>
  <c r="H1207" i="1"/>
  <c r="H1255" i="1"/>
  <c r="H1275" i="1"/>
  <c r="AW1299" i="1"/>
  <c r="R1335" i="1"/>
  <c r="R1351" i="1"/>
  <c r="AW1359" i="1"/>
  <c r="R1375" i="1"/>
  <c r="AW1058" i="1"/>
  <c r="P1371" i="1"/>
  <c r="P1315" i="1"/>
  <c r="P1247" i="1"/>
  <c r="P14" i="1"/>
  <c r="AW1160" i="1"/>
  <c r="P478" i="1"/>
  <c r="AW14" i="1"/>
  <c r="P891" i="1"/>
  <c r="P963" i="1"/>
  <c r="R1027" i="1"/>
  <c r="R1083" i="1"/>
  <c r="P1203" i="1"/>
  <c r="P1259" i="1"/>
  <c r="R1283" i="1"/>
  <c r="P407" i="1"/>
  <c r="P53" i="1"/>
  <c r="P1105" i="1"/>
  <c r="P1137" i="1"/>
  <c r="P386" i="1"/>
  <c r="P442" i="1"/>
  <c r="R570" i="1"/>
  <c r="P750" i="1"/>
  <c r="R814" i="1"/>
  <c r="P890" i="1"/>
  <c r="R1026" i="1"/>
  <c r="P1122" i="1"/>
  <c r="R1315" i="1"/>
  <c r="R1355" i="1"/>
  <c r="R1276" i="1"/>
  <c r="P803" i="1"/>
  <c r="AW806" i="1"/>
  <c r="AW1296" i="1"/>
  <c r="AW1340" i="1"/>
  <c r="AW1043" i="1"/>
  <c r="AW1141" i="1"/>
  <c r="AW1216" i="1"/>
  <c r="AW1320" i="1"/>
  <c r="AW871" i="1"/>
  <c r="AW1118" i="1"/>
  <c r="H1118" i="1"/>
  <c r="H1087" i="1"/>
  <c r="H963" i="1"/>
  <c r="H847" i="1"/>
  <c r="H923" i="1"/>
  <c r="AW879" i="1"/>
  <c r="AW1153" i="1"/>
  <c r="P847" i="1"/>
  <c r="P779" i="1"/>
  <c r="H1280" i="1"/>
  <c r="R791" i="1"/>
  <c r="P851" i="1"/>
  <c r="R891" i="1"/>
  <c r="R903" i="1"/>
  <c r="P923" i="1"/>
  <c r="P935" i="1"/>
  <c r="P943" i="1"/>
  <c r="R963" i="1"/>
  <c r="R975" i="1"/>
  <c r="P1015" i="1"/>
  <c r="P1023" i="1"/>
  <c r="P1031" i="1"/>
  <c r="P1039" i="1"/>
  <c r="P1047" i="1"/>
  <c r="P1055" i="1"/>
  <c r="P1063" i="1"/>
  <c r="P1079" i="1"/>
  <c r="P1087" i="1"/>
  <c r="P281" i="1"/>
  <c r="P1141" i="1"/>
  <c r="R1161" i="1"/>
  <c r="P1177" i="1"/>
  <c r="P1090" i="1"/>
  <c r="P1118" i="1"/>
  <c r="P1126" i="1"/>
  <c r="R1188" i="1"/>
  <c r="R1264" i="1"/>
  <c r="R1328" i="1"/>
  <c r="R1204" i="1"/>
  <c r="P1296" i="1"/>
  <c r="R1320" i="1"/>
  <c r="R771" i="1"/>
  <c r="R827" i="1"/>
  <c r="H1348" i="1"/>
  <c r="H927" i="1"/>
  <c r="AW1188" i="1"/>
  <c r="AW1019" i="1"/>
  <c r="AW242" i="1"/>
  <c r="AW1090" i="1"/>
  <c r="P1098" i="1"/>
  <c r="P771" i="1"/>
  <c r="AW1280" i="1"/>
  <c r="AW23" i="1"/>
  <c r="P751" i="1"/>
  <c r="P863" i="1"/>
  <c r="P907" i="1"/>
  <c r="R923" i="1"/>
  <c r="R935" i="1"/>
  <c r="P951" i="1"/>
  <c r="P967" i="1"/>
  <c r="P979" i="1"/>
  <c r="P987" i="1"/>
  <c r="R1031" i="1"/>
  <c r="R1039" i="1"/>
  <c r="R1063" i="1"/>
  <c r="R1079" i="1"/>
  <c r="P823" i="1"/>
  <c r="P727" i="1"/>
  <c r="R1141" i="1"/>
  <c r="P1157" i="1"/>
  <c r="P1165" i="1"/>
  <c r="R1177" i="1"/>
  <c r="R1126" i="1"/>
  <c r="P1208" i="1"/>
  <c r="P1300" i="1"/>
  <c r="P1348" i="1"/>
  <c r="P451" i="1"/>
  <c r="P811" i="1"/>
  <c r="AW395" i="1"/>
  <c r="AW659" i="1"/>
  <c r="H1204" i="1"/>
  <c r="AW1348" i="1"/>
  <c r="R803" i="1"/>
  <c r="R855" i="1"/>
  <c r="AW779" i="1"/>
  <c r="AW919" i="1"/>
  <c r="H903" i="1"/>
  <c r="H1177" i="1"/>
  <c r="AW1161" i="1"/>
  <c r="AW967" i="1"/>
  <c r="AW1145" i="1"/>
  <c r="AW1264" i="1"/>
  <c r="AW1364" i="1"/>
  <c r="AW803" i="1"/>
  <c r="AW855" i="1"/>
  <c r="H935" i="1"/>
  <c r="H1098" i="1"/>
  <c r="H919" i="1"/>
  <c r="R1098" i="1"/>
  <c r="AW835" i="1"/>
  <c r="H1328" i="1"/>
  <c r="AW791" i="1"/>
  <c r="R27" i="1"/>
  <c r="P735" i="1"/>
  <c r="P835" i="1"/>
  <c r="P879" i="1"/>
  <c r="P899" i="1"/>
  <c r="P927" i="1"/>
  <c r="P939" i="1"/>
  <c r="R967" i="1"/>
  <c r="R979" i="1"/>
  <c r="R987" i="1"/>
  <c r="P1035" i="1"/>
  <c r="P1043" i="1"/>
  <c r="P1071" i="1"/>
  <c r="P1083" i="1"/>
  <c r="P807" i="1"/>
  <c r="P1145" i="1"/>
  <c r="R1102" i="1"/>
  <c r="P1216" i="1"/>
  <c r="R1300" i="1"/>
  <c r="P1304" i="1"/>
  <c r="R1380" i="1"/>
  <c r="P395" i="1"/>
  <c r="AW755" i="1"/>
  <c r="H351" i="1"/>
  <c r="AW351" i="1"/>
  <c r="H339" i="1"/>
  <c r="AW339" i="1"/>
  <c r="P339" i="1"/>
  <c r="R266" i="1"/>
  <c r="P266" i="1"/>
  <c r="H254" i="1"/>
  <c r="AW254" i="1"/>
  <c r="H238" i="1"/>
  <c r="R238" i="1"/>
  <c r="P238" i="1"/>
  <c r="AW238" i="1"/>
  <c r="R214" i="1"/>
  <c r="AW214" i="1"/>
  <c r="P198" i="1"/>
  <c r="H198" i="1"/>
  <c r="R198" i="1"/>
  <c r="P174" i="1"/>
  <c r="R174" i="1"/>
  <c r="P97" i="1"/>
  <c r="H97" i="1"/>
  <c r="AW97" i="1"/>
  <c r="P73" i="1"/>
  <c r="AW73" i="1"/>
  <c r="R281" i="1"/>
  <c r="AW303" i="1"/>
  <c r="H22" i="1"/>
  <c r="AW22" i="1"/>
  <c r="AW966" i="1"/>
  <c r="P966" i="1"/>
  <c r="H966" i="1"/>
  <c r="P962" i="1"/>
  <c r="AW962" i="1"/>
  <c r="AW958" i="1"/>
  <c r="R958" i="1"/>
  <c r="P958" i="1"/>
  <c r="P934" i="1"/>
  <c r="R934" i="1"/>
  <c r="R930" i="1"/>
  <c r="P930" i="1"/>
  <c r="H922" i="1"/>
  <c r="H371" i="1"/>
  <c r="P371" i="1"/>
  <c r="R371" i="1"/>
  <c r="AW371" i="1"/>
  <c r="K359" i="1"/>
  <c r="L359" i="1" s="1"/>
  <c r="AW359" i="1"/>
  <c r="P359" i="1"/>
  <c r="R359" i="1"/>
  <c r="AW347" i="1"/>
  <c r="H347" i="1"/>
  <c r="P323" i="1"/>
  <c r="R323" i="1"/>
  <c r="AW323" i="1"/>
  <c r="H296" i="1"/>
  <c r="R296" i="1"/>
  <c r="AW296" i="1"/>
  <c r="P296" i="1"/>
  <c r="H222" i="1"/>
  <c r="R222" i="1"/>
  <c r="P222" i="1"/>
  <c r="R202" i="1"/>
  <c r="P202" i="1"/>
  <c r="H190" i="1"/>
  <c r="AW190" i="1"/>
  <c r="P190" i="1"/>
  <c r="K182" i="1"/>
  <c r="L182" i="1" s="1"/>
  <c r="H182" i="1"/>
  <c r="AW182" i="1"/>
  <c r="P182" i="1"/>
  <c r="H170" i="1"/>
  <c r="AW170" i="1"/>
  <c r="R170" i="1"/>
  <c r="R162" i="1"/>
  <c r="P162" i="1"/>
  <c r="H135" i="1"/>
  <c r="AW135" i="1"/>
  <c r="H127" i="1"/>
  <c r="R127" i="1"/>
  <c r="R120" i="1"/>
  <c r="P120" i="1"/>
  <c r="K109" i="1"/>
  <c r="L109" i="1" s="1"/>
  <c r="AW109" i="1"/>
  <c r="P101" i="1"/>
  <c r="AW101" i="1"/>
  <c r="P347" i="1"/>
  <c r="P170" i="1"/>
  <c r="R101" i="1"/>
  <c r="R19" i="1"/>
  <c r="P127" i="1"/>
  <c r="R254" i="1"/>
  <c r="R285" i="1"/>
  <c r="R339" i="1"/>
  <c r="AW274" i="1"/>
  <c r="R1302" i="1"/>
  <c r="AW1302" i="1"/>
  <c r="R1290" i="1"/>
  <c r="AW1290" i="1"/>
  <c r="P1262" i="1"/>
  <c r="R1262" i="1"/>
  <c r="H1218" i="1"/>
  <c r="P1218" i="1"/>
  <c r="K1183" i="1"/>
  <c r="L1183" i="1" s="1"/>
  <c r="H1183" i="1"/>
  <c r="P1136" i="1"/>
  <c r="R1136" i="1"/>
  <c r="AW1136" i="1"/>
  <c r="K1108" i="1"/>
  <c r="L1108" i="1" s="1"/>
  <c r="P1108" i="1"/>
  <c r="R1100" i="1"/>
  <c r="P1100" i="1"/>
  <c r="H1057" i="1"/>
  <c r="H1041" i="1"/>
  <c r="R1041" i="1"/>
  <c r="P1041" i="1"/>
  <c r="AW1041" i="1"/>
  <c r="AW1033" i="1"/>
  <c r="R1033" i="1"/>
  <c r="AW1025" i="1"/>
  <c r="P1025" i="1"/>
  <c r="H1025" i="1"/>
  <c r="P1017" i="1"/>
  <c r="AW1017" i="1"/>
  <c r="P379" i="1"/>
  <c r="H379" i="1"/>
  <c r="AW379" i="1"/>
  <c r="R379" i="1"/>
  <c r="AW355" i="1"/>
  <c r="R355" i="1"/>
  <c r="H327" i="1"/>
  <c r="R327" i="1"/>
  <c r="AW327" i="1"/>
  <c r="P327" i="1"/>
  <c r="AW300" i="1"/>
  <c r="R300" i="1"/>
  <c r="R289" i="1"/>
  <c r="P289" i="1"/>
  <c r="H289" i="1"/>
  <c r="R277" i="1"/>
  <c r="AW277" i="1"/>
  <c r="H270" i="1"/>
  <c r="R270" i="1"/>
  <c r="AW270" i="1"/>
  <c r="AW250" i="1"/>
  <c r="H250" i="1"/>
  <c r="R250" i="1"/>
  <c r="P234" i="1"/>
  <c r="AW234" i="1"/>
  <c r="AW218" i="1"/>
  <c r="R218" i="1"/>
  <c r="H218" i="1"/>
  <c r="P218" i="1"/>
  <c r="H194" i="1"/>
  <c r="AW194" i="1"/>
  <c r="R194" i="1"/>
  <c r="H186" i="1"/>
  <c r="R186" i="1"/>
  <c r="AW178" i="1"/>
  <c r="R178" i="1"/>
  <c r="H178" i="1"/>
  <c r="P178" i="1"/>
  <c r="AW166" i="1"/>
  <c r="R166" i="1"/>
  <c r="H166" i="1"/>
  <c r="H105" i="1"/>
  <c r="P105" i="1"/>
  <c r="AW105" i="1"/>
  <c r="AW162" i="1"/>
  <c r="H246" i="1"/>
  <c r="H300" i="1"/>
  <c r="P254" i="1"/>
  <c r="P274" i="1"/>
  <c r="R22" i="1"/>
  <c r="P946" i="1"/>
  <c r="P214" i="1"/>
  <c r="AW186" i="1"/>
  <c r="R315" i="1"/>
  <c r="AW246" i="1"/>
  <c r="H101" i="1"/>
  <c r="AW198" i="1"/>
  <c r="R97" i="1"/>
  <c r="H934" i="1"/>
  <c r="P277" i="1"/>
  <c r="P311" i="1"/>
  <c r="P210" i="1"/>
  <c r="H359" i="1"/>
  <c r="H430" i="1"/>
  <c r="P430" i="1"/>
  <c r="H406" i="1"/>
  <c r="R406" i="1"/>
  <c r="R398" i="1"/>
  <c r="AW398" i="1"/>
  <c r="R334" i="1"/>
  <c r="P334" i="1"/>
  <c r="AW394" i="1"/>
  <c r="H65" i="1"/>
  <c r="P418" i="1"/>
  <c r="P446" i="1"/>
  <c r="R1307" i="1"/>
  <c r="R1363" i="1"/>
  <c r="R17" i="1"/>
  <c r="AW414" i="1"/>
  <c r="R422" i="1"/>
  <c r="K1360" i="1"/>
  <c r="L1360" i="1" s="1"/>
  <c r="AW1360" i="1"/>
  <c r="P1360" i="1"/>
  <c r="R1356" i="1"/>
  <c r="AW1356" i="1"/>
  <c r="H1316" i="1"/>
  <c r="P1316" i="1"/>
  <c r="H1292" i="1"/>
  <c r="P1292" i="1"/>
  <c r="AW1284" i="1"/>
  <c r="P1284" i="1"/>
  <c r="H1272" i="1"/>
  <c r="P1272" i="1"/>
  <c r="H1212" i="1"/>
  <c r="R1212" i="1"/>
  <c r="K1208" i="1"/>
  <c r="L1208" i="1" s="1"/>
  <c r="R1208" i="1"/>
  <c r="H1122" i="1"/>
  <c r="AW1122" i="1"/>
  <c r="AW1055" i="1"/>
  <c r="H1055" i="1"/>
  <c r="H987" i="1"/>
  <c r="H924" i="1"/>
  <c r="R924" i="1"/>
  <c r="H920" i="1"/>
  <c r="P920" i="1"/>
  <c r="K832" i="1"/>
  <c r="L832" i="1" s="1"/>
  <c r="AW832" i="1"/>
  <c r="P812" i="1"/>
  <c r="R812" i="1"/>
  <c r="AW760" i="1"/>
  <c r="P760" i="1"/>
  <c r="AW732" i="1"/>
  <c r="H701" i="1"/>
  <c r="AW701" i="1"/>
  <c r="P414" i="1"/>
  <c r="R394" i="1"/>
  <c r="R426" i="1"/>
  <c r="R442" i="1"/>
  <c r="P398" i="1"/>
  <c r="R382" i="1"/>
  <c r="H426" i="1"/>
  <c r="K1359" i="1"/>
  <c r="L1359" i="1" s="1"/>
  <c r="P1359" i="1"/>
  <c r="H1180" i="1"/>
  <c r="P1180" i="1"/>
  <c r="H1176" i="1"/>
  <c r="P1176" i="1"/>
  <c r="H1164" i="1"/>
  <c r="P1164" i="1"/>
  <c r="H751" i="1"/>
  <c r="R751" i="1"/>
  <c r="AW724" i="1"/>
  <c r="P724" i="1"/>
  <c r="H704" i="1"/>
  <c r="AW704" i="1"/>
  <c r="H696" i="1"/>
  <c r="P696" i="1"/>
  <c r="AW648" i="1"/>
  <c r="P648" i="1"/>
  <c r="H628" i="1"/>
  <c r="P628" i="1"/>
  <c r="H612" i="1"/>
  <c r="R612" i="1"/>
  <c r="R564" i="1"/>
  <c r="P564" i="1"/>
  <c r="AW552" i="1"/>
  <c r="P552" i="1"/>
  <c r="AW476" i="1"/>
  <c r="R476" i="1"/>
  <c r="H452" i="1"/>
  <c r="P452" i="1"/>
  <c r="AW448" i="1"/>
  <c r="R448" i="1"/>
  <c r="P448" i="1"/>
  <c r="AW991" i="1"/>
  <c r="R991" i="1"/>
  <c r="AW1014" i="1"/>
  <c r="H1014" i="1"/>
  <c r="R1014" i="1"/>
  <c r="P1014" i="1"/>
  <c r="K1010" i="1"/>
  <c r="L1010" i="1" s="1"/>
  <c r="H1010" i="1"/>
  <c r="K1006" i="1"/>
  <c r="L1006" i="1" s="1"/>
  <c r="R1006" i="1"/>
  <c r="AW1006" i="1"/>
  <c r="P1006" i="1"/>
  <c r="R998" i="1"/>
  <c r="H998" i="1"/>
  <c r="R342" i="1"/>
  <c r="P342" i="1"/>
  <c r="AW100" i="1"/>
  <c r="P100" i="1"/>
  <c r="P995" i="1"/>
  <c r="H995" i="1"/>
  <c r="AW995" i="1"/>
  <c r="P1002" i="1"/>
  <c r="P22" i="1"/>
  <c r="H19" i="1"/>
  <c r="AW19" i="1"/>
  <c r="R16" i="1"/>
  <c r="P16" i="1"/>
  <c r="AW1342" i="1"/>
  <c r="R1342" i="1"/>
  <c r="H1326" i="1"/>
  <c r="P1326" i="1"/>
  <c r="H1286" i="1"/>
  <c r="P1286" i="1"/>
  <c r="H1266" i="1"/>
  <c r="P1266" i="1"/>
  <c r="AW1254" i="1"/>
  <c r="H1254" i="1"/>
  <c r="R1254" i="1"/>
  <c r="P1254" i="1"/>
  <c r="AW1194" i="1"/>
  <c r="P1194" i="1"/>
  <c r="H1171" i="1"/>
  <c r="P1171" i="1"/>
  <c r="P1151" i="1"/>
  <c r="R1151" i="1"/>
  <c r="P1112" i="1"/>
  <c r="AW1112" i="1"/>
  <c r="R1104" i="1"/>
  <c r="P1104" i="1"/>
  <c r="H1100" i="1"/>
  <c r="AW1100" i="1"/>
  <c r="H1077" i="1"/>
  <c r="R1077" i="1"/>
  <c r="P1053" i="1"/>
  <c r="R1053" i="1"/>
  <c r="AW1049" i="1"/>
  <c r="P1049" i="1"/>
  <c r="H1037" i="1"/>
  <c r="R1037" i="1"/>
  <c r="P1037" i="1"/>
  <c r="K1033" i="1"/>
  <c r="L1033" i="1" s="1"/>
  <c r="R1029" i="1"/>
  <c r="P1029" i="1"/>
  <c r="R886" i="1"/>
  <c r="P886" i="1"/>
  <c r="H862" i="1"/>
  <c r="P862" i="1"/>
  <c r="AW862" i="1"/>
  <c r="K858" i="1"/>
  <c r="L858" i="1" s="1"/>
  <c r="H858" i="1"/>
  <c r="P858" i="1"/>
  <c r="H846" i="1"/>
  <c r="P846" i="1"/>
  <c r="H842" i="1"/>
  <c r="R842" i="1"/>
  <c r="AW802" i="1"/>
  <c r="R802" i="1"/>
  <c r="P802" i="1"/>
  <c r="AW790" i="1"/>
  <c r="P790" i="1"/>
  <c r="H786" i="1"/>
  <c r="R786" i="1"/>
  <c r="K782" i="1"/>
  <c r="L782" i="1" s="1"/>
  <c r="AW782" i="1"/>
  <c r="P782" i="1"/>
  <c r="H782" i="1"/>
  <c r="P723" i="1"/>
  <c r="R723" i="1"/>
  <c r="H679" i="1"/>
  <c r="R679" i="1"/>
  <c r="AW639" i="1"/>
  <c r="P639" i="1"/>
  <c r="R511" i="1"/>
  <c r="P511" i="1"/>
  <c r="H440" i="1"/>
  <c r="R440" i="1"/>
  <c r="AW432" i="1"/>
  <c r="P432" i="1"/>
  <c r="R396" i="1"/>
  <c r="P396" i="1"/>
  <c r="H960" i="1"/>
  <c r="AW960" i="1"/>
  <c r="H972" i="1"/>
  <c r="AW984" i="1"/>
  <c r="R995" i="1"/>
  <c r="P50" i="1"/>
  <c r="R1010" i="1"/>
  <c r="P1366" i="1"/>
  <c r="AW1002" i="1"/>
  <c r="H956" i="1"/>
  <c r="P945" i="1"/>
  <c r="H945" i="1"/>
  <c r="R945" i="1"/>
  <c r="H941" i="1"/>
  <c r="P941" i="1"/>
  <c r="AW901" i="1"/>
  <c r="P901" i="1"/>
  <c r="H901" i="1"/>
  <c r="P897" i="1"/>
  <c r="H897" i="1"/>
  <c r="AW897" i="1"/>
  <c r="R1005" i="1"/>
  <c r="R1201" i="1"/>
  <c r="R1281" i="1"/>
  <c r="R1357" i="1"/>
  <c r="R994" i="1"/>
  <c r="P1178" i="1"/>
  <c r="P932" i="1"/>
  <c r="P1028" i="1"/>
  <c r="P1052" i="1"/>
  <c r="P1080" i="1"/>
  <c r="P1024" i="1"/>
  <c r="P1048" i="1"/>
  <c r="P1064" i="1"/>
  <c r="P1084" i="1"/>
  <c r="AW1024" i="1"/>
  <c r="AW773" i="1"/>
  <c r="AW1253" i="1"/>
  <c r="AW1076" i="1"/>
  <c r="H1277" i="1"/>
  <c r="P1241" i="1"/>
  <c r="P1277" i="1"/>
  <c r="P892" i="1"/>
  <c r="P916" i="1"/>
  <c r="R932" i="1"/>
  <c r="R1028" i="1"/>
  <c r="R1052" i="1"/>
  <c r="H1107" i="1"/>
  <c r="R1382" i="1"/>
  <c r="P1382" i="1"/>
  <c r="H1362" i="1"/>
  <c r="R1362" i="1"/>
  <c r="K1334" i="1"/>
  <c r="L1334" i="1" s="1"/>
  <c r="H1334" i="1"/>
  <c r="R1334" i="1"/>
  <c r="H1294" i="1"/>
  <c r="P1294" i="1"/>
  <c r="H1238" i="1"/>
  <c r="P1238" i="1"/>
  <c r="AW734" i="1"/>
  <c r="H734" i="1"/>
  <c r="P734" i="1"/>
  <c r="K731" i="1"/>
  <c r="L731" i="1" s="1"/>
  <c r="R731" i="1"/>
  <c r="AW731" i="1"/>
  <c r="P731" i="1"/>
  <c r="H691" i="1"/>
  <c r="AW691" i="1"/>
  <c r="P691" i="1"/>
  <c r="R691" i="1"/>
  <c r="AW675" i="1"/>
  <c r="R675" i="1"/>
  <c r="R667" i="1"/>
  <c r="AW667" i="1"/>
  <c r="K659" i="1"/>
  <c r="L659" i="1" s="1"/>
  <c r="P659" i="1"/>
  <c r="H547" i="1"/>
  <c r="R547" i="1"/>
  <c r="P547" i="1"/>
  <c r="H519" i="1"/>
  <c r="AW519" i="1"/>
  <c r="R519" i="1"/>
  <c r="H487" i="1"/>
  <c r="AW487" i="1"/>
  <c r="H444" i="1"/>
  <c r="P444" i="1"/>
  <c r="K408" i="1"/>
  <c r="L408" i="1" s="1"/>
  <c r="R408" i="1"/>
  <c r="AW408" i="1"/>
  <c r="P408" i="1"/>
  <c r="K381" i="1"/>
  <c r="L381" i="1" s="1"/>
  <c r="AW381" i="1"/>
  <c r="P381" i="1"/>
  <c r="H381" i="1"/>
  <c r="H362" i="1"/>
  <c r="R362" i="1"/>
  <c r="H350" i="1"/>
  <c r="AW350" i="1"/>
  <c r="AW322" i="1"/>
  <c r="H322" i="1"/>
  <c r="P322" i="1"/>
  <c r="R299" i="1"/>
  <c r="AW299" i="1"/>
  <c r="H253" i="1"/>
  <c r="P253" i="1"/>
  <c r="H229" i="1"/>
  <c r="AW229" i="1"/>
  <c r="H225" i="1"/>
  <c r="R225" i="1"/>
  <c r="P225" i="1"/>
  <c r="H142" i="1"/>
  <c r="R142" i="1"/>
  <c r="P142" i="1"/>
  <c r="AW142" i="1"/>
  <c r="R134" i="1"/>
  <c r="H134" i="1"/>
  <c r="H119" i="1"/>
  <c r="AW119" i="1"/>
  <c r="H84" i="1"/>
  <c r="R84" i="1"/>
  <c r="AW77" i="1"/>
  <c r="H77" i="1"/>
  <c r="P77" i="1"/>
  <c r="AW62" i="1"/>
  <c r="P62" i="1"/>
  <c r="R54" i="1"/>
  <c r="H54" i="1"/>
  <c r="AW54" i="1"/>
  <c r="P54" i="1"/>
  <c r="AW444" i="1"/>
  <c r="AW358" i="1"/>
  <c r="AW354" i="1"/>
  <c r="R322" i="1"/>
  <c r="H659" i="1"/>
  <c r="H471" i="1"/>
  <c r="H165" i="1"/>
  <c r="H1147" i="1"/>
  <c r="AW1179" i="1"/>
  <c r="AW388" i="1"/>
  <c r="P358" i="1"/>
  <c r="P607" i="1"/>
  <c r="R1171" i="1"/>
  <c r="P487" i="1"/>
  <c r="R69" i="1"/>
  <c r="R229" i="1"/>
  <c r="R330" i="1"/>
  <c r="P1202" i="1"/>
  <c r="R1378" i="1"/>
  <c r="P436" i="1"/>
  <c r="AW330" i="1"/>
  <c r="AW1269" i="1"/>
  <c r="H1269" i="1"/>
  <c r="H1245" i="1"/>
  <c r="R1245" i="1"/>
  <c r="P1245" i="1"/>
  <c r="H1170" i="1"/>
  <c r="P1170" i="1"/>
  <c r="AW702" i="1"/>
  <c r="H702" i="1"/>
  <c r="K682" i="1"/>
  <c r="L682" i="1" s="1"/>
  <c r="H682" i="1"/>
  <c r="P682" i="1"/>
  <c r="AW674" i="1"/>
  <c r="H674" i="1"/>
  <c r="P674" i="1"/>
  <c r="AW658" i="1"/>
  <c r="P658" i="1"/>
  <c r="AW654" i="1"/>
  <c r="H654" i="1"/>
  <c r="R654" i="1"/>
  <c r="AW646" i="1"/>
  <c r="P646" i="1"/>
  <c r="K634" i="1"/>
  <c r="L634" i="1" s="1"/>
  <c r="H634" i="1"/>
  <c r="P634" i="1"/>
  <c r="K606" i="1"/>
  <c r="L606" i="1" s="1"/>
  <c r="AW606" i="1"/>
  <c r="H606" i="1"/>
  <c r="R606" i="1"/>
  <c r="P606" i="1"/>
  <c r="H574" i="1"/>
  <c r="P574" i="1"/>
  <c r="AW574" i="1"/>
  <c r="AW530" i="1"/>
  <c r="H530" i="1"/>
  <c r="P530" i="1"/>
  <c r="H514" i="1"/>
  <c r="P514" i="1"/>
  <c r="R486" i="1"/>
  <c r="AW486" i="1"/>
  <c r="AW423" i="1"/>
  <c r="R423" i="1"/>
  <c r="H423" i="1"/>
  <c r="H399" i="1"/>
  <c r="R399" i="1"/>
  <c r="AW399" i="1"/>
  <c r="R387" i="1"/>
  <c r="P387" i="1"/>
  <c r="AW373" i="1"/>
  <c r="R373" i="1"/>
  <c r="AW268" i="1"/>
  <c r="R268" i="1"/>
  <c r="H264" i="1"/>
  <c r="R264" i="1"/>
  <c r="AW264" i="1"/>
  <c r="H248" i="1"/>
  <c r="R248" i="1"/>
  <c r="P248" i="1"/>
  <c r="R228" i="1"/>
  <c r="P228" i="1"/>
  <c r="H220" i="1"/>
  <c r="R220" i="1"/>
  <c r="K83" i="1"/>
  <c r="L83" i="1" s="1"/>
  <c r="R83" i="1"/>
  <c r="AW83" i="1"/>
  <c r="P83" i="1"/>
  <c r="H72" i="1"/>
  <c r="R72" i="1"/>
  <c r="P72" i="1"/>
  <c r="AW586" i="1"/>
  <c r="AW396" i="1"/>
  <c r="AW686" i="1"/>
  <c r="AW1238" i="1"/>
  <c r="AW1294" i="1"/>
  <c r="AW69" i="1"/>
  <c r="R487" i="1"/>
  <c r="R646" i="1"/>
  <c r="R391" i="1"/>
  <c r="AW1170" i="1"/>
  <c r="AW1241" i="1"/>
  <c r="R318" i="1"/>
  <c r="AW383" i="1"/>
  <c r="AW502" i="1"/>
  <c r="AW594" i="1"/>
  <c r="H686" i="1"/>
  <c r="H502" i="1"/>
  <c r="H436" i="1"/>
  <c r="H396" i="1"/>
  <c r="H265" i="1"/>
  <c r="H168" i="1"/>
  <c r="AW291" i="1"/>
  <c r="AW1147" i="1"/>
  <c r="AW1155" i="1"/>
  <c r="H1179" i="1"/>
  <c r="AW670" i="1"/>
  <c r="H1257" i="1"/>
  <c r="AW514" i="1"/>
  <c r="AW168" i="1"/>
  <c r="AW1381" i="1"/>
  <c r="P1167" i="1"/>
  <c r="P354" i="1"/>
  <c r="P329" i="1"/>
  <c r="P283" i="1"/>
  <c r="P12" i="1"/>
  <c r="R395" i="1"/>
  <c r="P543" i="1"/>
  <c r="R1147" i="1"/>
  <c r="P1179" i="1"/>
  <c r="P551" i="1"/>
  <c r="P471" i="1"/>
  <c r="P391" i="1"/>
  <c r="P119" i="1"/>
  <c r="P45" i="1"/>
  <c r="R53" i="1"/>
  <c r="P149" i="1"/>
  <c r="P209" i="1"/>
  <c r="R317" i="1"/>
  <c r="P373" i="1"/>
  <c r="R1241" i="1"/>
  <c r="R1261" i="1"/>
  <c r="P264" i="1"/>
  <c r="P126" i="1"/>
  <c r="R66" i="1"/>
  <c r="P138" i="1"/>
  <c r="P330" i="1"/>
  <c r="R494" i="1"/>
  <c r="R522" i="1"/>
  <c r="R618" i="1"/>
  <c r="P654" i="1"/>
  <c r="R682" i="1"/>
  <c r="P722" i="1"/>
  <c r="R1186" i="1"/>
  <c r="P1334" i="1"/>
  <c r="R1354" i="1"/>
  <c r="AW38" i="1"/>
  <c r="R444" i="1"/>
  <c r="P462" i="1"/>
  <c r="R68" i="1"/>
  <c r="AW400" i="1"/>
  <c r="AW334" i="1"/>
  <c r="R603" i="1"/>
  <c r="AW149" i="1"/>
  <c r="AW1378" i="1"/>
  <c r="H1378" i="1"/>
  <c r="H1374" i="1"/>
  <c r="R1374" i="1"/>
  <c r="P1374" i="1"/>
  <c r="H1346" i="1"/>
  <c r="P1346" i="1"/>
  <c r="H1338" i="1"/>
  <c r="R1338" i="1"/>
  <c r="H1330" i="1"/>
  <c r="AW1330" i="1"/>
  <c r="R1330" i="1"/>
  <c r="AW1326" i="1"/>
  <c r="R1326" i="1"/>
  <c r="R1310" i="1"/>
  <c r="P1310" i="1"/>
  <c r="H1290" i="1"/>
  <c r="P1290" i="1"/>
  <c r="AW1234" i="1"/>
  <c r="P1234" i="1"/>
  <c r="AW1222" i="1"/>
  <c r="R1222" i="1"/>
  <c r="H1222" i="1"/>
  <c r="P1222" i="1"/>
  <c r="H1214" i="1"/>
  <c r="R1214" i="1"/>
  <c r="P1214" i="1"/>
  <c r="AW1198" i="1"/>
  <c r="R1198" i="1"/>
  <c r="P1198" i="1"/>
  <c r="H1190" i="1"/>
  <c r="P1190" i="1"/>
  <c r="H738" i="1"/>
  <c r="AW738" i="1"/>
  <c r="P738" i="1"/>
  <c r="H715" i="1"/>
  <c r="R715" i="1"/>
  <c r="H663" i="1"/>
  <c r="AW663" i="1"/>
  <c r="P591" i="1"/>
  <c r="R591" i="1"/>
  <c r="AW591" i="1"/>
  <c r="R459" i="1"/>
  <c r="AW459" i="1"/>
  <c r="P459" i="1"/>
  <c r="H451" i="1"/>
  <c r="AW451" i="1"/>
  <c r="AW420" i="1"/>
  <c r="P420" i="1"/>
  <c r="AW412" i="1"/>
  <c r="P412" i="1"/>
  <c r="H392" i="1"/>
  <c r="R392" i="1"/>
  <c r="H374" i="1"/>
  <c r="R374" i="1"/>
  <c r="H366" i="1"/>
  <c r="R366" i="1"/>
  <c r="AW366" i="1"/>
  <c r="P366" i="1"/>
  <c r="H342" i="1"/>
  <c r="AW342" i="1"/>
  <c r="H314" i="1"/>
  <c r="P314" i="1"/>
  <c r="K233" i="1"/>
  <c r="L233" i="1" s="1"/>
  <c r="R233" i="1"/>
  <c r="P233" i="1"/>
  <c r="P193" i="1"/>
  <c r="R193" i="1"/>
  <c r="R173" i="1"/>
  <c r="AW173" i="1"/>
  <c r="P173" i="1"/>
  <c r="H146" i="1"/>
  <c r="R146" i="1"/>
  <c r="P146" i="1"/>
  <c r="AW122" i="1"/>
  <c r="H122" i="1"/>
  <c r="P122" i="1"/>
  <c r="AW80" i="1"/>
  <c r="R80" i="1"/>
  <c r="H80" i="1"/>
  <c r="P80" i="1"/>
  <c r="H73" i="1"/>
  <c r="R73" i="1"/>
  <c r="H58" i="1"/>
  <c r="AW58" i="1"/>
  <c r="P58" i="1"/>
  <c r="AW1346" i="1"/>
  <c r="AW683" i="1"/>
  <c r="H233" i="1"/>
  <c r="H1151" i="1"/>
  <c r="AW1183" i="1"/>
  <c r="H1322" i="1"/>
  <c r="P1183" i="1"/>
  <c r="H306" i="1"/>
  <c r="P703" i="1"/>
  <c r="P479" i="1"/>
  <c r="P663" i="1"/>
  <c r="R1294" i="1"/>
  <c r="R1350" i="1"/>
  <c r="P38" i="1"/>
  <c r="AW134" i="1"/>
  <c r="K1385" i="1"/>
  <c r="L1385" i="1" s="1"/>
  <c r="R1385" i="1"/>
  <c r="H1349" i="1"/>
  <c r="R1349" i="1"/>
  <c r="H1265" i="1"/>
  <c r="R1265" i="1"/>
  <c r="P1265" i="1"/>
  <c r="R1257" i="1"/>
  <c r="P1257" i="1"/>
  <c r="R1233" i="1"/>
  <c r="H1174" i="1"/>
  <c r="R1174" i="1"/>
  <c r="AW698" i="1"/>
  <c r="P698" i="1"/>
  <c r="R698" i="1"/>
  <c r="H662" i="1"/>
  <c r="R662" i="1"/>
  <c r="AW662" i="1"/>
  <c r="P662" i="1"/>
  <c r="AW622" i="1"/>
  <c r="P622" i="1"/>
  <c r="H598" i="1"/>
  <c r="R598" i="1"/>
  <c r="AW598" i="1"/>
  <c r="R582" i="1"/>
  <c r="P582" i="1"/>
  <c r="AW546" i="1"/>
  <c r="P546" i="1"/>
  <c r="H542" i="1"/>
  <c r="R542" i="1"/>
  <c r="H498" i="1"/>
  <c r="R498" i="1"/>
  <c r="P498" i="1"/>
  <c r="H454" i="1"/>
  <c r="AW454" i="1"/>
  <c r="AW435" i="1"/>
  <c r="AW411" i="1"/>
  <c r="P411" i="1"/>
  <c r="AW353" i="1"/>
  <c r="R353" i="1"/>
  <c r="P353" i="1"/>
  <c r="K333" i="1"/>
  <c r="L333" i="1" s="1"/>
  <c r="P333" i="1"/>
  <c r="H305" i="1"/>
  <c r="R305" i="1"/>
  <c r="K256" i="1"/>
  <c r="L256" i="1" s="1"/>
  <c r="H256" i="1"/>
  <c r="AW256" i="1"/>
  <c r="P232" i="1"/>
  <c r="AW232" i="1"/>
  <c r="H176" i="1"/>
  <c r="P176" i="1"/>
  <c r="H153" i="1"/>
  <c r="R153" i="1"/>
  <c r="P153" i="1"/>
  <c r="R79" i="1"/>
  <c r="AW79" i="1"/>
  <c r="H76" i="1"/>
  <c r="R76" i="1"/>
  <c r="K57" i="1"/>
  <c r="AW57" i="1"/>
  <c r="H49" i="1"/>
  <c r="AW49" i="1"/>
  <c r="AW362" i="1"/>
  <c r="AW494" i="1"/>
  <c r="AW562" i="1"/>
  <c r="AW1190" i="1"/>
  <c r="AW1261" i="1"/>
  <c r="AW1338" i="1"/>
  <c r="AW164" i="1"/>
  <c r="AW666" i="1"/>
  <c r="AW1193" i="1"/>
  <c r="AW146" i="1"/>
  <c r="R411" i="1"/>
  <c r="AW233" i="1"/>
  <c r="R354" i="1"/>
  <c r="AW318" i="1"/>
  <c r="H683" i="1"/>
  <c r="H667" i="1"/>
  <c r="H594" i="1"/>
  <c r="H391" i="1"/>
  <c r="H337" i="1"/>
  <c r="H69" i="1"/>
  <c r="AW1151" i="1"/>
  <c r="R1183" i="1"/>
  <c r="AW66" i="1"/>
  <c r="AW542" i="1"/>
  <c r="R119" i="1"/>
  <c r="H365" i="1"/>
  <c r="AW679" i="1"/>
  <c r="P679" i="1"/>
  <c r="P318" i="1"/>
  <c r="P294" i="1"/>
  <c r="AW1322" i="1"/>
  <c r="R478" i="1"/>
  <c r="P415" i="1"/>
  <c r="P287" i="1"/>
  <c r="P87" i="1"/>
  <c r="R45" i="1"/>
  <c r="R61" i="1"/>
  <c r="R77" i="1"/>
  <c r="R381" i="1"/>
  <c r="P1193" i="1"/>
  <c r="P1253" i="1"/>
  <c r="P1269" i="1"/>
  <c r="R1381" i="1"/>
  <c r="P350" i="1"/>
  <c r="P362" i="1"/>
  <c r="R530" i="1"/>
  <c r="R562" i="1"/>
  <c r="R594" i="1"/>
  <c r="R622" i="1"/>
  <c r="R658" i="1"/>
  <c r="R686" i="1"/>
  <c r="R738" i="1"/>
  <c r="R1190" i="1"/>
  <c r="R1218" i="1"/>
  <c r="R1238" i="1"/>
  <c r="P1322" i="1"/>
  <c r="P1338" i="1"/>
  <c r="P1362" i="1"/>
  <c r="P710" i="1"/>
  <c r="P440" i="1"/>
  <c r="P483" i="1"/>
  <c r="AW440" i="1"/>
  <c r="AW723" i="1"/>
  <c r="R350" i="1"/>
  <c r="R507" i="1"/>
  <c r="P374" i="1"/>
  <c r="P256" i="1"/>
  <c r="AW458" i="1"/>
  <c r="AW682" i="1"/>
  <c r="H1385" i="1"/>
  <c r="R1288" i="1"/>
  <c r="H1288" i="1"/>
  <c r="P1288" i="1"/>
  <c r="K1284" i="1"/>
  <c r="L1284" i="1" s="1"/>
  <c r="H1284" i="1"/>
  <c r="R1284" i="1"/>
  <c r="R1260" i="1"/>
  <c r="P1260" i="1"/>
  <c r="P1130" i="1"/>
  <c r="H1130" i="1"/>
  <c r="H1051" i="1"/>
  <c r="AW1051" i="1"/>
  <c r="AW1047" i="1"/>
  <c r="H1047" i="1"/>
  <c r="H1027" i="1"/>
  <c r="AW1027" i="1"/>
  <c r="H1000" i="1"/>
  <c r="P1000" i="1"/>
  <c r="R824" i="1"/>
  <c r="AW824" i="1"/>
  <c r="P824" i="1"/>
  <c r="H800" i="1"/>
  <c r="R800" i="1"/>
  <c r="AW800" i="1"/>
  <c r="H768" i="1"/>
  <c r="R768" i="1"/>
  <c r="AW768" i="1"/>
  <c r="H744" i="1"/>
  <c r="P744" i="1"/>
  <c r="AW117" i="1"/>
  <c r="H117" i="1"/>
  <c r="K110" i="1"/>
  <c r="L110" i="1" s="1"/>
  <c r="AW110" i="1"/>
  <c r="K106" i="1"/>
  <c r="L106" i="1" s="1"/>
  <c r="H106" i="1"/>
  <c r="R102" i="1"/>
  <c r="AW102" i="1"/>
  <c r="H1168" i="1"/>
  <c r="R1168" i="1"/>
  <c r="P1168" i="1"/>
  <c r="AW819" i="1"/>
  <c r="R819" i="1"/>
  <c r="H811" i="1"/>
  <c r="R811" i="1"/>
  <c r="H787" i="1"/>
  <c r="R787" i="1"/>
  <c r="P787" i="1"/>
  <c r="R767" i="1"/>
  <c r="AW767" i="1"/>
  <c r="H759" i="1"/>
  <c r="R759" i="1"/>
  <c r="AW143" i="1"/>
  <c r="H143" i="1"/>
  <c r="R123" i="1"/>
  <c r="P123" i="1"/>
  <c r="H123" i="1"/>
  <c r="H1318" i="1"/>
  <c r="P1318" i="1"/>
  <c r="AW1229" i="1"/>
  <c r="H1229" i="1"/>
  <c r="AW1074" i="1"/>
  <c r="H1074" i="1"/>
  <c r="P1074" i="1"/>
  <c r="R1074" i="1"/>
  <c r="H1042" i="1"/>
  <c r="P1042" i="1"/>
  <c r="AW1022" i="1"/>
  <c r="R1022" i="1"/>
  <c r="P1022" i="1"/>
  <c r="AW999" i="1"/>
  <c r="H999" i="1"/>
  <c r="H992" i="1"/>
  <c r="P992" i="1"/>
  <c r="H914" i="1"/>
  <c r="P914" i="1"/>
  <c r="R914" i="1"/>
  <c r="AW906" i="1"/>
  <c r="R906" i="1"/>
  <c r="H623" i="1"/>
  <c r="R623" i="1"/>
  <c r="H619" i="1"/>
  <c r="AW619" i="1"/>
  <c r="H611" i="1"/>
  <c r="R611" i="1"/>
  <c r="AW611" i="1"/>
  <c r="P611" i="1"/>
  <c r="R531" i="1"/>
  <c r="AW531" i="1"/>
  <c r="AW261" i="1"/>
  <c r="AW961" i="1"/>
  <c r="H257" i="1"/>
  <c r="R302" i="1"/>
  <c r="AW1333" i="1"/>
  <c r="P205" i="1"/>
  <c r="P197" i="1"/>
  <c r="P221" i="1"/>
  <c r="P245" i="1"/>
  <c r="R1193" i="1"/>
  <c r="P1321" i="1"/>
  <c r="P158" i="1"/>
  <c r="R938" i="1"/>
  <c r="P1026" i="1"/>
  <c r="P1070" i="1"/>
  <c r="H851" i="1"/>
  <c r="H1344" i="1"/>
  <c r="P1344" i="1"/>
  <c r="AW1297" i="1"/>
  <c r="H1297" i="1"/>
  <c r="AW1282" i="1"/>
  <c r="P1282" i="1"/>
  <c r="H1248" i="1"/>
  <c r="AW1248" i="1"/>
  <c r="R1248" i="1"/>
  <c r="K1232" i="1"/>
  <c r="L1232" i="1" s="1"/>
  <c r="P1232" i="1"/>
  <c r="AW1232" i="1"/>
  <c r="AW1228" i="1"/>
  <c r="P1228" i="1"/>
  <c r="H1150" i="1"/>
  <c r="AW1150" i="1"/>
  <c r="R1150" i="1"/>
  <c r="AW1128" i="1"/>
  <c r="H1128" i="1"/>
  <c r="R1128" i="1"/>
  <c r="P980" i="1"/>
  <c r="AW980" i="1"/>
  <c r="AW972" i="1"/>
  <c r="P972" i="1"/>
  <c r="R948" i="1"/>
  <c r="P948" i="1"/>
  <c r="H739" i="1"/>
  <c r="R739" i="1"/>
  <c r="H730" i="1"/>
  <c r="R730" i="1"/>
  <c r="H718" i="1"/>
  <c r="R718" i="1"/>
  <c r="P718" i="1"/>
  <c r="H466" i="1"/>
  <c r="P466" i="1"/>
  <c r="K458" i="1"/>
  <c r="L458" i="1" s="1"/>
  <c r="H458" i="1"/>
  <c r="P458" i="1"/>
  <c r="R272" i="1"/>
  <c r="H272" i="1"/>
  <c r="P272" i="1"/>
  <c r="AW236" i="1"/>
  <c r="P236" i="1"/>
  <c r="H216" i="1"/>
  <c r="AW216" i="1"/>
  <c r="R204" i="1"/>
  <c r="P204" i="1"/>
  <c r="AW180" i="1"/>
  <c r="R180" i="1"/>
  <c r="H172" i="1"/>
  <c r="AW172" i="1"/>
  <c r="R172" i="1"/>
  <c r="R443" i="1"/>
  <c r="AW265" i="1"/>
  <c r="AW1038" i="1"/>
  <c r="AW1263" i="1"/>
  <c r="AW1286" i="1"/>
  <c r="AW1344" i="1"/>
  <c r="R294" i="1"/>
  <c r="AW737" i="1"/>
  <c r="AW1045" i="1"/>
  <c r="AW1220" i="1"/>
  <c r="AW1341" i="1"/>
  <c r="AW305" i="1"/>
  <c r="R333" i="1"/>
  <c r="H938" i="1"/>
  <c r="H714" i="1"/>
  <c r="H470" i="1"/>
  <c r="H295" i="1"/>
  <c r="H333" i="1"/>
  <c r="H961" i="1"/>
  <c r="AW205" i="1"/>
  <c r="R261" i="1"/>
  <c r="R298" i="1"/>
  <c r="H302" i="1"/>
  <c r="R1108" i="1"/>
  <c r="H1259" i="1"/>
  <c r="H1209" i="1"/>
  <c r="R490" i="1"/>
  <c r="H228" i="1"/>
  <c r="AW948" i="1"/>
  <c r="P201" i="1"/>
  <c r="P165" i="1"/>
  <c r="P257" i="1"/>
  <c r="P623" i="1"/>
  <c r="P859" i="1"/>
  <c r="R999" i="1"/>
  <c r="P1267" i="1"/>
  <c r="P743" i="1"/>
  <c r="AW45" i="1"/>
  <c r="P213" i="1"/>
  <c r="R221" i="1"/>
  <c r="R265" i="1"/>
  <c r="P309" i="1"/>
  <c r="P321" i="1"/>
  <c r="P337" i="1"/>
  <c r="R941" i="1"/>
  <c r="R953" i="1"/>
  <c r="P1045" i="1"/>
  <c r="P1057" i="1"/>
  <c r="P1197" i="1"/>
  <c r="P1209" i="1"/>
  <c r="P1229" i="1"/>
  <c r="R1237" i="1"/>
  <c r="R1325" i="1"/>
  <c r="P1341" i="1"/>
  <c r="R466" i="1"/>
  <c r="P490" i="1"/>
  <c r="P702" i="1"/>
  <c r="R1018" i="1"/>
  <c r="R1038" i="1"/>
  <c r="R1070" i="1"/>
  <c r="P1158" i="1"/>
  <c r="R956" i="1"/>
  <c r="R1120" i="1"/>
  <c r="R1232" i="1"/>
  <c r="P188" i="1"/>
  <c r="R236" i="1"/>
  <c r="R960" i="1"/>
  <c r="R1124" i="1"/>
  <c r="P739" i="1"/>
  <c r="R424" i="1"/>
  <c r="R543" i="1"/>
  <c r="AW623" i="1"/>
  <c r="R619" i="1"/>
  <c r="AW743" i="1"/>
  <c r="R176" i="1"/>
  <c r="R253" i="1"/>
  <c r="AW952" i="1"/>
  <c r="H746" i="1"/>
  <c r="P746" i="1"/>
  <c r="R746" i="1"/>
  <c r="H736" i="1"/>
  <c r="AW736" i="1"/>
  <c r="AW505" i="1"/>
  <c r="H505" i="1"/>
  <c r="K481" i="1"/>
  <c r="L481" i="1" s="1"/>
  <c r="H481" i="1"/>
  <c r="K1333" i="1"/>
  <c r="L1333" i="1" s="1"/>
  <c r="P1333" i="1"/>
  <c r="H1329" i="1"/>
  <c r="AW1329" i="1"/>
  <c r="H1306" i="1"/>
  <c r="R1306" i="1"/>
  <c r="K1233" i="1"/>
  <c r="L1233" i="1" s="1"/>
  <c r="H1233" i="1"/>
  <c r="AW1233" i="1"/>
  <c r="P1233" i="1"/>
  <c r="H1225" i="1"/>
  <c r="AW1225" i="1"/>
  <c r="P1225" i="1"/>
  <c r="AW1197" i="1"/>
  <c r="R1197" i="1"/>
  <c r="H1189" i="1"/>
  <c r="R1189" i="1"/>
  <c r="AW1003" i="1"/>
  <c r="H1003" i="1"/>
  <c r="K910" i="1"/>
  <c r="L910" i="1" s="1"/>
  <c r="AW910" i="1"/>
  <c r="H910" i="1"/>
  <c r="H894" i="1"/>
  <c r="R894" i="1"/>
  <c r="H875" i="1"/>
  <c r="AW875" i="1"/>
  <c r="H699" i="1"/>
  <c r="AW699" i="1"/>
  <c r="H615" i="1"/>
  <c r="AW615" i="1"/>
  <c r="H420" i="1"/>
  <c r="R420" i="1"/>
  <c r="R269" i="1"/>
  <c r="P269" i="1"/>
  <c r="AW249" i="1"/>
  <c r="H249" i="1"/>
  <c r="AW197" i="1"/>
  <c r="AW154" i="1"/>
  <c r="R154" i="1"/>
  <c r="AW992" i="1"/>
  <c r="AW914" i="1"/>
  <c r="AW938" i="1"/>
  <c r="R205" i="1"/>
  <c r="AW221" i="1"/>
  <c r="R851" i="1"/>
  <c r="R879" i="1"/>
  <c r="P999" i="1"/>
  <c r="P631" i="1"/>
  <c r="P1205" i="1"/>
  <c r="P1237" i="1"/>
  <c r="R1333" i="1"/>
  <c r="P424" i="1"/>
  <c r="P902" i="1"/>
  <c r="R615" i="1"/>
  <c r="H1293" i="1"/>
  <c r="P1293" i="1"/>
  <c r="AW1278" i="1"/>
  <c r="H1278" i="1"/>
  <c r="R1278" i="1"/>
  <c r="AW1274" i="1"/>
  <c r="H1274" i="1"/>
  <c r="R1274" i="1"/>
  <c r="H1236" i="1"/>
  <c r="R1236" i="1"/>
  <c r="H1166" i="1"/>
  <c r="P1166" i="1"/>
  <c r="R1116" i="1"/>
  <c r="P1116" i="1"/>
  <c r="AW1081" i="1"/>
  <c r="P1081" i="1"/>
  <c r="AW1073" i="1"/>
  <c r="H1073" i="1"/>
  <c r="P1073" i="1"/>
  <c r="H1069" i="1"/>
  <c r="AW1069" i="1"/>
  <c r="K984" i="1"/>
  <c r="L984" i="1" s="1"/>
  <c r="R984" i="1"/>
  <c r="H964" i="1"/>
  <c r="R964" i="1"/>
  <c r="H726" i="1"/>
  <c r="R726" i="1"/>
  <c r="AW726" i="1"/>
  <c r="AW706" i="1"/>
  <c r="R706" i="1"/>
  <c r="P706" i="1"/>
  <c r="AW474" i="1"/>
  <c r="H474" i="1"/>
  <c r="P474" i="1"/>
  <c r="H462" i="1"/>
  <c r="AW462" i="1"/>
  <c r="R454" i="1"/>
  <c r="P454" i="1"/>
  <c r="H268" i="1"/>
  <c r="P268" i="1"/>
  <c r="K232" i="1"/>
  <c r="L232" i="1" s="1"/>
  <c r="R232" i="1"/>
  <c r="AW193" i="1"/>
  <c r="R288" i="1"/>
  <c r="AW490" i="1"/>
  <c r="AW1018" i="1"/>
  <c r="AW1236" i="1"/>
  <c r="AW337" i="1"/>
  <c r="AW1189" i="1"/>
  <c r="AW1237" i="1"/>
  <c r="AW945" i="1"/>
  <c r="R295" i="1"/>
  <c r="AW714" i="1"/>
  <c r="R309" i="1"/>
  <c r="H1112" i="1"/>
  <c r="H236" i="1"/>
  <c r="H213" i="1"/>
  <c r="AW333" i="1"/>
  <c r="H855" i="1"/>
  <c r="H957" i="1"/>
  <c r="AW165" i="1"/>
  <c r="H201" i="1"/>
  <c r="H261" i="1"/>
  <c r="H298" i="1"/>
  <c r="H1108" i="1"/>
  <c r="AW1259" i="1"/>
  <c r="R257" i="1"/>
  <c r="AW730" i="1"/>
  <c r="AW365" i="1"/>
  <c r="AW228" i="1"/>
  <c r="H984" i="1"/>
  <c r="P957" i="1"/>
  <c r="P848" i="1"/>
  <c r="P310" i="1"/>
  <c r="P288" i="1"/>
  <c r="H1081" i="1"/>
  <c r="H478" i="1"/>
  <c r="R875" i="1"/>
  <c r="P1003" i="1"/>
  <c r="R1267" i="1"/>
  <c r="P295" i="1"/>
  <c r="P49" i="1"/>
  <c r="P249" i="1"/>
  <c r="R1045" i="1"/>
  <c r="P1065" i="1"/>
  <c r="P1077" i="1"/>
  <c r="P1201" i="1"/>
  <c r="R1229" i="1"/>
  <c r="R1293" i="1"/>
  <c r="P1329" i="1"/>
  <c r="R1341" i="1"/>
  <c r="R474" i="1"/>
  <c r="P894" i="1"/>
  <c r="R910" i="1"/>
  <c r="P1018" i="1"/>
  <c r="R1042" i="1"/>
  <c r="R1166" i="1"/>
  <c r="P1278" i="1"/>
  <c r="P1306" i="1"/>
  <c r="P964" i="1"/>
  <c r="P1128" i="1"/>
  <c r="P1248" i="1"/>
  <c r="R188" i="1"/>
  <c r="P984" i="1"/>
  <c r="P699" i="1"/>
  <c r="R216" i="1"/>
  <c r="AW253" i="1"/>
  <c r="R699" i="1"/>
  <c r="AW631" i="1"/>
  <c r="P470" i="1"/>
  <c r="AW1310" i="1"/>
  <c r="H1228" i="1"/>
  <c r="H197" i="1"/>
  <c r="H1201" i="1"/>
  <c r="K907" i="1"/>
  <c r="L907" i="1" s="1"/>
  <c r="AW907" i="1"/>
  <c r="H907" i="1"/>
  <c r="AW876" i="1"/>
  <c r="H876" i="1"/>
  <c r="H872" i="1"/>
  <c r="AW872" i="1"/>
  <c r="R864" i="1"/>
  <c r="P864" i="1"/>
  <c r="H852" i="1"/>
  <c r="R852" i="1"/>
  <c r="AW848" i="1"/>
  <c r="H688" i="1"/>
  <c r="R688" i="1"/>
  <c r="H620" i="1"/>
  <c r="P620" i="1"/>
  <c r="R604" i="1"/>
  <c r="P604" i="1"/>
  <c r="AW600" i="1"/>
  <c r="H600" i="1"/>
  <c r="R600" i="1"/>
  <c r="K584" i="1"/>
  <c r="L584" i="1" s="1"/>
  <c r="AW584" i="1"/>
  <c r="H584" i="1"/>
  <c r="AW572" i="1"/>
  <c r="H572" i="1"/>
  <c r="R572" i="1"/>
  <c r="P572" i="1"/>
  <c r="K560" i="1"/>
  <c r="L560" i="1" s="1"/>
  <c r="H560" i="1"/>
  <c r="R560" i="1"/>
  <c r="P560" i="1"/>
  <c r="H548" i="1"/>
  <c r="P548" i="1"/>
  <c r="AW548" i="1"/>
  <c r="K532" i="1"/>
  <c r="L532" i="1" s="1"/>
  <c r="AW532" i="1"/>
  <c r="P532" i="1"/>
  <c r="H528" i="1"/>
  <c r="AW528" i="1"/>
  <c r="H512" i="1"/>
  <c r="R512" i="1"/>
  <c r="K508" i="1"/>
  <c r="L508" i="1" s="1"/>
  <c r="R508" i="1"/>
  <c r="H1304" i="1"/>
  <c r="AW1304" i="1"/>
  <c r="K1281" i="1"/>
  <c r="L1281" i="1" s="1"/>
  <c r="H1281" i="1"/>
  <c r="K1157" i="1"/>
  <c r="L1157" i="1" s="1"/>
  <c r="AW1157" i="1"/>
  <c r="H1157" i="1"/>
  <c r="AW1103" i="1"/>
  <c r="H1103" i="1"/>
  <c r="K1084" i="1"/>
  <c r="L1084" i="1" s="1"/>
  <c r="AW1084" i="1"/>
  <c r="H1084" i="1"/>
  <c r="H1048" i="1"/>
  <c r="AW1048" i="1"/>
  <c r="H780" i="1"/>
  <c r="H753" i="1"/>
  <c r="AW753" i="1"/>
  <c r="AW630" i="1"/>
  <c r="R630" i="1"/>
  <c r="H630" i="1"/>
  <c r="H320" i="1"/>
  <c r="P320" i="1"/>
  <c r="AW320" i="1"/>
  <c r="AW28" i="1"/>
  <c r="P28" i="1"/>
  <c r="H28" i="1"/>
  <c r="K1382" i="1"/>
  <c r="L1382" i="1" s="1"/>
  <c r="H1382" i="1"/>
  <c r="H1354" i="1"/>
  <c r="AW1354" i="1"/>
  <c r="K1035" i="1"/>
  <c r="L1035" i="1" s="1"/>
  <c r="H1035" i="1"/>
  <c r="K1031" i="1"/>
  <c r="L1031" i="1" s="1"/>
  <c r="AW1031" i="1"/>
  <c r="AW776" i="1"/>
  <c r="H776" i="1"/>
  <c r="R707" i="1"/>
  <c r="AW707" i="1"/>
  <c r="H677" i="1"/>
  <c r="AW677" i="1"/>
  <c r="K657" i="1"/>
  <c r="L657" i="1" s="1"/>
  <c r="AW657" i="1"/>
  <c r="H657" i="1"/>
  <c r="K609" i="1"/>
  <c r="L609" i="1" s="1"/>
  <c r="AW609" i="1"/>
  <c r="AW597" i="1"/>
  <c r="H597" i="1"/>
  <c r="H573" i="1"/>
  <c r="AW573" i="1"/>
  <c r="H549" i="1"/>
  <c r="AW549" i="1"/>
  <c r="K432" i="1"/>
  <c r="L432" i="1" s="1"/>
  <c r="R432" i="1"/>
  <c r="H432" i="1"/>
  <c r="H266" i="1"/>
  <c r="AW266" i="1"/>
  <c r="R51" i="1"/>
  <c r="H51" i="1"/>
  <c r="H991" i="1"/>
  <c r="H988" i="1"/>
  <c r="H962" i="1"/>
  <c r="H908" i="1"/>
  <c r="H832" i="1"/>
  <c r="H370" i="1"/>
  <c r="P35" i="1"/>
  <c r="P29" i="1"/>
  <c r="R29" i="1"/>
  <c r="H29" i="1"/>
  <c r="P25" i="1"/>
  <c r="R25" i="1"/>
  <c r="AW25" i="1"/>
  <c r="H25" i="1"/>
  <c r="H21" i="1"/>
  <c r="AW21" i="1"/>
  <c r="R21" i="1"/>
  <c r="P21" i="1"/>
  <c r="AW15" i="1"/>
  <c r="H15" i="1"/>
  <c r="AW1383" i="1"/>
  <c r="R1379" i="1"/>
  <c r="AW1379" i="1"/>
  <c r="H1379" i="1"/>
  <c r="H513" i="1"/>
  <c r="AW513" i="1"/>
  <c r="H189" i="1"/>
  <c r="R189" i="1"/>
  <c r="K185" i="1"/>
  <c r="L185" i="1" s="1"/>
  <c r="H185" i="1"/>
  <c r="AW185" i="1"/>
  <c r="P185" i="1"/>
  <c r="K181" i="1"/>
  <c r="L181" i="1" s="1"/>
  <c r="H181" i="1"/>
  <c r="AW181" i="1"/>
  <c r="R181" i="1"/>
  <c r="AW177" i="1"/>
  <c r="H177" i="1"/>
  <c r="P177" i="1"/>
  <c r="K159" i="1"/>
  <c r="L159" i="1" s="1"/>
  <c r="H159" i="1"/>
  <c r="AW159" i="1"/>
  <c r="P159" i="1"/>
  <c r="R159" i="1"/>
  <c r="AW155" i="1"/>
  <c r="H155" i="1"/>
  <c r="H152" i="1"/>
  <c r="P152" i="1"/>
  <c r="R152" i="1"/>
  <c r="R148" i="1"/>
  <c r="P148" i="1"/>
  <c r="AW148" i="1"/>
  <c r="H144" i="1"/>
  <c r="AW144" i="1"/>
  <c r="R144" i="1"/>
  <c r="P144" i="1"/>
  <c r="H141" i="1"/>
  <c r="AW141" i="1"/>
  <c r="R137" i="1"/>
  <c r="P137" i="1"/>
  <c r="H137" i="1"/>
  <c r="K133" i="1"/>
  <c r="L133" i="1" s="1"/>
  <c r="H133" i="1"/>
  <c r="AW129" i="1"/>
  <c r="H129" i="1"/>
  <c r="R129" i="1"/>
  <c r="P129" i="1"/>
  <c r="R92" i="1"/>
  <c r="P92" i="1"/>
  <c r="H92" i="1"/>
  <c r="H1383" i="1"/>
  <c r="H18" i="1"/>
  <c r="P18" i="1"/>
  <c r="R15" i="1"/>
  <c r="H520" i="1"/>
  <c r="AW520" i="1"/>
  <c r="P520" i="1"/>
  <c r="R520" i="1"/>
  <c r="H516" i="1"/>
  <c r="H148" i="1"/>
  <c r="H118" i="1"/>
  <c r="AW18" i="1"/>
  <c r="P133" i="1"/>
  <c r="P189" i="1"/>
  <c r="R513" i="1"/>
  <c r="R516" i="1"/>
  <c r="AW152" i="1"/>
  <c r="H1369" i="1"/>
  <c r="R1369" i="1"/>
  <c r="H1365" i="1"/>
  <c r="P1365" i="1"/>
  <c r="AW1365" i="1"/>
  <c r="H1361" i="1"/>
  <c r="P1361" i="1"/>
  <c r="K1357" i="1"/>
  <c r="L1357" i="1" s="1"/>
  <c r="AW1357" i="1"/>
  <c r="AW1353" i="1"/>
  <c r="R1353" i="1"/>
  <c r="P1353" i="1"/>
  <c r="H1353" i="1"/>
  <c r="H1345" i="1"/>
  <c r="R1345" i="1"/>
  <c r="P1345" i="1"/>
  <c r="H1336" i="1"/>
  <c r="AW1336" i="1"/>
  <c r="P1336" i="1"/>
  <c r="R1336" i="1"/>
  <c r="H1317" i="1"/>
  <c r="P1317" i="1"/>
  <c r="H1313" i="1"/>
  <c r="R1313" i="1"/>
  <c r="AW1313" i="1"/>
  <c r="K1309" i="1"/>
  <c r="L1309" i="1" s="1"/>
  <c r="P1309" i="1"/>
  <c r="AW1309" i="1"/>
  <c r="H1302" i="1"/>
  <c r="P1302" i="1"/>
  <c r="H1196" i="1"/>
  <c r="AW1196" i="1"/>
  <c r="P1196" i="1"/>
  <c r="R1196" i="1"/>
  <c r="H970" i="1"/>
  <c r="AW970" i="1"/>
  <c r="R970" i="1"/>
  <c r="P970" i="1"/>
  <c r="H959" i="1"/>
  <c r="P959" i="1"/>
  <c r="AW951" i="1"/>
  <c r="H951" i="1"/>
  <c r="AW947" i="1"/>
  <c r="H947" i="1"/>
  <c r="R947" i="1"/>
  <c r="P947" i="1"/>
  <c r="P944" i="1"/>
  <c r="AW944" i="1"/>
  <c r="AW926" i="1"/>
  <c r="P926" i="1"/>
  <c r="H926" i="1"/>
  <c r="R926" i="1"/>
  <c r="H866" i="1"/>
  <c r="R866" i="1"/>
  <c r="R854" i="1"/>
  <c r="AW854" i="1"/>
  <c r="P854" i="1"/>
  <c r="R850" i="1"/>
  <c r="P850" i="1"/>
  <c r="AW847" i="1"/>
  <c r="R847" i="1"/>
  <c r="H844" i="1"/>
  <c r="R844" i="1"/>
  <c r="H836" i="1"/>
  <c r="P836" i="1"/>
  <c r="P829" i="1"/>
  <c r="R829" i="1"/>
  <c r="R825" i="1"/>
  <c r="H825" i="1"/>
  <c r="H587" i="1"/>
  <c r="AW587" i="1"/>
  <c r="R587" i="1"/>
  <c r="H579" i="1"/>
  <c r="AW579" i="1"/>
  <c r="R579" i="1"/>
  <c r="P579" i="1"/>
  <c r="H567" i="1"/>
  <c r="P567" i="1"/>
  <c r="AW567" i="1"/>
  <c r="R567" i="1"/>
  <c r="K559" i="1"/>
  <c r="L559" i="1" s="1"/>
  <c r="R559" i="1"/>
  <c r="AW559" i="1"/>
  <c r="P559" i="1"/>
  <c r="R551" i="1"/>
  <c r="H551" i="1"/>
  <c r="AW544" i="1"/>
  <c r="P544" i="1"/>
  <c r="R534" i="1"/>
  <c r="P534" i="1"/>
  <c r="H527" i="1"/>
  <c r="R527" i="1"/>
  <c r="H523" i="1"/>
  <c r="P523" i="1"/>
  <c r="R523" i="1"/>
  <c r="AW523" i="1"/>
  <c r="P472" i="1"/>
  <c r="H472" i="1"/>
  <c r="R472" i="1"/>
  <c r="AW472" i="1"/>
  <c r="H41" i="1"/>
  <c r="P41" i="1"/>
  <c r="P1379" i="1"/>
  <c r="R125" i="1"/>
  <c r="R141" i="1"/>
  <c r="R185" i="1"/>
  <c r="P513" i="1"/>
  <c r="AW133" i="1"/>
  <c r="H469" i="1"/>
  <c r="R469" i="1"/>
  <c r="AW469" i="1"/>
  <c r="P469" i="1"/>
  <c r="R155" i="1"/>
  <c r="AW29" i="1"/>
  <c r="R41" i="1"/>
  <c r="AW137" i="1"/>
  <c r="AW118" i="1"/>
  <c r="AW41" i="1"/>
  <c r="R133" i="1"/>
  <c r="R177" i="1"/>
  <c r="P155" i="1"/>
  <c r="P1376" i="1"/>
  <c r="AW1376" i="1"/>
  <c r="R1376" i="1"/>
  <c r="H1376" i="1"/>
  <c r="AW1372" i="1"/>
  <c r="H1372" i="1"/>
  <c r="R1372" i="1"/>
  <c r="P1372" i="1"/>
  <c r="H503" i="1"/>
  <c r="P503" i="1"/>
  <c r="R503" i="1"/>
  <c r="H499" i="1"/>
  <c r="P499" i="1"/>
  <c r="AW499" i="1"/>
  <c r="H495" i="1"/>
  <c r="R495" i="1"/>
  <c r="AW495" i="1"/>
  <c r="P495" i="1"/>
  <c r="R491" i="1"/>
  <c r="P491" i="1"/>
  <c r="K485" i="1"/>
  <c r="L485" i="1" s="1"/>
  <c r="AW485" i="1"/>
  <c r="P485" i="1"/>
  <c r="R475" i="1"/>
  <c r="H475" i="1"/>
  <c r="P475" i="1"/>
  <c r="AW475" i="1"/>
  <c r="K1133" i="1"/>
  <c r="L1133" i="1" s="1"/>
  <c r="AW1133" i="1"/>
  <c r="H904" i="1"/>
  <c r="AW904" i="1"/>
  <c r="R904" i="1"/>
  <c r="H655" i="1"/>
  <c r="AW655" i="1"/>
  <c r="AW204" i="1"/>
  <c r="H204" i="1"/>
  <c r="AW136" i="1"/>
  <c r="R136" i="1"/>
  <c r="H63" i="1"/>
  <c r="R63" i="1"/>
  <c r="AW1137" i="1"/>
  <c r="AW1089" i="1"/>
  <c r="H1105" i="1"/>
  <c r="AW212" i="1"/>
  <c r="H965" i="1"/>
  <c r="H208" i="1"/>
  <c r="H977" i="1"/>
  <c r="H954" i="1"/>
  <c r="P208" i="1"/>
  <c r="P655" i="1"/>
  <c r="P121" i="1"/>
  <c r="R785" i="1"/>
  <c r="P861" i="1"/>
  <c r="P925" i="1"/>
  <c r="P933" i="1"/>
  <c r="R973" i="1"/>
  <c r="R1001" i="1"/>
  <c r="R1097" i="1"/>
  <c r="P1109" i="1"/>
  <c r="R1117" i="1"/>
  <c r="R1137" i="1"/>
  <c r="P74" i="1"/>
  <c r="R114" i="1"/>
  <c r="R954" i="1"/>
  <c r="R962" i="1"/>
  <c r="P994" i="1"/>
  <c r="P774" i="1"/>
  <c r="AW758" i="1"/>
  <c r="AW643" i="1"/>
  <c r="AW67" i="1"/>
  <c r="H154" i="1"/>
  <c r="H925" i="1"/>
  <c r="AW1125" i="1"/>
  <c r="H973" i="1"/>
  <c r="K1158" i="1"/>
  <c r="L1158" i="1" s="1"/>
  <c r="AW1158" i="1"/>
  <c r="H1158" i="1"/>
  <c r="AW1154" i="1"/>
  <c r="H1154" i="1"/>
  <c r="H888" i="1"/>
  <c r="P888" i="1"/>
  <c r="H819" i="1"/>
  <c r="P819" i="1"/>
  <c r="H815" i="1"/>
  <c r="R815" i="1"/>
  <c r="K808" i="1"/>
  <c r="L808" i="1" s="1"/>
  <c r="R808" i="1"/>
  <c r="H788" i="1"/>
  <c r="R788" i="1"/>
  <c r="R661" i="1"/>
  <c r="H661" i="1"/>
  <c r="K658" i="1"/>
  <c r="L658" i="1" s="1"/>
  <c r="H658" i="1"/>
  <c r="K334" i="1"/>
  <c r="L334" i="1" s="1"/>
  <c r="H334" i="1"/>
  <c r="H326" i="1"/>
  <c r="AW326" i="1"/>
  <c r="H315" i="1"/>
  <c r="P315" i="1"/>
  <c r="AW1129" i="1"/>
  <c r="H1129" i="1"/>
  <c r="K1009" i="1"/>
  <c r="L1009" i="1" s="1"/>
  <c r="H1009" i="1"/>
  <c r="AW1009" i="1"/>
  <c r="AW997" i="1"/>
  <c r="H997" i="1"/>
  <c r="K985" i="1"/>
  <c r="L985" i="1" s="1"/>
  <c r="H985" i="1"/>
  <c r="AW985" i="1"/>
  <c r="K981" i="1"/>
  <c r="L981" i="1" s="1"/>
  <c r="H981" i="1"/>
  <c r="K958" i="1"/>
  <c r="L958" i="1" s="1"/>
  <c r="H958" i="1"/>
  <c r="AW950" i="1"/>
  <c r="H950" i="1"/>
  <c r="K908" i="1"/>
  <c r="L908" i="1" s="1"/>
  <c r="AW908" i="1"/>
  <c r="K857" i="1"/>
  <c r="L857" i="1" s="1"/>
  <c r="H857" i="1"/>
  <c r="AW857" i="1"/>
  <c r="H647" i="1"/>
  <c r="AW647" i="1"/>
  <c r="H200" i="1"/>
  <c r="AW200" i="1"/>
  <c r="P200" i="1"/>
  <c r="K158" i="1"/>
  <c r="L158" i="1" s="1"/>
  <c r="AW158" i="1"/>
  <c r="H95" i="1"/>
  <c r="R95" i="1"/>
  <c r="R78" i="1"/>
  <c r="AW78" i="1"/>
  <c r="AW988" i="1"/>
  <c r="AW121" i="1"/>
  <c r="AW1016" i="1"/>
  <c r="AW861" i="1"/>
  <c r="AW933" i="1"/>
  <c r="H1097" i="1"/>
  <c r="H933" i="1"/>
  <c r="H124" i="1"/>
  <c r="AW977" i="1"/>
  <c r="AW954" i="1"/>
  <c r="P643" i="1"/>
  <c r="P63" i="1"/>
  <c r="P991" i="1"/>
  <c r="P647" i="1"/>
  <c r="R861" i="1"/>
  <c r="R933" i="1"/>
  <c r="P985" i="1"/>
  <c r="P997" i="1"/>
  <c r="P1101" i="1"/>
  <c r="R1109" i="1"/>
  <c r="P1125" i="1"/>
  <c r="P1133" i="1"/>
  <c r="R74" i="1"/>
  <c r="R908" i="1"/>
  <c r="P758" i="1"/>
  <c r="P78" i="1"/>
  <c r="P904" i="1"/>
  <c r="R200" i="1"/>
  <c r="R758" i="1"/>
  <c r="R643" i="1"/>
  <c r="AW91" i="1"/>
  <c r="P67" i="1"/>
  <c r="AW63" i="1"/>
  <c r="R647" i="1"/>
  <c r="H74" i="1"/>
  <c r="AW981" i="1"/>
  <c r="H1350" i="1"/>
  <c r="AW1350" i="1"/>
  <c r="AW1325" i="1"/>
  <c r="H1325" i="1"/>
  <c r="K1310" i="1"/>
  <c r="L1310" i="1" s="1"/>
  <c r="H1310" i="1"/>
  <c r="K1306" i="1"/>
  <c r="L1306" i="1" s="1"/>
  <c r="AW1306" i="1"/>
  <c r="H902" i="1"/>
  <c r="AW902" i="1"/>
  <c r="H898" i="1"/>
  <c r="AW898" i="1"/>
  <c r="H822" i="1"/>
  <c r="AW822" i="1"/>
  <c r="H492" i="1"/>
  <c r="P492" i="1"/>
  <c r="H303" i="1"/>
  <c r="R303" i="1"/>
  <c r="K285" i="1"/>
  <c r="L285" i="1" s="1"/>
  <c r="H285" i="1"/>
  <c r="P285" i="1"/>
  <c r="K281" i="1"/>
  <c r="L281" i="1" s="1"/>
  <c r="AW281" i="1"/>
  <c r="H281" i="1"/>
  <c r="H247" i="1"/>
  <c r="R247" i="1"/>
  <c r="AW1176" i="1"/>
  <c r="AW1202" i="1"/>
  <c r="AW1080" i="1"/>
  <c r="H1080" i="1"/>
  <c r="K1056" i="1"/>
  <c r="L1056" i="1" s="1"/>
  <c r="AW1056" i="1"/>
  <c r="H1022" i="1"/>
  <c r="H864" i="1"/>
  <c r="AW864" i="1"/>
  <c r="K860" i="1"/>
  <c r="L860" i="1" s="1"/>
  <c r="AW860" i="1"/>
  <c r="AW718" i="1"/>
  <c r="K660" i="1"/>
  <c r="L660" i="1" s="1"/>
  <c r="H660" i="1"/>
  <c r="AW464" i="1"/>
  <c r="R464" i="1"/>
  <c r="K356" i="1"/>
  <c r="L356" i="1" s="1"/>
  <c r="H356" i="1"/>
  <c r="K306" i="1"/>
  <c r="L306" i="1" s="1"/>
  <c r="R306" i="1"/>
  <c r="K1083" i="1"/>
  <c r="L1083" i="1" s="1"/>
  <c r="AW1083" i="1"/>
  <c r="K1059" i="1"/>
  <c r="L1059" i="1" s="1"/>
  <c r="H1059" i="1"/>
  <c r="K885" i="1"/>
  <c r="L885" i="1" s="1"/>
  <c r="H885" i="1"/>
  <c r="P755" i="1"/>
  <c r="H755" i="1"/>
  <c r="R467" i="1"/>
  <c r="H467" i="1"/>
  <c r="K459" i="1"/>
  <c r="L459" i="1" s="1"/>
  <c r="H459" i="1"/>
  <c r="H455" i="1"/>
  <c r="R455" i="1"/>
  <c r="H245" i="1"/>
  <c r="AW245" i="1"/>
  <c r="K209" i="1"/>
  <c r="L209" i="1" s="1"/>
  <c r="AW209" i="1"/>
  <c r="H209" i="1"/>
  <c r="H61" i="1"/>
  <c r="AW61" i="1"/>
  <c r="AW1352" i="1"/>
  <c r="K1358" i="1"/>
  <c r="L1358" i="1" s="1"/>
  <c r="N1360" i="1" s="1"/>
  <c r="AW1358" i="1"/>
  <c r="P1358" i="1"/>
  <c r="K1184" i="1"/>
  <c r="L1184" i="1" s="1"/>
  <c r="P1184" i="1"/>
  <c r="P1163" i="1"/>
  <c r="H1163" i="1"/>
  <c r="K1134" i="1"/>
  <c r="L1134" i="1" s="1"/>
  <c r="AW1134" i="1"/>
  <c r="H1134" i="1"/>
  <c r="P912" i="1"/>
  <c r="H912" i="1"/>
  <c r="AW826" i="1"/>
  <c r="H826" i="1"/>
  <c r="P763" i="1"/>
  <c r="H763" i="1"/>
  <c r="H742" i="1"/>
  <c r="R742" i="1"/>
  <c r="AW742" i="1"/>
  <c r="H115" i="1"/>
  <c r="R115" i="1"/>
  <c r="AW115" i="1"/>
  <c r="K85" i="1"/>
  <c r="L85" i="1" s="1"/>
  <c r="AW85" i="1"/>
  <c r="R85" i="1"/>
  <c r="R75" i="1"/>
  <c r="P75" i="1"/>
  <c r="H1215" i="1"/>
  <c r="R899" i="1"/>
  <c r="P905" i="1"/>
  <c r="R1318" i="1"/>
  <c r="R100" i="1"/>
  <c r="H1067" i="1"/>
  <c r="R1067" i="1"/>
  <c r="H993" i="1"/>
  <c r="P993" i="1"/>
  <c r="H943" i="1"/>
  <c r="R943" i="1"/>
  <c r="H921" i="1"/>
  <c r="AW921" i="1"/>
  <c r="AW849" i="1"/>
  <c r="H849" i="1"/>
  <c r="R792" i="1"/>
  <c r="H792" i="1"/>
  <c r="R629" i="1"/>
  <c r="H629" i="1"/>
  <c r="P629" i="1"/>
  <c r="K558" i="1"/>
  <c r="L558" i="1" s="1"/>
  <c r="H558" i="1"/>
  <c r="H554" i="1"/>
  <c r="P554" i="1"/>
  <c r="R340" i="1"/>
  <c r="AW340" i="1"/>
  <c r="H262" i="1"/>
  <c r="AW262" i="1"/>
  <c r="K258" i="1"/>
  <c r="L258" i="1" s="1"/>
  <c r="P258" i="1"/>
  <c r="AW226" i="1"/>
  <c r="H226" i="1"/>
  <c r="H192" i="1"/>
  <c r="P192" i="1"/>
  <c r="AW140" i="1"/>
  <c r="P140" i="1"/>
  <c r="K132" i="1"/>
  <c r="L132" i="1" s="1"/>
  <c r="AW132" i="1"/>
  <c r="R128" i="1"/>
  <c r="P128" i="1"/>
  <c r="AW111" i="1"/>
  <c r="R111" i="1"/>
  <c r="K107" i="1"/>
  <c r="L107" i="1" s="1"/>
  <c r="R107" i="1"/>
  <c r="AW107" i="1"/>
  <c r="H107" i="1"/>
  <c r="P107" i="1"/>
  <c r="AW60" i="1"/>
  <c r="H43" i="1"/>
  <c r="P43" i="1"/>
  <c r="AW43" i="1"/>
  <c r="K1235" i="1"/>
  <c r="L1235" i="1" s="1"/>
  <c r="P1235" i="1"/>
  <c r="H108" i="1"/>
  <c r="AW108" i="1"/>
  <c r="H88" i="1"/>
  <c r="R88" i="1"/>
  <c r="AW88" i="1"/>
  <c r="AW82" i="1"/>
  <c r="P82" i="1"/>
  <c r="AW71" i="1"/>
  <c r="H71" i="1"/>
  <c r="R71" i="1"/>
  <c r="P1223" i="1"/>
  <c r="R1163" i="1"/>
  <c r="P37" i="1"/>
  <c r="P826" i="1"/>
  <c r="R1134" i="1"/>
  <c r="P1206" i="1"/>
  <c r="R1180" i="1"/>
  <c r="AW830" i="1"/>
  <c r="H1358" i="1"/>
  <c r="AW853" i="1"/>
  <c r="P853" i="1"/>
  <c r="H770" i="1"/>
  <c r="R770" i="1"/>
  <c r="AW578" i="1"/>
  <c r="H578" i="1"/>
  <c r="H364" i="1"/>
  <c r="P364" i="1"/>
  <c r="K284" i="1"/>
  <c r="L284" i="1" s="1"/>
  <c r="AW284" i="1"/>
  <c r="H284" i="1"/>
  <c r="R284" i="1"/>
  <c r="R43" i="1"/>
  <c r="AW796" i="1"/>
  <c r="AW993" i="1"/>
  <c r="AW1163" i="1"/>
  <c r="AW1242" i="1"/>
  <c r="AW969" i="1"/>
  <c r="AW912" i="1"/>
  <c r="H969" i="1"/>
  <c r="R1223" i="1"/>
  <c r="P1067" i="1"/>
  <c r="P1187" i="1"/>
  <c r="P57" i="1"/>
  <c r="R921" i="1"/>
  <c r="R82" i="1"/>
  <c r="P226" i="1"/>
  <c r="R558" i="1"/>
  <c r="R578" i="1"/>
  <c r="P262" i="1"/>
  <c r="P340" i="1"/>
  <c r="R364" i="1"/>
  <c r="P742" i="1"/>
  <c r="P46" i="1"/>
  <c r="R108" i="1"/>
  <c r="R132" i="1"/>
  <c r="AW1180" i="1"/>
  <c r="H85" i="1"/>
  <c r="H103" i="1"/>
  <c r="H100" i="1"/>
  <c r="K1335" i="1"/>
  <c r="L1335" i="1" s="1"/>
  <c r="AW1335" i="1"/>
  <c r="R1291" i="1"/>
  <c r="P1291" i="1"/>
  <c r="H1291" i="1"/>
  <c r="K1285" i="1"/>
  <c r="L1285" i="1" s="1"/>
  <c r="P1285" i="1"/>
  <c r="H1092" i="1"/>
  <c r="P1092" i="1"/>
  <c r="R1092" i="1"/>
  <c r="P1085" i="1"/>
  <c r="R1011" i="1"/>
  <c r="AW1011" i="1"/>
  <c r="R976" i="1"/>
  <c r="AW976" i="1"/>
  <c r="P976" i="1"/>
  <c r="AW949" i="1"/>
  <c r="P949" i="1"/>
  <c r="H949" i="1"/>
  <c r="K859" i="1"/>
  <c r="L859" i="1" s="1"/>
  <c r="AW859" i="1"/>
  <c r="H859" i="1"/>
  <c r="AW799" i="1"/>
  <c r="H799" i="1"/>
  <c r="R639" i="1"/>
  <c r="H639" i="1"/>
  <c r="K635" i="1"/>
  <c r="L635" i="1" s="1"/>
  <c r="AW635" i="1"/>
  <c r="P635" i="1"/>
  <c r="R635" i="1"/>
  <c r="H592" i="1"/>
  <c r="R592" i="1"/>
  <c r="H585" i="1"/>
  <c r="H328" i="1"/>
  <c r="AW328" i="1"/>
  <c r="P328" i="1"/>
  <c r="H324" i="1"/>
  <c r="R324" i="1"/>
  <c r="H313" i="1"/>
  <c r="R313" i="1"/>
  <c r="AW313" i="1"/>
  <c r="K307" i="1"/>
  <c r="L307" i="1" s="1"/>
  <c r="R307" i="1"/>
  <c r="P307" i="1"/>
  <c r="AW307" i="1"/>
  <c r="H287" i="1"/>
  <c r="R287" i="1"/>
  <c r="K1260" i="1"/>
  <c r="L1260" i="1" s="1"/>
  <c r="H1260" i="1"/>
  <c r="K1231" i="1"/>
  <c r="L1231" i="1" s="1"/>
  <c r="P1231" i="1"/>
  <c r="H830" i="1"/>
  <c r="R830" i="1"/>
  <c r="K733" i="1"/>
  <c r="L733" i="1" s="1"/>
  <c r="AW733" i="1"/>
  <c r="R733" i="1"/>
  <c r="H37" i="1"/>
  <c r="AW37" i="1"/>
  <c r="AW1187" i="1"/>
  <c r="R46" i="1"/>
  <c r="H136" i="1"/>
  <c r="H147" i="1"/>
  <c r="AW1223" i="1"/>
  <c r="AW1067" i="1"/>
  <c r="R1187" i="1"/>
  <c r="R57" i="1"/>
  <c r="P849" i="1"/>
  <c r="R226" i="1"/>
  <c r="R258" i="1"/>
  <c r="P770" i="1"/>
  <c r="R140" i="1"/>
  <c r="P844" i="1"/>
  <c r="R912" i="1"/>
  <c r="R1184" i="1"/>
  <c r="AW75" i="1"/>
  <c r="P115" i="1"/>
  <c r="AW763" i="1"/>
  <c r="AW554" i="1"/>
  <c r="H230" i="1"/>
  <c r="H258" i="1"/>
  <c r="H132" i="1"/>
  <c r="H976" i="1"/>
  <c r="AW192" i="1"/>
  <c r="R103" i="1"/>
  <c r="H635" i="1"/>
  <c r="H980" i="1"/>
  <c r="AW1184" i="1"/>
  <c r="AW581" i="1"/>
  <c r="K1381" i="1"/>
  <c r="L1381" i="1" s="1"/>
  <c r="H1381" i="1"/>
  <c r="AW1377" i="1"/>
  <c r="P1377" i="1"/>
  <c r="H1220" i="1"/>
  <c r="R1220" i="1"/>
  <c r="H1213" i="1"/>
  <c r="R1213" i="1"/>
  <c r="AW1213" i="1"/>
  <c r="K1210" i="1"/>
  <c r="L1210" i="1" s="1"/>
  <c r="AW1210" i="1"/>
  <c r="H1210" i="1"/>
  <c r="R1210" i="1"/>
  <c r="R1181" i="1"/>
  <c r="AW1173" i="1"/>
  <c r="H1173" i="1"/>
  <c r="R1173" i="1"/>
  <c r="K1160" i="1"/>
  <c r="L1160" i="1" s="1"/>
  <c r="P1160" i="1"/>
  <c r="H1160" i="1"/>
  <c r="AW1156" i="1"/>
  <c r="P1156" i="1"/>
  <c r="K1135" i="1"/>
  <c r="L1135" i="1" s="1"/>
  <c r="AW1135" i="1"/>
  <c r="K1131" i="1"/>
  <c r="L1131" i="1" s="1"/>
  <c r="AW1131" i="1"/>
  <c r="R1123" i="1"/>
  <c r="AW1123" i="1"/>
  <c r="P896" i="1"/>
  <c r="H896" i="1"/>
  <c r="H886" i="1"/>
  <c r="AW886" i="1"/>
  <c r="K882" i="1"/>
  <c r="L882" i="1" s="1"/>
  <c r="AW882" i="1"/>
  <c r="R882" i="1"/>
  <c r="H878" i="1"/>
  <c r="AW878" i="1"/>
  <c r="H870" i="1"/>
  <c r="R870" i="1"/>
  <c r="H817" i="1"/>
  <c r="R817" i="1"/>
  <c r="K806" i="1"/>
  <c r="L806" i="1" s="1"/>
  <c r="R806" i="1"/>
  <c r="H713" i="1"/>
  <c r="P713" i="1"/>
  <c r="K709" i="1"/>
  <c r="L709" i="1" s="1"/>
  <c r="AW709" i="1"/>
  <c r="H687" i="1"/>
  <c r="AW687" i="1"/>
  <c r="K683" i="1"/>
  <c r="L683" i="1" s="1"/>
  <c r="P683" i="1"/>
  <c r="H671" i="1"/>
  <c r="R671" i="1"/>
  <c r="AW671" i="1"/>
  <c r="H664" i="1"/>
  <c r="P664" i="1"/>
  <c r="K607" i="1"/>
  <c r="L607" i="1" s="1"/>
  <c r="H607" i="1"/>
  <c r="AW607" i="1"/>
  <c r="H595" i="1"/>
  <c r="R595" i="1"/>
  <c r="P595" i="1"/>
  <c r="K535" i="1"/>
  <c r="L535" i="1" s="1"/>
  <c r="H535" i="1"/>
  <c r="AW535" i="1"/>
  <c r="R535" i="1"/>
  <c r="H511" i="1"/>
  <c r="AW511" i="1"/>
  <c r="K507" i="1"/>
  <c r="L507" i="1" s="1"/>
  <c r="AW507" i="1"/>
  <c r="H493" i="1"/>
  <c r="R493" i="1"/>
  <c r="K483" i="1"/>
  <c r="L483" i="1" s="1"/>
  <c r="H483" i="1"/>
  <c r="AW483" i="1"/>
  <c r="H480" i="1"/>
  <c r="AW480" i="1"/>
  <c r="P480" i="1"/>
  <c r="K435" i="1"/>
  <c r="L435" i="1" s="1"/>
  <c r="R435" i="1"/>
  <c r="P435" i="1"/>
  <c r="H435" i="1"/>
  <c r="K406" i="1"/>
  <c r="L406" i="1" s="1"/>
  <c r="AW406" i="1"/>
  <c r="AW402" i="1"/>
  <c r="H402" i="1"/>
  <c r="H387" i="1"/>
  <c r="AW387" i="1"/>
  <c r="K383" i="1"/>
  <c r="L383" i="1" s="1"/>
  <c r="R383" i="1"/>
  <c r="K310" i="1"/>
  <c r="L310" i="1" s="1"/>
  <c r="H310" i="1"/>
  <c r="K207" i="1"/>
  <c r="L207" i="1" s="1"/>
  <c r="H207" i="1"/>
  <c r="R207" i="1"/>
  <c r="AW207" i="1"/>
  <c r="H203" i="1"/>
  <c r="AW203" i="1"/>
  <c r="H163" i="1"/>
  <c r="R163" i="1"/>
  <c r="K160" i="1"/>
  <c r="L160" i="1" s="1"/>
  <c r="P160" i="1"/>
  <c r="AW160" i="1"/>
  <c r="R301" i="1"/>
  <c r="P207" i="1"/>
  <c r="P143" i="1"/>
  <c r="P301" i="1"/>
  <c r="R370" i="1"/>
  <c r="R310" i="1"/>
  <c r="AW1332" i="1"/>
  <c r="R1332" i="1"/>
  <c r="AW1226" i="1"/>
  <c r="H1226" i="1"/>
  <c r="K934" i="1"/>
  <c r="L934" i="1" s="1"/>
  <c r="AW934" i="1"/>
  <c r="AW930" i="1"/>
  <c r="H930" i="1"/>
  <c r="H827" i="1"/>
  <c r="P827" i="1"/>
  <c r="K760" i="1"/>
  <c r="L760" i="1" s="1"/>
  <c r="H760" i="1"/>
  <c r="AW722" i="1"/>
  <c r="H722" i="1"/>
  <c r="H710" i="1"/>
  <c r="AW710" i="1"/>
  <c r="K706" i="1"/>
  <c r="L706" i="1" s="1"/>
  <c r="H706" i="1"/>
  <c r="H575" i="1"/>
  <c r="R575" i="1"/>
  <c r="AW575" i="1"/>
  <c r="H555" i="1"/>
  <c r="R555" i="1"/>
  <c r="AW555" i="1"/>
  <c r="H544" i="1"/>
  <c r="R544" i="1"/>
  <c r="K510" i="1"/>
  <c r="L510" i="1" s="1"/>
  <c r="AW510" i="1"/>
  <c r="K482" i="1"/>
  <c r="L482" i="1" s="1"/>
  <c r="AW482" i="1"/>
  <c r="H482" i="1"/>
  <c r="K434" i="1"/>
  <c r="L434" i="1" s="1"/>
  <c r="AW434" i="1"/>
  <c r="H434" i="1"/>
  <c r="H415" i="1"/>
  <c r="AW415" i="1"/>
  <c r="H341" i="1"/>
  <c r="AW341" i="1"/>
  <c r="K259" i="1"/>
  <c r="L259" i="1" s="1"/>
  <c r="H259" i="1"/>
  <c r="AW259" i="1"/>
  <c r="P259" i="1"/>
  <c r="K235" i="1"/>
  <c r="L235" i="1" s="1"/>
  <c r="P235" i="1"/>
  <c r="R235" i="1"/>
  <c r="H1117" i="1"/>
  <c r="H1033" i="1"/>
  <c r="K1257" i="1"/>
  <c r="L1257" i="1" s="1"/>
  <c r="AW1257" i="1"/>
  <c r="K707" i="1"/>
  <c r="L707" i="1" s="1"/>
  <c r="H707" i="1"/>
  <c r="K582" i="1"/>
  <c r="L582" i="1" s="1"/>
  <c r="H582" i="1"/>
  <c r="H368" i="1"/>
  <c r="R368" i="1"/>
  <c r="AW1382" i="1"/>
  <c r="H1357" i="1"/>
  <c r="AW1334" i="1"/>
  <c r="H1270" i="1"/>
  <c r="AW1010" i="1"/>
  <c r="H860" i="1"/>
  <c r="H559" i="1"/>
  <c r="AW521" i="1"/>
  <c r="AW293" i="1"/>
  <c r="AW257" i="1"/>
  <c r="K1246" i="1"/>
  <c r="H1246" i="1"/>
  <c r="AW1246" i="1"/>
  <c r="R1246" i="1"/>
  <c r="P1246" i="1"/>
  <c r="K1146" i="1"/>
  <c r="R1146" i="1"/>
  <c r="H1146" i="1"/>
  <c r="P1146" i="1"/>
  <c r="AW1146" i="1"/>
  <c r="K915" i="1"/>
  <c r="R915" i="1"/>
  <c r="H915" i="1"/>
  <c r="AW915" i="1"/>
  <c r="P915" i="1"/>
  <c r="K874" i="1"/>
  <c r="R874" i="1"/>
  <c r="H874" i="1"/>
  <c r="AW874" i="1"/>
  <c r="K754" i="1"/>
  <c r="R754" i="1"/>
  <c r="AW754" i="1"/>
  <c r="P754" i="1"/>
  <c r="H754" i="1"/>
  <c r="K747" i="1"/>
  <c r="H747" i="1"/>
  <c r="R747" i="1"/>
  <c r="AW747" i="1"/>
  <c r="P747" i="1"/>
  <c r="K719" i="1"/>
  <c r="H719" i="1"/>
  <c r="R719" i="1"/>
  <c r="P719" i="1"/>
  <c r="K653" i="1"/>
  <c r="R653" i="1"/>
  <c r="P653" i="1"/>
  <c r="AW653" i="1"/>
  <c r="K626" i="1"/>
  <c r="R626" i="1"/>
  <c r="AW626" i="1"/>
  <c r="H626" i="1"/>
  <c r="P626" i="1"/>
  <c r="K617" i="1"/>
  <c r="H617" i="1"/>
  <c r="P617" i="1"/>
  <c r="K545" i="1"/>
  <c r="H545" i="1"/>
  <c r="R545" i="1"/>
  <c r="P545" i="1"/>
  <c r="K539" i="1"/>
  <c r="H539" i="1"/>
  <c r="P539" i="1"/>
  <c r="R539" i="1"/>
  <c r="AW539" i="1"/>
  <c r="K529" i="1"/>
  <c r="H529" i="1"/>
  <c r="AW529" i="1"/>
  <c r="R529" i="1"/>
  <c r="P529" i="1"/>
  <c r="K439" i="1"/>
  <c r="R439" i="1"/>
  <c r="H439" i="1"/>
  <c r="P439" i="1"/>
  <c r="K343" i="1"/>
  <c r="H343" i="1"/>
  <c r="P343" i="1"/>
  <c r="AW343" i="1"/>
  <c r="R343" i="1"/>
  <c r="K335" i="1"/>
  <c r="L335" i="1" s="1"/>
  <c r="AW335" i="1"/>
  <c r="P335" i="1"/>
  <c r="H335" i="1"/>
  <c r="K319" i="1"/>
  <c r="H319" i="1"/>
  <c r="AW319" i="1"/>
  <c r="R319" i="1"/>
  <c r="K304" i="1"/>
  <c r="AW304" i="1"/>
  <c r="P304" i="1"/>
  <c r="H304" i="1"/>
  <c r="K276" i="1"/>
  <c r="H276" i="1"/>
  <c r="R276" i="1"/>
  <c r="AW439" i="1"/>
  <c r="K1383" i="1"/>
  <c r="L1383" i="1" s="1"/>
  <c r="R1383" i="1"/>
  <c r="P1383" i="1"/>
  <c r="K1380" i="1"/>
  <c r="H1380" i="1"/>
  <c r="P1380" i="1"/>
  <c r="K1373" i="1"/>
  <c r="AW1373" i="1"/>
  <c r="R1373" i="1"/>
  <c r="P1373" i="1"/>
  <c r="H1373" i="1"/>
  <c r="K1256" i="1"/>
  <c r="L1256" i="1" s="1"/>
  <c r="H1256" i="1"/>
  <c r="R1256" i="1"/>
  <c r="AW1256" i="1"/>
  <c r="P1256" i="1"/>
  <c r="K1252" i="1"/>
  <c r="H1252" i="1"/>
  <c r="R1252" i="1"/>
  <c r="P1252" i="1"/>
  <c r="K1249" i="1"/>
  <c r="AW1249" i="1"/>
  <c r="R1249" i="1"/>
  <c r="H1249" i="1"/>
  <c r="P1249" i="1"/>
  <c r="K1149" i="1"/>
  <c r="AW1149" i="1"/>
  <c r="R1149" i="1"/>
  <c r="P1149" i="1"/>
  <c r="H1149" i="1"/>
  <c r="K971" i="1"/>
  <c r="H971" i="1"/>
  <c r="R971" i="1"/>
  <c r="AW971" i="1"/>
  <c r="P971" i="1"/>
  <c r="K968" i="1"/>
  <c r="H968" i="1"/>
  <c r="R968" i="1"/>
  <c r="P968" i="1"/>
  <c r="AW968" i="1"/>
  <c r="K965" i="1"/>
  <c r="P965" i="1"/>
  <c r="R965" i="1"/>
  <c r="K959" i="1"/>
  <c r="L959" i="1" s="1"/>
  <c r="AW959" i="1"/>
  <c r="R959" i="1"/>
  <c r="K955" i="1"/>
  <c r="R955" i="1"/>
  <c r="P955" i="1"/>
  <c r="AW955" i="1"/>
  <c r="H955" i="1"/>
  <c r="K942" i="1"/>
  <c r="H942" i="1"/>
  <c r="AW942" i="1"/>
  <c r="R942" i="1"/>
  <c r="K877" i="1"/>
  <c r="AW877" i="1"/>
  <c r="H877" i="1"/>
  <c r="P877" i="1"/>
  <c r="K783" i="1"/>
  <c r="L783" i="1" s="1"/>
  <c r="AW783" i="1"/>
  <c r="P783" i="1"/>
  <c r="R783" i="1"/>
  <c r="K769" i="1"/>
  <c r="P769" i="1"/>
  <c r="AW769" i="1"/>
  <c r="H769" i="1"/>
  <c r="K766" i="1"/>
  <c r="R766" i="1"/>
  <c r="H766" i="1"/>
  <c r="P766" i="1"/>
  <c r="K757" i="1"/>
  <c r="L757" i="1" s="1"/>
  <c r="AW757" i="1"/>
  <c r="H757" i="1"/>
  <c r="R757" i="1"/>
  <c r="P757" i="1"/>
  <c r="K678" i="1"/>
  <c r="R678" i="1"/>
  <c r="H678" i="1"/>
  <c r="AW678" i="1"/>
  <c r="P678" i="1"/>
  <c r="K568" i="1"/>
  <c r="H568" i="1"/>
  <c r="P568" i="1"/>
  <c r="K550" i="1"/>
  <c r="H550" i="1"/>
  <c r="R550" i="1"/>
  <c r="P550" i="1"/>
  <c r="AW550" i="1"/>
  <c r="K457" i="1"/>
  <c r="L457" i="1" s="1"/>
  <c r="H457" i="1"/>
  <c r="AW457" i="1"/>
  <c r="R457" i="1"/>
  <c r="P457" i="1"/>
  <c r="K450" i="1"/>
  <c r="AW450" i="1"/>
  <c r="H450" i="1"/>
  <c r="R450" i="1"/>
  <c r="P450" i="1"/>
  <c r="K441" i="1"/>
  <c r="H441" i="1"/>
  <c r="AW441" i="1"/>
  <c r="R441" i="1"/>
  <c r="P441" i="1"/>
  <c r="K367" i="1"/>
  <c r="R367" i="1"/>
  <c r="AW367" i="1"/>
  <c r="H367" i="1"/>
  <c r="P367" i="1"/>
  <c r="K361" i="1"/>
  <c r="H361" i="1"/>
  <c r="R361" i="1"/>
  <c r="AW361" i="1"/>
  <c r="P361" i="1"/>
  <c r="K357" i="1"/>
  <c r="L357" i="1" s="1"/>
  <c r="AW357" i="1"/>
  <c r="P357" i="1"/>
  <c r="H357" i="1"/>
  <c r="K346" i="1"/>
  <c r="P346" i="1"/>
  <c r="AW346" i="1"/>
  <c r="H346" i="1"/>
  <c r="K1370" i="1"/>
  <c r="R1370" i="1"/>
  <c r="H1370" i="1"/>
  <c r="AW1370" i="1"/>
  <c r="K937" i="1"/>
  <c r="H937" i="1"/>
  <c r="P937" i="1"/>
  <c r="AW937" i="1"/>
  <c r="K931" i="1"/>
  <c r="L931" i="1" s="1"/>
  <c r="H931" i="1"/>
  <c r="AW931" i="1"/>
  <c r="R931" i="1"/>
  <c r="P931" i="1"/>
  <c r="K918" i="1"/>
  <c r="H918" i="1"/>
  <c r="R918" i="1"/>
  <c r="K668" i="1"/>
  <c r="AW668" i="1"/>
  <c r="H668" i="1"/>
  <c r="R668" i="1"/>
  <c r="P668" i="1"/>
  <c r="K642" i="1"/>
  <c r="H642" i="1"/>
  <c r="P642" i="1"/>
  <c r="R642" i="1"/>
  <c r="K526" i="1"/>
  <c r="P526" i="1"/>
  <c r="R526" i="1"/>
  <c r="AW526" i="1"/>
  <c r="K419" i="1"/>
  <c r="H419" i="1"/>
  <c r="P419" i="1"/>
  <c r="AW419" i="1"/>
  <c r="K332" i="1"/>
  <c r="L332" i="1" s="1"/>
  <c r="R332" i="1"/>
  <c r="AW332" i="1"/>
  <c r="H332" i="1"/>
  <c r="P332" i="1"/>
  <c r="K325" i="1"/>
  <c r="P325" i="1"/>
  <c r="H325" i="1"/>
  <c r="K316" i="1"/>
  <c r="R316" i="1"/>
  <c r="H316" i="1"/>
  <c r="P316" i="1"/>
  <c r="AW316" i="1"/>
  <c r="K292" i="1"/>
  <c r="P292" i="1"/>
  <c r="R292" i="1"/>
  <c r="H292" i="1"/>
  <c r="K280" i="1"/>
  <c r="H280" i="1"/>
  <c r="AW280" i="1"/>
  <c r="P280" i="1"/>
  <c r="K273" i="1"/>
  <c r="AW273" i="1"/>
  <c r="R273" i="1"/>
  <c r="H273" i="1"/>
  <c r="P273" i="1"/>
  <c r="AW642" i="1"/>
  <c r="AW292" i="1"/>
  <c r="AW617" i="1"/>
  <c r="AW325" i="1"/>
  <c r="AW545" i="1"/>
  <c r="R937" i="1"/>
  <c r="R280" i="1"/>
  <c r="R419" i="1"/>
  <c r="AW719" i="1"/>
  <c r="H526" i="1"/>
  <c r="K1337" i="1"/>
  <c r="R1337" i="1"/>
  <c r="H1337" i="1"/>
  <c r="AW1337" i="1"/>
  <c r="P1337" i="1"/>
  <c r="K1331" i="1"/>
  <c r="L1331" i="1" s="1"/>
  <c r="P1331" i="1"/>
  <c r="AW1331" i="1"/>
  <c r="K1327" i="1"/>
  <c r="P1327" i="1"/>
  <c r="AW1327" i="1"/>
  <c r="H1327" i="1"/>
  <c r="R1327" i="1"/>
  <c r="K1323" i="1"/>
  <c r="R1323" i="1"/>
  <c r="H1323" i="1"/>
  <c r="K1312" i="1"/>
  <c r="H1312" i="1"/>
  <c r="R1312" i="1"/>
  <c r="P1312" i="1"/>
  <c r="AW1312" i="1"/>
  <c r="K1308" i="1"/>
  <c r="L1308" i="1" s="1"/>
  <c r="R1308" i="1"/>
  <c r="H1308" i="1"/>
  <c r="P1308" i="1"/>
  <c r="K1301" i="1"/>
  <c r="R1301" i="1"/>
  <c r="P1301" i="1"/>
  <c r="AW1301" i="1"/>
  <c r="K1273" i="1"/>
  <c r="H1273" i="1"/>
  <c r="AW1273" i="1"/>
  <c r="R1273" i="1"/>
  <c r="P1273" i="1"/>
  <c r="K1258" i="1"/>
  <c r="L1258" i="1" s="1"/>
  <c r="AW1258" i="1"/>
  <c r="R1258" i="1"/>
  <c r="H1258" i="1"/>
  <c r="P1258" i="1"/>
  <c r="K1162" i="1"/>
  <c r="R1162" i="1"/>
  <c r="H1162" i="1"/>
  <c r="AW1162" i="1"/>
  <c r="P1162" i="1"/>
  <c r="K1159" i="1"/>
  <c r="L1159" i="1" s="1"/>
  <c r="H1159" i="1"/>
  <c r="P1159" i="1"/>
  <c r="AW1159" i="1"/>
  <c r="R1159" i="1"/>
  <c r="K1155" i="1"/>
  <c r="H1155" i="1"/>
  <c r="R1155" i="1"/>
  <c r="K1152" i="1"/>
  <c r="AW1152" i="1"/>
  <c r="P1152" i="1"/>
  <c r="H1152" i="1"/>
  <c r="K1032" i="1"/>
  <c r="L1032" i="1" s="1"/>
  <c r="H1032" i="1"/>
  <c r="AW1032" i="1"/>
  <c r="R1032" i="1"/>
  <c r="K1021" i="1"/>
  <c r="H1021" i="1"/>
  <c r="R1021" i="1"/>
  <c r="P1021" i="1"/>
  <c r="AW1021" i="1"/>
  <c r="K1013" i="1"/>
  <c r="H1013" i="1"/>
  <c r="P1013" i="1"/>
  <c r="AW1013" i="1"/>
  <c r="K1007" i="1"/>
  <c r="L1007" i="1" s="1"/>
  <c r="H1007" i="1"/>
  <c r="R1007" i="1"/>
  <c r="AW1007" i="1"/>
  <c r="K986" i="1"/>
  <c r="H986" i="1"/>
  <c r="P986" i="1"/>
  <c r="AW986" i="1"/>
  <c r="R986" i="1"/>
  <c r="K982" i="1"/>
  <c r="L982" i="1" s="1"/>
  <c r="AW982" i="1"/>
  <c r="R982" i="1"/>
  <c r="H982" i="1"/>
  <c r="K978" i="1"/>
  <c r="P978" i="1"/>
  <c r="H978" i="1"/>
  <c r="R978" i="1"/>
  <c r="K974" i="1"/>
  <c r="R974" i="1"/>
  <c r="P974" i="1"/>
  <c r="AW974" i="1"/>
  <c r="K911" i="1"/>
  <c r="H911" i="1"/>
  <c r="AW911" i="1"/>
  <c r="R911" i="1"/>
  <c r="K895" i="1"/>
  <c r="H895" i="1"/>
  <c r="R895" i="1"/>
  <c r="K887" i="1"/>
  <c r="H887" i="1"/>
  <c r="R887" i="1"/>
  <c r="K884" i="1"/>
  <c r="L884" i="1" s="1"/>
  <c r="AW884" i="1"/>
  <c r="R884" i="1"/>
  <c r="H884" i="1"/>
  <c r="K880" i="1"/>
  <c r="P880" i="1"/>
  <c r="R880" i="1"/>
  <c r="AW880" i="1"/>
  <c r="H880" i="1"/>
  <c r="K863" i="1"/>
  <c r="H863" i="1"/>
  <c r="R863" i="1"/>
  <c r="K843" i="1"/>
  <c r="H843" i="1"/>
  <c r="AW843" i="1"/>
  <c r="P843" i="1"/>
  <c r="K840" i="1"/>
  <c r="R840" i="1"/>
  <c r="P840" i="1"/>
  <c r="H840" i="1"/>
  <c r="K834" i="1"/>
  <c r="L834" i="1" s="1"/>
  <c r="AW834" i="1"/>
  <c r="P834" i="1"/>
  <c r="H834" i="1"/>
  <c r="K828" i="1"/>
  <c r="AW828" i="1"/>
  <c r="R828" i="1"/>
  <c r="H828" i="1"/>
  <c r="P828" i="1"/>
  <c r="K825" i="1"/>
  <c r="P825" i="1"/>
  <c r="AW825" i="1"/>
  <c r="K816" i="1"/>
  <c r="H816" i="1"/>
  <c r="AW816" i="1"/>
  <c r="P816" i="1"/>
  <c r="R816" i="1"/>
  <c r="K807" i="1"/>
  <c r="L807" i="1" s="1"/>
  <c r="H807" i="1"/>
  <c r="R807" i="1"/>
  <c r="K804" i="1"/>
  <c r="H804" i="1"/>
  <c r="R804" i="1"/>
  <c r="P804" i="1"/>
  <c r="K801" i="1"/>
  <c r="P801" i="1"/>
  <c r="H801" i="1"/>
  <c r="K795" i="1"/>
  <c r="H795" i="1"/>
  <c r="AW795" i="1"/>
  <c r="R795" i="1"/>
  <c r="P795" i="1"/>
  <c r="K692" i="1"/>
  <c r="H692" i="1"/>
  <c r="AW692" i="1"/>
  <c r="R692" i="1"/>
  <c r="K685" i="1"/>
  <c r="L685" i="1" s="1"/>
  <c r="AW685" i="1"/>
  <c r="H685" i="1"/>
  <c r="R685" i="1"/>
  <c r="P685" i="1"/>
  <c r="K681" i="1"/>
  <c r="L681" i="1" s="1"/>
  <c r="H681" i="1"/>
  <c r="P681" i="1"/>
  <c r="AW681" i="1"/>
  <c r="K599" i="1"/>
  <c r="R599" i="1"/>
  <c r="H599" i="1"/>
  <c r="AW599" i="1"/>
  <c r="P599" i="1"/>
  <c r="K596" i="1"/>
  <c r="H596" i="1"/>
  <c r="AW596" i="1"/>
  <c r="R596" i="1"/>
  <c r="P596" i="1"/>
  <c r="K593" i="1"/>
  <c r="P593" i="1"/>
  <c r="H593" i="1"/>
  <c r="AW593" i="1"/>
  <c r="K590" i="1"/>
  <c r="P590" i="1"/>
  <c r="AW590" i="1"/>
  <c r="K583" i="1"/>
  <c r="L583" i="1" s="1"/>
  <c r="H583" i="1"/>
  <c r="R583" i="1"/>
  <c r="AW583" i="1"/>
  <c r="K580" i="1"/>
  <c r="H580" i="1"/>
  <c r="R580" i="1"/>
  <c r="AW580" i="1"/>
  <c r="P580" i="1"/>
  <c r="K571" i="1"/>
  <c r="H571" i="1"/>
  <c r="R571" i="1"/>
  <c r="AW571" i="1"/>
  <c r="P571" i="1"/>
  <c r="K515" i="1"/>
  <c r="R515" i="1"/>
  <c r="AW515" i="1"/>
  <c r="H515" i="1"/>
  <c r="K509" i="1"/>
  <c r="L509" i="1" s="1"/>
  <c r="AW509" i="1"/>
  <c r="P509" i="1"/>
  <c r="H509" i="1"/>
  <c r="K484" i="1"/>
  <c r="L484" i="1" s="1"/>
  <c r="AW484" i="1"/>
  <c r="P484" i="1"/>
  <c r="R484" i="1"/>
  <c r="K463" i="1"/>
  <c r="H463" i="1"/>
  <c r="R463" i="1"/>
  <c r="P463" i="1"/>
  <c r="K460" i="1"/>
  <c r="L460" i="1" s="1"/>
  <c r="P460" i="1"/>
  <c r="H460" i="1"/>
  <c r="AW460" i="1"/>
  <c r="K375" i="1"/>
  <c r="AW375" i="1"/>
  <c r="R375" i="1"/>
  <c r="P375" i="1"/>
  <c r="H375" i="1"/>
  <c r="K369" i="1"/>
  <c r="H369" i="1"/>
  <c r="P369" i="1"/>
  <c r="R369" i="1"/>
  <c r="R325" i="1"/>
  <c r="H653" i="1"/>
  <c r="P874" i="1"/>
  <c r="P918" i="1"/>
  <c r="P276" i="1"/>
  <c r="R335" i="1"/>
  <c r="R304" i="1"/>
  <c r="K1368" i="1"/>
  <c r="R1368" i="1"/>
  <c r="H1368" i="1"/>
  <c r="P1368" i="1"/>
  <c r="AW1368" i="1"/>
  <c r="K1342" i="1"/>
  <c r="H1342" i="1"/>
  <c r="P1342" i="1"/>
  <c r="K1339" i="1"/>
  <c r="AW1339" i="1"/>
  <c r="R1339" i="1"/>
  <c r="P1339" i="1"/>
  <c r="H1339" i="1"/>
  <c r="K1244" i="1"/>
  <c r="P1244" i="1"/>
  <c r="H1244" i="1"/>
  <c r="R1244" i="1"/>
  <c r="AW1244" i="1"/>
  <c r="K1221" i="1"/>
  <c r="H1221" i="1"/>
  <c r="R1221" i="1"/>
  <c r="P1221" i="1"/>
  <c r="K1192" i="1"/>
  <c r="H1192" i="1"/>
  <c r="R1192" i="1"/>
  <c r="P1192" i="1"/>
  <c r="K1182" i="1"/>
  <c r="L1182" i="1" s="1"/>
  <c r="AW1182" i="1"/>
  <c r="R1182" i="1"/>
  <c r="H1182" i="1"/>
  <c r="P1182" i="1"/>
  <c r="K1175" i="1"/>
  <c r="P1175" i="1"/>
  <c r="R1175" i="1"/>
  <c r="H1175" i="1"/>
  <c r="K1167" i="1"/>
  <c r="AW1167" i="1"/>
  <c r="H1167" i="1"/>
  <c r="K1144" i="1"/>
  <c r="R1144" i="1"/>
  <c r="H1144" i="1"/>
  <c r="P1144" i="1"/>
  <c r="AW1144" i="1"/>
  <c r="K1138" i="1"/>
  <c r="H1138" i="1"/>
  <c r="R1138" i="1"/>
  <c r="AW1138" i="1"/>
  <c r="K1132" i="1"/>
  <c r="L1132" i="1" s="1"/>
  <c r="P1132" i="1"/>
  <c r="AW1132" i="1"/>
  <c r="H1132" i="1"/>
  <c r="R1132" i="1"/>
  <c r="K1121" i="1"/>
  <c r="H1121" i="1"/>
  <c r="R1121" i="1"/>
  <c r="P1121" i="1"/>
  <c r="K1115" i="1"/>
  <c r="R1115" i="1"/>
  <c r="P1115" i="1"/>
  <c r="H1115" i="1"/>
  <c r="K1096" i="1"/>
  <c r="H1096" i="1"/>
  <c r="R1096" i="1"/>
  <c r="AW1096" i="1"/>
  <c r="P1096" i="1"/>
  <c r="K1062" i="1"/>
  <c r="P1062" i="1"/>
  <c r="R1062" i="1"/>
  <c r="H1062" i="1"/>
  <c r="K1034" i="1"/>
  <c r="L1034" i="1" s="1"/>
  <c r="AW1034" i="1"/>
  <c r="H1034" i="1"/>
  <c r="R1034" i="1"/>
  <c r="K913" i="1"/>
  <c r="AW913" i="1"/>
  <c r="H913" i="1"/>
  <c r="R913" i="1"/>
  <c r="P913" i="1"/>
  <c r="K871" i="1"/>
  <c r="H871" i="1"/>
  <c r="R871" i="1"/>
  <c r="K865" i="1"/>
  <c r="H865" i="1"/>
  <c r="R865" i="1"/>
  <c r="AW865" i="1"/>
  <c r="P865" i="1"/>
  <c r="K717" i="1"/>
  <c r="H717" i="1"/>
  <c r="P717" i="1"/>
  <c r="R717" i="1"/>
  <c r="AW717" i="1"/>
  <c r="K711" i="1"/>
  <c r="H711" i="1"/>
  <c r="R711" i="1"/>
  <c r="AW711" i="1"/>
  <c r="P711" i="1"/>
  <c r="K695" i="1"/>
  <c r="H695" i="1"/>
  <c r="R695" i="1"/>
  <c r="AW695" i="1"/>
  <c r="P695" i="1"/>
  <c r="K614" i="1"/>
  <c r="H614" i="1"/>
  <c r="AW614" i="1"/>
  <c r="P614" i="1"/>
  <c r="K608" i="1"/>
  <c r="L608" i="1" s="1"/>
  <c r="H608" i="1"/>
  <c r="R608" i="1"/>
  <c r="P608" i="1"/>
  <c r="AW608" i="1"/>
  <c r="K602" i="1"/>
  <c r="R602" i="1"/>
  <c r="H602" i="1"/>
  <c r="K518" i="1"/>
  <c r="AW518" i="1"/>
  <c r="H518" i="1"/>
  <c r="R518" i="1"/>
  <c r="P518" i="1"/>
  <c r="K416" i="1"/>
  <c r="P416" i="1"/>
  <c r="H416" i="1"/>
  <c r="R416" i="1"/>
  <c r="AW416" i="1"/>
  <c r="K410" i="1"/>
  <c r="L410" i="1" s="1"/>
  <c r="H410" i="1"/>
  <c r="AW410" i="1"/>
  <c r="P410" i="1"/>
  <c r="R410" i="1"/>
  <c r="K403" i="1"/>
  <c r="AW403" i="1"/>
  <c r="R403" i="1"/>
  <c r="P403" i="1"/>
  <c r="K384" i="1"/>
  <c r="L384" i="1" s="1"/>
  <c r="H384" i="1"/>
  <c r="P384" i="1"/>
  <c r="AW384" i="1"/>
  <c r="R384" i="1"/>
  <c r="K378" i="1"/>
  <c r="AW378" i="1"/>
  <c r="H378" i="1"/>
  <c r="P378" i="1"/>
  <c r="R378" i="1"/>
  <c r="K267" i="1"/>
  <c r="AW267" i="1"/>
  <c r="K244" i="1"/>
  <c r="AW244" i="1"/>
  <c r="K241" i="1"/>
  <c r="K227" i="1"/>
  <c r="P227" i="1"/>
  <c r="H227" i="1"/>
  <c r="K196" i="1"/>
  <c r="H196" i="1"/>
  <c r="P196" i="1"/>
  <c r="K151" i="1"/>
  <c r="K145" i="1"/>
  <c r="K139" i="1"/>
  <c r="K131" i="1"/>
  <c r="L131" i="1" s="1"/>
  <c r="H131" i="1"/>
  <c r="AW131" i="1"/>
  <c r="K113" i="1"/>
  <c r="K40" i="1"/>
  <c r="R40" i="1"/>
  <c r="AW40" i="1"/>
  <c r="K31" i="1"/>
  <c r="H31" i="1"/>
  <c r="H267" i="1"/>
  <c r="H151" i="1"/>
  <c r="AW227" i="1"/>
  <c r="AW31" i="1"/>
  <c r="K1314" i="1"/>
  <c r="H1314" i="1"/>
  <c r="R1314" i="1"/>
  <c r="K1289" i="1"/>
  <c r="H1289" i="1"/>
  <c r="R1289" i="1"/>
  <c r="K1240" i="1"/>
  <c r="H1240" i="1"/>
  <c r="R1240" i="1"/>
  <c r="K1224" i="1"/>
  <c r="R1224" i="1"/>
  <c r="AW1224" i="1"/>
  <c r="K1187" i="1"/>
  <c r="K1178" i="1"/>
  <c r="H1178" i="1"/>
  <c r="R1178" i="1"/>
  <c r="K1171" i="1"/>
  <c r="K1124" i="1"/>
  <c r="H1124" i="1"/>
  <c r="K1114" i="1"/>
  <c r="K1102" i="1"/>
  <c r="AW1102" i="1"/>
  <c r="K1086" i="1"/>
  <c r="H1086" i="1"/>
  <c r="R1086" i="1"/>
  <c r="K1079" i="1"/>
  <c r="K1072" i="1"/>
  <c r="AW1072" i="1"/>
  <c r="R1072" i="1"/>
  <c r="H1072" i="1"/>
  <c r="K1065" i="1"/>
  <c r="AW1065" i="1"/>
  <c r="R1065" i="1"/>
  <c r="K1054" i="1"/>
  <c r="AW1054" i="1"/>
  <c r="P1054" i="1"/>
  <c r="H1054" i="1"/>
  <c r="K1015" i="1"/>
  <c r="H1015" i="1"/>
  <c r="K917" i="1"/>
  <c r="K897" i="1"/>
  <c r="K889" i="1"/>
  <c r="H889" i="1"/>
  <c r="K845" i="1"/>
  <c r="H845" i="1"/>
  <c r="K833" i="1"/>
  <c r="L833" i="1" s="1"/>
  <c r="AW833" i="1"/>
  <c r="H833" i="1"/>
  <c r="K794" i="1"/>
  <c r="K785" i="1"/>
  <c r="L785" i="1" s="1"/>
  <c r="H785" i="1"/>
  <c r="K756" i="1"/>
  <c r="L756" i="1" s="1"/>
  <c r="R756" i="1"/>
  <c r="AW756" i="1"/>
  <c r="K727" i="1"/>
  <c r="R727" i="1"/>
  <c r="K721" i="1"/>
  <c r="H721" i="1"/>
  <c r="K710" i="1"/>
  <c r="L710" i="1" s="1"/>
  <c r="R710" i="1"/>
  <c r="K694" i="1"/>
  <c r="P694" i="1"/>
  <c r="K684" i="1"/>
  <c r="L684" i="1" s="1"/>
  <c r="R684" i="1"/>
  <c r="K670" i="1"/>
  <c r="R670" i="1"/>
  <c r="K570" i="1"/>
  <c r="K547" i="1"/>
  <c r="K538" i="1"/>
  <c r="R538" i="1"/>
  <c r="K449" i="1"/>
  <c r="K431" i="1"/>
  <c r="L431" i="1" s="1"/>
  <c r="H431" i="1"/>
  <c r="R431" i="1"/>
  <c r="K428" i="1"/>
  <c r="R428" i="1"/>
  <c r="K421" i="1"/>
  <c r="K380" i="1"/>
  <c r="H380" i="1"/>
  <c r="K349" i="1"/>
  <c r="AW349" i="1"/>
  <c r="K331" i="1"/>
  <c r="L331" i="1" s="1"/>
  <c r="H331" i="1"/>
  <c r="P331" i="1"/>
  <c r="AW331" i="1"/>
  <c r="K294" i="1"/>
  <c r="K286" i="1"/>
  <c r="H286" i="1"/>
  <c r="K255" i="1"/>
  <c r="H255" i="1"/>
  <c r="AW255" i="1"/>
  <c r="K230" i="1"/>
  <c r="P230" i="1"/>
  <c r="R230" i="1"/>
  <c r="K220" i="1"/>
  <c r="P220" i="1"/>
  <c r="K210" i="1"/>
  <c r="L210" i="1" s="1"/>
  <c r="R210" i="1"/>
  <c r="AW210" i="1"/>
  <c r="K195" i="1"/>
  <c r="K169" i="1"/>
  <c r="K150" i="1"/>
  <c r="R150" i="1"/>
  <c r="AW150" i="1"/>
  <c r="H150" i="1"/>
  <c r="K134" i="1"/>
  <c r="L134" i="1" s="1"/>
  <c r="P134" i="1"/>
  <c r="K120" i="1"/>
  <c r="H120" i="1"/>
  <c r="K98" i="1"/>
  <c r="AW98" i="1"/>
  <c r="K87" i="1"/>
  <c r="R87" i="1"/>
  <c r="AW87" i="1"/>
  <c r="K70" i="1"/>
  <c r="R70" i="1"/>
  <c r="P70" i="1"/>
  <c r="K55" i="1"/>
  <c r="K36" i="1"/>
  <c r="K211" i="1"/>
  <c r="H211" i="1"/>
  <c r="P211" i="1"/>
  <c r="K187" i="1"/>
  <c r="K179" i="1"/>
  <c r="AW179" i="1"/>
  <c r="K167" i="1"/>
  <c r="K135" i="1"/>
  <c r="L135" i="1" s="1"/>
  <c r="R135" i="1"/>
  <c r="K116" i="1"/>
  <c r="P116" i="1"/>
  <c r="K99" i="1"/>
  <c r="P99" i="1"/>
  <c r="K93" i="1"/>
  <c r="K81" i="1"/>
  <c r="L81" i="1" s="1"/>
  <c r="H81" i="1"/>
  <c r="K64" i="1"/>
  <c r="H64" i="1"/>
  <c r="P64" i="1"/>
  <c r="R64" i="1"/>
  <c r="AW64" i="1"/>
  <c r="K52" i="1"/>
  <c r="K42" i="1"/>
  <c r="K34" i="1"/>
  <c r="H34" i="1"/>
  <c r="AW34" i="1"/>
  <c r="R139" i="1"/>
  <c r="AW99" i="1"/>
  <c r="P231" i="1"/>
  <c r="P241" i="1"/>
  <c r="P56" i="1"/>
  <c r="P52" i="1"/>
  <c r="AW211" i="1"/>
  <c r="H183" i="1"/>
  <c r="K1364" i="1"/>
  <c r="H1364" i="1"/>
  <c r="K1268" i="1"/>
  <c r="K1266" i="1"/>
  <c r="R1266" i="1"/>
  <c r="K1194" i="1"/>
  <c r="H1194" i="1"/>
  <c r="R1194" i="1"/>
  <c r="K1189" i="1"/>
  <c r="K1185" i="1"/>
  <c r="L1185" i="1" s="1"/>
  <c r="R1185" i="1"/>
  <c r="AW1185" i="1"/>
  <c r="K1174" i="1"/>
  <c r="AW1174" i="1"/>
  <c r="K1140" i="1"/>
  <c r="H1140" i="1"/>
  <c r="K1120" i="1"/>
  <c r="K1110" i="1"/>
  <c r="L1110" i="1" s="1"/>
  <c r="AW1110" i="1"/>
  <c r="K1106" i="1"/>
  <c r="L1106" i="1" s="1"/>
  <c r="H1106" i="1"/>
  <c r="P1106" i="1"/>
  <c r="K1095" i="1"/>
  <c r="K1082" i="1"/>
  <c r="L1082" i="1" s="1"/>
  <c r="H1082" i="1"/>
  <c r="K1075" i="1"/>
  <c r="AW1075" i="1"/>
  <c r="K1061" i="1"/>
  <c r="H1061" i="1"/>
  <c r="AW1061" i="1"/>
  <c r="K1050" i="1"/>
  <c r="K1023" i="1"/>
  <c r="AW1023" i="1"/>
  <c r="K990" i="1"/>
  <c r="H990" i="1"/>
  <c r="P990" i="1"/>
  <c r="K922" i="1"/>
  <c r="AW922" i="1"/>
  <c r="K883" i="1"/>
  <c r="L883" i="1" s="1"/>
  <c r="H883" i="1"/>
  <c r="K818" i="1"/>
  <c r="H818" i="1"/>
  <c r="R818" i="1"/>
  <c r="K810" i="1"/>
  <c r="L810" i="1" s="1"/>
  <c r="H810" i="1"/>
  <c r="AW810" i="1"/>
  <c r="P810" i="1"/>
  <c r="K797" i="1"/>
  <c r="H797" i="1"/>
  <c r="K775" i="1"/>
  <c r="H775" i="1"/>
  <c r="R775" i="1"/>
  <c r="K750" i="1"/>
  <c r="AW750" i="1"/>
  <c r="H750" i="1"/>
  <c r="K741" i="1"/>
  <c r="K700" i="1"/>
  <c r="H700" i="1"/>
  <c r="P700" i="1"/>
  <c r="K680" i="1"/>
  <c r="K656" i="1"/>
  <c r="L656" i="1" s="1"/>
  <c r="AW656" i="1"/>
  <c r="P656" i="1"/>
  <c r="K616" i="1"/>
  <c r="R616" i="1"/>
  <c r="K610" i="1"/>
  <c r="L610" i="1" s="1"/>
  <c r="AW610" i="1"/>
  <c r="K576" i="1"/>
  <c r="H576" i="1"/>
  <c r="K556" i="1"/>
  <c r="L556" i="1" s="1"/>
  <c r="H556" i="1"/>
  <c r="K531" i="1"/>
  <c r="L531" i="1" s="1"/>
  <c r="H531" i="1"/>
  <c r="P531" i="1"/>
  <c r="K522" i="1"/>
  <c r="AW522" i="1"/>
  <c r="H522" i="1"/>
  <c r="K520" i="1"/>
  <c r="K492" i="1"/>
  <c r="R492" i="1"/>
  <c r="K465" i="1"/>
  <c r="K453" i="1"/>
  <c r="AW453" i="1"/>
  <c r="K409" i="1"/>
  <c r="L409" i="1" s="1"/>
  <c r="H409" i="1"/>
  <c r="K390" i="1"/>
  <c r="R390" i="1"/>
  <c r="K360" i="1"/>
  <c r="L360" i="1" s="1"/>
  <c r="AW360" i="1"/>
  <c r="K345" i="1"/>
  <c r="K338" i="1"/>
  <c r="AW338" i="1"/>
  <c r="K297" i="1"/>
  <c r="K279" i="1"/>
  <c r="R279" i="1"/>
  <c r="AW279" i="1"/>
  <c r="K252" i="1"/>
  <c r="AW252" i="1"/>
  <c r="P252" i="1"/>
  <c r="H252" i="1"/>
  <c r="K237" i="1"/>
  <c r="H237" i="1"/>
  <c r="P237" i="1"/>
  <c r="K217" i="1"/>
  <c r="H217" i="1"/>
  <c r="K199" i="1"/>
  <c r="R199" i="1"/>
  <c r="AW199" i="1"/>
  <c r="H199" i="1"/>
  <c r="K157" i="1"/>
  <c r="L157" i="1" s="1"/>
  <c r="AW157" i="1"/>
  <c r="K147" i="1"/>
  <c r="K130" i="1"/>
  <c r="AW130" i="1"/>
  <c r="H130" i="1"/>
  <c r="K112" i="1"/>
  <c r="H112" i="1"/>
  <c r="R112" i="1"/>
  <c r="K105" i="1"/>
  <c r="K89" i="1"/>
  <c r="H89" i="1"/>
  <c r="K84" i="1"/>
  <c r="L84" i="1" s="1"/>
  <c r="AW84" i="1"/>
  <c r="K30" i="1"/>
  <c r="AW30" i="1"/>
  <c r="P30" i="1"/>
  <c r="AW169" i="1"/>
  <c r="AW220" i="1"/>
  <c r="AW492" i="1"/>
  <c r="AW42" i="1"/>
  <c r="AW818" i="1"/>
  <c r="AW421" i="1"/>
  <c r="AW241" i="1"/>
  <c r="AW1268" i="1"/>
  <c r="H1095" i="1"/>
  <c r="H345" i="1"/>
  <c r="H294" i="1"/>
  <c r="AW917" i="1"/>
  <c r="H109" i="1"/>
  <c r="AW1114" i="1"/>
  <c r="H1227" i="1"/>
  <c r="AW1283" i="1"/>
  <c r="H40" i="1"/>
  <c r="AW196" i="1"/>
  <c r="AW89" i="1"/>
  <c r="R167" i="1"/>
  <c r="H1110" i="1"/>
  <c r="P1307" i="1"/>
  <c r="P481" i="1"/>
  <c r="P195" i="1"/>
  <c r="H55" i="1"/>
  <c r="H684" i="1"/>
  <c r="AW283" i="1"/>
  <c r="H283" i="1"/>
  <c r="R237" i="1"/>
  <c r="P883" i="1"/>
  <c r="P1075" i="1"/>
  <c r="P279" i="1"/>
  <c r="P135" i="1"/>
  <c r="R93" i="1"/>
  <c r="P157" i="1"/>
  <c r="R465" i="1"/>
  <c r="R889" i="1"/>
  <c r="P34" i="1"/>
  <c r="P794" i="1"/>
  <c r="P818" i="1"/>
  <c r="P1050" i="1"/>
  <c r="P1082" i="1"/>
  <c r="P1114" i="1"/>
  <c r="P1314" i="1"/>
  <c r="R196" i="1"/>
  <c r="P244" i="1"/>
  <c r="P380" i="1"/>
  <c r="P1140" i="1"/>
  <c r="P1268" i="1"/>
  <c r="AW231" i="1"/>
  <c r="AW576" i="1"/>
  <c r="AW237" i="1"/>
  <c r="R179" i="1"/>
  <c r="AW187" i="1"/>
  <c r="AW139" i="1"/>
  <c r="R211" i="1"/>
  <c r="R227" i="1"/>
  <c r="R255" i="1"/>
  <c r="AW183" i="1"/>
  <c r="AW775" i="1"/>
  <c r="AW556" i="1"/>
  <c r="H30" i="1"/>
  <c r="AW380" i="1"/>
  <c r="AW700" i="1"/>
  <c r="H297" i="1"/>
  <c r="R183" i="1"/>
  <c r="R231" i="1"/>
  <c r="H52" i="1"/>
  <c r="K11" i="1"/>
  <c r="H11" i="1"/>
  <c r="K27" i="1"/>
  <c r="K23" i="1"/>
  <c r="P23" i="1"/>
  <c r="H23" i="1"/>
  <c r="K18" i="1"/>
  <c r="K15" i="1"/>
  <c r="K13" i="1"/>
  <c r="P13" i="1"/>
  <c r="K1366" i="1"/>
  <c r="H1366" i="1"/>
  <c r="K1363" i="1"/>
  <c r="K1361" i="1"/>
  <c r="R1361" i="1"/>
  <c r="K1355" i="1"/>
  <c r="K1352" i="1"/>
  <c r="R1352" i="1"/>
  <c r="K1349" i="1"/>
  <c r="AW1349" i="1"/>
  <c r="K1346" i="1"/>
  <c r="R1346" i="1"/>
  <c r="K1344" i="1"/>
  <c r="K1321" i="1"/>
  <c r="H1321" i="1"/>
  <c r="R1321" i="1"/>
  <c r="K1296" i="1"/>
  <c r="H1296" i="1"/>
  <c r="K1291" i="1"/>
  <c r="K1286" i="1"/>
  <c r="K1282" i="1"/>
  <c r="L1282" i="1" s="1"/>
  <c r="R1282" i="1"/>
  <c r="K1279" i="1"/>
  <c r="K1275" i="1"/>
  <c r="K1242" i="1"/>
  <c r="H1242" i="1"/>
  <c r="R1242" i="1"/>
  <c r="K1239" i="1"/>
  <c r="K1237" i="1"/>
  <c r="K1234" i="1"/>
  <c r="L1234" i="1" s="1"/>
  <c r="R1234" i="1"/>
  <c r="K1230" i="1"/>
  <c r="AW1230" i="1"/>
  <c r="H1230" i="1"/>
  <c r="K1226" i="1"/>
  <c r="R1226" i="1"/>
  <c r="K1223" i="1"/>
  <c r="K1217" i="1"/>
  <c r="H1217" i="1"/>
  <c r="R1217" i="1"/>
  <c r="K1206" i="1"/>
  <c r="L1206" i="1" s="1"/>
  <c r="AW1206" i="1"/>
  <c r="K1200" i="1"/>
  <c r="P1200" i="1"/>
  <c r="AW1200" i="1"/>
  <c r="K1142" i="1"/>
  <c r="H1142" i="1"/>
  <c r="K1130" i="1"/>
  <c r="AW1130" i="1"/>
  <c r="R1130" i="1"/>
  <c r="K1127" i="1"/>
  <c r="K1123" i="1"/>
  <c r="K1113" i="1"/>
  <c r="H1113" i="1"/>
  <c r="R1113" i="1"/>
  <c r="AW1113" i="1"/>
  <c r="K1105" i="1"/>
  <c r="R1105" i="1"/>
  <c r="K1101" i="1"/>
  <c r="AW1101" i="1"/>
  <c r="K1098" i="1"/>
  <c r="K1094" i="1"/>
  <c r="H1094" i="1"/>
  <c r="R1094" i="1"/>
  <c r="AW1094" i="1"/>
  <c r="K1091" i="1"/>
  <c r="K1085" i="1"/>
  <c r="L1085" i="1" s="1"/>
  <c r="H1085" i="1"/>
  <c r="K1081" i="1"/>
  <c r="L1081" i="1" s="1"/>
  <c r="R1081" i="1"/>
  <c r="K1078" i="1"/>
  <c r="R1078" i="1"/>
  <c r="AW1078" i="1"/>
  <c r="K1067" i="1"/>
  <c r="K1060" i="1"/>
  <c r="L1060" i="1" s="1"/>
  <c r="H1060" i="1"/>
  <c r="P1060" i="1"/>
  <c r="K1057" i="1"/>
  <c r="L1057" i="1" s="1"/>
  <c r="R1057" i="1"/>
  <c r="K1053" i="1"/>
  <c r="AW1053" i="1"/>
  <c r="H1053" i="1"/>
  <c r="K1049" i="1"/>
  <c r="R1049" i="1"/>
  <c r="K1046" i="1"/>
  <c r="P1046" i="1"/>
  <c r="K1044" i="1"/>
  <c r="P1044" i="1"/>
  <c r="K1042" i="1"/>
  <c r="K1040" i="1"/>
  <c r="P1040" i="1"/>
  <c r="K1038" i="1"/>
  <c r="P1038" i="1"/>
  <c r="K1036" i="1"/>
  <c r="K1030" i="1"/>
  <c r="H1030" i="1"/>
  <c r="AW1030" i="1"/>
  <c r="P1030" i="1"/>
  <c r="K1026" i="1"/>
  <c r="AW1026" i="1"/>
  <c r="K1017" i="1"/>
  <c r="H1017" i="1"/>
  <c r="R1017" i="1"/>
  <c r="K1005" i="1"/>
  <c r="AW1005" i="1"/>
  <c r="H1005" i="1"/>
  <c r="K1001" i="1"/>
  <c r="K998" i="1"/>
  <c r="P998" i="1"/>
  <c r="K989" i="1"/>
  <c r="K953" i="1"/>
  <c r="H953" i="1"/>
  <c r="AW953" i="1"/>
  <c r="K946" i="1"/>
  <c r="K929" i="1"/>
  <c r="H929" i="1"/>
  <c r="AW929" i="1"/>
  <c r="K925" i="1"/>
  <c r="K920" i="1"/>
  <c r="R920" i="1"/>
  <c r="K909" i="1"/>
  <c r="L909" i="1" s="1"/>
  <c r="AW909" i="1"/>
  <c r="H909" i="1"/>
  <c r="K906" i="1"/>
  <c r="L906" i="1" s="1"/>
  <c r="H906" i="1"/>
  <c r="P906" i="1"/>
  <c r="K900" i="1"/>
  <c r="H900" i="1"/>
  <c r="K891" i="1"/>
  <c r="H891" i="1"/>
  <c r="K856" i="1"/>
  <c r="L856" i="1" s="1"/>
  <c r="AW856" i="1"/>
  <c r="K850" i="1"/>
  <c r="AW850" i="1"/>
  <c r="K847" i="1"/>
  <c r="K838" i="1"/>
  <c r="R838" i="1"/>
  <c r="K836" i="1"/>
  <c r="K823" i="1"/>
  <c r="H823" i="1"/>
  <c r="R823" i="1"/>
  <c r="K820" i="1"/>
  <c r="P820" i="1"/>
  <c r="K812" i="1"/>
  <c r="H812" i="1"/>
  <c r="K809" i="1"/>
  <c r="L809" i="1" s="1"/>
  <c r="AW809" i="1"/>
  <c r="K790" i="1"/>
  <c r="H790" i="1"/>
  <c r="R790" i="1"/>
  <c r="K787" i="1"/>
  <c r="AW787" i="1"/>
  <c r="K781" i="1"/>
  <c r="L781" i="1" s="1"/>
  <c r="AW781" i="1"/>
  <c r="K778" i="1"/>
  <c r="H778" i="1"/>
  <c r="P778" i="1"/>
  <c r="K774" i="1"/>
  <c r="R774" i="1"/>
  <c r="K771" i="1"/>
  <c r="K764" i="1"/>
  <c r="K759" i="1"/>
  <c r="L759" i="1" s="1"/>
  <c r="N760" i="1" s="1"/>
  <c r="AW759" i="1"/>
  <c r="K749" i="1"/>
  <c r="H749" i="1"/>
  <c r="K743" i="1"/>
  <c r="H743" i="1"/>
  <c r="K740" i="1"/>
  <c r="R740" i="1"/>
  <c r="K735" i="1"/>
  <c r="L735" i="1" s="1"/>
  <c r="R735" i="1"/>
  <c r="K723" i="1"/>
  <c r="H723" i="1"/>
  <c r="K713" i="1"/>
  <c r="AW713" i="1"/>
  <c r="K703" i="1"/>
  <c r="H703" i="1"/>
  <c r="R703" i="1"/>
  <c r="K690" i="1"/>
  <c r="R690" i="1"/>
  <c r="K687" i="1"/>
  <c r="R687" i="1"/>
  <c r="K676" i="1"/>
  <c r="P676" i="1"/>
  <c r="AW676" i="1"/>
  <c r="K672" i="1"/>
  <c r="K666" i="1"/>
  <c r="H666" i="1"/>
  <c r="K663" i="1"/>
  <c r="R663" i="1"/>
  <c r="K651" i="1"/>
  <c r="H651" i="1"/>
  <c r="AW651" i="1"/>
  <c r="P651" i="1"/>
  <c r="K644" i="1"/>
  <c r="R644" i="1"/>
  <c r="K638" i="1"/>
  <c r="H638" i="1"/>
  <c r="R638" i="1"/>
  <c r="K631" i="1"/>
  <c r="L631" i="1" s="1"/>
  <c r="R631" i="1"/>
  <c r="K624" i="1"/>
  <c r="H624" i="1"/>
  <c r="AW624" i="1"/>
  <c r="K619" i="1"/>
  <c r="P619" i="1"/>
  <c r="K588" i="1"/>
  <c r="P588" i="1"/>
  <c r="K585" i="1"/>
  <c r="L585" i="1" s="1"/>
  <c r="AW585" i="1"/>
  <c r="K573" i="1"/>
  <c r="K566" i="1"/>
  <c r="AW566" i="1"/>
  <c r="R566" i="1"/>
  <c r="K562" i="1"/>
  <c r="K552" i="1"/>
  <c r="H552" i="1"/>
  <c r="R552" i="1"/>
  <c r="K541" i="1"/>
  <c r="K534" i="1"/>
  <c r="L534" i="1" s="1"/>
  <c r="H534" i="1"/>
  <c r="AW534" i="1"/>
  <c r="K511" i="1"/>
  <c r="K504" i="1"/>
  <c r="H504" i="1"/>
  <c r="R504" i="1"/>
  <c r="AW504" i="1"/>
  <c r="K501" i="1"/>
  <c r="AW501" i="1"/>
  <c r="H501" i="1"/>
  <c r="K497" i="1"/>
  <c r="AW497" i="1"/>
  <c r="H497" i="1"/>
  <c r="K494" i="1"/>
  <c r="P494" i="1"/>
  <c r="K491" i="1"/>
  <c r="H491" i="1"/>
  <c r="AW491" i="1"/>
  <c r="K486" i="1"/>
  <c r="P486" i="1"/>
  <c r="K477" i="1"/>
  <c r="H477" i="1"/>
  <c r="K473" i="1"/>
  <c r="K470" i="1"/>
  <c r="K452" i="1"/>
  <c r="R452" i="1"/>
  <c r="K445" i="1"/>
  <c r="H445" i="1"/>
  <c r="K437" i="1"/>
  <c r="H437" i="1"/>
  <c r="K427" i="1"/>
  <c r="R427" i="1"/>
  <c r="P427" i="1"/>
  <c r="H427" i="1"/>
  <c r="K424" i="1"/>
  <c r="AW424" i="1"/>
  <c r="K412" i="1"/>
  <c r="K398" i="1"/>
  <c r="H398" i="1"/>
  <c r="K392" i="1"/>
  <c r="AW392" i="1"/>
  <c r="P392" i="1"/>
  <c r="K373" i="1"/>
  <c r="H373" i="1"/>
  <c r="K365" i="1"/>
  <c r="K355" i="1"/>
  <c r="H355" i="1"/>
  <c r="K352" i="1"/>
  <c r="R352" i="1"/>
  <c r="AW352" i="1"/>
  <c r="H352" i="1"/>
  <c r="K348" i="1"/>
  <c r="P348" i="1"/>
  <c r="AW348" i="1"/>
  <c r="K323" i="1"/>
  <c r="H323" i="1"/>
  <c r="K312" i="1"/>
  <c r="K309" i="1"/>
  <c r="L309" i="1" s="1"/>
  <c r="AW309" i="1"/>
  <c r="K300" i="1"/>
  <c r="P300" i="1"/>
  <c r="K288" i="1"/>
  <c r="H288" i="1"/>
  <c r="K282" i="1"/>
  <c r="L282" i="1" s="1"/>
  <c r="P282" i="1"/>
  <c r="K271" i="1"/>
  <c r="H271" i="1"/>
  <c r="K263" i="1"/>
  <c r="H263" i="1"/>
  <c r="K251" i="1"/>
  <c r="H251" i="1"/>
  <c r="K248" i="1"/>
  <c r="AW248" i="1"/>
  <c r="K239" i="1"/>
  <c r="H239" i="1"/>
  <c r="AW239" i="1"/>
  <c r="K225" i="1"/>
  <c r="AW225" i="1"/>
  <c r="K222" i="1"/>
  <c r="AW222" i="1"/>
  <c r="K219" i="1"/>
  <c r="H219" i="1"/>
  <c r="R219" i="1"/>
  <c r="K213" i="1"/>
  <c r="K206" i="1"/>
  <c r="L206" i="1" s="1"/>
  <c r="H206" i="1"/>
  <c r="AW206" i="1"/>
  <c r="P206" i="1"/>
  <c r="K202" i="1"/>
  <c r="AW202" i="1"/>
  <c r="H202" i="1"/>
  <c r="K198" i="1"/>
  <c r="K191" i="1"/>
  <c r="H191" i="1"/>
  <c r="K189" i="1"/>
  <c r="AW189" i="1"/>
  <c r="K174" i="1"/>
  <c r="H174" i="1"/>
  <c r="AW174" i="1"/>
  <c r="K171" i="1"/>
  <c r="P171" i="1"/>
  <c r="K162" i="1"/>
  <c r="H162" i="1"/>
  <c r="K156" i="1"/>
  <c r="L156" i="1" s="1"/>
  <c r="AW156" i="1"/>
  <c r="H156" i="1"/>
  <c r="K153" i="1"/>
  <c r="AW153" i="1"/>
  <c r="K141" i="1"/>
  <c r="K126" i="1"/>
  <c r="H126" i="1"/>
  <c r="AW126" i="1"/>
  <c r="K122" i="1"/>
  <c r="R122" i="1"/>
  <c r="K108" i="1"/>
  <c r="L108" i="1" s="1"/>
  <c r="P108" i="1"/>
  <c r="K104" i="1"/>
  <c r="P104" i="1"/>
  <c r="AW104" i="1"/>
  <c r="H104" i="1"/>
  <c r="K101" i="1"/>
  <c r="K79" i="1"/>
  <c r="H79" i="1"/>
  <c r="K76" i="1"/>
  <c r="P76" i="1"/>
  <c r="K69" i="1"/>
  <c r="K66" i="1"/>
  <c r="H66" i="1"/>
  <c r="K58" i="1"/>
  <c r="R58" i="1"/>
  <c r="K50" i="1"/>
  <c r="H50" i="1"/>
  <c r="AW50" i="1"/>
  <c r="K47" i="1"/>
  <c r="R47" i="1"/>
  <c r="AW47" i="1"/>
  <c r="H47" i="1"/>
  <c r="K44" i="1"/>
  <c r="P44" i="1"/>
  <c r="H241" i="1"/>
  <c r="H116" i="1"/>
  <c r="R31" i="1"/>
  <c r="R113" i="1"/>
  <c r="R145" i="1"/>
  <c r="H231" i="1"/>
  <c r="K16" i="1"/>
  <c r="H16" i="1"/>
  <c r="K1356" i="1"/>
  <c r="L1356" i="1" s="1"/>
  <c r="H1356" i="1"/>
  <c r="P1356" i="1"/>
  <c r="K1311" i="1"/>
  <c r="P1311" i="1"/>
  <c r="K1276" i="1"/>
  <c r="P1276" i="1"/>
  <c r="K1270" i="1"/>
  <c r="K1264" i="1"/>
  <c r="K1227" i="1"/>
  <c r="AW1227" i="1"/>
  <c r="K1191" i="1"/>
  <c r="K1181" i="1"/>
  <c r="L1181" i="1" s="1"/>
  <c r="AW1181" i="1"/>
  <c r="H1181" i="1"/>
  <c r="K1169" i="1"/>
  <c r="R1169" i="1"/>
  <c r="K867" i="1"/>
  <c r="H867" i="1"/>
  <c r="K839" i="1"/>
  <c r="H839" i="1"/>
  <c r="AW839" i="1"/>
  <c r="K831" i="1"/>
  <c r="L831" i="1" s="1"/>
  <c r="R831" i="1"/>
  <c r="K762" i="1"/>
  <c r="H762" i="1"/>
  <c r="K730" i="1"/>
  <c r="K697" i="1"/>
  <c r="AW697" i="1"/>
  <c r="K673" i="1"/>
  <c r="H673" i="1"/>
  <c r="AW673" i="1"/>
  <c r="K661" i="1"/>
  <c r="K645" i="1"/>
  <c r="H645" i="1"/>
  <c r="K629" i="1"/>
  <c r="AW629" i="1"/>
  <c r="K605" i="1"/>
  <c r="AW605" i="1"/>
  <c r="K586" i="1"/>
  <c r="H586" i="1"/>
  <c r="P586" i="1"/>
  <c r="K563" i="1"/>
  <c r="H563" i="1"/>
  <c r="AW563" i="1"/>
  <c r="K553" i="1"/>
  <c r="AW553" i="1"/>
  <c r="K443" i="1"/>
  <c r="H443" i="1"/>
  <c r="P443" i="1"/>
  <c r="K418" i="1"/>
  <c r="K377" i="1"/>
  <c r="AW377" i="1"/>
  <c r="K363" i="1"/>
  <c r="H363" i="1"/>
  <c r="AW363" i="1"/>
  <c r="K340" i="1"/>
  <c r="H340" i="1"/>
  <c r="K321" i="1"/>
  <c r="H321" i="1"/>
  <c r="K269" i="1"/>
  <c r="H269" i="1"/>
  <c r="AW269" i="1"/>
  <c r="K234" i="1"/>
  <c r="L234" i="1" s="1"/>
  <c r="H234" i="1"/>
  <c r="K214" i="1"/>
  <c r="K186" i="1"/>
  <c r="K138" i="1"/>
  <c r="R138" i="1"/>
  <c r="AW1314" i="1"/>
  <c r="AW867" i="1"/>
  <c r="R36" i="1"/>
  <c r="AW345" i="1"/>
  <c r="AW570" i="1"/>
  <c r="AW741" i="1"/>
  <c r="AW56" i="1"/>
  <c r="AW1120" i="1"/>
  <c r="AW465" i="1"/>
  <c r="R694" i="1"/>
  <c r="H1079" i="1"/>
  <c r="H570" i="1"/>
  <c r="H538" i="1"/>
  <c r="H465" i="1"/>
  <c r="AW297" i="1"/>
  <c r="AW151" i="1"/>
  <c r="AW147" i="1"/>
  <c r="R151" i="1"/>
  <c r="AW195" i="1"/>
  <c r="R1191" i="1"/>
  <c r="H1235" i="1"/>
  <c r="R99" i="1"/>
  <c r="P922" i="1"/>
  <c r="P169" i="1"/>
  <c r="R241" i="1"/>
  <c r="R345" i="1"/>
  <c r="R377" i="1"/>
  <c r="R409" i="1"/>
  <c r="R449" i="1"/>
  <c r="R553" i="1"/>
  <c r="R605" i="1"/>
  <c r="R741" i="1"/>
  <c r="R833" i="1"/>
  <c r="R897" i="1"/>
  <c r="R985" i="1"/>
  <c r="P1185" i="1"/>
  <c r="R234" i="1"/>
  <c r="P338" i="1"/>
  <c r="P670" i="1"/>
  <c r="P730" i="1"/>
  <c r="R680" i="1"/>
  <c r="R52" i="1"/>
  <c r="AW538" i="1"/>
  <c r="AW1140" i="1"/>
  <c r="AW1169" i="1"/>
  <c r="AW1240" i="1"/>
  <c r="AW1311" i="1"/>
  <c r="AW1015" i="1"/>
  <c r="R267" i="1"/>
  <c r="AW1270" i="1"/>
  <c r="AW762" i="1"/>
  <c r="AW1095" i="1"/>
  <c r="R56" i="1"/>
  <c r="R187" i="1"/>
  <c r="H1120" i="1"/>
  <c r="H508" i="1"/>
  <c r="H428" i="1"/>
  <c r="H139" i="1"/>
  <c r="H42" i="1"/>
  <c r="H418" i="1"/>
  <c r="H917" i="1"/>
  <c r="R116" i="1"/>
  <c r="R147" i="1"/>
  <c r="R195" i="1"/>
  <c r="H1114" i="1"/>
  <c r="H1191" i="1"/>
  <c r="H1231" i="1"/>
  <c r="AW1235" i="1"/>
  <c r="H1311" i="1"/>
  <c r="AW645" i="1"/>
  <c r="AW93" i="1"/>
  <c r="AW217" i="1"/>
  <c r="H99" i="1"/>
  <c r="AW797" i="1"/>
  <c r="R1110" i="1"/>
  <c r="P1110" i="1"/>
  <c r="P563" i="1"/>
  <c r="P186" i="1"/>
  <c r="P151" i="1"/>
  <c r="R55" i="1"/>
  <c r="AW684" i="1"/>
  <c r="R922" i="1"/>
  <c r="H214" i="1"/>
  <c r="R283" i="1"/>
  <c r="R30" i="1"/>
  <c r="P831" i="1"/>
  <c r="P431" i="1"/>
  <c r="P255" i="1"/>
  <c r="R839" i="1"/>
  <c r="R867" i="1"/>
  <c r="R883" i="1"/>
  <c r="R1075" i="1"/>
  <c r="R1227" i="1"/>
  <c r="P199" i="1"/>
  <c r="P55" i="1"/>
  <c r="P81" i="1"/>
  <c r="P89" i="1"/>
  <c r="P109" i="1"/>
  <c r="R157" i="1"/>
  <c r="R169" i="1"/>
  <c r="P217" i="1"/>
  <c r="P349" i="1"/>
  <c r="P421" i="1"/>
  <c r="P453" i="1"/>
  <c r="R481" i="1"/>
  <c r="P673" i="1"/>
  <c r="P697" i="1"/>
  <c r="P721" i="1"/>
  <c r="P785" i="1"/>
  <c r="P845" i="1"/>
  <c r="P1061" i="1"/>
  <c r="P1169" i="1"/>
  <c r="P1189" i="1"/>
  <c r="P42" i="1"/>
  <c r="P130" i="1"/>
  <c r="R338" i="1"/>
  <c r="P610" i="1"/>
  <c r="R762" i="1"/>
  <c r="R810" i="1"/>
  <c r="R1054" i="1"/>
  <c r="P1086" i="1"/>
  <c r="P1102" i="1"/>
  <c r="P1174" i="1"/>
  <c r="P1230" i="1"/>
  <c r="R1270" i="1"/>
  <c r="R1358" i="1"/>
  <c r="R1366" i="1"/>
  <c r="P390" i="1"/>
  <c r="P556" i="1"/>
  <c r="R700" i="1"/>
  <c r="R1036" i="1"/>
  <c r="R1060" i="1"/>
  <c r="P1240" i="1"/>
  <c r="P1264" i="1"/>
  <c r="P1352" i="1"/>
  <c r="P84" i="1"/>
  <c r="R244" i="1"/>
  <c r="R380" i="1"/>
  <c r="P428" i="1"/>
  <c r="P684" i="1"/>
  <c r="P1124" i="1"/>
  <c r="R1140" i="1"/>
  <c r="R1200" i="1"/>
  <c r="R1268" i="1"/>
  <c r="P1364" i="1"/>
  <c r="AW167" i="1"/>
  <c r="P36" i="1"/>
  <c r="R360" i="1"/>
  <c r="R576" i="1"/>
  <c r="R656" i="1"/>
  <c r="R131" i="1"/>
  <c r="AW547" i="1"/>
  <c r="AW390" i="1"/>
  <c r="AW112" i="1"/>
  <c r="AW70" i="1"/>
  <c r="P363" i="1"/>
  <c r="P139" i="1"/>
  <c r="P267" i="1"/>
  <c r="AW727" i="1"/>
  <c r="AW831" i="1"/>
  <c r="P150" i="1"/>
  <c r="AW774" i="1"/>
  <c r="AW634" i="1"/>
  <c r="AW778" i="1"/>
  <c r="H850" i="1"/>
  <c r="AW998" i="1"/>
  <c r="H1050" i="1"/>
  <c r="AW1082" i="1"/>
  <c r="H1206" i="1"/>
  <c r="H1234" i="1"/>
  <c r="H1282" i="1"/>
  <c r="P27" i="1"/>
  <c r="H856" i="1"/>
  <c r="AW900" i="1"/>
  <c r="AW1060" i="1"/>
  <c r="AW1276" i="1"/>
  <c r="H349" i="1"/>
  <c r="AW925" i="1"/>
  <c r="H1049" i="1"/>
  <c r="AW1085" i="1"/>
  <c r="P31" i="1"/>
  <c r="P131" i="1"/>
  <c r="H735" i="1"/>
  <c r="H1023" i="1"/>
  <c r="H1075" i="1"/>
  <c r="H1307" i="1"/>
  <c r="AW52" i="1"/>
  <c r="H756" i="1"/>
  <c r="H1224" i="1"/>
  <c r="AW81" i="1"/>
  <c r="H157" i="1"/>
  <c r="H377" i="1"/>
  <c r="AW1057" i="1"/>
  <c r="K29" i="1"/>
  <c r="K26" i="1"/>
  <c r="P26" i="1"/>
  <c r="K22" i="1"/>
  <c r="K20" i="1"/>
  <c r="K1384" i="1"/>
  <c r="L1384" i="1" s="1"/>
  <c r="H1384" i="1"/>
  <c r="R1384" i="1"/>
  <c r="K1377" i="1"/>
  <c r="R1377" i="1"/>
  <c r="K1374" i="1"/>
  <c r="AW1374" i="1"/>
  <c r="K1340" i="1"/>
  <c r="H1340" i="1"/>
  <c r="P1340" i="1"/>
  <c r="K1332" i="1"/>
  <c r="L1332" i="1" s="1"/>
  <c r="H1332" i="1"/>
  <c r="K1328" i="1"/>
  <c r="K1324" i="1"/>
  <c r="AW1324" i="1"/>
  <c r="R1324" i="1"/>
  <c r="H1324" i="1"/>
  <c r="K1318" i="1"/>
  <c r="K1316" i="1"/>
  <c r="K1305" i="1"/>
  <c r="AW1305" i="1"/>
  <c r="R1305" i="1"/>
  <c r="K1302" i="1"/>
  <c r="K1298" i="1"/>
  <c r="AW1298" i="1"/>
  <c r="R1298" i="1"/>
  <c r="H1298" i="1"/>
  <c r="K1295" i="1"/>
  <c r="P1295" i="1"/>
  <c r="K1293" i="1"/>
  <c r="K1262" i="1"/>
  <c r="H1262" i="1"/>
  <c r="K1253" i="1"/>
  <c r="K1250" i="1"/>
  <c r="AW1250" i="1"/>
  <c r="R1250" i="1"/>
  <c r="H1250" i="1"/>
  <c r="K1219" i="1"/>
  <c r="H1219" i="1"/>
  <c r="K1214" i="1"/>
  <c r="K1212" i="1"/>
  <c r="P1212" i="1"/>
  <c r="K1209" i="1"/>
  <c r="L1209" i="1" s="1"/>
  <c r="R1209" i="1"/>
  <c r="K1205" i="1"/>
  <c r="AW1205" i="1"/>
  <c r="H1205" i="1"/>
  <c r="K1202" i="1"/>
  <c r="R1202" i="1"/>
  <c r="K1199" i="1"/>
  <c r="AW1199" i="1"/>
  <c r="K1196" i="1"/>
  <c r="K1165" i="1"/>
  <c r="H1165" i="1"/>
  <c r="K1156" i="1"/>
  <c r="L1156" i="1" s="1"/>
  <c r="R1156" i="1"/>
  <c r="K1153" i="1"/>
  <c r="R1153" i="1"/>
  <c r="K1136" i="1"/>
  <c r="H1136" i="1"/>
  <c r="K1126" i="1"/>
  <c r="H1126" i="1"/>
  <c r="K1112" i="1"/>
  <c r="R1112" i="1"/>
  <c r="K1093" i="1"/>
  <c r="K1088" i="1"/>
  <c r="R1088" i="1"/>
  <c r="K1063" i="1"/>
  <c r="H1063" i="1"/>
  <c r="K1029" i="1"/>
  <c r="K1025" i="1"/>
  <c r="R1025" i="1"/>
  <c r="K1019" i="1"/>
  <c r="H1019" i="1"/>
  <c r="K1011" i="1"/>
  <c r="H1011" i="1"/>
  <c r="K1008" i="1"/>
  <c r="L1008" i="1" s="1"/>
  <c r="H1008" i="1"/>
  <c r="P1008" i="1"/>
  <c r="K1004" i="1"/>
  <c r="K1000" i="1"/>
  <c r="AW1000" i="1"/>
  <c r="K997" i="1"/>
  <c r="K995" i="1"/>
  <c r="K993" i="1"/>
  <c r="K983" i="1"/>
  <c r="L983" i="1" s="1"/>
  <c r="N985" i="1" s="1"/>
  <c r="H983" i="1"/>
  <c r="AW983" i="1"/>
  <c r="K979" i="1"/>
  <c r="AW979" i="1"/>
  <c r="K975" i="1"/>
  <c r="H975" i="1"/>
  <c r="K969" i="1"/>
  <c r="K966" i="1"/>
  <c r="R966" i="1"/>
  <c r="K963" i="1"/>
  <c r="K960" i="1"/>
  <c r="L960" i="1" s="1"/>
  <c r="P960" i="1"/>
  <c r="K956" i="1"/>
  <c r="L956" i="1" s="1"/>
  <c r="AW956" i="1"/>
  <c r="K952" i="1"/>
  <c r="H952" i="1"/>
  <c r="P952" i="1"/>
  <c r="K949" i="1"/>
  <c r="K943" i="1"/>
  <c r="K940" i="1"/>
  <c r="P940" i="1"/>
  <c r="K932" i="1"/>
  <c r="L932" i="1" s="1"/>
  <c r="H932" i="1"/>
  <c r="K928" i="1"/>
  <c r="K924" i="1"/>
  <c r="P924" i="1"/>
  <c r="AW924" i="1"/>
  <c r="K905" i="1"/>
  <c r="AW905" i="1"/>
  <c r="H905" i="1"/>
  <c r="K899" i="1"/>
  <c r="AW899" i="1"/>
  <c r="K893" i="1"/>
  <c r="H893" i="1"/>
  <c r="K881" i="1"/>
  <c r="L881" i="1" s="1"/>
  <c r="H881" i="1"/>
  <c r="K869" i="1"/>
  <c r="K861" i="1"/>
  <c r="K855" i="1"/>
  <c r="K853" i="1"/>
  <c r="H853" i="1"/>
  <c r="K849" i="1"/>
  <c r="K841" i="1"/>
  <c r="H841" i="1"/>
  <c r="K829" i="1"/>
  <c r="AW829" i="1"/>
  <c r="H829" i="1"/>
  <c r="K826" i="1"/>
  <c r="K814" i="1"/>
  <c r="H814" i="1"/>
  <c r="K802" i="1"/>
  <c r="H802" i="1"/>
  <c r="K799" i="1"/>
  <c r="K792" i="1"/>
  <c r="P792" i="1"/>
  <c r="K789" i="1"/>
  <c r="K777" i="1"/>
  <c r="AW777" i="1"/>
  <c r="K767" i="1"/>
  <c r="H767" i="1"/>
  <c r="K752" i="1"/>
  <c r="AW752" i="1"/>
  <c r="K745" i="1"/>
  <c r="H745" i="1"/>
  <c r="K737" i="1"/>
  <c r="H737" i="1"/>
  <c r="K734" i="1"/>
  <c r="L734" i="1" s="1"/>
  <c r="R734" i="1"/>
  <c r="K725" i="1"/>
  <c r="AW725" i="1"/>
  <c r="K715" i="1"/>
  <c r="AW715" i="1"/>
  <c r="P715" i="1"/>
  <c r="K708" i="1"/>
  <c r="L708" i="1" s="1"/>
  <c r="N710" i="1" s="1"/>
  <c r="P708" i="1"/>
  <c r="K705" i="1"/>
  <c r="AW705" i="1"/>
  <c r="H705" i="1"/>
  <c r="K702" i="1"/>
  <c r="R702" i="1"/>
  <c r="K689" i="1"/>
  <c r="K675" i="1"/>
  <c r="P675" i="1"/>
  <c r="H675" i="1"/>
  <c r="K665" i="1"/>
  <c r="K654" i="1"/>
  <c r="K650" i="1"/>
  <c r="AW650" i="1"/>
  <c r="P650" i="1"/>
  <c r="H650" i="1"/>
  <c r="K647" i="1"/>
  <c r="K640" i="1"/>
  <c r="H640" i="1"/>
  <c r="K637" i="1"/>
  <c r="K633" i="1"/>
  <c r="L633" i="1" s="1"/>
  <c r="H633" i="1"/>
  <c r="K627" i="1"/>
  <c r="H627" i="1"/>
  <c r="R627" i="1"/>
  <c r="AW627" i="1"/>
  <c r="P627" i="1"/>
  <c r="K621" i="1"/>
  <c r="K612" i="1"/>
  <c r="AW612" i="1"/>
  <c r="K603" i="1"/>
  <c r="H603" i="1"/>
  <c r="AW603" i="1"/>
  <c r="K597" i="1"/>
  <c r="K591" i="1"/>
  <c r="H591" i="1"/>
  <c r="K581" i="1"/>
  <c r="L581" i="1" s="1"/>
  <c r="H581" i="1"/>
  <c r="K578" i="1"/>
  <c r="K565" i="1"/>
  <c r="K543" i="1"/>
  <c r="AW543" i="1"/>
  <c r="K536" i="1"/>
  <c r="P536" i="1"/>
  <c r="K533" i="1"/>
  <c r="L533" i="1" s="1"/>
  <c r="AW533" i="1"/>
  <c r="K527" i="1"/>
  <c r="AW527" i="1"/>
  <c r="K524" i="1"/>
  <c r="K513" i="1"/>
  <c r="K506" i="1"/>
  <c r="AW506" i="1"/>
  <c r="R506" i="1"/>
  <c r="H506" i="1"/>
  <c r="K500" i="1"/>
  <c r="H500" i="1"/>
  <c r="K496" i="1"/>
  <c r="K488" i="1"/>
  <c r="P488" i="1"/>
  <c r="K479" i="1"/>
  <c r="H479" i="1"/>
  <c r="R479" i="1"/>
  <c r="K476" i="1"/>
  <c r="H476" i="1"/>
  <c r="K467" i="1"/>
  <c r="P467" i="1"/>
  <c r="K461" i="1"/>
  <c r="H461" i="1"/>
  <c r="K455" i="1"/>
  <c r="AW455" i="1"/>
  <c r="K447" i="1"/>
  <c r="H447" i="1"/>
  <c r="R447" i="1"/>
  <c r="AW447" i="1"/>
  <c r="K436" i="1"/>
  <c r="K433" i="1"/>
  <c r="L433" i="1" s="1"/>
  <c r="AW433" i="1"/>
  <c r="K414" i="1"/>
  <c r="R414" i="1"/>
  <c r="K407" i="1"/>
  <c r="L407" i="1" s="1"/>
  <c r="R407" i="1"/>
  <c r="H407" i="1"/>
  <c r="K404" i="1"/>
  <c r="AW404" i="1"/>
  <c r="R404" i="1"/>
  <c r="H404" i="1"/>
  <c r="K400" i="1"/>
  <c r="P400" i="1"/>
  <c r="R400" i="1"/>
  <c r="K397" i="1"/>
  <c r="K394" i="1"/>
  <c r="K388" i="1"/>
  <c r="H388" i="1"/>
  <c r="P388" i="1"/>
  <c r="K385" i="1"/>
  <c r="L385" i="1" s="1"/>
  <c r="H385" i="1"/>
  <c r="K382" i="1"/>
  <c r="L382" i="1" s="1"/>
  <c r="AW382" i="1"/>
  <c r="K372" i="1"/>
  <c r="AW372" i="1"/>
  <c r="K358" i="1"/>
  <c r="L358" i="1" s="1"/>
  <c r="N360" i="1" s="1"/>
  <c r="R358" i="1"/>
  <c r="K351" i="1"/>
  <c r="R351" i="1"/>
  <c r="K329" i="1"/>
  <c r="AW329" i="1"/>
  <c r="K326" i="1"/>
  <c r="R326" i="1"/>
  <c r="K317" i="1"/>
  <c r="H317" i="1"/>
  <c r="K314" i="1"/>
  <c r="R314" i="1"/>
  <c r="K311" i="1"/>
  <c r="H311" i="1"/>
  <c r="R311" i="1"/>
  <c r="K308" i="1"/>
  <c r="L308" i="1" s="1"/>
  <c r="AW308" i="1"/>
  <c r="K302" i="1"/>
  <c r="AW302" i="1"/>
  <c r="K299" i="1"/>
  <c r="H299" i="1"/>
  <c r="P299" i="1"/>
  <c r="K290" i="1"/>
  <c r="H290" i="1"/>
  <c r="K274" i="1"/>
  <c r="H274" i="1"/>
  <c r="K265" i="1"/>
  <c r="K242" i="1"/>
  <c r="H242" i="1"/>
  <c r="P242" i="1"/>
  <c r="K228" i="1"/>
  <c r="K224" i="1"/>
  <c r="H224" i="1"/>
  <c r="P224" i="1"/>
  <c r="AW224" i="1"/>
  <c r="K208" i="1"/>
  <c r="L208" i="1" s="1"/>
  <c r="K205" i="1"/>
  <c r="K201" i="1"/>
  <c r="K193" i="1"/>
  <c r="H193" i="1"/>
  <c r="K184" i="1"/>
  <c r="L184" i="1" s="1"/>
  <c r="H184" i="1"/>
  <c r="AW184" i="1"/>
  <c r="K180" i="1"/>
  <c r="H180" i="1"/>
  <c r="P180" i="1"/>
  <c r="K176" i="1"/>
  <c r="AW176" i="1"/>
  <c r="K173" i="1"/>
  <c r="H173" i="1"/>
  <c r="H167" i="1"/>
  <c r="K164" i="1"/>
  <c r="P164" i="1"/>
  <c r="H145" i="1"/>
  <c r="K143" i="1"/>
  <c r="K128" i="1"/>
  <c r="H128" i="1"/>
  <c r="K125" i="1"/>
  <c r="AW125" i="1"/>
  <c r="K114" i="1"/>
  <c r="AW114" i="1"/>
  <c r="K96" i="1"/>
  <c r="H96" i="1"/>
  <c r="P96" i="1"/>
  <c r="AW96" i="1"/>
  <c r="H93" i="1"/>
  <c r="K91" i="1"/>
  <c r="R91" i="1"/>
  <c r="P91" i="1"/>
  <c r="K82" i="1"/>
  <c r="L82" i="1" s="1"/>
  <c r="H82" i="1"/>
  <c r="K75" i="1"/>
  <c r="H75" i="1"/>
  <c r="K72" i="1"/>
  <c r="AW72" i="1"/>
  <c r="K68" i="1"/>
  <c r="H68" i="1"/>
  <c r="AW68" i="1"/>
  <c r="K65" i="1"/>
  <c r="K62" i="1"/>
  <c r="H62" i="1"/>
  <c r="R62" i="1"/>
  <c r="K60" i="1"/>
  <c r="P60" i="1"/>
  <c r="H60" i="1"/>
  <c r="K53" i="1"/>
  <c r="H53" i="1"/>
  <c r="K46" i="1"/>
  <c r="AW46" i="1"/>
  <c r="P40" i="1"/>
  <c r="K38" i="1"/>
  <c r="R38" i="1"/>
  <c r="K25" i="1"/>
  <c r="K17" i="1"/>
  <c r="K1379" i="1"/>
  <c r="K1376" i="1"/>
  <c r="K1372" i="1"/>
  <c r="K1367" i="1"/>
  <c r="K1365" i="1"/>
  <c r="K1354" i="1"/>
  <c r="K1351" i="1"/>
  <c r="K1348" i="1"/>
  <c r="K1343" i="1"/>
  <c r="K1341" i="1"/>
  <c r="K1330" i="1"/>
  <c r="K1326" i="1"/>
  <c r="K1322" i="1"/>
  <c r="K1320" i="1"/>
  <c r="K1315" i="1"/>
  <c r="K1313" i="1"/>
  <c r="K1304" i="1"/>
  <c r="K1300" i="1"/>
  <c r="K1297" i="1"/>
  <c r="K1290" i="1"/>
  <c r="K1288" i="1"/>
  <c r="K1278" i="1"/>
  <c r="K1274" i="1"/>
  <c r="K1272" i="1"/>
  <c r="K1263" i="1"/>
  <c r="K1261" i="1"/>
  <c r="K1255" i="1"/>
  <c r="K1248" i="1"/>
  <c r="K1243" i="1"/>
  <c r="K1241" i="1"/>
  <c r="K1229" i="1"/>
  <c r="K1222" i="1"/>
  <c r="K1220" i="1"/>
  <c r="K1218" i="1"/>
  <c r="K1216" i="1"/>
  <c r="K1211" i="1"/>
  <c r="K1204" i="1"/>
  <c r="K1198" i="1"/>
  <c r="K1195" i="1"/>
  <c r="K1193" i="1"/>
  <c r="K1180" i="1"/>
  <c r="K1177" i="1"/>
  <c r="K1173" i="1"/>
  <c r="K1166" i="1"/>
  <c r="K1164" i="1"/>
  <c r="K1151" i="1"/>
  <c r="K1148" i="1"/>
  <c r="K1143" i="1"/>
  <c r="K1141" i="1"/>
  <c r="K1139" i="1"/>
  <c r="K1137" i="1"/>
  <c r="K1129" i="1"/>
  <c r="K1125" i="1"/>
  <c r="K1122" i="1"/>
  <c r="K1119" i="1"/>
  <c r="K1117" i="1"/>
  <c r="K1111" i="1"/>
  <c r="K1104" i="1"/>
  <c r="K1100" i="1"/>
  <c r="K1097" i="1"/>
  <c r="K1090" i="1"/>
  <c r="K1087" i="1"/>
  <c r="K1077" i="1"/>
  <c r="K1074" i="1"/>
  <c r="K1071" i="1"/>
  <c r="K1069" i="1"/>
  <c r="K1066" i="1"/>
  <c r="K1064" i="1"/>
  <c r="K1052" i="1"/>
  <c r="K1048" i="1"/>
  <c r="K1028" i="1"/>
  <c r="K1024" i="1"/>
  <c r="K1022" i="1"/>
  <c r="K1020" i="1"/>
  <c r="K1018" i="1"/>
  <c r="K1016" i="1"/>
  <c r="K1014" i="1"/>
  <c r="K1012" i="1"/>
  <c r="K1003" i="1"/>
  <c r="K991" i="1"/>
  <c r="K987" i="1"/>
  <c r="K977" i="1"/>
  <c r="K973" i="1"/>
  <c r="K962" i="1"/>
  <c r="K954" i="1"/>
  <c r="K951" i="1"/>
  <c r="K948" i="1"/>
  <c r="K945" i="1"/>
  <c r="K941" i="1"/>
  <c r="K939" i="1"/>
  <c r="K930" i="1"/>
  <c r="K927" i="1"/>
  <c r="K923" i="1"/>
  <c r="K919" i="1"/>
  <c r="K914" i="1"/>
  <c r="K904" i="1"/>
  <c r="K902" i="1"/>
  <c r="K896" i="1"/>
  <c r="K894" i="1"/>
  <c r="K892" i="1"/>
  <c r="K890" i="1"/>
  <c r="K888" i="1"/>
  <c r="K886" i="1"/>
  <c r="K879" i="1"/>
  <c r="K876" i="1"/>
  <c r="K873" i="1"/>
  <c r="K868" i="1"/>
  <c r="K866" i="1"/>
  <c r="K852" i="1"/>
  <c r="K846" i="1"/>
  <c r="K844" i="1"/>
  <c r="K842" i="1"/>
  <c r="K830" i="1"/>
  <c r="K824" i="1"/>
  <c r="K822" i="1"/>
  <c r="K819" i="1"/>
  <c r="K817" i="1"/>
  <c r="K815" i="1"/>
  <c r="K813" i="1"/>
  <c r="K811" i="1"/>
  <c r="K803" i="1"/>
  <c r="K798" i="1"/>
  <c r="K796" i="1"/>
  <c r="K791" i="1"/>
  <c r="H784" i="1"/>
  <c r="K780" i="1"/>
  <c r="K776" i="1"/>
  <c r="K773" i="1"/>
  <c r="K768" i="1"/>
  <c r="K763" i="1"/>
  <c r="K761" i="1"/>
  <c r="H758" i="1"/>
  <c r="K748" i="1"/>
  <c r="K746" i="1"/>
  <c r="K744" i="1"/>
  <c r="K738" i="1"/>
  <c r="K736" i="1"/>
  <c r="H733" i="1"/>
  <c r="H731" i="1"/>
  <c r="K729" i="1"/>
  <c r="K724" i="1"/>
  <c r="K722" i="1"/>
  <c r="K720" i="1"/>
  <c r="K714" i="1"/>
  <c r="K712" i="1"/>
  <c r="K704" i="1"/>
  <c r="K699" i="1"/>
  <c r="K696" i="1"/>
  <c r="K686" i="1"/>
  <c r="K674" i="1"/>
  <c r="K669" i="1"/>
  <c r="K667" i="1"/>
  <c r="K652" i="1"/>
  <c r="K649" i="1"/>
  <c r="K646" i="1"/>
  <c r="K641" i="1"/>
  <c r="K639" i="1"/>
  <c r="K636" i="1"/>
  <c r="AW632" i="1"/>
  <c r="K628" i="1"/>
  <c r="K625" i="1"/>
  <c r="K623" i="1"/>
  <c r="K618" i="1"/>
  <c r="K613" i="1"/>
  <c r="K604" i="1"/>
  <c r="K601" i="1"/>
  <c r="K595" i="1"/>
  <c r="K592" i="1"/>
  <c r="K587" i="1"/>
  <c r="K577" i="1"/>
  <c r="K575" i="1"/>
  <c r="K572" i="1"/>
  <c r="K564" i="1"/>
  <c r="K561" i="1"/>
  <c r="K555" i="1"/>
  <c r="K551" i="1"/>
  <c r="K549" i="1"/>
  <c r="K540" i="1"/>
  <c r="K530" i="1"/>
  <c r="K528" i="1"/>
  <c r="K517" i="1"/>
  <c r="H510" i="1"/>
  <c r="H507" i="1"/>
  <c r="K505" i="1"/>
  <c r="K503" i="1"/>
  <c r="K499" i="1"/>
  <c r="K490" i="1"/>
  <c r="K480" i="1"/>
  <c r="K478" i="1"/>
  <c r="K475" i="1"/>
  <c r="K472" i="1"/>
  <c r="K469" i="1"/>
  <c r="K464" i="1"/>
  <c r="K462" i="1"/>
  <c r="H456" i="1"/>
  <c r="K454" i="1"/>
  <c r="K448" i="1"/>
  <c r="K446" i="1"/>
  <c r="K444" i="1"/>
  <c r="K442" i="1"/>
  <c r="K440" i="1"/>
  <c r="K438" i="1"/>
  <c r="K430" i="1"/>
  <c r="K426" i="1"/>
  <c r="K423" i="1"/>
  <c r="K420" i="1"/>
  <c r="K411" i="1"/>
  <c r="H408" i="1"/>
  <c r="K402" i="1"/>
  <c r="K399" i="1"/>
  <c r="K396" i="1"/>
  <c r="K391" i="1"/>
  <c r="K389" i="1"/>
  <c r="K387" i="1"/>
  <c r="H383" i="1"/>
  <c r="K379" i="1"/>
  <c r="K370" i="1"/>
  <c r="K364" i="1"/>
  <c r="K362" i="1"/>
  <c r="K354" i="1"/>
  <c r="K341" i="1"/>
  <c r="K339" i="1"/>
  <c r="K337" i="1"/>
  <c r="K330" i="1"/>
  <c r="K328" i="1"/>
  <c r="K324" i="1"/>
  <c r="K322" i="1"/>
  <c r="K320" i="1"/>
  <c r="K318" i="1"/>
  <c r="H307" i="1"/>
  <c r="K303" i="1"/>
  <c r="K301" i="1"/>
  <c r="K296" i="1"/>
  <c r="K291" i="1"/>
  <c r="K289" i="1"/>
  <c r="K287" i="1"/>
  <c r="K278" i="1"/>
  <c r="K275" i="1"/>
  <c r="K272" i="1"/>
  <c r="K270" i="1"/>
  <c r="K268" i="1"/>
  <c r="K264" i="1"/>
  <c r="K262" i="1"/>
  <c r="K254" i="1"/>
  <c r="K250" i="1"/>
  <c r="K247" i="1"/>
  <c r="K245" i="1"/>
  <c r="K243" i="1"/>
  <c r="K240" i="1"/>
  <c r="K238" i="1"/>
  <c r="K236" i="1"/>
  <c r="H232" i="1"/>
  <c r="K226" i="1"/>
  <c r="K218" i="1"/>
  <c r="K216" i="1"/>
  <c r="K212" i="1"/>
  <c r="K204" i="1"/>
  <c r="K197" i="1"/>
  <c r="K194" i="1"/>
  <c r="K192" i="1"/>
  <c r="K190" i="1"/>
  <c r="K178" i="1"/>
  <c r="K175" i="1"/>
  <c r="K166" i="1"/>
  <c r="K163" i="1"/>
  <c r="K161" i="1"/>
  <c r="H158" i="1"/>
  <c r="K155" i="1"/>
  <c r="K149" i="1"/>
  <c r="K137" i="1"/>
  <c r="K129" i="1"/>
  <c r="K127" i="1"/>
  <c r="K124" i="1"/>
  <c r="K121" i="1"/>
  <c r="K119" i="1"/>
  <c r="K117" i="1"/>
  <c r="K115" i="1"/>
  <c r="K111" i="1"/>
  <c r="K103" i="1"/>
  <c r="K100" i="1"/>
  <c r="K97" i="1"/>
  <c r="K95" i="1"/>
  <c r="K92" i="1"/>
  <c r="K90" i="1"/>
  <c r="K88" i="1"/>
  <c r="K86" i="1"/>
  <c r="H83" i="1"/>
  <c r="K80" i="1"/>
  <c r="K78" i="1"/>
  <c r="K74" i="1"/>
  <c r="K71" i="1"/>
  <c r="K67" i="1"/>
  <c r="K63" i="1"/>
  <c r="R59" i="1"/>
  <c r="H57" i="1"/>
  <c r="K54" i="1"/>
  <c r="K51" i="1"/>
  <c r="K49" i="1"/>
  <c r="K41" i="1"/>
  <c r="K39" i="1"/>
  <c r="H1184" i="1"/>
  <c r="AW1272" i="1"/>
  <c r="K28" i="1"/>
  <c r="K24" i="1"/>
  <c r="K21" i="1"/>
  <c r="K19" i="1"/>
  <c r="K14" i="1"/>
  <c r="K12" i="1"/>
  <c r="K1378" i="1"/>
  <c r="K1375" i="1"/>
  <c r="K1371" i="1"/>
  <c r="K1369" i="1"/>
  <c r="K1362" i="1"/>
  <c r="K1353" i="1"/>
  <c r="K1350" i="1"/>
  <c r="K1347" i="1"/>
  <c r="K1345" i="1"/>
  <c r="K1338" i="1"/>
  <c r="K1336" i="1"/>
  <c r="K1329" i="1"/>
  <c r="K1325" i="1"/>
  <c r="K1319" i="1"/>
  <c r="K1317" i="1"/>
  <c r="K1303" i="1"/>
  <c r="K1299" i="1"/>
  <c r="K1294" i="1"/>
  <c r="K1292" i="1"/>
  <c r="K1287" i="1"/>
  <c r="K1280" i="1"/>
  <c r="K1277" i="1"/>
  <c r="K1271" i="1"/>
  <c r="K1269" i="1"/>
  <c r="K1267" i="1"/>
  <c r="K1265" i="1"/>
  <c r="K1254" i="1"/>
  <c r="K1251" i="1"/>
  <c r="K1247" i="1"/>
  <c r="K1245" i="1"/>
  <c r="K1238" i="1"/>
  <c r="K1236" i="1"/>
  <c r="K1228" i="1"/>
  <c r="K1225" i="1"/>
  <c r="K1215" i="1"/>
  <c r="K1213" i="1"/>
  <c r="K1203" i="1"/>
  <c r="K1201" i="1"/>
  <c r="K1197" i="1"/>
  <c r="K1190" i="1"/>
  <c r="K1188" i="1"/>
  <c r="K1186" i="1"/>
  <c r="K1179" i="1"/>
  <c r="K1176" i="1"/>
  <c r="K1172" i="1"/>
  <c r="K1170" i="1"/>
  <c r="K1168" i="1"/>
  <c r="K1163" i="1"/>
  <c r="K1161" i="1"/>
  <c r="K1154" i="1"/>
  <c r="K1150" i="1"/>
  <c r="K1147" i="1"/>
  <c r="K1145" i="1"/>
  <c r="K1128" i="1"/>
  <c r="K1118" i="1"/>
  <c r="K1116" i="1"/>
  <c r="K1103" i="1"/>
  <c r="K1099" i="1"/>
  <c r="K1092" i="1"/>
  <c r="K1089" i="1"/>
  <c r="K1080" i="1"/>
  <c r="K1076" i="1"/>
  <c r="K1073" i="1"/>
  <c r="K1070" i="1"/>
  <c r="K1068" i="1"/>
  <c r="K1055" i="1"/>
  <c r="K1051" i="1"/>
  <c r="K1047" i="1"/>
  <c r="K1045" i="1"/>
  <c r="K1043" i="1"/>
  <c r="K1041" i="1"/>
  <c r="K1039" i="1"/>
  <c r="K1037" i="1"/>
  <c r="K1027" i="1"/>
  <c r="K1002" i="1"/>
  <c r="K999" i="1"/>
  <c r="K996" i="1"/>
  <c r="K994" i="1"/>
  <c r="K992" i="1"/>
  <c r="K988" i="1"/>
  <c r="K980" i="1"/>
  <c r="K976" i="1"/>
  <c r="K972" i="1"/>
  <c r="K970" i="1"/>
  <c r="K967" i="1"/>
  <c r="K964" i="1"/>
  <c r="K961" i="1"/>
  <c r="K950" i="1"/>
  <c r="K947" i="1"/>
  <c r="K944" i="1"/>
  <c r="K938" i="1"/>
  <c r="K936" i="1"/>
  <c r="K926" i="1"/>
  <c r="K921" i="1"/>
  <c r="K916" i="1"/>
  <c r="K912" i="1"/>
  <c r="K903" i="1"/>
  <c r="K901" i="1"/>
  <c r="K898" i="1"/>
  <c r="K878" i="1"/>
  <c r="K875" i="1"/>
  <c r="K872" i="1"/>
  <c r="K870" i="1"/>
  <c r="K864" i="1"/>
  <c r="K862" i="1"/>
  <c r="K854" i="1"/>
  <c r="K851" i="1"/>
  <c r="K848" i="1"/>
  <c r="K837" i="1"/>
  <c r="K827" i="1"/>
  <c r="K821" i="1"/>
  <c r="K805" i="1"/>
  <c r="K800" i="1"/>
  <c r="K793" i="1"/>
  <c r="K788" i="1"/>
  <c r="K786" i="1"/>
  <c r="K779" i="1"/>
  <c r="K772" i="1"/>
  <c r="K770" i="1"/>
  <c r="K765" i="1"/>
  <c r="K755" i="1"/>
  <c r="K753" i="1"/>
  <c r="K751" i="1"/>
  <c r="K742" i="1"/>
  <c r="K739" i="1"/>
  <c r="K728" i="1"/>
  <c r="K726" i="1"/>
  <c r="K718" i="1"/>
  <c r="K716" i="1"/>
  <c r="K701" i="1"/>
  <c r="K698" i="1"/>
  <c r="K693" i="1"/>
  <c r="K691" i="1"/>
  <c r="K688" i="1"/>
  <c r="K679" i="1"/>
  <c r="K677" i="1"/>
  <c r="K671" i="1"/>
  <c r="K664" i="1"/>
  <c r="K662" i="1"/>
  <c r="K655" i="1"/>
  <c r="K648" i="1"/>
  <c r="K643" i="1"/>
  <c r="K630" i="1"/>
  <c r="K622" i="1"/>
  <c r="K620" i="1"/>
  <c r="K615" i="1"/>
  <c r="K611" i="1"/>
  <c r="K600" i="1"/>
  <c r="K598" i="1"/>
  <c r="K594" i="1"/>
  <c r="K589" i="1"/>
  <c r="K579" i="1"/>
  <c r="K574" i="1"/>
  <c r="K569" i="1"/>
  <c r="K567" i="1"/>
  <c r="K554" i="1"/>
  <c r="K548" i="1"/>
  <c r="K546" i="1"/>
  <c r="K544" i="1"/>
  <c r="K542" i="1"/>
  <c r="K537" i="1"/>
  <c r="K525" i="1"/>
  <c r="K523" i="1"/>
  <c r="K521" i="1"/>
  <c r="K519" i="1"/>
  <c r="K516" i="1"/>
  <c r="K514" i="1"/>
  <c r="K512" i="1"/>
  <c r="K502" i="1"/>
  <c r="K498" i="1"/>
  <c r="K495" i="1"/>
  <c r="K493" i="1"/>
  <c r="K489" i="1"/>
  <c r="K487" i="1"/>
  <c r="K474" i="1"/>
  <c r="K471" i="1"/>
  <c r="K468" i="1"/>
  <c r="K466" i="1"/>
  <c r="K451" i="1"/>
  <c r="K429" i="1"/>
  <c r="K425" i="1"/>
  <c r="K422" i="1"/>
  <c r="K417" i="1"/>
  <c r="K415" i="1"/>
  <c r="K413" i="1"/>
  <c r="K405" i="1"/>
  <c r="K401" i="1"/>
  <c r="K395" i="1"/>
  <c r="K393" i="1"/>
  <c r="K386" i="1"/>
  <c r="K376" i="1"/>
  <c r="K374" i="1"/>
  <c r="K371" i="1"/>
  <c r="K368" i="1"/>
  <c r="K366" i="1"/>
  <c r="K353" i="1"/>
  <c r="K350" i="1"/>
  <c r="K347" i="1"/>
  <c r="K344" i="1"/>
  <c r="K342" i="1"/>
  <c r="K336" i="1"/>
  <c r="K327" i="1"/>
  <c r="K315" i="1"/>
  <c r="K313" i="1"/>
  <c r="K305" i="1"/>
  <c r="K298" i="1"/>
  <c r="K295" i="1"/>
  <c r="K293" i="1"/>
  <c r="K277" i="1"/>
  <c r="K266" i="1"/>
  <c r="K261" i="1"/>
  <c r="K253" i="1"/>
  <c r="K249" i="1"/>
  <c r="K246" i="1"/>
  <c r="K229" i="1"/>
  <c r="K223" i="1"/>
  <c r="K221" i="1"/>
  <c r="K215" i="1"/>
  <c r="K203" i="1"/>
  <c r="K200" i="1"/>
  <c r="K188" i="1"/>
  <c r="K177" i="1"/>
  <c r="K172" i="1"/>
  <c r="K170" i="1"/>
  <c r="K168" i="1"/>
  <c r="K165" i="1"/>
  <c r="K154" i="1"/>
  <c r="K152" i="1"/>
  <c r="K148" i="1"/>
  <c r="K146" i="1"/>
  <c r="K144" i="1"/>
  <c r="K142" i="1"/>
  <c r="K140" i="1"/>
  <c r="K136" i="1"/>
  <c r="K123" i="1"/>
  <c r="K118" i="1"/>
  <c r="K102" i="1"/>
  <c r="K94" i="1"/>
  <c r="K77" i="1"/>
  <c r="K73" i="1"/>
  <c r="K61" i="1"/>
  <c r="K48" i="1"/>
  <c r="K45" i="1"/>
  <c r="K43" i="1"/>
  <c r="K37" i="1"/>
  <c r="P8" i="1" l="1"/>
  <c r="N435" i="1"/>
  <c r="N935" i="1"/>
  <c r="U9" i="1"/>
  <c r="N835" i="1"/>
  <c r="U10" i="1"/>
  <c r="U8" i="1"/>
  <c r="N1010" i="1"/>
  <c r="V935" i="1"/>
  <c r="N585" i="1"/>
  <c r="N685" i="1"/>
  <c r="N810" i="1"/>
  <c r="N285" i="1"/>
  <c r="L9" i="1"/>
  <c r="V35" i="1"/>
  <c r="N535" i="1"/>
  <c r="N160" i="1"/>
  <c r="N110" i="1"/>
  <c r="N185" i="1"/>
  <c r="N635" i="1"/>
  <c r="N310" i="1"/>
  <c r="N1285" i="1"/>
  <c r="N1310" i="1"/>
  <c r="P9" i="1"/>
  <c r="N210" i="1"/>
  <c r="N610" i="1"/>
  <c r="N1385" i="1"/>
  <c r="N485" i="1"/>
  <c r="N560" i="1"/>
  <c r="N860" i="1"/>
  <c r="N1060" i="1"/>
  <c r="N785" i="1"/>
  <c r="N385" i="1"/>
  <c r="N335" i="1"/>
  <c r="N85" i="1"/>
  <c r="N410" i="1"/>
  <c r="N1035" i="1"/>
  <c r="N1210" i="1"/>
  <c r="N885" i="1"/>
  <c r="N1260" i="1"/>
  <c r="N1085" i="1"/>
  <c r="N960" i="1"/>
  <c r="N1135" i="1"/>
  <c r="N135" i="1"/>
  <c r="N235" i="1"/>
  <c r="N260" i="1"/>
  <c r="N1160" i="1"/>
  <c r="N510" i="1"/>
  <c r="N1235" i="1"/>
  <c r="N1335" i="1"/>
  <c r="N1185" i="1"/>
  <c r="N735" i="1"/>
  <c r="N910" i="1"/>
  <c r="N660" i="1"/>
  <c r="N460" i="1"/>
  <c r="N1110" i="1"/>
  <c r="V886" i="1"/>
  <c r="L886" i="1"/>
  <c r="M910" i="1" s="1"/>
  <c r="V887" i="1"/>
  <c r="L887" i="1"/>
  <c r="V260" i="1"/>
  <c r="V888" i="1"/>
  <c r="L888" i="1"/>
  <c r="P10" i="1"/>
  <c r="J10" i="1"/>
  <c r="L45" i="1"/>
  <c r="V45" i="1"/>
  <c r="L203" i="1"/>
  <c r="V203" i="1"/>
  <c r="L393" i="1"/>
  <c r="V393" i="1"/>
  <c r="L574" i="1"/>
  <c r="V574" i="1"/>
  <c r="L716" i="1"/>
  <c r="V716" i="1"/>
  <c r="L862" i="1"/>
  <c r="V862" i="1"/>
  <c r="L1150" i="1"/>
  <c r="V1150" i="1"/>
  <c r="L270" i="1"/>
  <c r="V270" i="1"/>
  <c r="L37" i="1"/>
  <c r="V37" i="1"/>
  <c r="L77" i="1"/>
  <c r="V77" i="1"/>
  <c r="L154" i="1"/>
  <c r="V154" i="1"/>
  <c r="L188" i="1"/>
  <c r="V188" i="1"/>
  <c r="L277" i="1"/>
  <c r="V277" i="1"/>
  <c r="L315" i="1"/>
  <c r="V315" i="1"/>
  <c r="L376" i="1"/>
  <c r="V376" i="1"/>
  <c r="L413" i="1"/>
  <c r="V413" i="1"/>
  <c r="L489" i="1"/>
  <c r="V489" i="1"/>
  <c r="L514" i="1"/>
  <c r="V514" i="1"/>
  <c r="L567" i="1"/>
  <c r="V567" i="1"/>
  <c r="L598" i="1"/>
  <c r="V598" i="1"/>
  <c r="L671" i="1"/>
  <c r="V671" i="1"/>
  <c r="L698" i="1"/>
  <c r="V698" i="1"/>
  <c r="L770" i="1"/>
  <c r="V770" i="1"/>
  <c r="L800" i="1"/>
  <c r="V800" i="1"/>
  <c r="L875" i="1"/>
  <c r="V875" i="1"/>
  <c r="L916" i="1"/>
  <c r="V916" i="1"/>
  <c r="L972" i="1"/>
  <c r="V972" i="1"/>
  <c r="L996" i="1"/>
  <c r="V996" i="1"/>
  <c r="L1068" i="1"/>
  <c r="V1068" i="1"/>
  <c r="L1092" i="1"/>
  <c r="V1092" i="1"/>
  <c r="L1168" i="1"/>
  <c r="V1168" i="1"/>
  <c r="L1188" i="1"/>
  <c r="V1188" i="1"/>
  <c r="L1215" i="1"/>
  <c r="V1215" i="1"/>
  <c r="L1271" i="1"/>
  <c r="V1271" i="1"/>
  <c r="L1299" i="1"/>
  <c r="V1299" i="1"/>
  <c r="L1362" i="1"/>
  <c r="V1362" i="1"/>
  <c r="L90" i="1"/>
  <c r="V90" i="1"/>
  <c r="L420" i="1"/>
  <c r="V420" i="1"/>
  <c r="L43" i="1"/>
  <c r="V43" i="1"/>
  <c r="L94" i="1"/>
  <c r="V94" i="1"/>
  <c r="L142" i="1"/>
  <c r="V142" i="1"/>
  <c r="L165" i="1"/>
  <c r="V165" i="1"/>
  <c r="L200" i="1"/>
  <c r="V200" i="1"/>
  <c r="L246" i="1"/>
  <c r="V246" i="1"/>
  <c r="L293" i="1"/>
  <c r="V293" i="1"/>
  <c r="L327" i="1"/>
  <c r="V327" i="1"/>
  <c r="L353" i="1"/>
  <c r="V353" i="1"/>
  <c r="L386" i="1"/>
  <c r="M410" i="1" s="1"/>
  <c r="V386" i="1"/>
  <c r="L415" i="1"/>
  <c r="V415" i="1"/>
  <c r="L466" i="1"/>
  <c r="V466" i="1"/>
  <c r="L493" i="1"/>
  <c r="V493" i="1"/>
  <c r="L516" i="1"/>
  <c r="V516" i="1"/>
  <c r="L542" i="1"/>
  <c r="V542" i="1"/>
  <c r="L569" i="1"/>
  <c r="V569" i="1"/>
  <c r="L600" i="1"/>
  <c r="V600" i="1"/>
  <c r="L643" i="1"/>
  <c r="V643" i="1"/>
  <c r="L677" i="1"/>
  <c r="V677" i="1"/>
  <c r="L701" i="1"/>
  <c r="V701" i="1"/>
  <c r="L742" i="1"/>
  <c r="V742" i="1"/>
  <c r="L772" i="1"/>
  <c r="V772" i="1"/>
  <c r="L805" i="1"/>
  <c r="V805" i="1"/>
  <c r="L854" i="1"/>
  <c r="V854" i="1"/>
  <c r="L878" i="1"/>
  <c r="V878" i="1"/>
  <c r="L921" i="1"/>
  <c r="V921" i="1"/>
  <c r="L950" i="1"/>
  <c r="V950" i="1"/>
  <c r="L976" i="1"/>
  <c r="V976" i="1"/>
  <c r="L999" i="1"/>
  <c r="V999" i="1"/>
  <c r="L1043" i="1"/>
  <c r="V1043" i="1"/>
  <c r="L1070" i="1"/>
  <c r="V1070" i="1"/>
  <c r="L1099" i="1"/>
  <c r="V1099" i="1"/>
  <c r="L1147" i="1"/>
  <c r="V1147" i="1"/>
  <c r="L1170" i="1"/>
  <c r="V1170" i="1"/>
  <c r="L1190" i="1"/>
  <c r="V1190" i="1"/>
  <c r="L1225" i="1"/>
  <c r="V1225" i="1"/>
  <c r="L1251" i="1"/>
  <c r="V1251" i="1"/>
  <c r="L1277" i="1"/>
  <c r="V1277" i="1"/>
  <c r="L1303" i="1"/>
  <c r="V1303" i="1"/>
  <c r="L1338" i="1"/>
  <c r="V1338" i="1"/>
  <c r="L1369" i="1"/>
  <c r="V1369" i="1"/>
  <c r="L19" i="1"/>
  <c r="V19" i="1"/>
  <c r="L78" i="1"/>
  <c r="V78" i="1"/>
  <c r="L92" i="1"/>
  <c r="V92" i="1"/>
  <c r="L115" i="1"/>
  <c r="V115" i="1"/>
  <c r="L129" i="1"/>
  <c r="V129" i="1"/>
  <c r="L163" i="1"/>
  <c r="V163" i="1"/>
  <c r="L194" i="1"/>
  <c r="V194" i="1"/>
  <c r="L226" i="1"/>
  <c r="V226" i="1"/>
  <c r="L245" i="1"/>
  <c r="V245" i="1"/>
  <c r="L268" i="1"/>
  <c r="V268" i="1"/>
  <c r="L289" i="1"/>
  <c r="V289" i="1"/>
  <c r="L318" i="1"/>
  <c r="V318" i="1"/>
  <c r="L337" i="1"/>
  <c r="V337" i="1"/>
  <c r="L370" i="1"/>
  <c r="V370" i="1"/>
  <c r="L396" i="1"/>
  <c r="V396" i="1"/>
  <c r="L423" i="1"/>
  <c r="V423" i="1"/>
  <c r="L444" i="1"/>
  <c r="V444" i="1"/>
  <c r="L464" i="1"/>
  <c r="V464" i="1"/>
  <c r="L490" i="1"/>
  <c r="V490" i="1"/>
  <c r="L517" i="1"/>
  <c r="V517" i="1"/>
  <c r="L555" i="1"/>
  <c r="V555" i="1"/>
  <c r="L587" i="1"/>
  <c r="V587" i="1"/>
  <c r="L618" i="1"/>
  <c r="V618" i="1"/>
  <c r="L639" i="1"/>
  <c r="V639" i="1"/>
  <c r="L669" i="1"/>
  <c r="V669" i="1"/>
  <c r="L712" i="1"/>
  <c r="V712" i="1"/>
  <c r="L748" i="1"/>
  <c r="V748" i="1"/>
  <c r="L776" i="1"/>
  <c r="V776" i="1"/>
  <c r="L803" i="1"/>
  <c r="V803" i="1"/>
  <c r="L822" i="1"/>
  <c r="V822" i="1"/>
  <c r="L852" i="1"/>
  <c r="V852" i="1"/>
  <c r="L902" i="1"/>
  <c r="V902" i="1"/>
  <c r="L930" i="1"/>
  <c r="V930" i="1"/>
  <c r="L954" i="1"/>
  <c r="V954" i="1"/>
  <c r="L1003" i="1"/>
  <c r="V1003" i="1"/>
  <c r="L1022" i="1"/>
  <c r="V1022" i="1"/>
  <c r="L1066" i="1"/>
  <c r="V1066" i="1"/>
  <c r="L1090" i="1"/>
  <c r="V1090" i="1"/>
  <c r="L1119" i="1"/>
  <c r="V1119" i="1"/>
  <c r="L1141" i="1"/>
  <c r="V1141" i="1"/>
  <c r="L1173" i="1"/>
  <c r="V1173" i="1"/>
  <c r="L1204" i="1"/>
  <c r="V1204" i="1"/>
  <c r="L1229" i="1"/>
  <c r="V1229" i="1"/>
  <c r="L1263" i="1"/>
  <c r="V1263" i="1"/>
  <c r="L1297" i="1"/>
  <c r="V1297" i="1"/>
  <c r="L1322" i="1"/>
  <c r="V1322" i="1"/>
  <c r="L1351" i="1"/>
  <c r="V1351" i="1"/>
  <c r="L1379" i="1"/>
  <c r="V1379" i="1"/>
  <c r="L75" i="1"/>
  <c r="V75" i="1"/>
  <c r="L114" i="1"/>
  <c r="V114" i="1"/>
  <c r="L302" i="1"/>
  <c r="V302" i="1"/>
  <c r="L488" i="1"/>
  <c r="V488" i="1"/>
  <c r="L565" i="1"/>
  <c r="V565" i="1"/>
  <c r="L597" i="1"/>
  <c r="V597" i="1"/>
  <c r="L621" i="1"/>
  <c r="V621" i="1"/>
  <c r="L647" i="1"/>
  <c r="V647" i="1"/>
  <c r="L665" i="1"/>
  <c r="V665" i="1"/>
  <c r="L702" i="1"/>
  <c r="V702" i="1"/>
  <c r="L752" i="1"/>
  <c r="V752" i="1"/>
  <c r="L814" i="1"/>
  <c r="V814" i="1"/>
  <c r="L841" i="1"/>
  <c r="V841" i="1"/>
  <c r="L869" i="1"/>
  <c r="V869" i="1"/>
  <c r="L899" i="1"/>
  <c r="V899" i="1"/>
  <c r="L924" i="1"/>
  <c r="V924" i="1"/>
  <c r="L943" i="1"/>
  <c r="V943" i="1"/>
  <c r="L969" i="1"/>
  <c r="V969" i="1"/>
  <c r="L1029" i="1"/>
  <c r="V1029" i="1"/>
  <c r="L1196" i="1"/>
  <c r="V1196" i="1"/>
  <c r="L1214" i="1"/>
  <c r="V1214" i="1"/>
  <c r="L1250" i="1"/>
  <c r="V1250" i="1"/>
  <c r="L1295" i="1"/>
  <c r="V1295" i="1"/>
  <c r="L1377" i="1"/>
  <c r="V1377" i="1"/>
  <c r="L377" i="1"/>
  <c r="V377" i="1"/>
  <c r="L553" i="1"/>
  <c r="V553" i="1"/>
  <c r="L586" i="1"/>
  <c r="M610" i="1" s="1"/>
  <c r="V586" i="1"/>
  <c r="L645" i="1"/>
  <c r="V645" i="1"/>
  <c r="L697" i="1"/>
  <c r="V697" i="1"/>
  <c r="L1169" i="1"/>
  <c r="V1169" i="1"/>
  <c r="L1227" i="1"/>
  <c r="V1227" i="1"/>
  <c r="L1311" i="1"/>
  <c r="M1335" i="1" s="1"/>
  <c r="V1311" i="1"/>
  <c r="L66" i="1"/>
  <c r="V66" i="1"/>
  <c r="L101" i="1"/>
  <c r="V101" i="1"/>
  <c r="L141" i="1"/>
  <c r="V141" i="1"/>
  <c r="L174" i="1"/>
  <c r="V174" i="1"/>
  <c r="L239" i="1"/>
  <c r="V239" i="1"/>
  <c r="L263" i="1"/>
  <c r="V263" i="1"/>
  <c r="L288" i="1"/>
  <c r="V288" i="1"/>
  <c r="L398" i="1"/>
  <c r="V398" i="1"/>
  <c r="L494" i="1"/>
  <c r="V494" i="1"/>
  <c r="L501" i="1"/>
  <c r="V501" i="1"/>
  <c r="L552" i="1"/>
  <c r="V552" i="1"/>
  <c r="L619" i="1"/>
  <c r="V619" i="1"/>
  <c r="L666" i="1"/>
  <c r="V666" i="1"/>
  <c r="L687" i="1"/>
  <c r="V687" i="1"/>
  <c r="L749" i="1"/>
  <c r="V749" i="1"/>
  <c r="L774" i="1"/>
  <c r="V774" i="1"/>
  <c r="L989" i="1"/>
  <c r="V989" i="1"/>
  <c r="L1005" i="1"/>
  <c r="V1005" i="1"/>
  <c r="L1038" i="1"/>
  <c r="V1038" i="1"/>
  <c r="L1053" i="1"/>
  <c r="V1053" i="1"/>
  <c r="L1067" i="1"/>
  <c r="V1067" i="1"/>
  <c r="L1105" i="1"/>
  <c r="V1105" i="1"/>
  <c r="L1127" i="1"/>
  <c r="V1127" i="1"/>
  <c r="L1349" i="1"/>
  <c r="V1349" i="1"/>
  <c r="L1363" i="1"/>
  <c r="V1363" i="1"/>
  <c r="L18" i="1"/>
  <c r="V18" i="1"/>
  <c r="L11" i="1"/>
  <c r="M35" i="1" s="1"/>
  <c r="V11" i="1"/>
  <c r="L30" i="1"/>
  <c r="V30" i="1"/>
  <c r="L147" i="1"/>
  <c r="V147" i="1"/>
  <c r="L199" i="1"/>
  <c r="V199" i="1"/>
  <c r="L279" i="1"/>
  <c r="V279" i="1"/>
  <c r="L453" i="1"/>
  <c r="V453" i="1"/>
  <c r="L750" i="1"/>
  <c r="V750" i="1"/>
  <c r="L818" i="1"/>
  <c r="V818" i="1"/>
  <c r="L1095" i="1"/>
  <c r="V1095" i="1"/>
  <c r="L1120" i="1"/>
  <c r="V1120" i="1"/>
  <c r="L187" i="1"/>
  <c r="V187" i="1"/>
  <c r="L286" i="1"/>
  <c r="M310" i="1" s="1"/>
  <c r="V286" i="1"/>
  <c r="L428" i="1"/>
  <c r="V428" i="1"/>
  <c r="L538" i="1"/>
  <c r="V538" i="1"/>
  <c r="L917" i="1"/>
  <c r="V917" i="1"/>
  <c r="L1054" i="1"/>
  <c r="V1054" i="1"/>
  <c r="L1224" i="1"/>
  <c r="V1224" i="1"/>
  <c r="L1289" i="1"/>
  <c r="V1289" i="1"/>
  <c r="L40" i="1"/>
  <c r="V40" i="1"/>
  <c r="L145" i="1"/>
  <c r="V145" i="1"/>
  <c r="L267" i="1"/>
  <c r="V267" i="1"/>
  <c r="L518" i="1"/>
  <c r="V518" i="1"/>
  <c r="L614" i="1"/>
  <c r="V614" i="1"/>
  <c r="L1062" i="1"/>
  <c r="V1062" i="1"/>
  <c r="L1167" i="1"/>
  <c r="V1167" i="1"/>
  <c r="L1342" i="1"/>
  <c r="V1342" i="1"/>
  <c r="L463" i="1"/>
  <c r="V463" i="1"/>
  <c r="L515" i="1"/>
  <c r="V515" i="1"/>
  <c r="L828" i="1"/>
  <c r="V828" i="1"/>
  <c r="L843" i="1"/>
  <c r="V843" i="1"/>
  <c r="L895" i="1"/>
  <c r="V895" i="1"/>
  <c r="L978" i="1"/>
  <c r="V978" i="1"/>
  <c r="L1152" i="1"/>
  <c r="V1152" i="1"/>
  <c r="L1312" i="1"/>
  <c r="V1312" i="1"/>
  <c r="L526" i="1"/>
  <c r="V526" i="1"/>
  <c r="L918" i="1"/>
  <c r="V918" i="1"/>
  <c r="L441" i="1"/>
  <c r="V441" i="1"/>
  <c r="L568" i="1"/>
  <c r="V568" i="1"/>
  <c r="L769" i="1"/>
  <c r="V769" i="1"/>
  <c r="L942" i="1"/>
  <c r="V942" i="1"/>
  <c r="L1380" i="1"/>
  <c r="V1380" i="1"/>
  <c r="L1146" i="1"/>
  <c r="V1146" i="1"/>
  <c r="V1235" i="1"/>
  <c r="V1059" i="1"/>
  <c r="V883" i="1"/>
  <c r="V707" i="1"/>
  <c r="V531" i="1"/>
  <c r="V334" i="1"/>
  <c r="V158" i="1"/>
  <c r="V1306" i="1"/>
  <c r="V1110" i="1"/>
  <c r="V934" i="1"/>
  <c r="V582" i="1"/>
  <c r="V385" i="1"/>
  <c r="V209" i="1"/>
  <c r="V1383" i="1"/>
  <c r="V1207" i="1"/>
  <c r="V1031" i="1"/>
  <c r="V835" i="1"/>
  <c r="V659" i="1"/>
  <c r="V482" i="1"/>
  <c r="V306" i="1"/>
  <c r="V110" i="1"/>
  <c r="V1382" i="1"/>
  <c r="V1206" i="1"/>
  <c r="V1010" i="1"/>
  <c r="V834" i="1"/>
  <c r="V658" i="1"/>
  <c r="V481" i="1"/>
  <c r="V285" i="1"/>
  <c r="V109" i="1"/>
  <c r="V1309" i="1"/>
  <c r="V1133" i="1"/>
  <c r="V957" i="1"/>
  <c r="V781" i="1"/>
  <c r="V585" i="1"/>
  <c r="V408" i="1"/>
  <c r="V232" i="1"/>
  <c r="V1360" i="1"/>
  <c r="V1184" i="1"/>
  <c r="V1008" i="1"/>
  <c r="V832" i="1"/>
  <c r="V656" i="1"/>
  <c r="V459" i="1"/>
  <c r="V107" i="1"/>
  <c r="L544" i="1"/>
  <c r="V544" i="1"/>
  <c r="L1045" i="1"/>
  <c r="V1045" i="1"/>
  <c r="L339" i="1"/>
  <c r="V339" i="1"/>
  <c r="L561" i="1"/>
  <c r="M585" i="1" s="1"/>
  <c r="V561" i="1"/>
  <c r="L824" i="1"/>
  <c r="V824" i="1"/>
  <c r="L904" i="1"/>
  <c r="V904" i="1"/>
  <c r="L962" i="1"/>
  <c r="V962" i="1"/>
  <c r="L1012" i="1"/>
  <c r="V1012" i="1"/>
  <c r="L1024" i="1"/>
  <c r="V1024" i="1"/>
  <c r="L1069" i="1"/>
  <c r="V1069" i="1"/>
  <c r="L1097" i="1"/>
  <c r="V1097" i="1"/>
  <c r="L1122" i="1"/>
  <c r="V1122" i="1"/>
  <c r="L1143" i="1"/>
  <c r="V1143" i="1"/>
  <c r="L1177" i="1"/>
  <c r="V1177" i="1"/>
  <c r="L1211" i="1"/>
  <c r="M1235" i="1" s="1"/>
  <c r="V1211" i="1"/>
  <c r="L1241" i="1"/>
  <c r="V1241" i="1"/>
  <c r="L1272" i="1"/>
  <c r="V1272" i="1"/>
  <c r="L1300" i="1"/>
  <c r="V1300" i="1"/>
  <c r="L1326" i="1"/>
  <c r="V1326" i="1"/>
  <c r="L1354" i="1"/>
  <c r="V1354" i="1"/>
  <c r="L17" i="1"/>
  <c r="V17" i="1"/>
  <c r="L46" i="1"/>
  <c r="V46" i="1"/>
  <c r="L60" i="1"/>
  <c r="L8" i="1" s="1"/>
  <c r="V60" i="1"/>
  <c r="L176" i="1"/>
  <c r="V176" i="1"/>
  <c r="L290" i="1"/>
  <c r="V290" i="1"/>
  <c r="L314" i="1"/>
  <c r="V314" i="1"/>
  <c r="L329" i="1"/>
  <c r="V329" i="1"/>
  <c r="L372" i="1"/>
  <c r="V372" i="1"/>
  <c r="L400" i="1"/>
  <c r="V400" i="1"/>
  <c r="L436" i="1"/>
  <c r="M460" i="1" s="1"/>
  <c r="V436" i="1"/>
  <c r="L455" i="1"/>
  <c r="V455" i="1"/>
  <c r="L476" i="1"/>
  <c r="V476" i="1"/>
  <c r="L496" i="1"/>
  <c r="V496" i="1"/>
  <c r="L506" i="1"/>
  <c r="V506" i="1"/>
  <c r="L578" i="1"/>
  <c r="V578" i="1"/>
  <c r="L792" i="1"/>
  <c r="V792" i="1"/>
  <c r="L826" i="1"/>
  <c r="V826" i="1"/>
  <c r="L849" i="1"/>
  <c r="V849" i="1"/>
  <c r="L928" i="1"/>
  <c r="V928" i="1"/>
  <c r="L949" i="1"/>
  <c r="V949" i="1"/>
  <c r="L1000" i="1"/>
  <c r="V1000" i="1"/>
  <c r="L1011" i="1"/>
  <c r="M1035" i="1" s="1"/>
  <c r="V1011" i="1"/>
  <c r="L1112" i="1"/>
  <c r="V1112" i="1"/>
  <c r="L1153" i="1"/>
  <c r="V1153" i="1"/>
  <c r="L1205" i="1"/>
  <c r="V1205" i="1"/>
  <c r="L1253" i="1"/>
  <c r="V1253" i="1"/>
  <c r="L26" i="1"/>
  <c r="V26" i="1"/>
  <c r="L340" i="1"/>
  <c r="V340" i="1"/>
  <c r="L418" i="1"/>
  <c r="V418" i="1"/>
  <c r="L661" i="1"/>
  <c r="M685" i="1" s="1"/>
  <c r="V661" i="1"/>
  <c r="L730" i="1"/>
  <c r="V730" i="1"/>
  <c r="L1264" i="1"/>
  <c r="V1264" i="1"/>
  <c r="L44" i="1"/>
  <c r="V44" i="1"/>
  <c r="L69" i="1"/>
  <c r="V69" i="1"/>
  <c r="L162" i="1"/>
  <c r="V162" i="1"/>
  <c r="L213" i="1"/>
  <c r="V213" i="1"/>
  <c r="L222" i="1"/>
  <c r="V222" i="1"/>
  <c r="L323" i="1"/>
  <c r="V323" i="1"/>
  <c r="L373" i="1"/>
  <c r="V373" i="1"/>
  <c r="L412" i="1"/>
  <c r="V412" i="1"/>
  <c r="L427" i="1"/>
  <c r="V427" i="1"/>
  <c r="L452" i="1"/>
  <c r="V452" i="1"/>
  <c r="L486" i="1"/>
  <c r="M510" i="1" s="1"/>
  <c r="V486" i="1"/>
  <c r="L562" i="1"/>
  <c r="V562" i="1"/>
  <c r="L672" i="1"/>
  <c r="V672" i="1"/>
  <c r="L713" i="1"/>
  <c r="V713" i="1"/>
  <c r="L787" i="1"/>
  <c r="V787" i="1"/>
  <c r="L823" i="1"/>
  <c r="V823" i="1"/>
  <c r="L850" i="1"/>
  <c r="V850" i="1"/>
  <c r="L900" i="1"/>
  <c r="V900" i="1"/>
  <c r="L929" i="1"/>
  <c r="V929" i="1"/>
  <c r="L1046" i="1"/>
  <c r="V1046" i="1"/>
  <c r="L1094" i="1"/>
  <c r="V1094" i="1"/>
  <c r="L1217" i="1"/>
  <c r="V1217" i="1"/>
  <c r="L1230" i="1"/>
  <c r="V1230" i="1"/>
  <c r="L1286" i="1"/>
  <c r="M1310" i="1" s="1"/>
  <c r="V1286" i="1"/>
  <c r="L1321" i="1"/>
  <c r="V1321" i="1"/>
  <c r="L297" i="1"/>
  <c r="V297" i="1"/>
  <c r="L465" i="1"/>
  <c r="V465" i="1"/>
  <c r="L522" i="1"/>
  <c r="V522" i="1"/>
  <c r="L616" i="1"/>
  <c r="V616" i="1"/>
  <c r="L990" i="1"/>
  <c r="V990" i="1"/>
  <c r="L1061" i="1"/>
  <c r="M1085" i="1" s="1"/>
  <c r="V1061" i="1"/>
  <c r="L1266" i="1"/>
  <c r="V1266" i="1"/>
  <c r="L93" i="1"/>
  <c r="V93" i="1"/>
  <c r="L98" i="1"/>
  <c r="V98" i="1"/>
  <c r="L230" i="1"/>
  <c r="V230" i="1"/>
  <c r="L294" i="1"/>
  <c r="V294" i="1"/>
  <c r="L349" i="1"/>
  <c r="V349" i="1"/>
  <c r="L721" i="1"/>
  <c r="V721" i="1"/>
  <c r="L1072" i="1"/>
  <c r="V1072" i="1"/>
  <c r="L1102" i="1"/>
  <c r="V1102" i="1"/>
  <c r="L113" i="1"/>
  <c r="V113" i="1"/>
  <c r="L151" i="1"/>
  <c r="V151" i="1"/>
  <c r="L227" i="1"/>
  <c r="V227" i="1"/>
  <c r="L416" i="1"/>
  <c r="V416" i="1"/>
  <c r="L1121" i="1"/>
  <c r="V1121" i="1"/>
  <c r="L1192" i="1"/>
  <c r="V1192" i="1"/>
  <c r="L599" i="1"/>
  <c r="V599" i="1"/>
  <c r="L795" i="1"/>
  <c r="V795" i="1"/>
  <c r="L825" i="1"/>
  <c r="V825" i="1"/>
  <c r="L1162" i="1"/>
  <c r="V1162" i="1"/>
  <c r="L273" i="1"/>
  <c r="V273" i="1"/>
  <c r="L1370" i="1"/>
  <c r="V1370" i="1"/>
  <c r="L367" i="1"/>
  <c r="V367" i="1"/>
  <c r="L1249" i="1"/>
  <c r="V1249" i="1"/>
  <c r="L276" i="1"/>
  <c r="V276" i="1"/>
  <c r="L343" i="1"/>
  <c r="V343" i="1"/>
  <c r="L545" i="1"/>
  <c r="V545" i="1"/>
  <c r="L653" i="1"/>
  <c r="V653" i="1"/>
  <c r="L915" i="1"/>
  <c r="V915" i="1"/>
  <c r="V1385" i="1"/>
  <c r="V1209" i="1"/>
  <c r="V1033" i="1"/>
  <c r="V857" i="1"/>
  <c r="V681" i="1"/>
  <c r="V484" i="1"/>
  <c r="V308" i="1"/>
  <c r="V132" i="1"/>
  <c r="V1260" i="1"/>
  <c r="V1084" i="1"/>
  <c r="V908" i="1"/>
  <c r="V556" i="1"/>
  <c r="V359" i="1"/>
  <c r="V1357" i="1"/>
  <c r="V1181" i="1"/>
  <c r="V985" i="1"/>
  <c r="V809" i="1"/>
  <c r="V633" i="1"/>
  <c r="V84" i="1"/>
  <c r="V1356" i="1"/>
  <c r="V1160" i="1"/>
  <c r="V984" i="1"/>
  <c r="V808" i="1"/>
  <c r="V435" i="1"/>
  <c r="V259" i="1"/>
  <c r="V83" i="1"/>
  <c r="V931" i="1"/>
  <c r="V735" i="1"/>
  <c r="V559" i="1"/>
  <c r="V382" i="1"/>
  <c r="V206" i="1"/>
  <c r="V1334" i="1"/>
  <c r="V1158" i="1"/>
  <c r="V982" i="1"/>
  <c r="V806" i="1"/>
  <c r="V610" i="1"/>
  <c r="V433" i="1"/>
  <c r="V81" i="1"/>
  <c r="L249" i="1"/>
  <c r="V249" i="1"/>
  <c r="L417" i="1"/>
  <c r="V417" i="1"/>
  <c r="L648" i="1"/>
  <c r="V648" i="1"/>
  <c r="L821" i="1"/>
  <c r="V821" i="1"/>
  <c r="L980" i="1"/>
  <c r="V980" i="1"/>
  <c r="L1073" i="1"/>
  <c r="V1073" i="1"/>
  <c r="L1197" i="1"/>
  <c r="V1197" i="1"/>
  <c r="L1280" i="1"/>
  <c r="V1280" i="1"/>
  <c r="L1371" i="1"/>
  <c r="V1371" i="1"/>
  <c r="L80" i="1"/>
  <c r="V80" i="1"/>
  <c r="L137" i="1"/>
  <c r="V137" i="1"/>
  <c r="L197" i="1"/>
  <c r="V197" i="1"/>
  <c r="L320" i="1"/>
  <c r="V320" i="1"/>
  <c r="L426" i="1"/>
  <c r="V426" i="1"/>
  <c r="L499" i="1"/>
  <c r="V499" i="1"/>
  <c r="L623" i="1"/>
  <c r="V623" i="1"/>
  <c r="L674" i="1"/>
  <c r="V674" i="1"/>
  <c r="L811" i="1"/>
  <c r="M835" i="1" s="1"/>
  <c r="V811" i="1"/>
  <c r="L939" i="1"/>
  <c r="V939" i="1"/>
  <c r="L146" i="1"/>
  <c r="V146" i="1"/>
  <c r="L342" i="1"/>
  <c r="V342" i="1"/>
  <c r="L422" i="1"/>
  <c r="V422" i="1"/>
  <c r="L521" i="1"/>
  <c r="V521" i="1"/>
  <c r="L546" i="1"/>
  <c r="V546" i="1"/>
  <c r="L579" i="1"/>
  <c r="V579" i="1"/>
  <c r="L615" i="1"/>
  <c r="V615" i="1"/>
  <c r="L655" i="1"/>
  <c r="V655" i="1"/>
  <c r="L688" i="1"/>
  <c r="V688" i="1"/>
  <c r="L718" i="1"/>
  <c r="V718" i="1"/>
  <c r="L753" i="1"/>
  <c r="V753" i="1"/>
  <c r="L786" i="1"/>
  <c r="M810" i="1" s="1"/>
  <c r="V786" i="1"/>
  <c r="L827" i="1"/>
  <c r="V827" i="1"/>
  <c r="L864" i="1"/>
  <c r="V864" i="1"/>
  <c r="L901" i="1"/>
  <c r="V901" i="1"/>
  <c r="L936" i="1"/>
  <c r="M960" i="1" s="1"/>
  <c r="V936" i="1"/>
  <c r="L964" i="1"/>
  <c r="V964" i="1"/>
  <c r="L988" i="1"/>
  <c r="V988" i="1"/>
  <c r="L1027" i="1"/>
  <c r="V1027" i="1"/>
  <c r="L1047" i="1"/>
  <c r="V1047" i="1"/>
  <c r="L1076" i="1"/>
  <c r="V1076" i="1"/>
  <c r="L1116" i="1"/>
  <c r="V1116" i="1"/>
  <c r="L1154" i="1"/>
  <c r="V1154" i="1"/>
  <c r="L1176" i="1"/>
  <c r="V1176" i="1"/>
  <c r="L1201" i="1"/>
  <c r="V1201" i="1"/>
  <c r="L1236" i="1"/>
  <c r="M1260" i="1" s="1"/>
  <c r="V1236" i="1"/>
  <c r="L1265" i="1"/>
  <c r="V1265" i="1"/>
  <c r="L1287" i="1"/>
  <c r="V1287" i="1"/>
  <c r="L1319" i="1"/>
  <c r="V1319" i="1"/>
  <c r="L1347" i="1"/>
  <c r="V1347" i="1"/>
  <c r="L1375" i="1"/>
  <c r="V1375" i="1"/>
  <c r="L24" i="1"/>
  <c r="V24" i="1"/>
  <c r="L41" i="1"/>
  <c r="V41" i="1"/>
  <c r="L63" i="1"/>
  <c r="V63" i="1"/>
  <c r="L97" i="1"/>
  <c r="V97" i="1"/>
  <c r="L119" i="1"/>
  <c r="V119" i="1"/>
  <c r="L149" i="1"/>
  <c r="V149" i="1"/>
  <c r="L175" i="1"/>
  <c r="V175" i="1"/>
  <c r="L204" i="1"/>
  <c r="V204" i="1"/>
  <c r="L236" i="1"/>
  <c r="M260" i="1" s="1"/>
  <c r="V236" i="1"/>
  <c r="L250" i="1"/>
  <c r="V250" i="1"/>
  <c r="L272" i="1"/>
  <c r="V272" i="1"/>
  <c r="L296" i="1"/>
  <c r="V296" i="1"/>
  <c r="L322" i="1"/>
  <c r="V322" i="1"/>
  <c r="L341" i="1"/>
  <c r="V341" i="1"/>
  <c r="L402" i="1"/>
  <c r="V402" i="1"/>
  <c r="L430" i="1"/>
  <c r="V430" i="1"/>
  <c r="L448" i="1"/>
  <c r="V448" i="1"/>
  <c r="L472" i="1"/>
  <c r="V472" i="1"/>
  <c r="L503" i="1"/>
  <c r="V503" i="1"/>
  <c r="L530" i="1"/>
  <c r="V530" i="1"/>
  <c r="L564" i="1"/>
  <c r="V564" i="1"/>
  <c r="L595" i="1"/>
  <c r="V595" i="1"/>
  <c r="L625" i="1"/>
  <c r="V625" i="1"/>
  <c r="L646" i="1"/>
  <c r="V646" i="1"/>
  <c r="L686" i="1"/>
  <c r="M710" i="1" s="1"/>
  <c r="V686" i="1"/>
  <c r="L720" i="1"/>
  <c r="V720" i="1"/>
  <c r="L736" i="1"/>
  <c r="M760" i="1" s="1"/>
  <c r="V736" i="1"/>
  <c r="L761" i="1"/>
  <c r="M785" i="1" s="1"/>
  <c r="V761" i="1"/>
  <c r="L813" i="1"/>
  <c r="V813" i="1"/>
  <c r="L830" i="1"/>
  <c r="V830" i="1"/>
  <c r="L868" i="1"/>
  <c r="V868" i="1"/>
  <c r="L890" i="1"/>
  <c r="V890" i="1"/>
  <c r="L914" i="1"/>
  <c r="V914" i="1"/>
  <c r="L941" i="1"/>
  <c r="V941" i="1"/>
  <c r="L973" i="1"/>
  <c r="V973" i="1"/>
  <c r="L1014" i="1"/>
  <c r="V1014" i="1"/>
  <c r="L1028" i="1"/>
  <c r="V1028" i="1"/>
  <c r="L1071" i="1"/>
  <c r="V1071" i="1"/>
  <c r="L1100" i="1"/>
  <c r="V1100" i="1"/>
  <c r="L1125" i="1"/>
  <c r="V1125" i="1"/>
  <c r="L1148" i="1"/>
  <c r="V1148" i="1"/>
  <c r="L1180" i="1"/>
  <c r="V1180" i="1"/>
  <c r="L1216" i="1"/>
  <c r="V1216" i="1"/>
  <c r="L1243" i="1"/>
  <c r="V1243" i="1"/>
  <c r="L1274" i="1"/>
  <c r="V1274" i="1"/>
  <c r="L1304" i="1"/>
  <c r="V1304" i="1"/>
  <c r="L1330" i="1"/>
  <c r="V1330" i="1"/>
  <c r="L1365" i="1"/>
  <c r="V1365" i="1"/>
  <c r="L25" i="1"/>
  <c r="V25" i="1"/>
  <c r="L68" i="1"/>
  <c r="V68" i="1"/>
  <c r="L125" i="1"/>
  <c r="V125" i="1"/>
  <c r="L164" i="1"/>
  <c r="V164" i="1"/>
  <c r="L242" i="1"/>
  <c r="V242" i="1"/>
  <c r="L388" i="1"/>
  <c r="V388" i="1"/>
  <c r="L513" i="1"/>
  <c r="V513" i="1"/>
  <c r="L637" i="1"/>
  <c r="V637" i="1"/>
  <c r="L715" i="1"/>
  <c r="V715" i="1"/>
  <c r="L737" i="1"/>
  <c r="V737" i="1"/>
  <c r="L767" i="1"/>
  <c r="V767" i="1"/>
  <c r="L799" i="1"/>
  <c r="V799" i="1"/>
  <c r="L975" i="1"/>
  <c r="V975" i="1"/>
  <c r="L993" i="1"/>
  <c r="V993" i="1"/>
  <c r="L1004" i="1"/>
  <c r="V1004" i="1"/>
  <c r="L1063" i="1"/>
  <c r="V1063" i="1"/>
  <c r="L1199" i="1"/>
  <c r="V1199" i="1"/>
  <c r="L1219" i="1"/>
  <c r="V1219" i="1"/>
  <c r="L1305" i="1"/>
  <c r="V1305" i="1"/>
  <c r="L1324" i="1"/>
  <c r="V1324" i="1"/>
  <c r="L1340" i="1"/>
  <c r="V1340" i="1"/>
  <c r="L29" i="1"/>
  <c r="V29" i="1"/>
  <c r="L138" i="1"/>
  <c r="V138" i="1"/>
  <c r="L605" i="1"/>
  <c r="V605" i="1"/>
  <c r="L839" i="1"/>
  <c r="V839" i="1"/>
  <c r="L1270" i="1"/>
  <c r="V1270" i="1"/>
  <c r="L50" i="1"/>
  <c r="V50" i="1"/>
  <c r="L122" i="1"/>
  <c r="V122" i="1"/>
  <c r="L153" i="1"/>
  <c r="V153" i="1"/>
  <c r="L189" i="1"/>
  <c r="V189" i="1"/>
  <c r="L202" i="1"/>
  <c r="V202" i="1"/>
  <c r="L248" i="1"/>
  <c r="V248" i="1"/>
  <c r="L271" i="1"/>
  <c r="V271" i="1"/>
  <c r="L300" i="1"/>
  <c r="V300" i="1"/>
  <c r="L352" i="1"/>
  <c r="V352" i="1"/>
  <c r="L470" i="1"/>
  <c r="V470" i="1"/>
  <c r="L638" i="1"/>
  <c r="V638" i="1"/>
  <c r="L651" i="1"/>
  <c r="V651" i="1"/>
  <c r="L690" i="1"/>
  <c r="V690" i="1"/>
  <c r="L740" i="1"/>
  <c r="V740" i="1"/>
  <c r="L812" i="1"/>
  <c r="V812" i="1"/>
  <c r="L836" i="1"/>
  <c r="M860" i="1" s="1"/>
  <c r="V836" i="1"/>
  <c r="L946" i="1"/>
  <c r="V946" i="1"/>
  <c r="L998" i="1"/>
  <c r="V998" i="1"/>
  <c r="L1040" i="1"/>
  <c r="V1040" i="1"/>
  <c r="L1098" i="1"/>
  <c r="V1098" i="1"/>
  <c r="L1200" i="1"/>
  <c r="V1200" i="1"/>
  <c r="L1223" i="1"/>
  <c r="V1223" i="1"/>
  <c r="L1242" i="1"/>
  <c r="V1242" i="1"/>
  <c r="L1291" i="1"/>
  <c r="V1291" i="1"/>
  <c r="L1344" i="1"/>
  <c r="V1344" i="1"/>
  <c r="L1352" i="1"/>
  <c r="V1352" i="1"/>
  <c r="L1366" i="1"/>
  <c r="V1366" i="1"/>
  <c r="L112" i="1"/>
  <c r="V112" i="1"/>
  <c r="L217" i="1"/>
  <c r="V217" i="1"/>
  <c r="L390" i="1"/>
  <c r="V390" i="1"/>
  <c r="L576" i="1"/>
  <c r="V576" i="1"/>
  <c r="L700" i="1"/>
  <c r="V700" i="1"/>
  <c r="L1140" i="1"/>
  <c r="V1140" i="1"/>
  <c r="L1189" i="1"/>
  <c r="V1189" i="1"/>
  <c r="L1268" i="1"/>
  <c r="V1268" i="1"/>
  <c r="L70" i="1"/>
  <c r="V70" i="1"/>
  <c r="L547" i="1"/>
  <c r="V547" i="1"/>
  <c r="L845" i="1"/>
  <c r="V845" i="1"/>
  <c r="L1015" i="1"/>
  <c r="V1015" i="1"/>
  <c r="L1079" i="1"/>
  <c r="V1079" i="1"/>
  <c r="L1114" i="1"/>
  <c r="V1114" i="1"/>
  <c r="L1178" i="1"/>
  <c r="V1178" i="1"/>
  <c r="L241" i="1"/>
  <c r="V241" i="1"/>
  <c r="L403" i="1"/>
  <c r="V403" i="1"/>
  <c r="L865" i="1"/>
  <c r="V865" i="1"/>
  <c r="L596" i="1"/>
  <c r="V596" i="1"/>
  <c r="L692" i="1"/>
  <c r="V692" i="1"/>
  <c r="L804" i="1"/>
  <c r="V804" i="1"/>
  <c r="L840" i="1"/>
  <c r="V840" i="1"/>
  <c r="L880" i="1"/>
  <c r="V880" i="1"/>
  <c r="L974" i="1"/>
  <c r="V974" i="1"/>
  <c r="L1327" i="1"/>
  <c r="V1327" i="1"/>
  <c r="L316" i="1"/>
  <c r="V316" i="1"/>
  <c r="L419" i="1"/>
  <c r="V419" i="1"/>
  <c r="L361" i="1"/>
  <c r="M385" i="1" s="1"/>
  <c r="V361" i="1"/>
  <c r="L766" i="1"/>
  <c r="V766" i="1"/>
  <c r="L877" i="1"/>
  <c r="V877" i="1"/>
  <c r="L1149" i="1"/>
  <c r="V1149" i="1"/>
  <c r="L874" i="1"/>
  <c r="V874" i="1"/>
  <c r="L57" i="1"/>
  <c r="V57" i="1"/>
  <c r="V1359" i="1"/>
  <c r="V1183" i="1"/>
  <c r="V1007" i="1"/>
  <c r="V831" i="1"/>
  <c r="V635" i="1"/>
  <c r="V458" i="1"/>
  <c r="V282" i="1"/>
  <c r="V106" i="1"/>
  <c r="V1234" i="1"/>
  <c r="V1058" i="1"/>
  <c r="V882" i="1"/>
  <c r="V706" i="1"/>
  <c r="V510" i="1"/>
  <c r="V333" i="1"/>
  <c r="V157" i="1"/>
  <c r="V1331" i="1"/>
  <c r="V1135" i="1"/>
  <c r="V959" i="1"/>
  <c r="V783" i="1"/>
  <c r="V607" i="1"/>
  <c r="V410" i="1"/>
  <c r="V234" i="1"/>
  <c r="V1310" i="1"/>
  <c r="V1134" i="1"/>
  <c r="V958" i="1"/>
  <c r="V782" i="1"/>
  <c r="V606" i="1"/>
  <c r="V409" i="1"/>
  <c r="V233" i="1"/>
  <c r="V1257" i="1"/>
  <c r="V1081" i="1"/>
  <c r="V885" i="1"/>
  <c r="V709" i="1"/>
  <c r="V533" i="1"/>
  <c r="V356" i="1"/>
  <c r="V160" i="1"/>
  <c r="V1308" i="1"/>
  <c r="V1132" i="1"/>
  <c r="V956" i="1"/>
  <c r="V760" i="1"/>
  <c r="V584" i="1"/>
  <c r="V407" i="1"/>
  <c r="L168" i="1"/>
  <c r="V168" i="1"/>
  <c r="L366" i="1"/>
  <c r="V366" i="1"/>
  <c r="L468" i="1"/>
  <c r="V468" i="1"/>
  <c r="L611" i="1"/>
  <c r="M635" i="1" s="1"/>
  <c r="V611" i="1"/>
  <c r="L779" i="1"/>
  <c r="V779" i="1"/>
  <c r="L926" i="1"/>
  <c r="V926" i="1"/>
  <c r="L1002" i="1"/>
  <c r="V1002" i="1"/>
  <c r="L1228" i="1"/>
  <c r="V1228" i="1"/>
  <c r="L1317" i="1"/>
  <c r="V1317" i="1"/>
  <c r="L21" i="1"/>
  <c r="V21" i="1"/>
  <c r="L95" i="1"/>
  <c r="V95" i="1"/>
  <c r="L166" i="1"/>
  <c r="V166" i="1"/>
  <c r="L291" i="1"/>
  <c r="V291" i="1"/>
  <c r="L399" i="1"/>
  <c r="V399" i="1"/>
  <c r="L446" i="1"/>
  <c r="V446" i="1"/>
  <c r="L528" i="1"/>
  <c r="V528" i="1"/>
  <c r="L641" i="1"/>
  <c r="V641" i="1"/>
  <c r="L780" i="1"/>
  <c r="V780" i="1"/>
  <c r="L866" i="1"/>
  <c r="V866" i="1"/>
  <c r="L48" i="1"/>
  <c r="V48" i="1"/>
  <c r="L170" i="1"/>
  <c r="V170" i="1"/>
  <c r="L253" i="1"/>
  <c r="V253" i="1"/>
  <c r="L368" i="1"/>
  <c r="V368" i="1"/>
  <c r="L471" i="1"/>
  <c r="V471" i="1"/>
  <c r="L148" i="1"/>
  <c r="V148" i="1"/>
  <c r="L261" i="1"/>
  <c r="M285" i="1" s="1"/>
  <c r="V261" i="1"/>
  <c r="L371" i="1"/>
  <c r="V371" i="1"/>
  <c r="L474" i="1"/>
  <c r="V474" i="1"/>
  <c r="L548" i="1"/>
  <c r="V548" i="1"/>
  <c r="L620" i="1"/>
  <c r="V620" i="1"/>
  <c r="L662" i="1"/>
  <c r="V662" i="1"/>
  <c r="L691" i="1"/>
  <c r="V691" i="1"/>
  <c r="L755" i="1"/>
  <c r="V755" i="1"/>
  <c r="L788" i="1"/>
  <c r="V788" i="1"/>
  <c r="L837" i="1"/>
  <c r="V837" i="1"/>
  <c r="L870" i="1"/>
  <c r="V870" i="1"/>
  <c r="L903" i="1"/>
  <c r="V903" i="1"/>
  <c r="L938" i="1"/>
  <c r="V938" i="1"/>
  <c r="L967" i="1"/>
  <c r="V967" i="1"/>
  <c r="L992" i="1"/>
  <c r="V992" i="1"/>
  <c r="L1037" i="1"/>
  <c r="V1037" i="1"/>
  <c r="L1051" i="1"/>
  <c r="V1051" i="1"/>
  <c r="L1080" i="1"/>
  <c r="V1080" i="1"/>
  <c r="L1118" i="1"/>
  <c r="V1118" i="1"/>
  <c r="L1161" i="1"/>
  <c r="M1185" i="1" s="1"/>
  <c r="V1161" i="1"/>
  <c r="L1179" i="1"/>
  <c r="V1179" i="1"/>
  <c r="L1203" i="1"/>
  <c r="V1203" i="1"/>
  <c r="L1238" i="1"/>
  <c r="V1238" i="1"/>
  <c r="L1267" i="1"/>
  <c r="V1267" i="1"/>
  <c r="L1292" i="1"/>
  <c r="V1292" i="1"/>
  <c r="L1325" i="1"/>
  <c r="V1325" i="1"/>
  <c r="L1350" i="1"/>
  <c r="V1350" i="1"/>
  <c r="L1378" i="1"/>
  <c r="V1378" i="1"/>
  <c r="L28" i="1"/>
  <c r="V28" i="1"/>
  <c r="L49" i="1"/>
  <c r="V49" i="1"/>
  <c r="L67" i="1"/>
  <c r="V67" i="1"/>
  <c r="L86" i="1"/>
  <c r="M110" i="1" s="1"/>
  <c r="V86" i="1"/>
  <c r="L100" i="1"/>
  <c r="V100" i="1"/>
  <c r="L121" i="1"/>
  <c r="V121" i="1"/>
  <c r="L155" i="1"/>
  <c r="V155" i="1"/>
  <c r="L178" i="1"/>
  <c r="V178" i="1"/>
  <c r="L212" i="1"/>
  <c r="V212" i="1"/>
  <c r="L238" i="1"/>
  <c r="V238" i="1"/>
  <c r="L254" i="1"/>
  <c r="V254" i="1"/>
  <c r="L275" i="1"/>
  <c r="V275" i="1"/>
  <c r="L301" i="1"/>
  <c r="V301" i="1"/>
  <c r="L324" i="1"/>
  <c r="V324" i="1"/>
  <c r="L354" i="1"/>
  <c r="V354" i="1"/>
  <c r="L387" i="1"/>
  <c r="V387" i="1"/>
  <c r="L438" i="1"/>
  <c r="V438" i="1"/>
  <c r="L454" i="1"/>
  <c r="V454" i="1"/>
  <c r="L475" i="1"/>
  <c r="V475" i="1"/>
  <c r="L505" i="1"/>
  <c r="V505" i="1"/>
  <c r="L540" i="1"/>
  <c r="V540" i="1"/>
  <c r="L572" i="1"/>
  <c r="V572" i="1"/>
  <c r="L601" i="1"/>
  <c r="V601" i="1"/>
  <c r="L628" i="1"/>
  <c r="V628" i="1"/>
  <c r="L649" i="1"/>
  <c r="V649" i="1"/>
  <c r="L696" i="1"/>
  <c r="V696" i="1"/>
  <c r="L722" i="1"/>
  <c r="V722" i="1"/>
  <c r="L738" i="1"/>
  <c r="V738" i="1"/>
  <c r="L763" i="1"/>
  <c r="V763" i="1"/>
  <c r="L791" i="1"/>
  <c r="V791" i="1"/>
  <c r="L815" i="1"/>
  <c r="V815" i="1"/>
  <c r="L842" i="1"/>
  <c r="V842" i="1"/>
  <c r="L873" i="1"/>
  <c r="V873" i="1"/>
  <c r="L892" i="1"/>
  <c r="V892" i="1"/>
  <c r="L919" i="1"/>
  <c r="V919" i="1"/>
  <c r="L945" i="1"/>
  <c r="V945" i="1"/>
  <c r="L977" i="1"/>
  <c r="V977" i="1"/>
  <c r="L1016" i="1"/>
  <c r="V1016" i="1"/>
  <c r="L1048" i="1"/>
  <c r="V1048" i="1"/>
  <c r="L1074" i="1"/>
  <c r="V1074" i="1"/>
  <c r="L1104" i="1"/>
  <c r="V1104" i="1"/>
  <c r="L1129" i="1"/>
  <c r="V1129" i="1"/>
  <c r="L1151" i="1"/>
  <c r="V1151" i="1"/>
  <c r="L1193" i="1"/>
  <c r="V1193" i="1"/>
  <c r="L1218" i="1"/>
  <c r="V1218" i="1"/>
  <c r="L1248" i="1"/>
  <c r="V1248" i="1"/>
  <c r="L1278" i="1"/>
  <c r="V1278" i="1"/>
  <c r="L1313" i="1"/>
  <c r="V1313" i="1"/>
  <c r="L1341" i="1"/>
  <c r="V1341" i="1"/>
  <c r="L1367" i="1"/>
  <c r="V1367" i="1"/>
  <c r="L53" i="1"/>
  <c r="V53" i="1"/>
  <c r="L193" i="1"/>
  <c r="V193" i="1"/>
  <c r="L265" i="1"/>
  <c r="V265" i="1"/>
  <c r="L317" i="1"/>
  <c r="V317" i="1"/>
  <c r="L351" i="1"/>
  <c r="V351" i="1"/>
  <c r="L394" i="1"/>
  <c r="V394" i="1"/>
  <c r="L461" i="1"/>
  <c r="M485" i="1" s="1"/>
  <c r="V461" i="1"/>
  <c r="L500" i="1"/>
  <c r="V500" i="1"/>
  <c r="L524" i="1"/>
  <c r="V524" i="1"/>
  <c r="L536" i="1"/>
  <c r="M560" i="1" s="1"/>
  <c r="V536" i="1"/>
  <c r="L603" i="1"/>
  <c r="V603" i="1"/>
  <c r="L675" i="1"/>
  <c r="V675" i="1"/>
  <c r="L705" i="1"/>
  <c r="V705" i="1"/>
  <c r="L853" i="1"/>
  <c r="V853" i="1"/>
  <c r="L905" i="1"/>
  <c r="V905" i="1"/>
  <c r="L963" i="1"/>
  <c r="V963" i="1"/>
  <c r="L995" i="1"/>
  <c r="V995" i="1"/>
  <c r="L1019" i="1"/>
  <c r="V1019" i="1"/>
  <c r="L1126" i="1"/>
  <c r="V1126" i="1"/>
  <c r="L1262" i="1"/>
  <c r="V1262" i="1"/>
  <c r="L1316" i="1"/>
  <c r="V1316" i="1"/>
  <c r="L1328" i="1"/>
  <c r="V1328" i="1"/>
  <c r="L186" i="1"/>
  <c r="M210" i="1" s="1"/>
  <c r="V186" i="1"/>
  <c r="L269" i="1"/>
  <c r="V269" i="1"/>
  <c r="L563" i="1"/>
  <c r="V563" i="1"/>
  <c r="L762" i="1"/>
  <c r="V762" i="1"/>
  <c r="L76" i="1"/>
  <c r="V76" i="1"/>
  <c r="L171" i="1"/>
  <c r="V171" i="1"/>
  <c r="L225" i="1"/>
  <c r="V225" i="1"/>
  <c r="L424" i="1"/>
  <c r="V424" i="1"/>
  <c r="L437" i="1"/>
  <c r="V437" i="1"/>
  <c r="L473" i="1"/>
  <c r="V473" i="1"/>
  <c r="L497" i="1"/>
  <c r="V497" i="1"/>
  <c r="L541" i="1"/>
  <c r="V541" i="1"/>
  <c r="L624" i="1"/>
  <c r="V624" i="1"/>
  <c r="L723" i="1"/>
  <c r="V723" i="1"/>
  <c r="L764" i="1"/>
  <c r="V764" i="1"/>
  <c r="L778" i="1"/>
  <c r="V778" i="1"/>
  <c r="L920" i="1"/>
  <c r="V920" i="1"/>
  <c r="L1001" i="1"/>
  <c r="V1001" i="1"/>
  <c r="L1017" i="1"/>
  <c r="V1017" i="1"/>
  <c r="L1030" i="1"/>
  <c r="V1030" i="1"/>
  <c r="L1042" i="1"/>
  <c r="V1042" i="1"/>
  <c r="L1049" i="1"/>
  <c r="V1049" i="1"/>
  <c r="L1078" i="1"/>
  <c r="V1078" i="1"/>
  <c r="L1091" i="1"/>
  <c r="V1091" i="1"/>
  <c r="L1130" i="1"/>
  <c r="V1130" i="1"/>
  <c r="L1275" i="1"/>
  <c r="V1275" i="1"/>
  <c r="L1355" i="1"/>
  <c r="V1355" i="1"/>
  <c r="L23" i="1"/>
  <c r="V23" i="1"/>
  <c r="L252" i="1"/>
  <c r="V252" i="1"/>
  <c r="L338" i="1"/>
  <c r="V338" i="1"/>
  <c r="L492" i="1"/>
  <c r="V492" i="1"/>
  <c r="L741" i="1"/>
  <c r="V741" i="1"/>
  <c r="L775" i="1"/>
  <c r="V775" i="1"/>
  <c r="L1023" i="1"/>
  <c r="V1023" i="1"/>
  <c r="L1075" i="1"/>
  <c r="V1075" i="1"/>
  <c r="L34" i="1"/>
  <c r="N35" i="1" s="1"/>
  <c r="V34" i="1"/>
  <c r="L99" i="1"/>
  <c r="V99" i="1"/>
  <c r="L167" i="1"/>
  <c r="V167" i="1"/>
  <c r="L211" i="1"/>
  <c r="M235" i="1" s="1"/>
  <c r="V211" i="1"/>
  <c r="L120" i="1"/>
  <c r="V120" i="1"/>
  <c r="L150" i="1"/>
  <c r="V150" i="1"/>
  <c r="L380" i="1"/>
  <c r="V380" i="1"/>
  <c r="L570" i="1"/>
  <c r="V570" i="1"/>
  <c r="L694" i="1"/>
  <c r="V694" i="1"/>
  <c r="L727" i="1"/>
  <c r="V727" i="1"/>
  <c r="L794" i="1"/>
  <c r="V794" i="1"/>
  <c r="L1065" i="1"/>
  <c r="V1065" i="1"/>
  <c r="L1187" i="1"/>
  <c r="V1187" i="1"/>
  <c r="L1240" i="1"/>
  <c r="V1240" i="1"/>
  <c r="L1314" i="1"/>
  <c r="V1314" i="1"/>
  <c r="L31" i="1"/>
  <c r="V31" i="1"/>
  <c r="L602" i="1"/>
  <c r="V602" i="1"/>
  <c r="L717" i="1"/>
  <c r="V717" i="1"/>
  <c r="L1115" i="1"/>
  <c r="V1115" i="1"/>
  <c r="L1144" i="1"/>
  <c r="V1144" i="1"/>
  <c r="L1339" i="1"/>
  <c r="V1339" i="1"/>
  <c r="L375" i="1"/>
  <c r="V375" i="1"/>
  <c r="L593" i="1"/>
  <c r="V593" i="1"/>
  <c r="L863" i="1"/>
  <c r="V863" i="1"/>
  <c r="L986" i="1"/>
  <c r="M1010" i="1" s="1"/>
  <c r="V986" i="1"/>
  <c r="L1155" i="1"/>
  <c r="V1155" i="1"/>
  <c r="L1301" i="1"/>
  <c r="V1301" i="1"/>
  <c r="L1323" i="1"/>
  <c r="V1323" i="1"/>
  <c r="L292" i="1"/>
  <c r="V292" i="1"/>
  <c r="L668" i="1"/>
  <c r="V668" i="1"/>
  <c r="L937" i="1"/>
  <c r="V937" i="1"/>
  <c r="L550" i="1"/>
  <c r="V550" i="1"/>
  <c r="L971" i="1"/>
  <c r="V971" i="1"/>
  <c r="L1373" i="1"/>
  <c r="V1373" i="1"/>
  <c r="L319" i="1"/>
  <c r="V319" i="1"/>
  <c r="L539" i="1"/>
  <c r="V539" i="1"/>
  <c r="L626" i="1"/>
  <c r="V626" i="1"/>
  <c r="V1333" i="1"/>
  <c r="V1157" i="1"/>
  <c r="V981" i="1"/>
  <c r="V785" i="1"/>
  <c r="V609" i="1"/>
  <c r="V432" i="1"/>
  <c r="V256" i="1"/>
  <c r="V1384" i="1"/>
  <c r="V1208" i="1"/>
  <c r="V1032" i="1"/>
  <c r="V856" i="1"/>
  <c r="V660" i="1"/>
  <c r="V483" i="1"/>
  <c r="V307" i="1"/>
  <c r="V131" i="1"/>
  <c r="V1285" i="1"/>
  <c r="V1109" i="1"/>
  <c r="V757" i="1"/>
  <c r="V581" i="1"/>
  <c r="V384" i="1"/>
  <c r="V208" i="1"/>
  <c r="V1284" i="1"/>
  <c r="V1108" i="1"/>
  <c r="V932" i="1"/>
  <c r="V756" i="1"/>
  <c r="V560" i="1"/>
  <c r="V383" i="1"/>
  <c r="V207" i="1"/>
  <c r="V1231" i="1"/>
  <c r="V1035" i="1"/>
  <c r="V859" i="1"/>
  <c r="V683" i="1"/>
  <c r="V507" i="1"/>
  <c r="V310" i="1"/>
  <c r="V134" i="1"/>
  <c r="V1282" i="1"/>
  <c r="V1106" i="1"/>
  <c r="V910" i="1"/>
  <c r="V734" i="1"/>
  <c r="V558" i="1"/>
  <c r="V381" i="1"/>
  <c r="V185" i="1"/>
  <c r="L295" i="1"/>
  <c r="V295" i="1"/>
  <c r="L519" i="1"/>
  <c r="V519" i="1"/>
  <c r="L751" i="1"/>
  <c r="V751" i="1"/>
  <c r="L961" i="1"/>
  <c r="M985" i="1" s="1"/>
  <c r="V961" i="1"/>
  <c r="L1103" i="1"/>
  <c r="V1103" i="1"/>
  <c r="L1254" i="1"/>
  <c r="V1254" i="1"/>
  <c r="L1345" i="1"/>
  <c r="V1345" i="1"/>
  <c r="L39" i="1"/>
  <c r="V39" i="1"/>
  <c r="L117" i="1"/>
  <c r="V117" i="1"/>
  <c r="L379" i="1"/>
  <c r="V379" i="1"/>
  <c r="L469" i="1"/>
  <c r="V469" i="1"/>
  <c r="L592" i="1"/>
  <c r="V592" i="1"/>
  <c r="L714" i="1"/>
  <c r="V714" i="1"/>
  <c r="L118" i="1"/>
  <c r="V118" i="1"/>
  <c r="L215" i="1"/>
  <c r="V215" i="1"/>
  <c r="L298" i="1"/>
  <c r="V298" i="1"/>
  <c r="L395" i="1"/>
  <c r="V395" i="1"/>
  <c r="L498" i="1"/>
  <c r="V498" i="1"/>
  <c r="L61" i="1"/>
  <c r="M85" i="1" s="1"/>
  <c r="V61" i="1"/>
  <c r="L123" i="1"/>
  <c r="V123" i="1"/>
  <c r="L172" i="1"/>
  <c r="V172" i="1"/>
  <c r="L221" i="1"/>
  <c r="V221" i="1"/>
  <c r="L305" i="1"/>
  <c r="V305" i="1"/>
  <c r="L344" i="1"/>
  <c r="V344" i="1"/>
  <c r="L401" i="1"/>
  <c r="V401" i="1"/>
  <c r="L425" i="1"/>
  <c r="V425" i="1"/>
  <c r="L502" i="1"/>
  <c r="V502" i="1"/>
  <c r="L523" i="1"/>
  <c r="V523" i="1"/>
  <c r="L589" i="1"/>
  <c r="V589" i="1"/>
  <c r="L726" i="1"/>
  <c r="V726" i="1"/>
  <c r="L73" i="1"/>
  <c r="V73" i="1"/>
  <c r="L136" i="1"/>
  <c r="M160" i="1" s="1"/>
  <c r="V136" i="1"/>
  <c r="L152" i="1"/>
  <c r="V152" i="1"/>
  <c r="L177" i="1"/>
  <c r="V177" i="1"/>
  <c r="L223" i="1"/>
  <c r="V223" i="1"/>
  <c r="L266" i="1"/>
  <c r="V266" i="1"/>
  <c r="L313" i="1"/>
  <c r="V313" i="1"/>
  <c r="L347" i="1"/>
  <c r="V347" i="1"/>
  <c r="L374" i="1"/>
  <c r="V374" i="1"/>
  <c r="L405" i="1"/>
  <c r="V405" i="1"/>
  <c r="L429" i="1"/>
  <c r="V429" i="1"/>
  <c r="L487" i="1"/>
  <c r="V487" i="1"/>
  <c r="L512" i="1"/>
  <c r="V512" i="1"/>
  <c r="L525" i="1"/>
  <c r="V525" i="1"/>
  <c r="L554" i="1"/>
  <c r="V554" i="1"/>
  <c r="L594" i="1"/>
  <c r="V594" i="1"/>
  <c r="L622" i="1"/>
  <c r="V622" i="1"/>
  <c r="L664" i="1"/>
  <c r="V664" i="1"/>
  <c r="L693" i="1"/>
  <c r="V693" i="1"/>
  <c r="L728" i="1"/>
  <c r="V728" i="1"/>
  <c r="L765" i="1"/>
  <c r="V765" i="1"/>
  <c r="L793" i="1"/>
  <c r="V793" i="1"/>
  <c r="L848" i="1"/>
  <c r="V848" i="1"/>
  <c r="L872" i="1"/>
  <c r="V872" i="1"/>
  <c r="L912" i="1"/>
  <c r="V912" i="1"/>
  <c r="L944" i="1"/>
  <c r="V944" i="1"/>
  <c r="L970" i="1"/>
  <c r="V970" i="1"/>
  <c r="L994" i="1"/>
  <c r="V994" i="1"/>
  <c r="L1039" i="1"/>
  <c r="V1039" i="1"/>
  <c r="L1055" i="1"/>
  <c r="V1055" i="1"/>
  <c r="L1089" i="1"/>
  <c r="V1089" i="1"/>
  <c r="L1128" i="1"/>
  <c r="V1128" i="1"/>
  <c r="L1163" i="1"/>
  <c r="V1163" i="1"/>
  <c r="L1186" i="1"/>
  <c r="M1210" i="1" s="1"/>
  <c r="V1186" i="1"/>
  <c r="L1213" i="1"/>
  <c r="V1213" i="1"/>
  <c r="L1245" i="1"/>
  <c r="V1245" i="1"/>
  <c r="L1269" i="1"/>
  <c r="V1269" i="1"/>
  <c r="L1294" i="1"/>
  <c r="V1294" i="1"/>
  <c r="L1329" i="1"/>
  <c r="V1329" i="1"/>
  <c r="L1353" i="1"/>
  <c r="V1353" i="1"/>
  <c r="L12" i="1"/>
  <c r="V12" i="1"/>
  <c r="L51" i="1"/>
  <c r="V51" i="1"/>
  <c r="L71" i="1"/>
  <c r="V71" i="1"/>
  <c r="L88" i="1"/>
  <c r="V88" i="1"/>
  <c r="L103" i="1"/>
  <c r="V103" i="1"/>
  <c r="L124" i="1"/>
  <c r="V124" i="1"/>
  <c r="L190" i="1"/>
  <c r="V190" i="1"/>
  <c r="L216" i="1"/>
  <c r="V216" i="1"/>
  <c r="L240" i="1"/>
  <c r="V240" i="1"/>
  <c r="L262" i="1"/>
  <c r="V262" i="1"/>
  <c r="L278" i="1"/>
  <c r="V278" i="1"/>
  <c r="L303" i="1"/>
  <c r="V303" i="1"/>
  <c r="L328" i="1"/>
  <c r="V328" i="1"/>
  <c r="L362" i="1"/>
  <c r="V362" i="1"/>
  <c r="L389" i="1"/>
  <c r="V389" i="1"/>
  <c r="L411" i="1"/>
  <c r="M435" i="1" s="1"/>
  <c r="V411" i="1"/>
  <c r="L440" i="1"/>
  <c r="V440" i="1"/>
  <c r="L478" i="1"/>
  <c r="V478" i="1"/>
  <c r="L549" i="1"/>
  <c r="V549" i="1"/>
  <c r="L575" i="1"/>
  <c r="V575" i="1"/>
  <c r="L604" i="1"/>
  <c r="V604" i="1"/>
  <c r="L652" i="1"/>
  <c r="V652" i="1"/>
  <c r="L699" i="1"/>
  <c r="V699" i="1"/>
  <c r="L724" i="1"/>
  <c r="V724" i="1"/>
  <c r="L744" i="1"/>
  <c r="V744" i="1"/>
  <c r="L768" i="1"/>
  <c r="V768" i="1"/>
  <c r="L796" i="1"/>
  <c r="V796" i="1"/>
  <c r="L817" i="1"/>
  <c r="V817" i="1"/>
  <c r="L844" i="1"/>
  <c r="V844" i="1"/>
  <c r="L876" i="1"/>
  <c r="V876" i="1"/>
  <c r="L894" i="1"/>
  <c r="V894" i="1"/>
  <c r="L923" i="1"/>
  <c r="V923" i="1"/>
  <c r="L948" i="1"/>
  <c r="V948" i="1"/>
  <c r="L987" i="1"/>
  <c r="V987" i="1"/>
  <c r="L1018" i="1"/>
  <c r="V1018" i="1"/>
  <c r="L1052" i="1"/>
  <c r="V1052" i="1"/>
  <c r="L1077" i="1"/>
  <c r="V1077" i="1"/>
  <c r="L1111" i="1"/>
  <c r="M1135" i="1" s="1"/>
  <c r="V1111" i="1"/>
  <c r="L1137" i="1"/>
  <c r="V1137" i="1"/>
  <c r="L1164" i="1"/>
  <c r="V1164" i="1"/>
  <c r="L1195" i="1"/>
  <c r="V1195" i="1"/>
  <c r="L1220" i="1"/>
  <c r="V1220" i="1"/>
  <c r="L1255" i="1"/>
  <c r="V1255" i="1"/>
  <c r="L1288" i="1"/>
  <c r="V1288" i="1"/>
  <c r="L1315" i="1"/>
  <c r="V1315" i="1"/>
  <c r="L1343" i="1"/>
  <c r="V1343" i="1"/>
  <c r="L1372" i="1"/>
  <c r="V1372" i="1"/>
  <c r="L38" i="1"/>
  <c r="V38" i="1"/>
  <c r="L62" i="1"/>
  <c r="V62" i="1"/>
  <c r="L72" i="1"/>
  <c r="V72" i="1"/>
  <c r="L96" i="1"/>
  <c r="V96" i="1"/>
  <c r="L128" i="1"/>
  <c r="V128" i="1"/>
  <c r="L180" i="1"/>
  <c r="V180" i="1"/>
  <c r="L201" i="1"/>
  <c r="V201" i="1"/>
  <c r="L224" i="1"/>
  <c r="V224" i="1"/>
  <c r="L299" i="1"/>
  <c r="V299" i="1"/>
  <c r="L397" i="1"/>
  <c r="V397" i="1"/>
  <c r="L414" i="1"/>
  <c r="V414" i="1"/>
  <c r="L479" i="1"/>
  <c r="V479" i="1"/>
  <c r="L640" i="1"/>
  <c r="V640" i="1"/>
  <c r="L650" i="1"/>
  <c r="V650" i="1"/>
  <c r="L689" i="1"/>
  <c r="V689" i="1"/>
  <c r="L725" i="1"/>
  <c r="V725" i="1"/>
  <c r="L745" i="1"/>
  <c r="V745" i="1"/>
  <c r="L777" i="1"/>
  <c r="V777" i="1"/>
  <c r="L802" i="1"/>
  <c r="V802" i="1"/>
  <c r="L829" i="1"/>
  <c r="V829" i="1"/>
  <c r="L855" i="1"/>
  <c r="V855" i="1"/>
  <c r="L893" i="1"/>
  <c r="V893" i="1"/>
  <c r="L952" i="1"/>
  <c r="V952" i="1"/>
  <c r="L979" i="1"/>
  <c r="V979" i="1"/>
  <c r="L1088" i="1"/>
  <c r="V1088" i="1"/>
  <c r="L1202" i="1"/>
  <c r="V1202" i="1"/>
  <c r="L1293" i="1"/>
  <c r="V1293" i="1"/>
  <c r="L1298" i="1"/>
  <c r="V1298" i="1"/>
  <c r="L1318" i="1"/>
  <c r="V1318" i="1"/>
  <c r="L1374" i="1"/>
  <c r="V1374" i="1"/>
  <c r="L20" i="1"/>
  <c r="V20" i="1"/>
  <c r="L214" i="1"/>
  <c r="V214" i="1"/>
  <c r="L363" i="1"/>
  <c r="V363" i="1"/>
  <c r="L443" i="1"/>
  <c r="V443" i="1"/>
  <c r="L629" i="1"/>
  <c r="V629" i="1"/>
  <c r="L673" i="1"/>
  <c r="V673" i="1"/>
  <c r="L867" i="1"/>
  <c r="V867" i="1"/>
  <c r="L1191" i="1"/>
  <c r="V1191" i="1"/>
  <c r="L1276" i="1"/>
  <c r="V1276" i="1"/>
  <c r="L58" i="1"/>
  <c r="N60" i="1" s="1"/>
  <c r="N8" i="1" s="1"/>
  <c r="V58" i="1"/>
  <c r="L104" i="1"/>
  <c r="V104" i="1"/>
  <c r="L191" i="1"/>
  <c r="V191" i="1"/>
  <c r="L219" i="1"/>
  <c r="V219" i="1"/>
  <c r="L251" i="1"/>
  <c r="V251" i="1"/>
  <c r="L348" i="1"/>
  <c r="V348" i="1"/>
  <c r="L355" i="1"/>
  <c r="V355" i="1"/>
  <c r="L392" i="1"/>
  <c r="V392" i="1"/>
  <c r="L491" i="1"/>
  <c r="V491" i="1"/>
  <c r="L504" i="1"/>
  <c r="V504" i="1"/>
  <c r="L566" i="1"/>
  <c r="V566" i="1"/>
  <c r="L588" i="1"/>
  <c r="V588" i="1"/>
  <c r="L644" i="1"/>
  <c r="V644" i="1"/>
  <c r="L663" i="1"/>
  <c r="V663" i="1"/>
  <c r="L676" i="1"/>
  <c r="V676" i="1"/>
  <c r="L743" i="1"/>
  <c r="V743" i="1"/>
  <c r="L771" i="1"/>
  <c r="V771" i="1"/>
  <c r="L790" i="1"/>
  <c r="V790" i="1"/>
  <c r="L820" i="1"/>
  <c r="V820" i="1"/>
  <c r="L838" i="1"/>
  <c r="V838" i="1"/>
  <c r="L925" i="1"/>
  <c r="V925" i="1"/>
  <c r="L1036" i="1"/>
  <c r="M1060" i="1" s="1"/>
  <c r="V1036" i="1"/>
  <c r="L1101" i="1"/>
  <c r="V1101" i="1"/>
  <c r="L1113" i="1"/>
  <c r="V1113" i="1"/>
  <c r="L1226" i="1"/>
  <c r="V1226" i="1"/>
  <c r="L1237" i="1"/>
  <c r="V1237" i="1"/>
  <c r="L1279" i="1"/>
  <c r="V1279" i="1"/>
  <c r="L1296" i="1"/>
  <c r="V1296" i="1"/>
  <c r="L1346" i="1"/>
  <c r="V1346" i="1"/>
  <c r="L13" i="1"/>
  <c r="V13" i="1"/>
  <c r="L27" i="1"/>
  <c r="V27" i="1"/>
  <c r="L89" i="1"/>
  <c r="V89" i="1"/>
  <c r="L345" i="1"/>
  <c r="V345" i="1"/>
  <c r="L520" i="1"/>
  <c r="V520" i="1"/>
  <c r="L922" i="1"/>
  <c r="V922" i="1"/>
  <c r="L1050" i="1"/>
  <c r="V1050" i="1"/>
  <c r="L1174" i="1"/>
  <c r="V1174" i="1"/>
  <c r="L1364" i="1"/>
  <c r="V1364" i="1"/>
  <c r="L42" i="1"/>
  <c r="V42" i="1"/>
  <c r="L64" i="1"/>
  <c r="V64" i="1"/>
  <c r="L36" i="1"/>
  <c r="V36" i="1"/>
  <c r="L169" i="1"/>
  <c r="V169" i="1"/>
  <c r="L220" i="1"/>
  <c r="V220" i="1"/>
  <c r="L255" i="1"/>
  <c r="V255" i="1"/>
  <c r="L421" i="1"/>
  <c r="V421" i="1"/>
  <c r="L449" i="1"/>
  <c r="V449" i="1"/>
  <c r="L889" i="1"/>
  <c r="V889" i="1"/>
  <c r="L1124" i="1"/>
  <c r="V1124" i="1"/>
  <c r="L196" i="1"/>
  <c r="V196" i="1"/>
  <c r="L244" i="1"/>
  <c r="V244" i="1"/>
  <c r="L711" i="1"/>
  <c r="M735" i="1" s="1"/>
  <c r="V711" i="1"/>
  <c r="L913" i="1"/>
  <c r="V913" i="1"/>
  <c r="L1138" i="1"/>
  <c r="V1138" i="1"/>
  <c r="L1175" i="1"/>
  <c r="V1175" i="1"/>
  <c r="L1244" i="1"/>
  <c r="V1244" i="1"/>
  <c r="L369" i="1"/>
  <c r="V369" i="1"/>
  <c r="L580" i="1"/>
  <c r="V580" i="1"/>
  <c r="L801" i="1"/>
  <c r="V801" i="1"/>
  <c r="L816" i="1"/>
  <c r="V816" i="1"/>
  <c r="L911" i="1"/>
  <c r="M935" i="1" s="1"/>
  <c r="V911" i="1"/>
  <c r="L1021" i="1"/>
  <c r="V1021" i="1"/>
  <c r="L1337" i="1"/>
  <c r="V1337" i="1"/>
  <c r="L642" i="1"/>
  <c r="V642" i="1"/>
  <c r="L968" i="1"/>
  <c r="V968" i="1"/>
  <c r="L529" i="1"/>
  <c r="V529" i="1"/>
  <c r="L617" i="1"/>
  <c r="V617" i="1"/>
  <c r="L754" i="1"/>
  <c r="V754" i="1"/>
  <c r="V1131" i="1"/>
  <c r="V759" i="1"/>
  <c r="V583" i="1"/>
  <c r="V406" i="1"/>
  <c r="V210" i="1"/>
  <c r="V1358" i="1"/>
  <c r="V1182" i="1"/>
  <c r="V1006" i="1"/>
  <c r="V810" i="1"/>
  <c r="V634" i="1"/>
  <c r="V457" i="1"/>
  <c r="V281" i="1"/>
  <c r="V85" i="1"/>
  <c r="V1083" i="1"/>
  <c r="V907" i="1"/>
  <c r="V731" i="1"/>
  <c r="V535" i="1"/>
  <c r="V358" i="1"/>
  <c r="V182" i="1"/>
  <c r="V1258" i="1"/>
  <c r="V1082" i="1"/>
  <c r="V906" i="1"/>
  <c r="V710" i="1"/>
  <c r="V534" i="1"/>
  <c r="V357" i="1"/>
  <c r="V181" i="1"/>
  <c r="V1381" i="1"/>
  <c r="V1185" i="1"/>
  <c r="V1009" i="1"/>
  <c r="V833" i="1"/>
  <c r="V657" i="1"/>
  <c r="V460" i="1"/>
  <c r="V284" i="1"/>
  <c r="V108" i="1"/>
  <c r="V1256" i="1"/>
  <c r="V1060" i="1"/>
  <c r="V884" i="1"/>
  <c r="V708" i="1"/>
  <c r="V532" i="1"/>
  <c r="V335" i="1"/>
  <c r="V159" i="1"/>
  <c r="L102" i="1"/>
  <c r="V102" i="1"/>
  <c r="L144" i="1"/>
  <c r="V144" i="1"/>
  <c r="L336" i="1"/>
  <c r="M360" i="1" s="1"/>
  <c r="V336" i="1"/>
  <c r="L495" i="1"/>
  <c r="V495" i="1"/>
  <c r="L679" i="1"/>
  <c r="V679" i="1"/>
  <c r="L898" i="1"/>
  <c r="V898" i="1"/>
  <c r="L1172" i="1"/>
  <c r="V1172" i="1"/>
  <c r="L247" i="1"/>
  <c r="V247" i="1"/>
  <c r="L140" i="1"/>
  <c r="V140" i="1"/>
  <c r="L229" i="1"/>
  <c r="V229" i="1"/>
  <c r="L350" i="1"/>
  <c r="V350" i="1"/>
  <c r="L451" i="1"/>
  <c r="V451" i="1"/>
  <c r="L537" i="1"/>
  <c r="V537" i="1"/>
  <c r="L630" i="1"/>
  <c r="V630" i="1"/>
  <c r="L739" i="1"/>
  <c r="V739" i="1"/>
  <c r="L851" i="1"/>
  <c r="V851" i="1"/>
  <c r="L947" i="1"/>
  <c r="V947" i="1"/>
  <c r="L1041" i="1"/>
  <c r="V1041" i="1"/>
  <c r="L1145" i="1"/>
  <c r="V1145" i="1"/>
  <c r="L1247" i="1"/>
  <c r="V1247" i="1"/>
  <c r="L1336" i="1"/>
  <c r="M1360" i="1" s="1"/>
  <c r="V1336" i="1"/>
  <c r="L14" i="1"/>
  <c r="V14" i="1"/>
  <c r="L54" i="1"/>
  <c r="V54" i="1"/>
  <c r="L74" i="1"/>
  <c r="V74" i="1"/>
  <c r="L111" i="1"/>
  <c r="M135" i="1" s="1"/>
  <c r="V111" i="1"/>
  <c r="L127" i="1"/>
  <c r="V127" i="1"/>
  <c r="L161" i="1"/>
  <c r="M185" i="1" s="1"/>
  <c r="V161" i="1"/>
  <c r="L192" i="1"/>
  <c r="V192" i="1"/>
  <c r="L218" i="1"/>
  <c r="V218" i="1"/>
  <c r="L243" i="1"/>
  <c r="V243" i="1"/>
  <c r="L264" i="1"/>
  <c r="V264" i="1"/>
  <c r="L287" i="1"/>
  <c r="V287" i="1"/>
  <c r="L330" i="1"/>
  <c r="V330" i="1"/>
  <c r="L364" i="1"/>
  <c r="V364" i="1"/>
  <c r="L391" i="1"/>
  <c r="V391" i="1"/>
  <c r="L442" i="1"/>
  <c r="V442" i="1"/>
  <c r="L462" i="1"/>
  <c r="V462" i="1"/>
  <c r="L480" i="1"/>
  <c r="V480" i="1"/>
  <c r="L551" i="1"/>
  <c r="V551" i="1"/>
  <c r="L577" i="1"/>
  <c r="V577" i="1"/>
  <c r="L613" i="1"/>
  <c r="V613" i="1"/>
  <c r="L636" i="1"/>
  <c r="M660" i="1" s="1"/>
  <c r="V636" i="1"/>
  <c r="L667" i="1"/>
  <c r="V667" i="1"/>
  <c r="L704" i="1"/>
  <c r="V704" i="1"/>
  <c r="L729" i="1"/>
  <c r="V729" i="1"/>
  <c r="L746" i="1"/>
  <c r="V746" i="1"/>
  <c r="L773" i="1"/>
  <c r="V773" i="1"/>
  <c r="L798" i="1"/>
  <c r="V798" i="1"/>
  <c r="L819" i="1"/>
  <c r="V819" i="1"/>
  <c r="L846" i="1"/>
  <c r="V846" i="1"/>
  <c r="L879" i="1"/>
  <c r="V879" i="1"/>
  <c r="L896" i="1"/>
  <c r="V896" i="1"/>
  <c r="L927" i="1"/>
  <c r="V927" i="1"/>
  <c r="L951" i="1"/>
  <c r="V951" i="1"/>
  <c r="L991" i="1"/>
  <c r="V991" i="1"/>
  <c r="L1020" i="1"/>
  <c r="V1020" i="1"/>
  <c r="L1064" i="1"/>
  <c r="V1064" i="1"/>
  <c r="L1087" i="1"/>
  <c r="V1087" i="1"/>
  <c r="L1117" i="1"/>
  <c r="V1117" i="1"/>
  <c r="L1139" i="1"/>
  <c r="V1139" i="1"/>
  <c r="L1166" i="1"/>
  <c r="V1166" i="1"/>
  <c r="L1198" i="1"/>
  <c r="V1198" i="1"/>
  <c r="L1222" i="1"/>
  <c r="V1222" i="1"/>
  <c r="L1261" i="1"/>
  <c r="M1285" i="1" s="1"/>
  <c r="V1261" i="1"/>
  <c r="L1290" i="1"/>
  <c r="V1290" i="1"/>
  <c r="L1320" i="1"/>
  <c r="V1320" i="1"/>
  <c r="L1348" i="1"/>
  <c r="V1348" i="1"/>
  <c r="L1376" i="1"/>
  <c r="V1376" i="1"/>
  <c r="L65" i="1"/>
  <c r="V65" i="1"/>
  <c r="L91" i="1"/>
  <c r="V91" i="1"/>
  <c r="L143" i="1"/>
  <c r="V143" i="1"/>
  <c r="L173" i="1"/>
  <c r="V173" i="1"/>
  <c r="L205" i="1"/>
  <c r="V205" i="1"/>
  <c r="L228" i="1"/>
  <c r="V228" i="1"/>
  <c r="L274" i="1"/>
  <c r="V274" i="1"/>
  <c r="L311" i="1"/>
  <c r="M335" i="1" s="1"/>
  <c r="V311" i="1"/>
  <c r="L326" i="1"/>
  <c r="V326" i="1"/>
  <c r="L404" i="1"/>
  <c r="V404" i="1"/>
  <c r="L447" i="1"/>
  <c r="V447" i="1"/>
  <c r="L467" i="1"/>
  <c r="V467" i="1"/>
  <c r="L527" i="1"/>
  <c r="V527" i="1"/>
  <c r="L543" i="1"/>
  <c r="V543" i="1"/>
  <c r="L591" i="1"/>
  <c r="V591" i="1"/>
  <c r="L612" i="1"/>
  <c r="V612" i="1"/>
  <c r="L627" i="1"/>
  <c r="V627" i="1"/>
  <c r="L654" i="1"/>
  <c r="V654" i="1"/>
  <c r="L789" i="1"/>
  <c r="V789" i="1"/>
  <c r="L861" i="1"/>
  <c r="M885" i="1" s="1"/>
  <c r="V861" i="1"/>
  <c r="L940" i="1"/>
  <c r="V940" i="1"/>
  <c r="L966" i="1"/>
  <c r="V966" i="1"/>
  <c r="L997" i="1"/>
  <c r="V997" i="1"/>
  <c r="L1025" i="1"/>
  <c r="V1025" i="1"/>
  <c r="L1093" i="1"/>
  <c r="V1093" i="1"/>
  <c r="L1136" i="1"/>
  <c r="M1160" i="1" s="1"/>
  <c r="V1136" i="1"/>
  <c r="L1165" i="1"/>
  <c r="V1165" i="1"/>
  <c r="L1212" i="1"/>
  <c r="V1212" i="1"/>
  <c r="L1302" i="1"/>
  <c r="V1302" i="1"/>
  <c r="L22" i="1"/>
  <c r="V22" i="1"/>
  <c r="L321" i="1"/>
  <c r="V321" i="1"/>
  <c r="L16" i="1"/>
  <c r="V16" i="1"/>
  <c r="L47" i="1"/>
  <c r="V47" i="1"/>
  <c r="L79" i="1"/>
  <c r="V79" i="1"/>
  <c r="L126" i="1"/>
  <c r="V126" i="1"/>
  <c r="L198" i="1"/>
  <c r="V198" i="1"/>
  <c r="L312" i="1"/>
  <c r="V312" i="1"/>
  <c r="L365" i="1"/>
  <c r="V365" i="1"/>
  <c r="L445" i="1"/>
  <c r="V445" i="1"/>
  <c r="L477" i="1"/>
  <c r="V477" i="1"/>
  <c r="L511" i="1"/>
  <c r="M535" i="1" s="1"/>
  <c r="V511" i="1"/>
  <c r="L573" i="1"/>
  <c r="V573" i="1"/>
  <c r="L703" i="1"/>
  <c r="V703" i="1"/>
  <c r="L847" i="1"/>
  <c r="V847" i="1"/>
  <c r="L891" i="1"/>
  <c r="V891" i="1"/>
  <c r="L953" i="1"/>
  <c r="V953" i="1"/>
  <c r="L1026" i="1"/>
  <c r="V1026" i="1"/>
  <c r="L1044" i="1"/>
  <c r="V1044" i="1"/>
  <c r="L1123" i="1"/>
  <c r="V1123" i="1"/>
  <c r="L1142" i="1"/>
  <c r="V1142" i="1"/>
  <c r="L1239" i="1"/>
  <c r="V1239" i="1"/>
  <c r="L1361" i="1"/>
  <c r="M1385" i="1" s="1"/>
  <c r="V1361" i="1"/>
  <c r="L15" i="1"/>
  <c r="V15" i="1"/>
  <c r="L105" i="1"/>
  <c r="V105" i="1"/>
  <c r="L130" i="1"/>
  <c r="V130" i="1"/>
  <c r="L237" i="1"/>
  <c r="V237" i="1"/>
  <c r="L680" i="1"/>
  <c r="V680" i="1"/>
  <c r="L797" i="1"/>
  <c r="V797" i="1"/>
  <c r="L1194" i="1"/>
  <c r="V1194" i="1"/>
  <c r="L52" i="1"/>
  <c r="V52" i="1"/>
  <c r="L116" i="1"/>
  <c r="V116" i="1"/>
  <c r="L179" i="1"/>
  <c r="V179" i="1"/>
  <c r="L55" i="1"/>
  <c r="V55" i="1"/>
  <c r="L87" i="1"/>
  <c r="V87" i="1"/>
  <c r="L195" i="1"/>
  <c r="V195" i="1"/>
  <c r="L670" i="1"/>
  <c r="V670" i="1"/>
  <c r="L897" i="1"/>
  <c r="V897" i="1"/>
  <c r="L1086" i="1"/>
  <c r="M1110" i="1" s="1"/>
  <c r="V1086" i="1"/>
  <c r="L1171" i="1"/>
  <c r="V1171" i="1"/>
  <c r="L139" i="1"/>
  <c r="V139" i="1"/>
  <c r="L378" i="1"/>
  <c r="V378" i="1"/>
  <c r="L695" i="1"/>
  <c r="V695" i="1"/>
  <c r="L871" i="1"/>
  <c r="V871" i="1"/>
  <c r="L1096" i="1"/>
  <c r="V1096" i="1"/>
  <c r="L1221" i="1"/>
  <c r="V1221" i="1"/>
  <c r="L1368" i="1"/>
  <c r="V1368" i="1"/>
  <c r="L571" i="1"/>
  <c r="V571" i="1"/>
  <c r="L590" i="1"/>
  <c r="V590" i="1"/>
  <c r="L1013" i="1"/>
  <c r="V1013" i="1"/>
  <c r="L1273" i="1"/>
  <c r="V1273" i="1"/>
  <c r="L280" i="1"/>
  <c r="V280" i="1"/>
  <c r="L325" i="1"/>
  <c r="V325" i="1"/>
  <c r="L346" i="1"/>
  <c r="V346" i="1"/>
  <c r="L450" i="1"/>
  <c r="V450" i="1"/>
  <c r="L678" i="1"/>
  <c r="V678" i="1"/>
  <c r="L955" i="1"/>
  <c r="V955" i="1"/>
  <c r="L965" i="1"/>
  <c r="V965" i="1"/>
  <c r="L1252" i="1"/>
  <c r="V1252" i="1"/>
  <c r="L304" i="1"/>
  <c r="V304" i="1"/>
  <c r="L439" i="1"/>
  <c r="V439" i="1"/>
  <c r="L719" i="1"/>
  <c r="V719" i="1"/>
  <c r="L747" i="1"/>
  <c r="V747" i="1"/>
  <c r="L1246" i="1"/>
  <c r="V1246" i="1"/>
  <c r="V1281" i="1"/>
  <c r="V1085" i="1"/>
  <c r="V909" i="1"/>
  <c r="V733" i="1"/>
  <c r="V557" i="1"/>
  <c r="V360" i="1"/>
  <c r="V184" i="1"/>
  <c r="V1332" i="1"/>
  <c r="V1156" i="1"/>
  <c r="V960" i="1"/>
  <c r="V608" i="1"/>
  <c r="V431" i="1"/>
  <c r="V235" i="1"/>
  <c r="V1233" i="1"/>
  <c r="V1057" i="1"/>
  <c r="V881" i="1"/>
  <c r="V685" i="1"/>
  <c r="V509" i="1"/>
  <c r="V332" i="1"/>
  <c r="V156" i="1"/>
  <c r="V1232" i="1"/>
  <c r="V1056" i="1"/>
  <c r="V860" i="1"/>
  <c r="V684" i="1"/>
  <c r="V508" i="1"/>
  <c r="V331" i="1"/>
  <c r="V135" i="1"/>
  <c r="V1335" i="1"/>
  <c r="V1159" i="1"/>
  <c r="V983" i="1"/>
  <c r="V807" i="1"/>
  <c r="V631" i="1"/>
  <c r="V434" i="1"/>
  <c r="V258" i="1"/>
  <c r="V82" i="1"/>
  <c r="V1210" i="1"/>
  <c r="V1034" i="1"/>
  <c r="V858" i="1"/>
  <c r="V682" i="1"/>
  <c r="V485" i="1"/>
  <c r="V309" i="1"/>
  <c r="V133" i="1"/>
  <c r="P1387" i="1"/>
  <c r="P1386" i="1"/>
  <c r="N10" i="1" l="1"/>
  <c r="N9" i="1"/>
  <c r="M9" i="1"/>
  <c r="V1386" i="1"/>
  <c r="V1387" i="1"/>
  <c r="M60" i="1"/>
  <c r="L10" i="1"/>
  <c r="M10" i="1" l="1"/>
  <c r="M8" i="1"/>
</calcChain>
</file>

<file path=xl/sharedStrings.xml><?xml version="1.0" encoding="utf-8"?>
<sst xmlns="http://schemas.openxmlformats.org/spreadsheetml/2006/main" count="2197" uniqueCount="237">
  <si>
    <t>Tx and Regional Market COM Detail 1995-2019</t>
  </si>
  <si>
    <t>Dispatching calculated residually prior to 2006.</t>
  </si>
  <si>
    <t>Dispatching values in red were ones that ended up substantially different from those calculated residually.</t>
  </si>
  <si>
    <t>Year</t>
  </si>
  <si>
    <t>Tx COM Total</t>
  </si>
  <si>
    <t>Tx by Others</t>
  </si>
  <si>
    <t>COM - TBO</t>
  </si>
  <si>
    <t>COM - (TBO + Mkt Man)</t>
  </si>
  <si>
    <t>Unit Net Cost</t>
  </si>
  <si>
    <t>Misc Tx Expenses</t>
  </si>
  <si>
    <t>% of net</t>
  </si>
  <si>
    <t>Rents</t>
  </si>
  <si>
    <t>Dispatch 861.X</t>
  </si>
  <si>
    <t>Other Tx COM</t>
  </si>
  <si>
    <t>Regional Market Expenses</t>
  </si>
  <si>
    <t>Other Power Supply Expenses</t>
  </si>
  <si>
    <t>Scale Escalators</t>
  </si>
  <si>
    <t>[A]</t>
  </si>
  <si>
    <t>[B]</t>
  </si>
  <si>
    <t>[C]</t>
  </si>
  <si>
    <t>[C]/YP</t>
  </si>
  <si>
    <t>[D]</t>
  </si>
  <si>
    <t>[D/B]</t>
  </si>
  <si>
    <t>% of Net</t>
  </si>
  <si>
    <t>Total Dispatching Expenses</t>
  </si>
  <si>
    <t xml:space="preserve">Legacy </t>
  </si>
  <si>
    <t>Maintenance of Tech Assets</t>
  </si>
  <si>
    <t>Total</t>
  </si>
  <si>
    <t>% of Tx Net + Reg</t>
  </si>
  <si>
    <t>Operation</t>
  </si>
  <si>
    <t>Dispatching</t>
  </si>
  <si>
    <t>Purchased Power</t>
  </si>
  <si>
    <t>Unit Dispatching Cost</t>
  </si>
  <si>
    <t>Traditional Dispatch Activities</t>
  </si>
  <si>
    <t>SSCDS</t>
  </si>
  <si>
    <t>RPSD</t>
  </si>
  <si>
    <t>TSS</t>
  </si>
  <si>
    <t>GIS</t>
  </si>
  <si>
    <t>RPSDS</t>
  </si>
  <si>
    <t>Unit Cost</t>
  </si>
  <si>
    <t>Miles</t>
  </si>
  <si>
    <t>Ratcheted Peak</t>
  </si>
  <si>
    <t>YNDX</t>
  </si>
  <si>
    <t>A/B</t>
  </si>
  <si>
    <t>AAGR</t>
  </si>
  <si>
    <t>Unit cost</t>
  </si>
  <si>
    <t>Last three years</t>
  </si>
  <si>
    <t>Expenses</t>
  </si>
  <si>
    <t>Annual</t>
  </si>
  <si>
    <t>last 3 years</t>
  </si>
  <si>
    <t>Account</t>
  </si>
  <si>
    <t>Reliability</t>
  </si>
  <si>
    <t>Monitor &amp; Operate System</t>
  </si>
  <si>
    <t>Tx Svc. And Scheduling</t>
  </si>
  <si>
    <t>Scheduling, system control, and dispatching (from ISO)</t>
  </si>
  <si>
    <t>Reliabiliy, Planning, and Standards Development (from ISO)</t>
  </si>
  <si>
    <t>operation supervision and engineering</t>
  </si>
  <si>
    <t>maintenance supervision and engineering</t>
  </si>
  <si>
    <t>maintenance total</t>
  </si>
  <si>
    <t>miscellaneous maintenance</t>
  </si>
  <si>
    <t>overhead line operations</t>
  </si>
  <si>
    <t>overhead line maintenance</t>
  </si>
  <si>
    <t>operations total</t>
  </si>
  <si>
    <t>Hardware</t>
  </si>
  <si>
    <t>Software</t>
  </si>
  <si>
    <t>Comm Equip</t>
  </si>
  <si>
    <t>Reg. Tx Plant</t>
  </si>
  <si>
    <t>station operation</t>
  </si>
  <si>
    <t>station maintenance</t>
  </si>
  <si>
    <t>structure maintenance</t>
  </si>
  <si>
    <t>underground line operation</t>
  </si>
  <si>
    <t>underground line maintenance</t>
  </si>
  <si>
    <t>Market Facilitation, Monitoring, and Compliance</t>
  </si>
  <si>
    <t>Last 3 years</t>
  </si>
  <si>
    <t>COMPANY</t>
  </si>
  <si>
    <t>year</t>
  </si>
  <si>
    <t>pegid</t>
  </si>
  <si>
    <t>ctrstot</t>
  </si>
  <si>
    <t>ctrswhl</t>
  </si>
  <si>
    <t>Net O&amp;M</t>
  </si>
  <si>
    <t>ctrsmsc</t>
  </si>
  <si>
    <t>% Misc</t>
  </si>
  <si>
    <t>ctrsrnt</t>
  </si>
  <si>
    <t>% Rent</t>
  </si>
  <si>
    <t>Dispatch</t>
  </si>
  <si>
    <t>% Dispatch</t>
  </si>
  <si>
    <t>ctrsdsp</t>
  </si>
  <si>
    <t>ctrsdsp1</t>
  </si>
  <si>
    <t>ctrsdsp2</t>
  </si>
  <si>
    <t>ctrsdsp3</t>
  </si>
  <si>
    <t>ctrsdsp4</t>
  </si>
  <si>
    <t>ctrsdsp5</t>
  </si>
  <si>
    <t>ctrsdsp6</t>
  </si>
  <si>
    <t>ctrsdsp7</t>
  </si>
  <si>
    <t>ctrsdsp8</t>
  </si>
  <si>
    <t>ctrseng</t>
  </si>
  <si>
    <t>ctrsengm</t>
  </si>
  <si>
    <t>ctrsmnt</t>
  </si>
  <si>
    <t>ctrsmscm</t>
  </si>
  <si>
    <t>ctrsohl</t>
  </si>
  <si>
    <t>ctrsohlm</t>
  </si>
  <si>
    <t>ctrsopr</t>
  </si>
  <si>
    <t>ctrsrmm1</t>
  </si>
  <si>
    <t>ctrsrmm2</t>
  </si>
  <si>
    <t>ctrsrmm3</t>
  </si>
  <si>
    <t>ctrsrmm4</t>
  </si>
  <si>
    <t>ctrssta</t>
  </si>
  <si>
    <t>ctrsstam</t>
  </si>
  <si>
    <t>ctrsstrm</t>
  </si>
  <si>
    <t>ctrsund</t>
  </si>
  <si>
    <t>ctrsundm</t>
  </si>
  <si>
    <t>cregtot</t>
  </si>
  <si>
    <t>creganc</t>
  </si>
  <si>
    <t>cregcap</t>
  </si>
  <si>
    <t>cregcmpm</t>
  </si>
  <si>
    <t>cregcomm</t>
  </si>
  <si>
    <t>cregday</t>
  </si>
  <si>
    <t>cregeng</t>
  </si>
  <si>
    <t>cregfac</t>
  </si>
  <si>
    <t>cregmnt</t>
  </si>
  <si>
    <t>cregmon</t>
  </si>
  <si>
    <t>cregmscm</t>
  </si>
  <si>
    <t>cregopr</t>
  </si>
  <si>
    <t>cregrht</t>
  </si>
  <si>
    <t>cregrnt</t>
  </si>
  <si>
    <t>cregsftm</t>
  </si>
  <si>
    <t>cregstrm</t>
  </si>
  <si>
    <t>copsdsp</t>
  </si>
  <si>
    <t>copsoth</t>
  </si>
  <si>
    <t>copspur</t>
  </si>
  <si>
    <t>copstot</t>
  </si>
  <si>
    <t>ym</t>
  </si>
  <si>
    <t>yp</t>
  </si>
  <si>
    <t>Averages: ISO Members</t>
  </si>
  <si>
    <t>Averages: Non-members</t>
  </si>
  <si>
    <t>Averages: All</t>
  </si>
  <si>
    <t>Alabama Power Company</t>
  </si>
  <si>
    <t xml:space="preserve">Alabama Power Company FERC requires transmitters to use OATTs </t>
  </si>
  <si>
    <t>Ameren UE</t>
  </si>
  <si>
    <t>MISO</t>
  </si>
  <si>
    <t>Arizona Public Service Company</t>
  </si>
  <si>
    <t>Atlantic City Electric Company</t>
  </si>
  <si>
    <t>PJM ISO</t>
  </si>
  <si>
    <t>PJM RTO</t>
  </si>
  <si>
    <t>Avista Corporation</t>
  </si>
  <si>
    <t>Baltimore Gas and Electric Company</t>
  </si>
  <si>
    <t>Black Hills Power, Inc.</t>
  </si>
  <si>
    <t>Duke Energy Progress (Carolina Power &amp; Light)</t>
  </si>
  <si>
    <t>Central Hudson Gas &amp; Electric Corp</t>
  </si>
  <si>
    <t>Central Hudson Gas &amp; Electric Corp NYISO</t>
  </si>
  <si>
    <t>NYISO</t>
  </si>
  <si>
    <t>Duke Energy Ohio (Cincinnati G&amp;E)</t>
  </si>
  <si>
    <t>PJM</t>
  </si>
  <si>
    <t>Cleco Power LLC</t>
  </si>
  <si>
    <t>Cleco Power LLC SPP begins tariff administration</t>
  </si>
  <si>
    <t>Cleco Power LLC SPP becomes an RTO</t>
  </si>
  <si>
    <t>Cleco Power LLC SPP starts Energy Imbalance Service mkt</t>
  </si>
  <si>
    <t>Cleco Power LLC MISO</t>
  </si>
  <si>
    <t>Commonwealth Edison Company</t>
  </si>
  <si>
    <t>Commonwealth Edison Company +1.229</t>
  </si>
  <si>
    <t>Connecticut Light and Power Company</t>
  </si>
  <si>
    <t>ISO-NE</t>
  </si>
  <si>
    <t>ISO-NE (RTO)</t>
  </si>
  <si>
    <t>Consolidated Edison Company of New York, Inc.</t>
  </si>
  <si>
    <t>Consolidated Edison Company of New York, Inc. NYISO</t>
  </si>
  <si>
    <t>Delmarva Power &amp; Light Company</t>
  </si>
  <si>
    <t>Duke Energy Carolinas (Duke Power)</t>
  </si>
  <si>
    <t>Duquesne Light Company</t>
  </si>
  <si>
    <t>Duquesne Light Company -.31</t>
  </si>
  <si>
    <t>El Paso Electric Company</t>
  </si>
  <si>
    <t>El Paso Electric Company +.827</t>
  </si>
  <si>
    <t>Empire District Electric Company</t>
  </si>
  <si>
    <t>Empire District Electric Company SPP becomes RTO</t>
  </si>
  <si>
    <t>SPP</t>
  </si>
  <si>
    <t>Florida Power &amp; Light Company</t>
  </si>
  <si>
    <t>Duke Energy Florida (Florida Power)</t>
  </si>
  <si>
    <t>Gulf Power Company</t>
  </si>
  <si>
    <t>Idaho Power Co.</t>
  </si>
  <si>
    <t>Indianapolis Power &amp; Light Company</t>
  </si>
  <si>
    <t>Indianapolis Power &amp; Light Company + .892</t>
  </si>
  <si>
    <t>Jersey Central Power &amp; Light Company</t>
  </si>
  <si>
    <t>Kansas City Power &amp; Light Company</t>
  </si>
  <si>
    <t>Kansas Gas and Electric Company</t>
  </si>
  <si>
    <t>Kansas Gas and Electric Company SPP begins tariff admin</t>
  </si>
  <si>
    <t>Kansas Gas and Electric Company SPP becomes an RTO</t>
  </si>
  <si>
    <t>Kansas Gas and Electric Company  +1.594</t>
  </si>
  <si>
    <t>Kentucky Utilities Company</t>
  </si>
  <si>
    <t>left MISO</t>
  </si>
  <si>
    <t>Kentucky Utilities Company +.110</t>
  </si>
  <si>
    <t>Louisville Gas and Electric Company</t>
  </si>
  <si>
    <t>Left MISO</t>
  </si>
  <si>
    <t>Louisville Gas and Electric Company +.146</t>
  </si>
  <si>
    <t>ALLETE (Minnesota Power)</t>
  </si>
  <si>
    <t>Mississippi Power Company</t>
  </si>
  <si>
    <t>Monongahela Power Company</t>
  </si>
  <si>
    <t>Monongahela Power Company + .360</t>
  </si>
  <si>
    <t>Nevada Power Company</t>
  </si>
  <si>
    <t>Nevada Power Company +.945</t>
  </si>
  <si>
    <t>New York State Electric &amp; Gas Corp</t>
  </si>
  <si>
    <t>New York State Electric &amp; Gas Corp NYSIO</t>
  </si>
  <si>
    <t>Niagara Mohawk Power Corporation</t>
  </si>
  <si>
    <t>Niagara Mohawk Power Corporation NYISO</t>
  </si>
  <si>
    <t>Niagara Mohawk Power Corporation NYISO +0.673</t>
  </si>
  <si>
    <t>Northern States Power Company - MN</t>
  </si>
  <si>
    <t>Northern States Power Company - MN +.209</t>
  </si>
  <si>
    <t>Oklahoma Gas and Electric Company</t>
  </si>
  <si>
    <t>Oklahoma Gas and Electric Company + 1.169</t>
  </si>
  <si>
    <t>Orange and Rockland Utilities, Inc.</t>
  </si>
  <si>
    <t>Orange and Rockland Utilities, Inc. NYISO</t>
  </si>
  <si>
    <t>PacifiCorp</t>
  </si>
  <si>
    <t>PECO Energy Company</t>
  </si>
  <si>
    <t>PECO Energy Company + .956</t>
  </si>
  <si>
    <t>Potomac Electric Power Company</t>
  </si>
  <si>
    <t>PPL Electric Utilities Corporation</t>
  </si>
  <si>
    <t>Duke Energy Indiana (Public Service of Indiana)</t>
  </si>
  <si>
    <t>Public Service Company of Colorado</t>
  </si>
  <si>
    <t>Public Service Company of New Hampshire</t>
  </si>
  <si>
    <t>ISONE (ISO)</t>
  </si>
  <si>
    <t>ISO-NE (RTO?)</t>
  </si>
  <si>
    <t>Public Service Electric and Gas Company</t>
  </si>
  <si>
    <t>Rochester Gas and Electric Corp</t>
  </si>
  <si>
    <t>Rochester Gas and Electric Corp NYSISO</t>
  </si>
  <si>
    <t>San Diego Gas &amp; Electric Co.</t>
  </si>
  <si>
    <t>San Diego Gas &amp; Electric Co.  CAISO</t>
  </si>
  <si>
    <t>CAISO</t>
  </si>
  <si>
    <t>San Diego Gas &amp; Electric Co.  CAISO +.975</t>
  </si>
  <si>
    <t>South Carolina Electric &amp; Gas Co.</t>
  </si>
  <si>
    <t>Southern California Edison Co.</t>
  </si>
  <si>
    <t>Southern California Edison Co.   CAISO</t>
  </si>
  <si>
    <t>Southern California Edison Co.   CAISO + 0.972</t>
  </si>
  <si>
    <t>Southern Indiana Gas and Electric Company, Inc.</t>
  </si>
  <si>
    <t>Southwestern Public Service Company</t>
  </si>
  <si>
    <t>Tampa Electric Company</t>
  </si>
  <si>
    <t>Tucson Electric Power Company</t>
  </si>
  <si>
    <t>West Penn Power Company</t>
  </si>
  <si>
    <t>Average if RTO (col C=1)</t>
  </si>
  <si>
    <t>Average if no RTO (col C=0)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</si>
</sst>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rgb="FFC0C0C0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2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rgb="FFC0C0C0"/>
      </patternFill>
    </fill>
    <fill>
      <patternFill patternType="solid">
        <fgColor rgb="FFFFC000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CBAD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/>
      <bottom style="double">
        <color indexed="64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/>
      <top/>
      <bottom style="double">
        <color indexed="64"/>
      </bottom>
      <diagonal/>
    </border>
    <border>
      <left style="thin">
        <color rgb="FFD0D7E5"/>
      </left>
      <right style="thin">
        <color rgb="FFD0D7E5"/>
      </right>
      <top style="double">
        <color indexed="64"/>
      </top>
      <bottom style="thin">
        <color rgb="FFD0D7E5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rgb="FFD0D7E5"/>
      </right>
      <top/>
      <bottom style="double">
        <color indexed="64"/>
      </bottom>
      <diagonal/>
    </border>
    <border>
      <left style="thin">
        <color rgb="FFD0D7E5"/>
      </left>
      <right style="thin">
        <color rgb="FFD0D7E5"/>
      </right>
      <top style="medium">
        <color indexed="64"/>
      </top>
      <bottom style="thin">
        <color rgb="FFD0D7E5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" borderId="0"/>
  </cellStyleXfs>
  <cellXfs count="30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3" fontId="0" fillId="0" borderId="0" xfId="1" applyFont="1"/>
    <xf numFmtId="164" fontId="1" fillId="2" borderId="1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6" xfId="1" applyNumberFormat="1" applyFont="1" applyBorder="1"/>
    <xf numFmtId="0" fontId="0" fillId="0" borderId="6" xfId="0" applyBorder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0" fontId="5" fillId="0" borderId="0" xfId="0" applyFont="1"/>
    <xf numFmtId="164" fontId="1" fillId="6" borderId="1" xfId="1" applyNumberFormat="1" applyFont="1" applyFill="1" applyBorder="1" applyAlignment="1" applyProtection="1">
      <alignment horizontal="center" vertical="center"/>
    </xf>
    <xf numFmtId="165" fontId="1" fillId="3" borderId="2" xfId="1" applyNumberFormat="1" applyFont="1" applyFill="1" applyBorder="1" applyAlignment="1" applyProtection="1">
      <alignment horizontal="right" vertical="center" wrapText="1"/>
    </xf>
    <xf numFmtId="165" fontId="1" fillId="3" borderId="5" xfId="1" applyNumberFormat="1" applyFont="1" applyFill="1" applyBorder="1" applyAlignment="1" applyProtection="1">
      <alignment horizontal="right" vertical="center" wrapText="1"/>
    </xf>
    <xf numFmtId="165" fontId="1" fillId="7" borderId="2" xfId="1" applyNumberFormat="1" applyFont="1" applyFill="1" applyBorder="1" applyAlignment="1" applyProtection="1">
      <alignment horizontal="right" vertical="center" wrapText="1"/>
    </xf>
    <xf numFmtId="0" fontId="2" fillId="8" borderId="5" xfId="0" applyFont="1" applyFill="1" applyBorder="1" applyAlignment="1">
      <alignment vertical="center" wrapText="1"/>
    </xf>
    <xf numFmtId="165" fontId="1" fillId="7" borderId="5" xfId="1" applyNumberFormat="1" applyFont="1" applyFill="1" applyBorder="1" applyAlignment="1" applyProtection="1">
      <alignment horizontal="right" vertical="center" wrapText="1"/>
    </xf>
    <xf numFmtId="165" fontId="1" fillId="11" borderId="2" xfId="2" applyNumberFormat="1" applyFont="1" applyFill="1" applyBorder="1" applyAlignment="1" applyProtection="1">
      <alignment horizontal="right" vertical="center" wrapText="1"/>
    </xf>
    <xf numFmtId="164" fontId="0" fillId="8" borderId="0" xfId="1" applyNumberFormat="1" applyFont="1" applyFill="1"/>
    <xf numFmtId="0" fontId="0" fillId="8" borderId="0" xfId="0" applyFill="1"/>
    <xf numFmtId="165" fontId="1" fillId="11" borderId="5" xfId="2" applyNumberFormat="1" applyFont="1" applyFill="1" applyBorder="1" applyAlignment="1" applyProtection="1">
      <alignment horizontal="right" vertical="center" wrapText="1"/>
    </xf>
    <xf numFmtId="164" fontId="0" fillId="8" borderId="6" xfId="1" applyNumberFormat="1" applyFont="1" applyFill="1" applyBorder="1"/>
    <xf numFmtId="0" fontId="0" fillId="8" borderId="6" xfId="0" applyFill="1" applyBorder="1"/>
    <xf numFmtId="164" fontId="4" fillId="12" borderId="0" xfId="1" applyNumberFormat="1" applyFont="1" applyFill="1"/>
    <xf numFmtId="164" fontId="4" fillId="12" borderId="0" xfId="1" applyNumberFormat="1" applyFont="1" applyFill="1" applyAlignment="1">
      <alignment horizontal="center"/>
    </xf>
    <xf numFmtId="164" fontId="1" fillId="13" borderId="1" xfId="1" applyNumberFormat="1" applyFont="1" applyFill="1" applyBorder="1" applyAlignment="1" applyProtection="1">
      <alignment horizontal="center" vertical="center"/>
    </xf>
    <xf numFmtId="164" fontId="1" fillId="14" borderId="2" xfId="1" applyNumberFormat="1" applyFont="1" applyFill="1" applyBorder="1" applyAlignment="1" applyProtection="1">
      <alignment horizontal="right" vertical="center" wrapText="1"/>
    </xf>
    <xf numFmtId="164" fontId="1" fillId="14" borderId="5" xfId="1" applyNumberFormat="1" applyFont="1" applyFill="1" applyBorder="1" applyAlignment="1" applyProtection="1">
      <alignment horizontal="right" vertical="center" wrapText="1"/>
    </xf>
    <xf numFmtId="165" fontId="1" fillId="11" borderId="2" xfId="1" applyNumberFormat="1" applyFont="1" applyFill="1" applyBorder="1" applyAlignment="1" applyProtection="1">
      <alignment horizontal="right" vertical="center" wrapText="1"/>
    </xf>
    <xf numFmtId="165" fontId="1" fillId="11" borderId="5" xfId="1" applyNumberFormat="1" applyFont="1" applyFill="1" applyBorder="1" applyAlignment="1" applyProtection="1">
      <alignment horizontal="right" vertical="center" wrapText="1"/>
    </xf>
    <xf numFmtId="165" fontId="1" fillId="8" borderId="2" xfId="1" applyNumberFormat="1" applyFont="1" applyFill="1" applyBorder="1" applyAlignment="1" applyProtection="1">
      <alignment horizontal="right" vertical="center" wrapText="1"/>
    </xf>
    <xf numFmtId="164" fontId="0" fillId="17" borderId="0" xfId="1" applyNumberFormat="1" applyFont="1" applyFill="1"/>
    <xf numFmtId="0" fontId="0" fillId="17" borderId="0" xfId="0" applyFill="1"/>
    <xf numFmtId="165" fontId="1" fillId="16" borderId="2" xfId="1" applyNumberFormat="1" applyFont="1" applyFill="1" applyBorder="1" applyAlignment="1" applyProtection="1">
      <alignment horizontal="right" vertical="center" wrapText="1"/>
    </xf>
    <xf numFmtId="165" fontId="1" fillId="16" borderId="5" xfId="1" applyNumberFormat="1" applyFont="1" applyFill="1" applyBorder="1" applyAlignment="1" applyProtection="1">
      <alignment horizontal="right" vertical="center" wrapText="1"/>
    </xf>
    <xf numFmtId="164" fontId="0" fillId="17" borderId="6" xfId="1" applyNumberFormat="1" applyFont="1" applyFill="1" applyBorder="1"/>
    <xf numFmtId="0" fontId="0" fillId="17" borderId="6" xfId="0" applyFill="1" applyBorder="1"/>
    <xf numFmtId="0" fontId="0" fillId="0" borderId="0" xfId="0" applyAlignment="1">
      <alignment horizontal="center"/>
    </xf>
    <xf numFmtId="165" fontId="1" fillId="8" borderId="2" xfId="2" applyNumberFormat="1" applyFont="1" applyFill="1" applyBorder="1" applyAlignment="1" applyProtection="1">
      <alignment horizontal="right" vertical="center" wrapText="1"/>
    </xf>
    <xf numFmtId="165" fontId="1" fillId="3" borderId="4" xfId="1" applyNumberFormat="1" applyFont="1" applyFill="1" applyBorder="1" applyAlignment="1" applyProtection="1">
      <alignment horizontal="right" vertical="center" wrapText="1"/>
    </xf>
    <xf numFmtId="165" fontId="1" fillId="8" borderId="4" xfId="1" applyNumberFormat="1" applyFont="1" applyFill="1" applyBorder="1" applyAlignment="1" applyProtection="1">
      <alignment horizontal="right" vertical="center" wrapText="1"/>
    </xf>
    <xf numFmtId="165" fontId="1" fillId="11" borderId="4" xfId="1" applyNumberFormat="1" applyFont="1" applyFill="1" applyBorder="1" applyAlignment="1" applyProtection="1">
      <alignment horizontal="right" vertical="center" wrapText="1"/>
    </xf>
    <xf numFmtId="165" fontId="1" fillId="15" borderId="2" xfId="1" applyNumberFormat="1" applyFont="1" applyFill="1" applyBorder="1" applyAlignment="1" applyProtection="1">
      <alignment horizontal="right" vertical="center" wrapText="1"/>
    </xf>
    <xf numFmtId="165" fontId="1" fillId="9" borderId="2" xfId="1" applyNumberFormat="1" applyFont="1" applyFill="1" applyBorder="1" applyAlignment="1" applyProtection="1">
      <alignment horizontal="right" vertical="center" wrapText="1"/>
    </xf>
    <xf numFmtId="165" fontId="1" fillId="7" borderId="4" xfId="1" applyNumberFormat="1" applyFont="1" applyFill="1" applyBorder="1" applyAlignment="1" applyProtection="1">
      <alignment horizontal="right" vertical="center" wrapText="1"/>
    </xf>
    <xf numFmtId="165" fontId="1" fillId="10" borderId="4" xfId="1" applyNumberFormat="1" applyFont="1" applyFill="1" applyBorder="1" applyAlignment="1" applyProtection="1">
      <alignment horizontal="right" vertical="center" wrapText="1"/>
    </xf>
    <xf numFmtId="165" fontId="1" fillId="10" borderId="2" xfId="1" applyNumberFormat="1" applyFont="1" applyFill="1" applyBorder="1" applyAlignment="1" applyProtection="1">
      <alignment horizontal="right" vertical="center" wrapText="1"/>
    </xf>
    <xf numFmtId="0" fontId="2" fillId="8" borderId="2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vertical="center" wrapText="1"/>
    </xf>
    <xf numFmtId="0" fontId="2" fillId="20" borderId="5" xfId="0" applyFont="1" applyFill="1" applyBorder="1" applyAlignment="1">
      <alignment vertical="center" wrapText="1"/>
    </xf>
    <xf numFmtId="0" fontId="2" fillId="12" borderId="4" xfId="0" applyFont="1" applyFill="1" applyBorder="1" applyAlignment="1">
      <alignment vertical="center" wrapText="1"/>
    </xf>
    <xf numFmtId="165" fontId="1" fillId="23" borderId="5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/>
    <xf numFmtId="165" fontId="1" fillId="25" borderId="2" xfId="2" applyNumberFormat="1" applyFont="1" applyFill="1" applyBorder="1" applyAlignment="1" applyProtection="1">
      <alignment horizontal="right" vertical="center" wrapText="1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 wrapText="1"/>
    </xf>
    <xf numFmtId="0" fontId="2" fillId="8" borderId="2" xfId="0" applyFont="1" applyFill="1" applyBorder="1" applyAlignment="1">
      <alignment horizontal="right" vertical="center" wrapText="1"/>
    </xf>
    <xf numFmtId="164" fontId="2" fillId="8" borderId="2" xfId="1" applyNumberFormat="1" applyFont="1" applyFill="1" applyBorder="1" applyAlignment="1" applyProtection="1">
      <alignment horizontal="right" vertical="center" wrapText="1"/>
    </xf>
    <xf numFmtId="164" fontId="2" fillId="3" borderId="2" xfId="1" applyNumberFormat="1" applyFont="1" applyFill="1" applyBorder="1" applyAlignment="1" applyProtection="1">
      <alignment horizontal="right" vertical="center" wrapText="1"/>
    </xf>
    <xf numFmtId="165" fontId="2" fillId="8" borderId="2" xfId="2" applyNumberFormat="1" applyFont="1" applyFill="1" applyBorder="1" applyAlignment="1" applyProtection="1">
      <alignment horizontal="right" vertical="center" wrapText="1"/>
    </xf>
    <xf numFmtId="164" fontId="2" fillId="12" borderId="2" xfId="1" applyNumberFormat="1" applyFont="1" applyFill="1" applyBorder="1" applyAlignment="1" applyProtection="1">
      <alignment horizontal="right" vertical="center" wrapText="1"/>
    </xf>
    <xf numFmtId="0" fontId="2" fillId="11" borderId="2" xfId="0" applyFont="1" applyFill="1" applyBorder="1" applyAlignment="1">
      <alignment horizontal="right" vertical="center" wrapText="1"/>
    </xf>
    <xf numFmtId="164" fontId="2" fillId="11" borderId="2" xfId="1" applyNumberFormat="1" applyFont="1" applyFill="1" applyBorder="1" applyAlignment="1" applyProtection="1">
      <alignment horizontal="right" vertical="center" wrapText="1"/>
    </xf>
    <xf numFmtId="165" fontId="2" fillId="11" borderId="2" xfId="2" applyNumberFormat="1" applyFont="1" applyFill="1" applyBorder="1" applyAlignment="1" applyProtection="1">
      <alignment horizontal="right" vertical="center" wrapText="1"/>
    </xf>
    <xf numFmtId="0" fontId="2" fillId="11" borderId="5" xfId="0" applyFont="1" applyFill="1" applyBorder="1" applyAlignment="1">
      <alignment horizontal="right" vertical="center" wrapText="1"/>
    </xf>
    <xf numFmtId="164" fontId="2" fillId="11" borderId="5" xfId="1" applyNumberFormat="1" applyFont="1" applyFill="1" applyBorder="1" applyAlignment="1" applyProtection="1">
      <alignment horizontal="right" vertical="center" wrapText="1"/>
    </xf>
    <xf numFmtId="165" fontId="2" fillId="11" borderId="5" xfId="2" applyNumberFormat="1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right" vertical="center" wrapText="1"/>
    </xf>
    <xf numFmtId="164" fontId="2" fillId="10" borderId="4" xfId="1" applyNumberFormat="1" applyFont="1" applyFill="1" applyBorder="1" applyAlignment="1" applyProtection="1">
      <alignment horizontal="right" vertical="center" wrapText="1"/>
    </xf>
    <xf numFmtId="165" fontId="2" fillId="3" borderId="4" xfId="1" applyNumberFormat="1" applyFont="1" applyFill="1" applyBorder="1" applyAlignment="1" applyProtection="1">
      <alignment horizontal="right" vertical="center" wrapText="1"/>
    </xf>
    <xf numFmtId="164" fontId="2" fillId="24" borderId="2" xfId="1" applyNumberFormat="1" applyFont="1" applyFill="1" applyBorder="1" applyAlignment="1" applyProtection="1">
      <alignment horizontal="right" vertical="center" wrapText="1"/>
    </xf>
    <xf numFmtId="164" fontId="2" fillId="14" borderId="4" xfId="1" applyNumberFormat="1" applyFont="1" applyFill="1" applyBorder="1" applyAlignment="1" applyProtection="1">
      <alignment horizontal="right" vertical="center" wrapText="1"/>
    </xf>
    <xf numFmtId="165" fontId="2" fillId="3" borderId="4" xfId="2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164" fontId="2" fillId="10" borderId="2" xfId="1" applyNumberFormat="1" applyFont="1" applyFill="1" applyBorder="1" applyAlignment="1" applyProtection="1">
      <alignment horizontal="right" vertical="center" wrapText="1"/>
    </xf>
    <xf numFmtId="165" fontId="2" fillId="3" borderId="2" xfId="1" applyNumberFormat="1" applyFont="1" applyFill="1" applyBorder="1" applyAlignment="1" applyProtection="1">
      <alignment horizontal="right" vertical="center" wrapText="1"/>
    </xf>
    <xf numFmtId="164" fontId="2" fillId="14" borderId="2" xfId="1" applyNumberFormat="1" applyFont="1" applyFill="1" applyBorder="1" applyAlignment="1" applyProtection="1">
      <alignment horizontal="right" vertical="center" wrapText="1"/>
    </xf>
    <xf numFmtId="165" fontId="2" fillId="3" borderId="2" xfId="2" applyNumberFormat="1" applyFont="1" applyFill="1" applyBorder="1" applyAlignment="1" applyProtection="1">
      <alignment horizontal="right" vertical="center" wrapText="1"/>
    </xf>
    <xf numFmtId="164" fontId="2" fillId="9" borderId="2" xfId="1" applyNumberFormat="1" applyFont="1" applyFill="1" applyBorder="1" applyAlignment="1" applyProtection="1">
      <alignment horizontal="right" vertical="center" wrapText="1"/>
    </xf>
    <xf numFmtId="164" fontId="2" fillId="16" borderId="2" xfId="1" applyNumberFormat="1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164" fontId="2" fillId="3" borderId="5" xfId="1" applyNumberFormat="1" applyFont="1" applyFill="1" applyBorder="1" applyAlignment="1" applyProtection="1">
      <alignment horizontal="right" vertical="center" wrapText="1"/>
    </xf>
    <xf numFmtId="165" fontId="2" fillId="3" borderId="5" xfId="1" applyNumberFormat="1" applyFont="1" applyFill="1" applyBorder="1" applyAlignment="1" applyProtection="1">
      <alignment horizontal="right"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horizontal="right" vertical="center" wrapText="1"/>
    </xf>
    <xf numFmtId="164" fontId="2" fillId="8" borderId="4" xfId="1" applyNumberFormat="1" applyFont="1" applyFill="1" applyBorder="1" applyAlignment="1" applyProtection="1">
      <alignment horizontal="right" vertical="center" wrapText="1"/>
    </xf>
    <xf numFmtId="165" fontId="2" fillId="8" borderId="4" xfId="1" applyNumberFormat="1" applyFont="1" applyFill="1" applyBorder="1" applyAlignment="1" applyProtection="1">
      <alignment horizontal="right" vertical="center" wrapText="1"/>
    </xf>
    <xf numFmtId="164" fontId="2" fillId="12" borderId="4" xfId="1" applyNumberFormat="1" applyFont="1" applyFill="1" applyBorder="1" applyAlignment="1" applyProtection="1">
      <alignment horizontal="right" vertical="center" wrapText="1"/>
    </xf>
    <xf numFmtId="165" fontId="2" fillId="8" borderId="2" xfId="1" applyNumberFormat="1" applyFont="1" applyFill="1" applyBorder="1" applyAlignment="1" applyProtection="1">
      <alignment horizontal="right" vertical="center" wrapText="1"/>
    </xf>
    <xf numFmtId="165" fontId="2" fillId="11" borderId="2" xfId="1" applyNumberFormat="1" applyFont="1" applyFill="1" applyBorder="1" applyAlignment="1" applyProtection="1">
      <alignment horizontal="right" vertical="center" wrapText="1"/>
    </xf>
    <xf numFmtId="165" fontId="2" fillId="11" borderId="5" xfId="1" applyNumberFormat="1" applyFont="1" applyFill="1" applyBorder="1" applyAlignment="1" applyProtection="1">
      <alignment horizontal="right" vertical="center" wrapText="1"/>
    </xf>
    <xf numFmtId="0" fontId="2" fillId="12" borderId="2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right" vertical="center" wrapText="1"/>
    </xf>
    <xf numFmtId="164" fontId="2" fillId="11" borderId="4" xfId="1" applyNumberFormat="1" applyFont="1" applyFill="1" applyBorder="1" applyAlignment="1" applyProtection="1">
      <alignment horizontal="right" vertical="center" wrapText="1"/>
    </xf>
    <xf numFmtId="165" fontId="2" fillId="11" borderId="4" xfId="1" applyNumberFormat="1" applyFont="1" applyFill="1" applyBorder="1" applyAlignment="1" applyProtection="1">
      <alignment horizontal="right" vertical="center" wrapText="1"/>
    </xf>
    <xf numFmtId="0" fontId="2" fillId="11" borderId="2" xfId="0" applyFont="1" applyFill="1" applyBorder="1" applyAlignment="1">
      <alignment vertical="center" wrapText="1"/>
    </xf>
    <xf numFmtId="164" fontId="2" fillId="18" borderId="2" xfId="1" applyNumberFormat="1" applyFont="1" applyFill="1" applyBorder="1" applyAlignment="1" applyProtection="1">
      <alignment horizontal="right" vertical="center" wrapText="1"/>
    </xf>
    <xf numFmtId="0" fontId="2" fillId="11" borderId="5" xfId="0" applyFont="1" applyFill="1" applyBorder="1" applyAlignment="1">
      <alignment vertical="center" wrapText="1"/>
    </xf>
    <xf numFmtId="164" fontId="2" fillId="18" borderId="5" xfId="1" applyNumberFormat="1" applyFont="1" applyFill="1" applyBorder="1" applyAlignment="1" applyProtection="1">
      <alignment horizontal="right" vertical="center" wrapText="1"/>
    </xf>
    <xf numFmtId="164" fontId="2" fillId="9" borderId="5" xfId="1" applyNumberFormat="1" applyFont="1" applyFill="1" applyBorder="1" applyAlignment="1" applyProtection="1">
      <alignment horizontal="right" vertical="center" wrapText="1"/>
    </xf>
    <xf numFmtId="0" fontId="2" fillId="20" borderId="2" xfId="0" applyFont="1" applyFill="1" applyBorder="1" applyAlignment="1">
      <alignment vertical="center" wrapText="1"/>
    </xf>
    <xf numFmtId="164" fontId="2" fillId="23" borderId="5" xfId="1" applyNumberFormat="1" applyFont="1" applyFill="1" applyBorder="1" applyAlignment="1" applyProtection="1">
      <alignment horizontal="right" vertical="center" wrapText="1"/>
    </xf>
    <xf numFmtId="164" fontId="2" fillId="20" borderId="2" xfId="1" applyNumberFormat="1" applyFont="1" applyFill="1" applyBorder="1" applyAlignment="1" applyProtection="1">
      <alignment horizontal="right" vertical="center" wrapText="1"/>
    </xf>
    <xf numFmtId="164" fontId="2" fillId="20" borderId="5" xfId="1" applyNumberFormat="1" applyFont="1" applyFill="1" applyBorder="1" applyAlignment="1" applyProtection="1">
      <alignment horizontal="right" vertical="center" wrapText="1"/>
    </xf>
    <xf numFmtId="164" fontId="2" fillId="21" borderId="2" xfId="1" applyNumberFormat="1" applyFont="1" applyFill="1" applyBorder="1" applyAlignment="1" applyProtection="1">
      <alignment horizontal="right" vertical="center" wrapText="1"/>
    </xf>
    <xf numFmtId="164" fontId="2" fillId="21" borderId="5" xfId="1" applyNumberFormat="1" applyFont="1" applyFill="1" applyBorder="1" applyAlignment="1" applyProtection="1">
      <alignment horizontal="right" vertical="center" wrapText="1"/>
    </xf>
    <xf numFmtId="164" fontId="2" fillId="17" borderId="2" xfId="1" applyNumberFormat="1" applyFont="1" applyFill="1" applyBorder="1" applyAlignment="1" applyProtection="1">
      <alignment horizontal="right" vertical="center" wrapText="1"/>
    </xf>
    <xf numFmtId="0" fontId="2" fillId="17" borderId="2" xfId="0" applyFont="1" applyFill="1" applyBorder="1" applyAlignment="1">
      <alignment vertical="center" wrapText="1"/>
    </xf>
    <xf numFmtId="0" fontId="2" fillId="17" borderId="4" xfId="0" applyFont="1" applyFill="1" applyBorder="1" applyAlignment="1">
      <alignment vertical="center" wrapText="1"/>
    </xf>
    <xf numFmtId="164" fontId="2" fillId="17" borderId="4" xfId="1" applyNumberFormat="1" applyFont="1" applyFill="1" applyBorder="1" applyAlignment="1" applyProtection="1">
      <alignment horizontal="right" vertical="center" wrapText="1"/>
    </xf>
    <xf numFmtId="0" fontId="2" fillId="8" borderId="5" xfId="0" applyFont="1" applyFill="1" applyBorder="1" applyAlignment="1">
      <alignment horizontal="right" vertical="center" wrapText="1"/>
    </xf>
    <xf numFmtId="164" fontId="2" fillId="8" borderId="5" xfId="1" applyNumberFormat="1" applyFont="1" applyFill="1" applyBorder="1" applyAlignment="1" applyProtection="1">
      <alignment horizontal="right" vertical="center" wrapText="1"/>
    </xf>
    <xf numFmtId="164" fontId="2" fillId="9" borderId="4" xfId="1" applyNumberFormat="1" applyFont="1" applyFill="1" applyBorder="1" applyAlignment="1" applyProtection="1">
      <alignment horizontal="right" vertical="center" wrapText="1"/>
    </xf>
    <xf numFmtId="0" fontId="2" fillId="16" borderId="2" xfId="0" applyFont="1" applyFill="1" applyBorder="1" applyAlignment="1">
      <alignment horizontal="right" vertical="center" wrapText="1"/>
    </xf>
    <xf numFmtId="165" fontId="2" fillId="16" borderId="2" xfId="1" applyNumberFormat="1" applyFont="1" applyFill="1" applyBorder="1" applyAlignment="1" applyProtection="1">
      <alignment horizontal="right" vertical="center" wrapText="1"/>
    </xf>
    <xf numFmtId="0" fontId="2" fillId="16" borderId="5" xfId="0" applyFont="1" applyFill="1" applyBorder="1" applyAlignment="1">
      <alignment horizontal="right" vertical="center" wrapText="1"/>
    </xf>
    <xf numFmtId="164" fontId="2" fillId="16" borderId="5" xfId="1" applyNumberFormat="1" applyFont="1" applyFill="1" applyBorder="1" applyAlignment="1" applyProtection="1">
      <alignment horizontal="right" vertical="center" wrapText="1"/>
    </xf>
    <xf numFmtId="165" fontId="2" fillId="16" borderId="5" xfId="1" applyNumberFormat="1" applyFont="1" applyFill="1" applyBorder="1" applyAlignment="1" applyProtection="1">
      <alignment horizontal="right" vertical="center" wrapText="1"/>
    </xf>
    <xf numFmtId="164" fontId="2" fillId="27" borderId="2" xfId="1" applyNumberFormat="1" applyFont="1" applyFill="1" applyBorder="1" applyAlignment="1" applyProtection="1">
      <alignment horizontal="right" vertical="center" wrapText="1"/>
    </xf>
    <xf numFmtId="164" fontId="4" fillId="28" borderId="0" xfId="1" applyNumberFormat="1" applyFont="1" applyFill="1"/>
    <xf numFmtId="165" fontId="1" fillId="25" borderId="4" xfId="2" applyNumberFormat="1" applyFont="1" applyFill="1" applyBorder="1" applyAlignment="1" applyProtection="1">
      <alignment horizontal="right" vertical="center" wrapText="1"/>
    </xf>
    <xf numFmtId="164" fontId="2" fillId="3" borderId="2" xfId="1" applyNumberFormat="1" applyFont="1" applyFill="1" applyBorder="1" applyAlignment="1">
      <alignment horizontal="right" vertical="center" wrapText="1"/>
    </xf>
    <xf numFmtId="164" fontId="2" fillId="8" borderId="2" xfId="1" applyNumberFormat="1" applyFont="1" applyFill="1" applyBorder="1" applyAlignment="1">
      <alignment horizontal="right" vertical="center" wrapText="1"/>
    </xf>
    <xf numFmtId="164" fontId="2" fillId="11" borderId="2" xfId="1" applyNumberFormat="1" applyFont="1" applyFill="1" applyBorder="1" applyAlignment="1">
      <alignment horizontal="right" vertical="center" wrapText="1"/>
    </xf>
    <xf numFmtId="164" fontId="1" fillId="11" borderId="2" xfId="1" applyNumberFormat="1" applyFont="1" applyFill="1" applyBorder="1" applyAlignment="1" applyProtection="1">
      <alignment horizontal="right" vertical="center" wrapText="1"/>
    </xf>
    <xf numFmtId="43" fontId="1" fillId="29" borderId="1" xfId="1" applyFont="1" applyFill="1" applyBorder="1" applyAlignment="1" applyProtection="1">
      <alignment horizontal="center" vertical="center"/>
    </xf>
    <xf numFmtId="165" fontId="1" fillId="27" borderId="2" xfId="2" applyNumberFormat="1" applyFont="1" applyFill="1" applyBorder="1" applyAlignment="1" applyProtection="1">
      <alignment horizontal="right" vertical="center" wrapText="1"/>
    </xf>
    <xf numFmtId="164" fontId="6" fillId="9" borderId="2" xfId="1" applyNumberFormat="1" applyFont="1" applyFill="1" applyBorder="1" applyAlignment="1" applyProtection="1">
      <alignment horizontal="right" vertical="center" wrapText="1"/>
    </xf>
    <xf numFmtId="164" fontId="2" fillId="30" borderId="2" xfId="1" applyNumberFormat="1" applyFont="1" applyFill="1" applyBorder="1" applyAlignment="1" applyProtection="1">
      <alignment horizontal="right" vertical="center" wrapText="1"/>
    </xf>
    <xf numFmtId="43" fontId="7" fillId="27" borderId="0" xfId="1" applyFont="1" applyFill="1"/>
    <xf numFmtId="164" fontId="8" fillId="27" borderId="0" xfId="1" applyNumberFormat="1" applyFont="1" applyFill="1"/>
    <xf numFmtId="164" fontId="7" fillId="27" borderId="0" xfId="1" applyNumberFormat="1" applyFont="1" applyFill="1"/>
    <xf numFmtId="164" fontId="6" fillId="3" borderId="2" xfId="1" applyNumberFormat="1" applyFont="1" applyFill="1" applyBorder="1" applyAlignment="1" applyProtection="1">
      <alignment horizontal="right" vertical="center" wrapText="1"/>
    </xf>
    <xf numFmtId="164" fontId="0" fillId="9" borderId="0" xfId="1" applyNumberFormat="1" applyFont="1" applyFill="1"/>
    <xf numFmtId="164" fontId="0" fillId="10" borderId="0" xfId="1" applyNumberFormat="1" applyFont="1" applyFill="1"/>
    <xf numFmtId="164" fontId="0" fillId="10" borderId="6" xfId="1" applyNumberFormat="1" applyFont="1" applyFill="1" applyBorder="1"/>
    <xf numFmtId="0" fontId="2" fillId="17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65" fontId="1" fillId="8" borderId="4" xfId="2" applyNumberFormat="1" applyFont="1" applyFill="1" applyBorder="1" applyAlignment="1" applyProtection="1">
      <alignment horizontal="right" vertical="center" wrapText="1"/>
    </xf>
    <xf numFmtId="0" fontId="1" fillId="11" borderId="2" xfId="0" applyFont="1" applyFill="1" applyBorder="1" applyAlignment="1">
      <alignment horizontal="center" vertical="center" wrapText="1"/>
    </xf>
    <xf numFmtId="164" fontId="1" fillId="8" borderId="2" xfId="1" applyNumberFormat="1" applyFont="1" applyFill="1" applyBorder="1" applyAlignment="1" applyProtection="1">
      <alignment horizontal="right" vertical="center" wrapText="1"/>
    </xf>
    <xf numFmtId="0" fontId="1" fillId="11" borderId="5" xfId="0" applyFont="1" applyFill="1" applyBorder="1" applyAlignment="1">
      <alignment horizontal="center" vertical="center" wrapText="1"/>
    </xf>
    <xf numFmtId="9" fontId="2" fillId="8" borderId="5" xfId="2" applyFont="1" applyFill="1" applyBorder="1" applyAlignment="1" applyProtection="1">
      <alignment horizontal="right" vertical="center" wrapText="1"/>
    </xf>
    <xf numFmtId="165" fontId="1" fillId="8" borderId="5" xfId="1" applyNumberFormat="1" applyFont="1" applyFill="1" applyBorder="1" applyAlignment="1" applyProtection="1">
      <alignment horizontal="right" vertical="center" wrapText="1"/>
    </xf>
    <xf numFmtId="165" fontId="2" fillId="8" borderId="5" xfId="1" applyNumberFormat="1" applyFont="1" applyFill="1" applyBorder="1" applyAlignment="1" applyProtection="1">
      <alignment horizontal="right" vertical="center" wrapText="1"/>
    </xf>
    <xf numFmtId="164" fontId="1" fillId="8" borderId="5" xfId="1" applyNumberFormat="1" applyFont="1" applyFill="1" applyBorder="1" applyAlignment="1" applyProtection="1">
      <alignment horizontal="right" vertical="center" wrapText="1"/>
    </xf>
    <xf numFmtId="164" fontId="4" fillId="31" borderId="0" xfId="1" applyNumberFormat="1" applyFont="1" applyFill="1"/>
    <xf numFmtId="164" fontId="0" fillId="9" borderId="6" xfId="1" applyNumberFormat="1" applyFont="1" applyFill="1" applyBorder="1"/>
    <xf numFmtId="164" fontId="1" fillId="32" borderId="1" xfId="1" applyNumberFormat="1" applyFont="1" applyFill="1" applyBorder="1" applyAlignment="1" applyProtection="1">
      <alignment horizontal="center" vertical="center"/>
    </xf>
    <xf numFmtId="164" fontId="2" fillId="9" borderId="2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center"/>
    </xf>
    <xf numFmtId="164" fontId="1" fillId="11" borderId="5" xfId="1" applyNumberFormat="1" applyFont="1" applyFill="1" applyBorder="1" applyAlignment="1" applyProtection="1">
      <alignment horizontal="right" vertical="center" wrapText="1"/>
    </xf>
    <xf numFmtId="164" fontId="2" fillId="10" borderId="5" xfId="1" applyNumberFormat="1" applyFont="1" applyFill="1" applyBorder="1" applyAlignment="1" applyProtection="1">
      <alignment horizontal="right" vertical="center" wrapText="1"/>
    </xf>
    <xf numFmtId="164" fontId="2" fillId="18" borderId="2" xfId="1" applyNumberFormat="1" applyFont="1" applyFill="1" applyBorder="1" applyAlignment="1">
      <alignment horizontal="right" vertical="center" wrapText="1"/>
    </xf>
    <xf numFmtId="164" fontId="2" fillId="33" borderId="2" xfId="1" applyNumberFormat="1" applyFont="1" applyFill="1" applyBorder="1" applyAlignment="1" applyProtection="1">
      <alignment horizontal="right" vertical="center" wrapText="1"/>
    </xf>
    <xf numFmtId="164" fontId="0" fillId="3" borderId="0" xfId="1" applyNumberFormat="1" applyFont="1" applyFill="1" applyAlignment="1">
      <alignment horizontal="center"/>
    </xf>
    <xf numFmtId="164" fontId="2" fillId="19" borderId="2" xfId="1" applyNumberFormat="1" applyFont="1" applyFill="1" applyBorder="1" applyAlignment="1" applyProtection="1">
      <alignment horizontal="right" vertical="center" wrapText="1"/>
    </xf>
    <xf numFmtId="164" fontId="2" fillId="34" borderId="2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Alignment="1">
      <alignment horizontal="center" wrapText="1"/>
    </xf>
    <xf numFmtId="0" fontId="2" fillId="17" borderId="4" xfId="0" applyFont="1" applyFill="1" applyBorder="1" applyAlignment="1">
      <alignment horizontal="center" vertical="center" wrapText="1"/>
    </xf>
    <xf numFmtId="165" fontId="2" fillId="8" borderId="4" xfId="2" applyNumberFormat="1" applyFont="1" applyFill="1" applyBorder="1" applyAlignment="1" applyProtection="1">
      <alignment horizontal="right" vertical="center" wrapText="1"/>
    </xf>
    <xf numFmtId="165" fontId="1" fillId="27" borderId="4" xfId="2" applyNumberFormat="1" applyFont="1" applyFill="1" applyBorder="1" applyAlignment="1" applyProtection="1">
      <alignment horizontal="right" vertical="center" wrapText="1"/>
    </xf>
    <xf numFmtId="164" fontId="2" fillId="24" borderId="4" xfId="1" applyNumberFormat="1" applyFont="1" applyFill="1" applyBorder="1" applyAlignment="1" applyProtection="1">
      <alignment horizontal="right" vertical="center" wrapText="1"/>
    </xf>
    <xf numFmtId="165" fontId="1" fillId="27" borderId="5" xfId="2" applyNumberFormat="1" applyFont="1" applyFill="1" applyBorder="1" applyAlignment="1" applyProtection="1">
      <alignment horizontal="right" vertical="center" wrapText="1"/>
    </xf>
    <xf numFmtId="0" fontId="2" fillId="9" borderId="4" xfId="0" applyFont="1" applyFill="1" applyBorder="1" applyAlignment="1">
      <alignment vertical="center" wrapText="1"/>
    </xf>
    <xf numFmtId="9" fontId="2" fillId="34" borderId="5" xfId="2" applyFont="1" applyFill="1" applyBorder="1" applyAlignment="1" applyProtection="1">
      <alignment horizontal="right" vertical="center" wrapText="1"/>
    </xf>
    <xf numFmtId="0" fontId="0" fillId="35" borderId="0" xfId="0" applyFill="1"/>
    <xf numFmtId="0" fontId="0" fillId="35" borderId="6" xfId="0" applyFill="1" applyBorder="1"/>
    <xf numFmtId="43" fontId="0" fillId="0" borderId="0" xfId="0" applyNumberFormat="1"/>
    <xf numFmtId="164" fontId="4" fillId="28" borderId="0" xfId="1" applyNumberFormat="1" applyFont="1" applyFill="1" applyAlignment="1">
      <alignment horizontal="center"/>
    </xf>
    <xf numFmtId="9" fontId="2" fillId="7" borderId="5" xfId="2" applyFont="1" applyFill="1" applyBorder="1" applyAlignment="1" applyProtection="1">
      <alignment horizontal="right" vertical="center" wrapText="1"/>
    </xf>
    <xf numFmtId="164" fontId="0" fillId="35" borderId="0" xfId="1" applyNumberFormat="1" applyFont="1" applyFill="1"/>
    <xf numFmtId="2" fontId="0" fillId="0" borderId="0" xfId="0" applyNumberFormat="1"/>
    <xf numFmtId="164" fontId="6" fillId="8" borderId="4" xfId="1" applyNumberFormat="1" applyFont="1" applyFill="1" applyBorder="1" applyAlignment="1" applyProtection="1">
      <alignment horizontal="right" vertical="center" wrapText="1"/>
    </xf>
    <xf numFmtId="164" fontId="6" fillId="8" borderId="2" xfId="1" applyNumberFormat="1" applyFont="1" applyFill="1" applyBorder="1" applyAlignment="1" applyProtection="1">
      <alignment horizontal="right" vertical="center" wrapText="1"/>
    </xf>
    <xf numFmtId="164" fontId="4" fillId="0" borderId="0" xfId="1" applyNumberFormat="1" applyFont="1" applyAlignment="1">
      <alignment horizontal="center" wrapText="1"/>
    </xf>
    <xf numFmtId="164" fontId="10" fillId="0" borderId="0" xfId="1" applyNumberFormat="1" applyFont="1" applyAlignment="1">
      <alignment horizontal="center" wrapText="1"/>
    </xf>
    <xf numFmtId="164" fontId="2" fillId="8" borderId="5" xfId="2" applyNumberFormat="1" applyFont="1" applyFill="1" applyBorder="1" applyAlignment="1" applyProtection="1">
      <alignment horizontal="right" vertical="center" wrapText="1"/>
    </xf>
    <xf numFmtId="164" fontId="2" fillId="34" borderId="5" xfId="2" applyNumberFormat="1" applyFont="1" applyFill="1" applyBorder="1" applyAlignment="1" applyProtection="1">
      <alignment horizontal="right" vertical="center" wrapText="1"/>
    </xf>
    <xf numFmtId="164" fontId="2" fillId="7" borderId="5" xfId="2" applyNumberFormat="1" applyFont="1" applyFill="1" applyBorder="1" applyAlignment="1" applyProtection="1">
      <alignment horizontal="right" vertical="center" wrapText="1"/>
    </xf>
    <xf numFmtId="2" fontId="0" fillId="8" borderId="0" xfId="0" applyNumberFormat="1" applyFill="1"/>
    <xf numFmtId="2" fontId="0" fillId="0" borderId="11" xfId="0" applyNumberFormat="1" applyBorder="1"/>
    <xf numFmtId="2" fontId="0" fillId="0" borderId="12" xfId="0" applyNumberFormat="1" applyBorder="1"/>
    <xf numFmtId="164" fontId="2" fillId="17" borderId="5" xfId="1" applyNumberFormat="1" applyFont="1" applyFill="1" applyBorder="1" applyAlignment="1" applyProtection="1">
      <alignment horizontal="right" vertical="center" wrapText="1"/>
    </xf>
    <xf numFmtId="164" fontId="2" fillId="34" borderId="5" xfId="1" applyNumberFormat="1" applyFont="1" applyFill="1" applyBorder="1" applyAlignment="1" applyProtection="1">
      <alignment horizontal="right" vertical="center" wrapText="1"/>
    </xf>
    <xf numFmtId="0" fontId="2" fillId="8" borderId="10" xfId="0" applyFont="1" applyFill="1" applyBorder="1" applyAlignment="1">
      <alignment vertical="center" wrapText="1"/>
    </xf>
    <xf numFmtId="2" fontId="0" fillId="8" borderId="6" xfId="0" applyNumberFormat="1" applyFill="1" applyBorder="1"/>
    <xf numFmtId="165" fontId="1" fillId="8" borderId="5" xfId="2" applyNumberFormat="1" applyFont="1" applyFill="1" applyBorder="1" applyAlignment="1" applyProtection="1">
      <alignment horizontal="right" vertical="center" wrapText="1"/>
    </xf>
    <xf numFmtId="0" fontId="2" fillId="8" borderId="4" xfId="0" applyFont="1" applyFill="1" applyBorder="1" applyAlignment="1">
      <alignment horizontal="center" vertical="center" wrapText="1"/>
    </xf>
    <xf numFmtId="165" fontId="1" fillId="8" borderId="13" xfId="2" applyNumberFormat="1" applyFont="1" applyFill="1" applyBorder="1" applyAlignment="1" applyProtection="1">
      <alignment horizontal="right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right" vertical="center" wrapText="1"/>
    </xf>
    <xf numFmtId="164" fontId="2" fillId="8" borderId="13" xfId="1" applyNumberFormat="1" applyFont="1" applyFill="1" applyBorder="1" applyAlignment="1" applyProtection="1">
      <alignment horizontal="right" vertical="center" wrapText="1"/>
    </xf>
    <xf numFmtId="2" fontId="0" fillId="8" borderId="14" xfId="0" applyNumberFormat="1" applyFill="1" applyBorder="1"/>
    <xf numFmtId="164" fontId="2" fillId="23" borderId="2" xfId="1" applyNumberFormat="1" applyFont="1" applyFill="1" applyBorder="1" applyAlignment="1" applyProtection="1">
      <alignment horizontal="right" vertical="center" wrapText="1"/>
    </xf>
    <xf numFmtId="2" fontId="0" fillId="0" borderId="15" xfId="0" applyNumberFormat="1" applyBorder="1"/>
    <xf numFmtId="0" fontId="2" fillId="9" borderId="2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2" fontId="0" fillId="8" borderId="11" xfId="0" applyNumberFormat="1" applyFill="1" applyBorder="1"/>
    <xf numFmtId="2" fontId="0" fillId="8" borderId="12" xfId="0" applyNumberFormat="1" applyFill="1" applyBorder="1"/>
    <xf numFmtId="0" fontId="2" fillId="11" borderId="10" xfId="0" applyFont="1" applyFill="1" applyBorder="1" applyAlignment="1">
      <alignment vertical="center" wrapText="1"/>
    </xf>
    <xf numFmtId="2" fontId="0" fillId="0" borderId="6" xfId="0" applyNumberFormat="1" applyBorder="1"/>
    <xf numFmtId="164" fontId="2" fillId="11" borderId="13" xfId="1" applyNumberFormat="1" applyFont="1" applyFill="1" applyBorder="1" applyAlignment="1" applyProtection="1">
      <alignment horizontal="right" vertical="center" wrapText="1"/>
    </xf>
    <xf numFmtId="165" fontId="1" fillId="8" borderId="13" xfId="1" applyNumberFormat="1" applyFont="1" applyFill="1" applyBorder="1" applyAlignment="1" applyProtection="1">
      <alignment horizontal="right" vertical="center" wrapText="1"/>
    </xf>
    <xf numFmtId="165" fontId="2" fillId="8" borderId="13" xfId="1" applyNumberFormat="1" applyFont="1" applyFill="1" applyBorder="1" applyAlignment="1" applyProtection="1">
      <alignment horizontal="right" vertical="center" wrapText="1"/>
    </xf>
    <xf numFmtId="165" fontId="1" fillId="11" borderId="4" xfId="2" applyNumberFormat="1" applyFont="1" applyFill="1" applyBorder="1" applyAlignment="1" applyProtection="1">
      <alignment horizontal="right" vertical="center" wrapText="1"/>
    </xf>
    <xf numFmtId="0" fontId="2" fillId="11" borderId="13" xfId="0" applyFont="1" applyFill="1" applyBorder="1" applyAlignment="1">
      <alignment horizontal="right" vertical="center" wrapText="1"/>
    </xf>
    <xf numFmtId="165" fontId="1" fillId="11" borderId="13" xfId="1" applyNumberFormat="1" applyFont="1" applyFill="1" applyBorder="1" applyAlignment="1" applyProtection="1">
      <alignment horizontal="right" vertical="center" wrapText="1"/>
    </xf>
    <xf numFmtId="165" fontId="2" fillId="11" borderId="13" xfId="1" applyNumberFormat="1" applyFont="1" applyFill="1" applyBorder="1" applyAlignment="1" applyProtection="1">
      <alignment horizontal="right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0" fillId="8" borderId="11" xfId="0" applyFill="1" applyBorder="1"/>
    <xf numFmtId="0" fontId="0" fillId="8" borderId="12" xfId="0" applyFill="1" applyBorder="1"/>
    <xf numFmtId="0" fontId="2" fillId="0" borderId="2" xfId="0" applyFont="1" applyBorder="1" applyAlignment="1">
      <alignment vertical="center" wrapText="1"/>
    </xf>
    <xf numFmtId="164" fontId="1" fillId="13" borderId="0" xfId="1" applyNumberFormat="1" applyFont="1" applyFill="1" applyBorder="1" applyAlignment="1" applyProtection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0" fillId="12" borderId="0" xfId="0" applyFill="1"/>
    <xf numFmtId="43" fontId="1" fillId="13" borderId="0" xfId="1" applyFont="1" applyFill="1" applyBorder="1" applyAlignment="1" applyProtection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164" fontId="1" fillId="13" borderId="9" xfId="1" applyNumberFormat="1" applyFont="1" applyFill="1" applyBorder="1" applyAlignment="1" applyProtection="1">
      <alignment horizontal="center" vertical="center"/>
    </xf>
    <xf numFmtId="9" fontId="4" fillId="12" borderId="9" xfId="2" applyFont="1" applyFill="1" applyBorder="1" applyAlignment="1">
      <alignment horizontal="center"/>
    </xf>
    <xf numFmtId="164" fontId="4" fillId="12" borderId="9" xfId="1" applyNumberFormat="1" applyFont="1" applyFill="1" applyBorder="1" applyAlignment="1">
      <alignment horizontal="center"/>
    </xf>
    <xf numFmtId="43" fontId="1" fillId="13" borderId="9" xfId="1" applyFont="1" applyFill="1" applyBorder="1" applyAlignment="1" applyProtection="1">
      <alignment horizontal="center" vertical="center"/>
    </xf>
    <xf numFmtId="164" fontId="4" fillId="12" borderId="9" xfId="1" applyNumberFormat="1" applyFont="1" applyFill="1" applyBorder="1"/>
    <xf numFmtId="43" fontId="4" fillId="12" borderId="9" xfId="1" applyFont="1" applyFill="1" applyBorder="1" applyAlignment="1">
      <alignment horizontal="center"/>
    </xf>
    <xf numFmtId="0" fontId="0" fillId="12" borderId="9" xfId="0" applyFill="1" applyBorder="1"/>
    <xf numFmtId="9" fontId="1" fillId="13" borderId="0" xfId="2" applyFont="1" applyFill="1" applyBorder="1" applyAlignment="1" applyProtection="1">
      <alignment horizontal="center" vertical="center"/>
    </xf>
    <xf numFmtId="165" fontId="1" fillId="13" borderId="0" xfId="2" applyNumberFormat="1" applyFont="1" applyFill="1" applyBorder="1" applyAlignment="1" applyProtection="1">
      <alignment horizontal="center" vertical="center"/>
    </xf>
    <xf numFmtId="165" fontId="4" fillId="12" borderId="9" xfId="2" applyNumberFormat="1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164" fontId="9" fillId="8" borderId="4" xfId="1" applyNumberFormat="1" applyFont="1" applyFill="1" applyBorder="1" applyAlignment="1" applyProtection="1">
      <alignment horizontal="right" vertical="center" wrapText="1"/>
    </xf>
    <xf numFmtId="43" fontId="0" fillId="0" borderId="0" xfId="1" applyFont="1" applyAlignment="1">
      <alignment horizontal="center" wrapText="1"/>
    </xf>
    <xf numFmtId="164" fontId="9" fillId="8" borderId="5" xfId="1" applyNumberFormat="1" applyFont="1" applyFill="1" applyBorder="1" applyAlignment="1" applyProtection="1">
      <alignment horizontal="right" vertical="center" wrapText="1"/>
    </xf>
    <xf numFmtId="164" fontId="9" fillId="7" borderId="5" xfId="1" applyNumberFormat="1" applyFont="1" applyFill="1" applyBorder="1" applyAlignment="1" applyProtection="1">
      <alignment horizontal="right" vertical="center" wrapText="1"/>
    </xf>
    <xf numFmtId="43" fontId="4" fillId="0" borderId="0" xfId="1" applyFont="1" applyBorder="1" applyAlignment="1">
      <alignment horizontal="center" wrapText="1"/>
    </xf>
    <xf numFmtId="0" fontId="12" fillId="0" borderId="0" xfId="0" applyFont="1"/>
    <xf numFmtId="164" fontId="9" fillId="7" borderId="7" xfId="1" applyNumberFormat="1" applyFont="1" applyFill="1" applyBorder="1" applyAlignment="1" applyProtection="1">
      <alignment horizontal="right" vertical="center" wrapText="1"/>
    </xf>
    <xf numFmtId="164" fontId="9" fillId="34" borderId="5" xfId="1" applyNumberFormat="1" applyFont="1" applyFill="1" applyBorder="1" applyAlignment="1" applyProtection="1">
      <alignment horizontal="right" vertical="center" wrapText="1"/>
    </xf>
    <xf numFmtId="0" fontId="14" fillId="3" borderId="2" xfId="0" applyFont="1" applyFill="1" applyBorder="1" applyAlignment="1">
      <alignment vertical="center" wrapText="1"/>
    </xf>
    <xf numFmtId="0" fontId="11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3" borderId="9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 wrapText="1"/>
    </xf>
    <xf numFmtId="0" fontId="17" fillId="8" borderId="2" xfId="0" applyFont="1" applyFill="1" applyBorder="1" applyAlignment="1">
      <alignment vertical="center" wrapText="1"/>
    </xf>
    <xf numFmtId="0" fontId="17" fillId="8" borderId="5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0" fontId="17" fillId="11" borderId="4" xfId="0" applyFont="1" applyFill="1" applyBorder="1" applyAlignment="1">
      <alignment vertical="center" wrapText="1"/>
    </xf>
    <xf numFmtId="0" fontId="17" fillId="11" borderId="2" xfId="0" applyFont="1" applyFill="1" applyBorder="1" applyAlignment="1">
      <alignment vertical="center" wrapText="1"/>
    </xf>
    <xf numFmtId="0" fontId="17" fillId="11" borderId="5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64" fontId="2" fillId="19" borderId="5" xfId="1" applyNumberFormat="1" applyFont="1" applyFill="1" applyBorder="1" applyAlignment="1" applyProtection="1">
      <alignment horizontal="right" vertical="center" wrapText="1"/>
    </xf>
    <xf numFmtId="2" fontId="0" fillId="0" borderId="10" xfId="0" applyNumberFormat="1" applyBorder="1"/>
    <xf numFmtId="0" fontId="2" fillId="36" borderId="7" xfId="0" applyFont="1" applyFill="1" applyBorder="1" applyAlignment="1">
      <alignment vertical="center" wrapText="1"/>
    </xf>
    <xf numFmtId="0" fontId="15" fillId="37" borderId="0" xfId="0" applyFont="1" applyFill="1"/>
    <xf numFmtId="0" fontId="0" fillId="37" borderId="0" xfId="0" applyFill="1"/>
    <xf numFmtId="0" fontId="0" fillId="37" borderId="0" xfId="0" applyFill="1" applyAlignment="1">
      <alignment horizontal="center"/>
    </xf>
    <xf numFmtId="164" fontId="0" fillId="37" borderId="0" xfId="1" applyNumberFormat="1" applyFont="1" applyFill="1"/>
    <xf numFmtId="166" fontId="0" fillId="37" borderId="0" xfId="0" applyNumberFormat="1" applyFill="1"/>
    <xf numFmtId="9" fontId="4" fillId="37" borderId="0" xfId="2" applyFont="1" applyFill="1"/>
    <xf numFmtId="43" fontId="0" fillId="37" borderId="0" xfId="1" applyFont="1" applyFill="1"/>
    <xf numFmtId="164" fontId="4" fillId="37" borderId="0" xfId="1" applyNumberFormat="1" applyFont="1" applyFill="1"/>
    <xf numFmtId="164" fontId="0" fillId="17" borderId="0" xfId="1" applyNumberFormat="1" applyFont="1" applyFill="1" applyBorder="1"/>
    <xf numFmtId="43" fontId="0" fillId="0" borderId="6" xfId="0" applyNumberFormat="1" applyBorder="1"/>
    <xf numFmtId="164" fontId="0" fillId="9" borderId="0" xfId="1" applyNumberFormat="1" applyFont="1" applyFill="1" applyBorder="1"/>
    <xf numFmtId="164" fontId="2" fillId="38" borderId="2" xfId="1" applyNumberFormat="1" applyFont="1" applyFill="1" applyBorder="1" applyAlignment="1" applyProtection="1">
      <alignment horizontal="right" vertical="center" wrapText="1"/>
    </xf>
    <xf numFmtId="164" fontId="2" fillId="38" borderId="5" xfId="1" applyNumberFormat="1" applyFont="1" applyFill="1" applyBorder="1" applyAlignment="1" applyProtection="1">
      <alignment horizontal="right" vertical="center" wrapText="1"/>
    </xf>
    <xf numFmtId="164" fontId="2" fillId="21" borderId="2" xfId="1" applyNumberFormat="1" applyFont="1" applyFill="1" applyBorder="1" applyAlignment="1">
      <alignment horizontal="right" vertical="center" wrapText="1"/>
    </xf>
    <xf numFmtId="164" fontId="9" fillId="3" borderId="4" xfId="1" applyNumberFormat="1" applyFont="1" applyFill="1" applyBorder="1" applyAlignment="1" applyProtection="1">
      <alignment horizontal="right" vertical="center" wrapText="1"/>
    </xf>
    <xf numFmtId="9" fontId="2" fillId="3" borderId="5" xfId="2" applyFont="1" applyFill="1" applyBorder="1" applyAlignment="1" applyProtection="1">
      <alignment horizontal="right" vertical="center" wrapText="1"/>
    </xf>
    <xf numFmtId="164" fontId="2" fillId="3" borderId="5" xfId="2" applyNumberFormat="1" applyFont="1" applyFill="1" applyBorder="1" applyAlignment="1" applyProtection="1">
      <alignment horizontal="right" vertical="center" wrapText="1"/>
    </xf>
    <xf numFmtId="164" fontId="9" fillId="3" borderId="7" xfId="1" applyNumberFormat="1" applyFont="1" applyFill="1" applyBorder="1" applyAlignment="1" applyProtection="1">
      <alignment horizontal="right" vertical="center" wrapText="1"/>
    </xf>
    <xf numFmtId="164" fontId="9" fillId="3" borderId="5" xfId="1" applyNumberFormat="1" applyFont="1" applyFill="1" applyBorder="1" applyAlignment="1" applyProtection="1">
      <alignment horizontal="right" vertical="center" wrapText="1"/>
    </xf>
    <xf numFmtId="164" fontId="9" fillId="3" borderId="10" xfId="1" applyNumberFormat="1" applyFont="1" applyFill="1" applyBorder="1" applyAlignment="1" applyProtection="1">
      <alignment horizontal="right" vertical="center" wrapText="1"/>
    </xf>
    <xf numFmtId="2" fontId="4" fillId="37" borderId="0" xfId="2" applyNumberFormat="1" applyFont="1" applyFill="1"/>
    <xf numFmtId="0" fontId="4" fillId="0" borderId="3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4" fillId="22" borderId="3" xfId="1" applyNumberFormat="1" applyFont="1" applyFill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164" fontId="10" fillId="12" borderId="3" xfId="1" applyNumberFormat="1" applyFont="1" applyFill="1" applyBorder="1" applyAlignment="1">
      <alignment horizontal="center"/>
    </xf>
    <xf numFmtId="164" fontId="13" fillId="5" borderId="3" xfId="1" applyNumberFormat="1" applyFont="1" applyFill="1" applyBorder="1" applyAlignment="1">
      <alignment horizontal="center"/>
    </xf>
    <xf numFmtId="164" fontId="11" fillId="26" borderId="17" xfId="1" applyNumberFormat="1" applyFont="1" applyFill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17" xfId="1" applyFont="1" applyBorder="1" applyAlignment="1">
      <alignment horizontal="center"/>
    </xf>
    <xf numFmtId="164" fontId="0" fillId="3" borderId="3" xfId="1" applyNumberFormat="1" applyFont="1" applyFill="1" applyBorder="1" applyAlignment="1">
      <alignment horizontal="center" wrapText="1"/>
    </xf>
    <xf numFmtId="164" fontId="4" fillId="3" borderId="3" xfId="1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7AE8D801-1035-4560-BE2D-A80DDD9515C5}"/>
    <cellStyle name="Percent" xfId="2" builtinId="5"/>
  </cellStyles>
  <dxfs count="0"/>
  <tableStyles count="0" defaultTableStyle="TableStyleMedium9" defaultPivotStyle="PivotStyleLight16"/>
  <colors>
    <mruColors>
      <color rgb="FF00FFFF"/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387"/>
  <sheetViews>
    <sheetView tabSelected="1" workbookViewId="0">
      <pane xSplit="5" ySplit="10" topLeftCell="F1291" activePane="bottomRight" state="frozen"/>
      <selection pane="topRight" activeCell="F1" sqref="F1"/>
      <selection pane="bottomLeft" activeCell="A9" sqref="A9"/>
      <selection pane="bottomRight" activeCell="BY1387" sqref="BY1387"/>
    </sheetView>
  </sheetViews>
  <sheetFormatPr defaultRowHeight="15.75" x14ac:dyDescent="0.25"/>
  <cols>
    <col min="1" max="1" width="49.28515625" customWidth="1"/>
    <col min="2" max="2" width="11.28515625" style="246" customWidth="1"/>
    <col min="3" max="3" width="4.28515625" customWidth="1"/>
    <col min="4" max="4" width="6.5703125" style="38" customWidth="1"/>
    <col min="5" max="5" width="3.85546875" customWidth="1"/>
    <col min="6" max="6" width="12.7109375" style="4" customWidth="1"/>
    <col min="7" max="7" width="12.28515625" style="4" customWidth="1"/>
    <col min="8" max="8" width="5.42578125" customWidth="1"/>
    <col min="9" max="9" width="12.140625" style="4" customWidth="1"/>
    <col min="10" max="10" width="7.42578125" style="53" customWidth="1"/>
    <col min="11" max="11" width="12.7109375" style="53" customWidth="1"/>
    <col min="12" max="12" width="9.7109375" style="53" customWidth="1"/>
    <col min="13" max="13" width="8.28515625" style="53" customWidth="1"/>
    <col min="14" max="14" width="11.28515625" style="53" customWidth="1"/>
    <col min="15" max="15" width="12" style="4" customWidth="1"/>
    <col min="16" max="16" width="9" style="9" customWidth="1"/>
    <col min="17" max="17" width="11.5703125" style="4" customWidth="1"/>
    <col min="18" max="18" width="8.42578125" style="4" customWidth="1"/>
    <col min="19" max="19" width="15.5703125" style="2" customWidth="1"/>
    <col min="20" max="20" width="8.5703125" style="2" customWidth="1"/>
    <col min="21" max="21" width="8.7109375" style="2" customWidth="1"/>
    <col min="22" max="22" width="10.28515625" style="9" customWidth="1"/>
    <col min="23" max="23" width="11.7109375" style="9" customWidth="1"/>
    <col min="24" max="26" width="11" style="4" customWidth="1"/>
    <col min="27" max="27" width="12.28515625" style="4" customWidth="1"/>
    <col min="28" max="30" width="11" style="4" customWidth="1"/>
    <col min="31" max="31" width="13.28515625" style="4" customWidth="1"/>
    <col min="32" max="32" width="12.140625" style="4" customWidth="1"/>
    <col min="33" max="33" width="12.28515625" style="4" customWidth="1"/>
    <col min="34" max="34" width="14" style="4" customWidth="1"/>
    <col min="35" max="35" width="14.42578125" style="4" customWidth="1"/>
    <col min="36" max="36" width="11.42578125" style="4" customWidth="1"/>
    <col min="37" max="37" width="14" style="4" customWidth="1"/>
    <col min="38" max="38" width="12.42578125" style="4" customWidth="1"/>
    <col min="39" max="39" width="10.140625" style="4" customWidth="1"/>
    <col min="40" max="40" width="11.5703125" style="4" customWidth="1"/>
    <col min="41" max="41" width="12.5703125" style="4" customWidth="1"/>
    <col min="42" max="42" width="13.140625" style="4" customWidth="1"/>
    <col min="43" max="43" width="12" style="4" customWidth="1"/>
    <col min="44" max="44" width="12.85546875" style="4" customWidth="1"/>
    <col min="45" max="45" width="14" style="4" customWidth="1"/>
    <col min="46" max="46" width="13" style="4" customWidth="1"/>
    <col min="47" max="47" width="14" style="4" customWidth="1"/>
    <col min="48" max="48" width="14" style="24" customWidth="1"/>
    <col min="49" max="49" width="17" style="4" customWidth="1"/>
    <col min="50" max="50" width="10.5703125" style="4" customWidth="1"/>
    <col min="51" max="51" width="11.140625" style="4" customWidth="1"/>
    <col min="52" max="52" width="12.42578125" style="4" customWidth="1"/>
    <col min="53" max="53" width="12.28515625" style="4" customWidth="1"/>
    <col min="54" max="54" width="10.85546875" style="4" customWidth="1"/>
    <col min="55" max="55" width="11.42578125" style="4" customWidth="1"/>
    <col min="56" max="56" width="12.5703125" style="4" customWidth="1"/>
    <col min="57" max="60" width="14" style="4" customWidth="1"/>
    <col min="61" max="61" width="10.42578125" style="4" customWidth="1"/>
    <col min="62" max="62" width="10.28515625" style="4" customWidth="1"/>
    <col min="63" max="63" width="10.42578125" style="4" customWidth="1"/>
    <col min="64" max="64" width="10.28515625" style="4" customWidth="1"/>
    <col min="65" max="65" width="14" style="4" customWidth="1"/>
    <col min="66" max="66" width="10" style="4" customWidth="1"/>
    <col min="67" max="67" width="10.140625" style="2" customWidth="1"/>
    <col min="68" max="68" width="16.85546875" style="4" bestFit="1" customWidth="1"/>
    <col min="69" max="69" width="17.85546875" style="4" customWidth="1"/>
    <col min="70" max="70" width="14.7109375" style="4" customWidth="1"/>
    <col min="71" max="72" width="10.5703125" style="4" bestFit="1" customWidth="1"/>
    <col min="73" max="73" width="8.5703125" style="4" customWidth="1"/>
  </cols>
  <sheetData>
    <row r="1" spans="1:74" ht="26.25" x14ac:dyDescent="0.4">
      <c r="A1" s="241" t="s">
        <v>0</v>
      </c>
      <c r="B1" s="245"/>
      <c r="C1" s="11"/>
      <c r="I1" s="55"/>
      <c r="J1" s="55"/>
      <c r="K1" s="55"/>
      <c r="L1" s="55"/>
      <c r="M1" s="55"/>
      <c r="N1" s="55"/>
      <c r="S1" s="2" t="s">
        <v>1</v>
      </c>
    </row>
    <row r="2" spans="1:74" x14ac:dyDescent="0.25">
      <c r="I2" s="55"/>
      <c r="J2" s="55"/>
      <c r="K2" s="55"/>
      <c r="L2" s="55"/>
      <c r="M2" s="55"/>
      <c r="N2" s="55"/>
      <c r="S2" s="134" t="s">
        <v>2</v>
      </c>
      <c r="T2" s="134"/>
      <c r="U2" s="134"/>
      <c r="V2" s="135"/>
      <c r="W2" s="135"/>
      <c r="X2" s="136"/>
      <c r="Y2" s="136"/>
      <c r="Z2" s="136"/>
      <c r="AA2" s="136"/>
      <c r="AB2" s="136"/>
      <c r="BO2" s="134"/>
    </row>
    <row r="3" spans="1:74" s="38" customFormat="1" ht="31.5" customHeight="1" x14ac:dyDescent="0.25">
      <c r="B3" s="247"/>
      <c r="D3" s="38" t="s">
        <v>3</v>
      </c>
      <c r="F3" s="5" t="s">
        <v>4</v>
      </c>
      <c r="G3" s="290" t="s">
        <v>5</v>
      </c>
      <c r="H3" s="290"/>
      <c r="I3" s="300" t="s">
        <v>6</v>
      </c>
      <c r="J3" s="300"/>
      <c r="K3" s="56" t="s">
        <v>7</v>
      </c>
      <c r="L3" s="301" t="s">
        <v>8</v>
      </c>
      <c r="M3" s="301"/>
      <c r="N3" s="301"/>
      <c r="O3" s="183" t="s">
        <v>9</v>
      </c>
      <c r="P3" s="10" t="s">
        <v>10</v>
      </c>
      <c r="Q3" s="5" t="s">
        <v>11</v>
      </c>
      <c r="R3" s="5"/>
      <c r="S3" s="293" t="s">
        <v>12</v>
      </c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4" t="s">
        <v>13</v>
      </c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5" t="s">
        <v>14</v>
      </c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2" t="s">
        <v>15</v>
      </c>
      <c r="BN3" s="292"/>
      <c r="BO3" s="292"/>
      <c r="BP3" s="292"/>
      <c r="BQ3" s="292"/>
      <c r="BR3" s="292"/>
      <c r="BS3" s="288" t="s">
        <v>16</v>
      </c>
      <c r="BT3" s="288"/>
      <c r="BU3" s="288"/>
      <c r="BV3" s="288"/>
    </row>
    <row r="4" spans="1:74" ht="33.75" customHeight="1" x14ac:dyDescent="0.25">
      <c r="G4" s="5" t="s">
        <v>17</v>
      </c>
      <c r="I4" s="162" t="s">
        <v>18</v>
      </c>
      <c r="J4" s="162"/>
      <c r="K4" s="162" t="s">
        <v>19</v>
      </c>
      <c r="L4" s="162" t="s">
        <v>20</v>
      </c>
      <c r="M4" s="162"/>
      <c r="N4" s="162"/>
      <c r="O4" s="5" t="s">
        <v>21</v>
      </c>
      <c r="P4" s="10" t="s">
        <v>22</v>
      </c>
      <c r="R4" s="5" t="s">
        <v>23</v>
      </c>
      <c r="S4" s="299" t="s">
        <v>24</v>
      </c>
      <c r="T4" s="299"/>
      <c r="U4" s="299"/>
      <c r="V4" s="10" t="s">
        <v>23</v>
      </c>
      <c r="W4" s="10" t="s">
        <v>25</v>
      </c>
      <c r="X4" s="5">
        <v>1</v>
      </c>
      <c r="Y4" s="5">
        <v>2</v>
      </c>
      <c r="Z4" s="5">
        <v>3</v>
      </c>
      <c r="AA4" s="5">
        <v>4</v>
      </c>
      <c r="AB4" s="5">
        <v>5</v>
      </c>
      <c r="AC4" s="5">
        <v>6</v>
      </c>
      <c r="AD4" s="5">
        <v>7</v>
      </c>
      <c r="AE4" s="5">
        <v>8</v>
      </c>
      <c r="AM4" s="291" t="s">
        <v>26</v>
      </c>
      <c r="AN4" s="291"/>
      <c r="AO4" s="291"/>
      <c r="AP4" s="291"/>
      <c r="AV4" s="25" t="s">
        <v>27</v>
      </c>
      <c r="AW4" s="5" t="s">
        <v>28</v>
      </c>
      <c r="BH4" s="5" t="s">
        <v>29</v>
      </c>
      <c r="BM4" s="297" t="s">
        <v>30</v>
      </c>
      <c r="BN4" s="297"/>
      <c r="BO4" s="297"/>
      <c r="BP4" s="182" t="s">
        <v>15</v>
      </c>
      <c r="BQ4" s="10" t="s">
        <v>31</v>
      </c>
      <c r="BR4" s="10" t="s">
        <v>27</v>
      </c>
    </row>
    <row r="5" spans="1:74" ht="33.75" customHeight="1" x14ac:dyDescent="0.25">
      <c r="I5" s="55"/>
      <c r="J5" s="55"/>
      <c r="K5" s="55"/>
      <c r="L5" s="55"/>
      <c r="M5" s="55"/>
      <c r="N5" s="55"/>
      <c r="R5" s="5"/>
      <c r="S5" s="235" t="s">
        <v>27</v>
      </c>
      <c r="T5" s="298" t="s">
        <v>32</v>
      </c>
      <c r="U5" s="298"/>
      <c r="V5" s="10"/>
      <c r="W5" s="10" t="s">
        <v>30</v>
      </c>
      <c r="X5" s="289" t="s">
        <v>33</v>
      </c>
      <c r="Y5" s="289"/>
      <c r="Z5" s="289"/>
      <c r="AA5" s="5" t="s">
        <v>34</v>
      </c>
      <c r="AB5" s="5" t="s">
        <v>35</v>
      </c>
      <c r="AC5" s="5" t="s">
        <v>36</v>
      </c>
      <c r="AD5" s="5" t="s">
        <v>37</v>
      </c>
      <c r="AE5" s="5" t="s">
        <v>38</v>
      </c>
      <c r="AM5" s="157"/>
      <c r="AN5" s="157"/>
      <c r="AO5" s="157"/>
      <c r="AP5" s="157"/>
      <c r="AV5" s="25"/>
      <c r="AW5" s="5"/>
      <c r="BH5" s="5"/>
      <c r="BM5" s="9"/>
      <c r="BN5" s="9" t="s">
        <v>39</v>
      </c>
      <c r="BO5" s="240"/>
      <c r="BP5" s="9"/>
      <c r="BQ5" s="9"/>
      <c r="BR5" s="9"/>
      <c r="BS5" s="5" t="s">
        <v>40</v>
      </c>
      <c r="BT5" s="289" t="s">
        <v>41</v>
      </c>
      <c r="BU5" s="289"/>
      <c r="BV5" t="s">
        <v>42</v>
      </c>
    </row>
    <row r="6" spans="1:74" ht="78" customHeight="1" x14ac:dyDescent="0.25">
      <c r="H6" s="38" t="s">
        <v>43</v>
      </c>
      <c r="I6" s="55"/>
      <c r="J6" s="162" t="s">
        <v>44</v>
      </c>
      <c r="K6" s="55"/>
      <c r="L6" s="162" t="s">
        <v>45</v>
      </c>
      <c r="M6" s="162" t="s">
        <v>44</v>
      </c>
      <c r="N6" s="56" t="s">
        <v>46</v>
      </c>
      <c r="S6" s="6" t="s">
        <v>47</v>
      </c>
      <c r="T6" s="237" t="s">
        <v>48</v>
      </c>
      <c r="U6" s="237" t="s">
        <v>49</v>
      </c>
      <c r="W6" s="10" t="s">
        <v>50</v>
      </c>
      <c r="X6" s="5" t="s">
        <v>51</v>
      </c>
      <c r="Y6" s="165" t="s">
        <v>52</v>
      </c>
      <c r="Z6" s="165" t="s">
        <v>53</v>
      </c>
      <c r="AA6" s="165" t="s">
        <v>54</v>
      </c>
      <c r="AB6" s="5"/>
      <c r="AC6" s="5"/>
      <c r="AD6" s="5"/>
      <c r="AE6" s="165" t="s">
        <v>55</v>
      </c>
      <c r="AF6" s="165" t="s">
        <v>56</v>
      </c>
      <c r="AG6" s="165" t="s">
        <v>57</v>
      </c>
      <c r="AH6" s="183" t="s">
        <v>58</v>
      </c>
      <c r="AI6" s="165" t="s">
        <v>59</v>
      </c>
      <c r="AJ6" s="165" t="s">
        <v>60</v>
      </c>
      <c r="AK6" s="165" t="s">
        <v>61</v>
      </c>
      <c r="AL6" s="182" t="s">
        <v>62</v>
      </c>
      <c r="AM6" s="165" t="s">
        <v>63</v>
      </c>
      <c r="AN6" s="165" t="s">
        <v>64</v>
      </c>
      <c r="AO6" s="165" t="s">
        <v>65</v>
      </c>
      <c r="AP6" s="165" t="s">
        <v>66</v>
      </c>
      <c r="AQ6" s="165" t="s">
        <v>67</v>
      </c>
      <c r="AR6" s="165" t="s">
        <v>68</v>
      </c>
      <c r="AS6" s="165" t="s">
        <v>69</v>
      </c>
      <c r="AT6" s="165" t="s">
        <v>70</v>
      </c>
      <c r="AU6" s="165" t="s">
        <v>71</v>
      </c>
      <c r="BD6" s="165" t="s">
        <v>72</v>
      </c>
      <c r="BH6" s="5" t="s">
        <v>27</v>
      </c>
      <c r="BN6" s="5"/>
      <c r="BO6" s="237" t="s">
        <v>49</v>
      </c>
      <c r="BS6" s="5"/>
      <c r="BT6" s="5" t="s">
        <v>48</v>
      </c>
      <c r="BU6" s="165" t="s">
        <v>73</v>
      </c>
    </row>
    <row r="7" spans="1:74" x14ac:dyDescent="0.25">
      <c r="A7" s="1" t="s">
        <v>74</v>
      </c>
      <c r="B7" s="248"/>
      <c r="C7" s="1"/>
      <c r="D7" s="1" t="s">
        <v>75</v>
      </c>
      <c r="E7" s="1" t="s">
        <v>76</v>
      </c>
      <c r="F7" s="3" t="s">
        <v>77</v>
      </c>
      <c r="G7" s="3" t="s">
        <v>78</v>
      </c>
      <c r="I7" s="12"/>
      <c r="J7" s="12"/>
      <c r="K7" s="12" t="s">
        <v>79</v>
      </c>
      <c r="L7" s="12"/>
      <c r="M7" s="12"/>
      <c r="N7" s="12"/>
      <c r="O7" s="12" t="s">
        <v>80</v>
      </c>
      <c r="P7" s="3" t="s">
        <v>81</v>
      </c>
      <c r="Q7" s="12" t="s">
        <v>82</v>
      </c>
      <c r="R7" s="3" t="s">
        <v>83</v>
      </c>
      <c r="S7" s="130" t="s">
        <v>84</v>
      </c>
      <c r="T7" s="130"/>
      <c r="U7" s="130"/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155" t="s">
        <v>90</v>
      </c>
      <c r="AB7" s="3" t="s">
        <v>91</v>
      </c>
      <c r="AC7" s="3" t="s">
        <v>92</v>
      </c>
      <c r="AD7" s="3" t="s">
        <v>93</v>
      </c>
      <c r="AE7" s="155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26" t="s">
        <v>111</v>
      </c>
      <c r="AW7" s="3"/>
      <c r="AX7" s="3" t="s">
        <v>112</v>
      </c>
      <c r="AY7" s="3" t="s">
        <v>113</v>
      </c>
      <c r="AZ7" s="3" t="s">
        <v>114</v>
      </c>
      <c r="BA7" s="3" t="s">
        <v>115</v>
      </c>
      <c r="BB7" s="3" t="s">
        <v>116</v>
      </c>
      <c r="BC7" s="3" t="s">
        <v>117</v>
      </c>
      <c r="BD7" s="155" t="s">
        <v>118</v>
      </c>
      <c r="BE7" s="3" t="s">
        <v>119</v>
      </c>
      <c r="BF7" s="3" t="s">
        <v>120</v>
      </c>
      <c r="BG7" s="3" t="s">
        <v>121</v>
      </c>
      <c r="BH7" s="12" t="s">
        <v>122</v>
      </c>
      <c r="BI7" s="3" t="s">
        <v>123</v>
      </c>
      <c r="BJ7" s="3" t="s">
        <v>124</v>
      </c>
      <c r="BK7" s="3" t="s">
        <v>125</v>
      </c>
      <c r="BL7" s="3" t="s">
        <v>126</v>
      </c>
      <c r="BM7" s="153" t="s">
        <v>127</v>
      </c>
      <c r="BN7" s="153"/>
      <c r="BO7" s="130"/>
      <c r="BP7" s="124" t="s">
        <v>128</v>
      </c>
      <c r="BQ7" s="124" t="s">
        <v>129</v>
      </c>
      <c r="BR7" s="124" t="s">
        <v>130</v>
      </c>
      <c r="BS7" s="176" t="s">
        <v>131</v>
      </c>
      <c r="BT7" s="176" t="s">
        <v>132</v>
      </c>
      <c r="BU7" s="176"/>
    </row>
    <row r="8" spans="1:74" s="222" customFormat="1" x14ac:dyDescent="0.25">
      <c r="A8" s="221" t="s">
        <v>133</v>
      </c>
      <c r="B8" s="249"/>
      <c r="C8" s="221"/>
      <c r="D8" s="221"/>
      <c r="E8" s="221"/>
      <c r="F8" s="220"/>
      <c r="G8" s="220"/>
      <c r="I8" s="220"/>
      <c r="J8" s="220"/>
      <c r="K8" s="220"/>
      <c r="L8" s="220">
        <f>AVERAGE(L60,L110,L160,L235,L260,L285,L310,L335,L360,L385,L435,L485,L610,L635,L660,L685,L760,L810,L860,L885,L910,L935,L960,L1010,L1035,L1060,L1085,L1135,L1160,L1185,L1210,L1235,L1260,L1285,L1310,L1385)</f>
        <v>13104.767252667712</v>
      </c>
      <c r="M8" s="233">
        <f>AVERAGE(M60,M110,M160,M235,M260,M285,M310,M335,M360,M385,M435,M485,M610,M635,M660,M685,M760,M810,M860,M885,M910,M935,M960,M1010,M1035,M1060,M1085,M1135,M1160,M1185,M1210,M1235,M1260,M1285,M1310,M1385)</f>
        <v>3.8374554610577954E-2</v>
      </c>
      <c r="N8" s="220">
        <f>AVERAGE(N60,N110,N160,N235,N260,N285,N310,N335,N360,N385,N435,N485,N610,N635,N660,N685,N760,N810,N860,N885,N910,N935,N960,N1010,N1035,N1060,N1085,N1135,N1160,N1185,N1210,N1235,N1260,N1285,N1310,N1385)</f>
        <v>13101.264534578759</v>
      </c>
      <c r="O8" s="220"/>
      <c r="P8" s="232">
        <f>AVERAGE(P60,P110,P160,P235,P260,P285,P310,P335,P360,P385,P435,P485,P610,P635,P660,P685,P760,P810,P860,P885,P910,P935,P960,P1010,P1035,P1060,P1085,P1135,P1160,P1185,P1210,P1235,P1260,P1285,P1310,P1385)</f>
        <v>0.17523158087650098</v>
      </c>
      <c r="Q8" s="220"/>
      <c r="R8" s="220"/>
      <c r="S8" s="223"/>
      <c r="T8" s="220">
        <f>AVERAGE(T60,T110,T160,T235,T260,T285,T310,T335,T360,T385,T435,T485,T610,T635,T660,T685,T760,T810,T860,T885,T910,T935,T960,T1010,T1035,T1060,T1085,T1135,T1160,T1185,T1210,T1235,T1260,T1285,T1310,T1385)</f>
        <v>2889.2669148959485</v>
      </c>
      <c r="U8" s="220">
        <f>AVERAGE(U60,U110,U160,U235,U260,U285,U310,U335,U360,U385,U435,U485,U610,U635,U660,U685,U760,U810,U860,U885,U910,U935,U960,U1010,U1035,U1060,U1085,U1135,U1160,U1185,U1210,U1235,U1260,U1285,U1310,U1385)</f>
        <v>3056.5500387528164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4"/>
      <c r="BN8" s="220">
        <f>AVERAGE(BN60,BN110,BN160,BN235,BN260,BN285,BN310,BN335,BN360,BN385,BN435,BN485,BN610,BN635,BN660,BN685,BN760,BN810,BN860,BN885,BN910,BN935,BN960,BN1010,BN1035,BN1060,BN1085,BN1135,BN1160,BN1185,BN1210,BN1235,BN1260,BN1285,BN1310,BN1385)</f>
        <v>508.59566077322256</v>
      </c>
      <c r="BO8" s="220">
        <f>AVERAGE(BO60,BO110,BO160,BO235,BO260,BO285,BO310,BO335,BO360,BO385,BO435,BO485,BO610,BO635,BO660,BO685,BO760,BO810,BO860,BO885,BO910,BO935,BO960,BO1010,BO1035,BO1060,BO1085,BO1135,BO1160,BO1185,BO1210,BO1235,BO1260,BO1285,BO1310,BO1385)</f>
        <v>582.68055916351523</v>
      </c>
      <c r="BP8" s="24"/>
      <c r="BQ8" s="24"/>
      <c r="BR8" s="24"/>
      <c r="BS8" s="25"/>
      <c r="BT8" s="25"/>
      <c r="BU8" s="25"/>
    </row>
    <row r="9" spans="1:74" s="222" customFormat="1" x14ac:dyDescent="0.25">
      <c r="A9" s="221" t="s">
        <v>134</v>
      </c>
      <c r="B9" s="249"/>
      <c r="C9" s="221"/>
      <c r="D9" s="221"/>
      <c r="E9" s="221"/>
      <c r="F9" s="220"/>
      <c r="G9" s="220"/>
      <c r="I9" s="220"/>
      <c r="J9" s="220"/>
      <c r="K9" s="220"/>
      <c r="L9" s="220">
        <f>AVERAGE(L35, L85, L135, L185,L210,L410,L460,L510,L535,L560,L585,L710,L735,L785,L835,L985,L1110,L1235,L1335,L1360)</f>
        <v>7585.1218454925493</v>
      </c>
      <c r="M9" s="233">
        <f>AVERAGE(M35, M85, M135, M185,M210,M410,M460,M510,M535,M560,M585,M710,M735,M785,M835,M985,M1110,M1235,M1335,M1360)</f>
        <v>3.4297968221579059E-2</v>
      </c>
      <c r="N9" s="220">
        <f>AVERAGE(N35, N85, N135, N185,N210,N410,N460,N510,N535,N560,N585,N710,N735,N785,N835,N985,N1110,N1235,N1335,N1360)</f>
        <v>7535.0597241723281</v>
      </c>
      <c r="O9" s="220"/>
      <c r="P9" s="232">
        <f>AVERAGE(P35, P85, P135, P185,P210,P410,P460,P510,P535,P560,P585,P710,P735,P785,P835,P985,P1110,P1235,P1335,P1360)</f>
        <v>0.17652429453194393</v>
      </c>
      <c r="Q9" s="220"/>
      <c r="R9" s="220"/>
      <c r="S9" s="223"/>
      <c r="T9" s="220">
        <f>AVERAGE(T35, T85, T135, T185,T210,T410,T460,T510,T535,T560,T585,T710,T735,T785,T835,T985,T1110,T1235,T1335,T1360)</f>
        <v>1646.8196367010532</v>
      </c>
      <c r="U9" s="220">
        <f>AVERAGE(U35, U85, U135, U185,U210,U410,U460,U510,U535,U560,U585,U710,U735,U785,U835,U985,U1110,U1235,U1335,U1360)</f>
        <v>1670.3029824941527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4"/>
      <c r="BN9" s="220">
        <f>AVERAGE(BN35, BN85, BN135, BN185,BN210,BN410,BN460,BN510,BN535,BN560,BN585,BN710,BN735,BN785,BN835,BN985,BN1110,BN1235,BN1335,BN1360)</f>
        <v>507.13113018194315</v>
      </c>
      <c r="BO9" s="220">
        <f>AVERAGE(BO35, BO85, BO135, BO185,BO210,BO410,BO460,BO510,BO535,BO560,BO585,BO710,BO735,BO785,BO835,BO985,BO1110,BO1235,BO1335,BO1360)</f>
        <v>521.95954174734015</v>
      </c>
      <c r="BP9" s="24"/>
      <c r="BQ9" s="24"/>
      <c r="BR9" s="24"/>
      <c r="BS9" s="25"/>
      <c r="BT9" s="25"/>
      <c r="BU9" s="25"/>
    </row>
    <row r="10" spans="1:74" s="231" customFormat="1" ht="16.5" thickBot="1" x14ac:dyDescent="0.3">
      <c r="A10" s="224" t="s">
        <v>135</v>
      </c>
      <c r="B10" s="250"/>
      <c r="C10" s="224"/>
      <c r="D10" s="224"/>
      <c r="E10" s="224"/>
      <c r="F10" s="225"/>
      <c r="G10" s="225"/>
      <c r="H10" s="222"/>
      <c r="I10" s="225"/>
      <c r="J10" s="226">
        <f>AVERAGE(J11:J1385)</f>
        <v>5.3227013372560882E-2</v>
      </c>
      <c r="K10" s="225"/>
      <c r="L10" s="227">
        <f>AVERAGE(L11:L1385)</f>
        <v>7448.9103172541054</v>
      </c>
      <c r="M10" s="234">
        <f>AVERAGE(M11:M1385)</f>
        <v>3.7051300055471671E-2</v>
      </c>
      <c r="N10" s="227">
        <f>AVERAGE(N11:N1385)</f>
        <v>11239.800763986923</v>
      </c>
      <c r="O10" s="225"/>
      <c r="P10" s="226">
        <f>AVERAGE(P11:P1385)</f>
        <v>0.15604943806836</v>
      </c>
      <c r="Q10" s="225"/>
      <c r="R10" s="225"/>
      <c r="S10" s="228"/>
      <c r="T10" s="227">
        <f>AVERAGE(T11:T1385)</f>
        <v>1382.447354615266</v>
      </c>
      <c r="U10" s="227">
        <f>AVERAGE(U11:U1385)</f>
        <v>2600.2990603129729</v>
      </c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9"/>
      <c r="BN10" s="227">
        <f>AVERAGE(BN11:BN1385)</f>
        <v>636.05006730434661</v>
      </c>
      <c r="BO10" s="227">
        <f>AVERAGE(BO11:BO1385)</f>
        <v>560.6351588693808</v>
      </c>
      <c r="BP10" s="229"/>
      <c r="BQ10" s="229"/>
      <c r="BR10" s="229"/>
      <c r="BS10" s="227">
        <f>AVERAGE(BS11:BS1385)</f>
        <v>3341.5318924654594</v>
      </c>
      <c r="BT10" s="227">
        <f>AVERAGE(BT11:BT1385)</f>
        <v>4783.2840305018181</v>
      </c>
      <c r="BU10" s="227">
        <f>AVERAGE(BU11:BU1385)</f>
        <v>5348.3393939393936</v>
      </c>
      <c r="BV10" s="230">
        <f>AVERAGE(BV11:BV1385)</f>
        <v>-0.3514885042633295</v>
      </c>
    </row>
    <row r="11" spans="1:74" s="20" customFormat="1" x14ac:dyDescent="0.25">
      <c r="A11" s="88" t="s">
        <v>136</v>
      </c>
      <c r="B11" s="251"/>
      <c r="C11" s="88">
        <v>0</v>
      </c>
      <c r="D11" s="216">
        <v>1995</v>
      </c>
      <c r="E11" s="89">
        <v>2</v>
      </c>
      <c r="F11" s="90">
        <v>34315604</v>
      </c>
      <c r="G11" s="90">
        <v>0</v>
      </c>
      <c r="H11" s="20">
        <f t="shared" ref="H11:H21" si="0">G11/I11</f>
        <v>0</v>
      </c>
      <c r="I11" s="90">
        <f>F11-G11</f>
        <v>34315604</v>
      </c>
      <c r="J11" s="90"/>
      <c r="K11" s="90">
        <f t="shared" ref="K11:K74" si="1">I11-AV11</f>
        <v>34315604</v>
      </c>
      <c r="L11" s="90">
        <f t="shared" ref="L11:L74" si="2">K11/BT11</f>
        <v>4485.6998692810457</v>
      </c>
      <c r="M11" s="90"/>
      <c r="N11" s="90"/>
      <c r="O11" s="90">
        <v>2640049</v>
      </c>
      <c r="P11" s="145">
        <f t="shared" ref="P11:P74" si="3">O11/I11</f>
        <v>7.6934359074664699E-2</v>
      </c>
      <c r="Q11" s="90">
        <v>1027856</v>
      </c>
      <c r="R11" s="167">
        <f t="shared" ref="R11:R74" si="4">Q11/I11</f>
        <v>2.9953020789026473E-2</v>
      </c>
      <c r="S11" s="180">
        <f t="shared" ref="S11:S21" si="5">F11-G11-O11-Q11-AF11-AG11-AI11-AJ11-AK11-SUM(AM11:AU11)</f>
        <v>-1</v>
      </c>
      <c r="T11" s="180">
        <f>S11/BT11</f>
        <v>-1.3071895424836603E-4</v>
      </c>
      <c r="U11" s="236"/>
      <c r="V11" s="145">
        <f t="shared" ref="V11:V74" si="6">S11/K11</f>
        <v>-2.9141261800316847E-8</v>
      </c>
      <c r="W11" s="125"/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8493118</v>
      </c>
      <c r="AG11" s="90">
        <v>1007798</v>
      </c>
      <c r="AH11" s="90">
        <v>19793562</v>
      </c>
      <c r="AI11" s="90">
        <v>110211</v>
      </c>
      <c r="AJ11" s="90">
        <v>676352</v>
      </c>
      <c r="AK11" s="90">
        <v>13459991</v>
      </c>
      <c r="AL11" s="90">
        <v>14522043</v>
      </c>
      <c r="AM11" s="90">
        <v>0</v>
      </c>
      <c r="AN11" s="90">
        <v>0</v>
      </c>
      <c r="AO11" s="90">
        <v>0</v>
      </c>
      <c r="AP11" s="90">
        <v>0</v>
      </c>
      <c r="AQ11" s="90">
        <v>1674680</v>
      </c>
      <c r="AR11" s="90">
        <v>4503375</v>
      </c>
      <c r="AS11" s="90">
        <v>703830</v>
      </c>
      <c r="AT11" s="90">
        <v>9988</v>
      </c>
      <c r="AU11" s="90">
        <v>8357</v>
      </c>
      <c r="AV11" s="92">
        <v>0</v>
      </c>
      <c r="AW11" s="167">
        <f t="shared" ref="AW11:AW74" si="7">AV11/(AV11+I11)</f>
        <v>0</v>
      </c>
      <c r="AX11" s="90">
        <v>0</v>
      </c>
      <c r="AY11" s="90">
        <v>0</v>
      </c>
      <c r="AZ11" s="90">
        <v>0</v>
      </c>
      <c r="BA11" s="90">
        <v>0</v>
      </c>
      <c r="BB11" s="90">
        <v>0</v>
      </c>
      <c r="BC11" s="90">
        <v>0</v>
      </c>
      <c r="BD11" s="90">
        <v>0</v>
      </c>
      <c r="BE11" s="90">
        <v>0</v>
      </c>
      <c r="BF11" s="90">
        <v>0</v>
      </c>
      <c r="BG11" s="90">
        <v>0</v>
      </c>
      <c r="BH11" s="90">
        <v>0</v>
      </c>
      <c r="BI11" s="90">
        <v>0</v>
      </c>
      <c r="BJ11" s="90">
        <v>0</v>
      </c>
      <c r="BK11" s="90">
        <v>0</v>
      </c>
      <c r="BL11" s="90">
        <v>0</v>
      </c>
      <c r="BM11" s="19">
        <v>4196841</v>
      </c>
      <c r="BN11" s="19">
        <f>BM11/BT11</f>
        <v>548.60666666666668</v>
      </c>
      <c r="BO11" s="236"/>
      <c r="BP11" s="19">
        <v>3355322</v>
      </c>
      <c r="BQ11" s="19">
        <v>142891008</v>
      </c>
      <c r="BR11" s="19">
        <v>150443168</v>
      </c>
      <c r="BS11" s="19">
        <v>9600.6904300000006</v>
      </c>
      <c r="BT11" s="19">
        <v>7650</v>
      </c>
      <c r="BU11" s="19"/>
      <c r="BV11" s="175">
        <f>0.5*LN(BS11/BS$10)+0.5*LN(BT11/BT$10)</f>
        <v>0.76249198248307692</v>
      </c>
    </row>
    <row r="12" spans="1:74" s="20" customFormat="1" ht="30" x14ac:dyDescent="0.25">
      <c r="A12" s="48" t="s">
        <v>137</v>
      </c>
      <c r="B12" s="252"/>
      <c r="C12" s="48">
        <v>0</v>
      </c>
      <c r="D12" s="144">
        <v>1996</v>
      </c>
      <c r="E12" s="57">
        <v>2</v>
      </c>
      <c r="F12" s="58">
        <v>36820408</v>
      </c>
      <c r="G12" s="58">
        <v>39045</v>
      </c>
      <c r="H12" s="20">
        <f t="shared" si="0"/>
        <v>1.0615430428720109E-3</v>
      </c>
      <c r="I12" s="58">
        <f t="shared" ref="I12:I75" si="8">F12-G12</f>
        <v>36781363</v>
      </c>
      <c r="J12" s="58"/>
      <c r="K12" s="58">
        <f t="shared" si="1"/>
        <v>36781363</v>
      </c>
      <c r="L12" s="58">
        <f t="shared" si="2"/>
        <v>4421.3683134992189</v>
      </c>
      <c r="M12" s="58"/>
      <c r="N12" s="58"/>
      <c r="O12" s="58">
        <v>5177769</v>
      </c>
      <c r="P12" s="39">
        <f t="shared" si="3"/>
        <v>0.14077153693298425</v>
      </c>
      <c r="Q12" s="58">
        <v>1761730</v>
      </c>
      <c r="R12" s="60">
        <f t="shared" si="4"/>
        <v>4.7897354972951924E-2</v>
      </c>
      <c r="S12" s="181">
        <f t="shared" si="5"/>
        <v>2</v>
      </c>
      <c r="T12" s="236">
        <f t="shared" ref="T12:T75" si="9">S12/BT12</f>
        <v>2.4041351123933166E-4</v>
      </c>
      <c r="U12" s="236"/>
      <c r="V12" s="39">
        <f t="shared" si="6"/>
        <v>5.4375363958100191E-8</v>
      </c>
      <c r="W12" s="54"/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9614341</v>
      </c>
      <c r="AG12" s="58">
        <v>1253985</v>
      </c>
      <c r="AH12" s="58">
        <v>18239156</v>
      </c>
      <c r="AI12" s="58">
        <v>284582</v>
      </c>
      <c r="AJ12" s="58">
        <v>855918</v>
      </c>
      <c r="AK12" s="58">
        <v>11818283</v>
      </c>
      <c r="AL12" s="58">
        <v>18581250</v>
      </c>
      <c r="AM12" s="58">
        <v>0</v>
      </c>
      <c r="AN12" s="58">
        <v>0</v>
      </c>
      <c r="AO12" s="58">
        <v>0</v>
      </c>
      <c r="AP12" s="58">
        <v>0</v>
      </c>
      <c r="AQ12" s="58">
        <v>1131131</v>
      </c>
      <c r="AR12" s="58">
        <v>4177684</v>
      </c>
      <c r="AS12" s="58">
        <v>704344</v>
      </c>
      <c r="AT12" s="58">
        <v>1316</v>
      </c>
      <c r="AU12" s="58">
        <v>278</v>
      </c>
      <c r="AV12" s="61">
        <v>0</v>
      </c>
      <c r="AW12" s="60">
        <f t="shared" si="7"/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58">
        <v>0</v>
      </c>
      <c r="BL12" s="58">
        <v>0</v>
      </c>
      <c r="BM12" s="19">
        <v>5006454</v>
      </c>
      <c r="BN12" s="19">
        <f t="shared" ref="BN12:BN35" si="10">BM12/BT12</f>
        <v>601.80959249909847</v>
      </c>
      <c r="BO12" s="236"/>
      <c r="BP12" s="19">
        <v>2472015</v>
      </c>
      <c r="BQ12" s="19">
        <v>128313648</v>
      </c>
      <c r="BR12" s="19">
        <v>135792112</v>
      </c>
      <c r="BS12" s="19">
        <v>9592.5800799999997</v>
      </c>
      <c r="BT12" s="19">
        <v>8319</v>
      </c>
      <c r="BU12" s="19"/>
      <c r="BV12" s="175">
        <f t="shared" ref="BV12:BV75" si="11">0.5*LN(BS12/BS$10)+0.5*LN(BT12/BT$10)</f>
        <v>0.80398762402146029</v>
      </c>
    </row>
    <row r="13" spans="1:74" s="20" customFormat="1" x14ac:dyDescent="0.25">
      <c r="A13" s="48" t="s">
        <v>136</v>
      </c>
      <c r="B13" s="252"/>
      <c r="C13" s="48">
        <v>0</v>
      </c>
      <c r="D13" s="144">
        <v>1997</v>
      </c>
      <c r="E13" s="57">
        <v>2</v>
      </c>
      <c r="F13" s="58">
        <v>35260672</v>
      </c>
      <c r="G13" s="58">
        <v>237905</v>
      </c>
      <c r="H13" s="20">
        <f t="shared" si="0"/>
        <v>6.7928670513097951E-3</v>
      </c>
      <c r="I13" s="58">
        <f t="shared" si="8"/>
        <v>35022767</v>
      </c>
      <c r="J13" s="58"/>
      <c r="K13" s="58">
        <f t="shared" si="1"/>
        <v>35022767</v>
      </c>
      <c r="L13" s="58">
        <f t="shared" si="2"/>
        <v>4156.5116306669834</v>
      </c>
      <c r="M13" s="58"/>
      <c r="N13" s="58"/>
      <c r="O13" s="58">
        <v>3740383</v>
      </c>
      <c r="P13" s="39">
        <f t="shared" si="3"/>
        <v>0.10679861474109113</v>
      </c>
      <c r="Q13" s="58">
        <v>3197243</v>
      </c>
      <c r="R13" s="60">
        <f t="shared" si="4"/>
        <v>9.1290416887963188E-2</v>
      </c>
      <c r="S13" s="181">
        <f t="shared" si="5"/>
        <v>5267401</v>
      </c>
      <c r="T13" s="236">
        <f t="shared" si="9"/>
        <v>625.13660099691435</v>
      </c>
      <c r="U13" s="236"/>
      <c r="V13" s="39">
        <f t="shared" si="6"/>
        <v>0.1503993388072393</v>
      </c>
      <c r="W13" s="54"/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3748405</v>
      </c>
      <c r="AG13" s="58">
        <v>1311528</v>
      </c>
      <c r="AH13" s="58">
        <v>16843904</v>
      </c>
      <c r="AI13" s="58">
        <v>344420</v>
      </c>
      <c r="AJ13" s="58">
        <v>931341</v>
      </c>
      <c r="AK13" s="58">
        <v>10251478</v>
      </c>
      <c r="AL13" s="58">
        <v>18416770</v>
      </c>
      <c r="AM13" s="58">
        <v>0</v>
      </c>
      <c r="AN13" s="58">
        <v>0</v>
      </c>
      <c r="AO13" s="58">
        <v>0</v>
      </c>
      <c r="AP13" s="58">
        <v>0</v>
      </c>
      <c r="AQ13" s="58">
        <v>1294091</v>
      </c>
      <c r="AR13" s="58">
        <v>4518971</v>
      </c>
      <c r="AS13" s="58">
        <v>404646</v>
      </c>
      <c r="AT13" s="58">
        <v>0</v>
      </c>
      <c r="AU13" s="58">
        <v>12860</v>
      </c>
      <c r="AV13" s="61">
        <v>0</v>
      </c>
      <c r="AW13" s="60">
        <f t="shared" si="7"/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58">
        <v>0</v>
      </c>
      <c r="BL13" s="58">
        <v>0</v>
      </c>
      <c r="BM13" s="19">
        <v>6632249</v>
      </c>
      <c r="BN13" s="19">
        <f t="shared" si="10"/>
        <v>787.11713743175881</v>
      </c>
      <c r="BO13" s="236"/>
      <c r="BP13" s="19">
        <v>1955667</v>
      </c>
      <c r="BQ13" s="19">
        <v>137332720</v>
      </c>
      <c r="BR13" s="19">
        <v>145920640</v>
      </c>
      <c r="BS13" s="19">
        <v>9677.5595699999994</v>
      </c>
      <c r="BT13" s="19">
        <v>8426</v>
      </c>
      <c r="BU13" s="19"/>
      <c r="BV13" s="175">
        <f t="shared" si="11"/>
        <v>0.81478761198563632</v>
      </c>
    </row>
    <row r="14" spans="1:74" s="20" customFormat="1" x14ac:dyDescent="0.25">
      <c r="A14" s="48" t="s">
        <v>136</v>
      </c>
      <c r="B14" s="252"/>
      <c r="C14" s="48">
        <v>0</v>
      </c>
      <c r="D14" s="144">
        <v>1998</v>
      </c>
      <c r="E14" s="57">
        <v>2</v>
      </c>
      <c r="F14" s="58">
        <v>46538868</v>
      </c>
      <c r="G14" s="58">
        <v>356808</v>
      </c>
      <c r="H14" s="20">
        <f t="shared" si="0"/>
        <v>7.7261170246628232E-3</v>
      </c>
      <c r="I14" s="58">
        <f t="shared" si="8"/>
        <v>46182060</v>
      </c>
      <c r="J14" s="58"/>
      <c r="K14" s="58">
        <f t="shared" si="1"/>
        <v>46182060</v>
      </c>
      <c r="L14" s="58">
        <f t="shared" si="2"/>
        <v>5480.8995964870637</v>
      </c>
      <c r="M14" s="58"/>
      <c r="N14" s="58"/>
      <c r="O14" s="58">
        <v>3771693</v>
      </c>
      <c r="P14" s="39">
        <f t="shared" si="3"/>
        <v>8.1670090073937801E-2</v>
      </c>
      <c r="Q14" s="58">
        <v>5047178</v>
      </c>
      <c r="R14" s="60">
        <f t="shared" si="4"/>
        <v>0.10928871514176718</v>
      </c>
      <c r="S14" s="181">
        <f t="shared" si="5"/>
        <v>4986409</v>
      </c>
      <c r="T14" s="236">
        <f t="shared" si="9"/>
        <v>591.78839306907196</v>
      </c>
      <c r="U14" s="236"/>
      <c r="V14" s="39">
        <f t="shared" si="6"/>
        <v>0.10797285785865766</v>
      </c>
      <c r="W14" s="54"/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3470120</v>
      </c>
      <c r="AG14" s="58">
        <v>1215794</v>
      </c>
      <c r="AH14" s="58">
        <v>26458728</v>
      </c>
      <c r="AI14" s="58">
        <v>150510</v>
      </c>
      <c r="AJ14" s="58">
        <v>1224264</v>
      </c>
      <c r="AK14" s="58">
        <v>18100456</v>
      </c>
      <c r="AL14" s="58">
        <v>20080140</v>
      </c>
      <c r="AM14" s="58">
        <v>0</v>
      </c>
      <c r="AN14" s="58">
        <v>0</v>
      </c>
      <c r="AO14" s="58">
        <v>0</v>
      </c>
      <c r="AP14" s="58">
        <v>0</v>
      </c>
      <c r="AQ14" s="58">
        <v>1223667</v>
      </c>
      <c r="AR14" s="58">
        <v>6502146</v>
      </c>
      <c r="AS14" s="58">
        <v>486566</v>
      </c>
      <c r="AT14" s="58">
        <v>0</v>
      </c>
      <c r="AU14" s="58">
        <v>3257</v>
      </c>
      <c r="AV14" s="61">
        <v>0</v>
      </c>
      <c r="AW14" s="60">
        <f t="shared" si="7"/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19">
        <v>6763304</v>
      </c>
      <c r="BN14" s="19">
        <f t="shared" si="10"/>
        <v>802.6707809162117</v>
      </c>
      <c r="BO14" s="236"/>
      <c r="BP14" s="19">
        <v>369292</v>
      </c>
      <c r="BQ14" s="19">
        <v>243895216</v>
      </c>
      <c r="BR14" s="19">
        <v>251027808</v>
      </c>
      <c r="BS14" s="19">
        <v>9724.8203099999992</v>
      </c>
      <c r="BT14" s="19">
        <v>8426</v>
      </c>
      <c r="BU14" s="19"/>
      <c r="BV14" s="175">
        <f t="shared" si="11"/>
        <v>0.8172234386090822</v>
      </c>
    </row>
    <row r="15" spans="1:74" s="20" customFormat="1" x14ac:dyDescent="0.25">
      <c r="A15" s="48" t="s">
        <v>136</v>
      </c>
      <c r="B15" s="252"/>
      <c r="C15" s="48">
        <v>0</v>
      </c>
      <c r="D15" s="144">
        <v>1999</v>
      </c>
      <c r="E15" s="57">
        <v>2</v>
      </c>
      <c r="F15" s="58">
        <v>45931644</v>
      </c>
      <c r="G15" s="58">
        <v>1006502</v>
      </c>
      <c r="H15" s="20">
        <f t="shared" si="0"/>
        <v>2.24039803814087E-2</v>
      </c>
      <c r="I15" s="58">
        <f t="shared" si="8"/>
        <v>44925142</v>
      </c>
      <c r="J15" s="58"/>
      <c r="K15" s="58">
        <f t="shared" si="1"/>
        <v>44925142</v>
      </c>
      <c r="L15" s="58">
        <f t="shared" si="2"/>
        <v>4946.613301035014</v>
      </c>
      <c r="M15" s="58"/>
      <c r="N15" s="58"/>
      <c r="O15" s="58">
        <v>3653573</v>
      </c>
      <c r="P15" s="39">
        <f t="shared" si="3"/>
        <v>8.1325797478837128E-2</v>
      </c>
      <c r="Q15" s="58">
        <v>4367219</v>
      </c>
      <c r="R15" s="60">
        <f t="shared" si="4"/>
        <v>9.7211022727540855E-2</v>
      </c>
      <c r="S15" s="181">
        <f t="shared" si="5"/>
        <v>6950678</v>
      </c>
      <c r="T15" s="236">
        <f t="shared" si="9"/>
        <v>765.32459810614398</v>
      </c>
      <c r="U15" s="236"/>
      <c r="V15" s="39">
        <f t="shared" si="6"/>
        <v>0.15471688436733266</v>
      </c>
      <c r="W15" s="54"/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3637221</v>
      </c>
      <c r="AG15" s="58">
        <v>1247342</v>
      </c>
      <c r="AH15" s="58">
        <v>23846624</v>
      </c>
      <c r="AI15" s="58">
        <v>101554</v>
      </c>
      <c r="AJ15" s="58">
        <v>1291463</v>
      </c>
      <c r="AK15" s="58">
        <v>15688679</v>
      </c>
      <c r="AL15" s="58">
        <v>22085022</v>
      </c>
      <c r="AM15" s="58">
        <v>0</v>
      </c>
      <c r="AN15" s="58">
        <v>0</v>
      </c>
      <c r="AO15" s="58">
        <v>0</v>
      </c>
      <c r="AP15" s="58">
        <v>0</v>
      </c>
      <c r="AQ15" s="58">
        <v>1178365</v>
      </c>
      <c r="AR15" s="58">
        <v>6507392</v>
      </c>
      <c r="AS15" s="58">
        <v>301643</v>
      </c>
      <c r="AT15" s="58">
        <v>0</v>
      </c>
      <c r="AU15" s="58">
        <v>13</v>
      </c>
      <c r="AV15" s="61">
        <v>0</v>
      </c>
      <c r="AW15" s="60">
        <f t="shared" si="7"/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19">
        <v>7238042</v>
      </c>
      <c r="BN15" s="19">
        <f t="shared" si="10"/>
        <v>796.96564633340677</v>
      </c>
      <c r="BO15" s="236"/>
      <c r="BP15" s="19">
        <v>549710</v>
      </c>
      <c r="BQ15" s="19">
        <v>273766560</v>
      </c>
      <c r="BR15" s="19">
        <v>281554304</v>
      </c>
      <c r="BS15" s="19">
        <v>9733.5898400000005</v>
      </c>
      <c r="BT15" s="19">
        <v>9082</v>
      </c>
      <c r="BU15" s="19"/>
      <c r="BV15" s="175">
        <f t="shared" si="11"/>
        <v>0.85516025390382722</v>
      </c>
    </row>
    <row r="16" spans="1:74" s="20" customFormat="1" x14ac:dyDescent="0.25">
      <c r="A16" s="48" t="s">
        <v>136</v>
      </c>
      <c r="B16" s="252"/>
      <c r="C16" s="48">
        <v>0</v>
      </c>
      <c r="D16" s="144">
        <v>2000</v>
      </c>
      <c r="E16" s="57">
        <v>2</v>
      </c>
      <c r="F16" s="58">
        <v>46988992</v>
      </c>
      <c r="G16" s="58">
        <v>253678</v>
      </c>
      <c r="H16" s="20">
        <f t="shared" si="0"/>
        <v>5.4279725177410814E-3</v>
      </c>
      <c r="I16" s="58">
        <f t="shared" si="8"/>
        <v>46735314</v>
      </c>
      <c r="J16" s="58"/>
      <c r="K16" s="58">
        <f t="shared" si="1"/>
        <v>46735314</v>
      </c>
      <c r="L16" s="58">
        <f t="shared" si="2"/>
        <v>5145.9275489980182</v>
      </c>
      <c r="M16" s="58"/>
      <c r="N16" s="58"/>
      <c r="O16" s="58">
        <v>4064137</v>
      </c>
      <c r="P16" s="39">
        <f t="shared" si="3"/>
        <v>8.6960729524573219E-2</v>
      </c>
      <c r="Q16" s="58">
        <v>4274623</v>
      </c>
      <c r="R16" s="60">
        <f t="shared" si="4"/>
        <v>9.1464518672111625E-2</v>
      </c>
      <c r="S16" s="181">
        <f t="shared" si="5"/>
        <v>7289728</v>
      </c>
      <c r="T16" s="236">
        <f t="shared" si="9"/>
        <v>802.65668354987884</v>
      </c>
      <c r="U16" s="236"/>
      <c r="V16" s="39">
        <f t="shared" si="6"/>
        <v>0.15597900979118273</v>
      </c>
      <c r="W16" s="54"/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4148553</v>
      </c>
      <c r="AG16" s="58">
        <v>1365607</v>
      </c>
      <c r="AH16" s="58">
        <v>24349044</v>
      </c>
      <c r="AI16" s="58">
        <v>505458</v>
      </c>
      <c r="AJ16" s="58">
        <v>1370498</v>
      </c>
      <c r="AK16" s="58">
        <v>16460542</v>
      </c>
      <c r="AL16" s="58">
        <v>22639948</v>
      </c>
      <c r="AM16" s="58">
        <v>0</v>
      </c>
      <c r="AN16" s="58">
        <v>0</v>
      </c>
      <c r="AO16" s="58">
        <v>0</v>
      </c>
      <c r="AP16" s="58">
        <v>0</v>
      </c>
      <c r="AQ16" s="58">
        <v>1238731</v>
      </c>
      <c r="AR16" s="58">
        <v>5649479</v>
      </c>
      <c r="AS16" s="58">
        <v>367689</v>
      </c>
      <c r="AT16" s="58">
        <v>0</v>
      </c>
      <c r="AU16" s="58">
        <v>269</v>
      </c>
      <c r="AV16" s="61">
        <v>0</v>
      </c>
      <c r="AW16" s="60">
        <f t="shared" si="7"/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19">
        <v>6951973</v>
      </c>
      <c r="BN16" s="19">
        <f t="shared" si="10"/>
        <v>765.46718784408722</v>
      </c>
      <c r="BO16" s="236"/>
      <c r="BP16" s="19">
        <v>-2496699</v>
      </c>
      <c r="BQ16" s="19">
        <v>348894432</v>
      </c>
      <c r="BR16" s="19">
        <v>353349696</v>
      </c>
      <c r="BS16" s="19">
        <v>9733.4199200000003</v>
      </c>
      <c r="BT16" s="19">
        <v>9082</v>
      </c>
      <c r="BU16" s="19"/>
      <c r="BV16" s="175">
        <f t="shared" si="11"/>
        <v>0.8551515252905425</v>
      </c>
    </row>
    <row r="17" spans="1:74" s="20" customFormat="1" x14ac:dyDescent="0.25">
      <c r="A17" s="48" t="s">
        <v>136</v>
      </c>
      <c r="B17" s="252"/>
      <c r="C17" s="48">
        <v>0</v>
      </c>
      <c r="D17" s="144">
        <v>2001</v>
      </c>
      <c r="E17" s="57">
        <v>2</v>
      </c>
      <c r="F17" s="58">
        <v>42370636</v>
      </c>
      <c r="G17" s="58">
        <v>43868</v>
      </c>
      <c r="H17" s="20">
        <f t="shared" si="0"/>
        <v>1.0364127022408137E-3</v>
      </c>
      <c r="I17" s="58">
        <f t="shared" si="8"/>
        <v>42326768</v>
      </c>
      <c r="J17" s="58"/>
      <c r="K17" s="58">
        <f t="shared" si="1"/>
        <v>42326768</v>
      </c>
      <c r="L17" s="58">
        <f t="shared" si="2"/>
        <v>4446.5561508561823</v>
      </c>
      <c r="M17" s="58"/>
      <c r="N17" s="58"/>
      <c r="O17" s="58">
        <v>3142870</v>
      </c>
      <c r="P17" s="39">
        <f t="shared" si="3"/>
        <v>7.4252539196945064E-2</v>
      </c>
      <c r="Q17" s="58">
        <v>2929764</v>
      </c>
      <c r="R17" s="60">
        <f t="shared" si="4"/>
        <v>6.9217758369833488E-2</v>
      </c>
      <c r="S17" s="181">
        <f t="shared" si="5"/>
        <v>7496247</v>
      </c>
      <c r="T17" s="236">
        <f t="shared" si="9"/>
        <v>787.50362433028681</v>
      </c>
      <c r="U17" s="236"/>
      <c r="V17" s="39">
        <f t="shared" si="6"/>
        <v>0.17710416727305991</v>
      </c>
      <c r="W17" s="54"/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3367879</v>
      </c>
      <c r="AG17" s="58">
        <v>1552564</v>
      </c>
      <c r="AH17" s="58">
        <v>22862160</v>
      </c>
      <c r="AI17" s="58">
        <v>334254</v>
      </c>
      <c r="AJ17" s="58">
        <v>1349616</v>
      </c>
      <c r="AK17" s="58">
        <v>15181774</v>
      </c>
      <c r="AL17" s="58">
        <v>19508476</v>
      </c>
      <c r="AM17" s="58">
        <v>0</v>
      </c>
      <c r="AN17" s="58">
        <v>0</v>
      </c>
      <c r="AO17" s="58">
        <v>0</v>
      </c>
      <c r="AP17" s="58">
        <v>0</v>
      </c>
      <c r="AQ17" s="58">
        <v>1178232</v>
      </c>
      <c r="AR17" s="58">
        <v>5475015</v>
      </c>
      <c r="AS17" s="58">
        <v>318553</v>
      </c>
      <c r="AT17" s="58">
        <v>0</v>
      </c>
      <c r="AU17" s="58">
        <v>0</v>
      </c>
      <c r="AV17" s="61">
        <v>0</v>
      </c>
      <c r="AW17" s="60">
        <f t="shared" si="7"/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58">
        <v>0</v>
      </c>
      <c r="BL17" s="58">
        <v>0</v>
      </c>
      <c r="BM17" s="19">
        <v>7342504</v>
      </c>
      <c r="BN17" s="19">
        <f t="shared" si="10"/>
        <v>771.3524529887593</v>
      </c>
      <c r="BO17" s="236"/>
      <c r="BP17" s="19">
        <v>-1061619</v>
      </c>
      <c r="BQ17" s="19">
        <v>292958240</v>
      </c>
      <c r="BR17" s="19">
        <v>299239104</v>
      </c>
      <c r="BS17" s="19">
        <v>9884.0703099999992</v>
      </c>
      <c r="BT17" s="19">
        <v>9519</v>
      </c>
      <c r="BU17" s="19"/>
      <c r="BV17" s="175">
        <f t="shared" si="11"/>
        <v>0.88632875216769103</v>
      </c>
    </row>
    <row r="18" spans="1:74" s="20" customFormat="1" x14ac:dyDescent="0.25">
      <c r="A18" s="48" t="s">
        <v>136</v>
      </c>
      <c r="B18" s="252"/>
      <c r="C18" s="48">
        <v>0</v>
      </c>
      <c r="D18" s="144">
        <v>2002</v>
      </c>
      <c r="E18" s="57">
        <v>2</v>
      </c>
      <c r="F18" s="58">
        <v>38444708</v>
      </c>
      <c r="G18" s="58">
        <v>-120637</v>
      </c>
      <c r="H18" s="20">
        <f t="shared" si="0"/>
        <v>-3.128119299853275E-3</v>
      </c>
      <c r="I18" s="58">
        <f t="shared" si="8"/>
        <v>38565345</v>
      </c>
      <c r="J18" s="58"/>
      <c r="K18" s="58">
        <f t="shared" si="1"/>
        <v>38565345</v>
      </c>
      <c r="L18" s="58">
        <f t="shared" si="2"/>
        <v>4051.4071856287424</v>
      </c>
      <c r="M18" s="58"/>
      <c r="N18" s="58"/>
      <c r="O18" s="58">
        <v>3425938</v>
      </c>
      <c r="P18" s="39">
        <f t="shared" si="3"/>
        <v>8.883462600943931E-2</v>
      </c>
      <c r="Q18" s="58">
        <v>1992556</v>
      </c>
      <c r="R18" s="60">
        <f t="shared" si="4"/>
        <v>5.1667008294623062E-2</v>
      </c>
      <c r="S18" s="181">
        <f t="shared" si="5"/>
        <v>7675698</v>
      </c>
      <c r="T18" s="236">
        <f t="shared" si="9"/>
        <v>806.35549952726126</v>
      </c>
      <c r="U18" s="236"/>
      <c r="V18" s="39">
        <f t="shared" si="6"/>
        <v>0.19903096938456016</v>
      </c>
      <c r="W18" s="54"/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4507949</v>
      </c>
      <c r="AG18" s="58">
        <v>1398445</v>
      </c>
      <c r="AH18" s="58">
        <v>18791784</v>
      </c>
      <c r="AI18" s="58">
        <v>254926</v>
      </c>
      <c r="AJ18" s="58">
        <v>1122723</v>
      </c>
      <c r="AK18" s="58">
        <v>11468154</v>
      </c>
      <c r="AL18" s="58">
        <v>19652922</v>
      </c>
      <c r="AM18" s="58">
        <v>0</v>
      </c>
      <c r="AN18" s="58">
        <v>0</v>
      </c>
      <c r="AO18" s="58">
        <v>0</v>
      </c>
      <c r="AP18" s="58">
        <v>0</v>
      </c>
      <c r="AQ18" s="58">
        <v>1048696</v>
      </c>
      <c r="AR18" s="58">
        <v>5316003</v>
      </c>
      <c r="AS18" s="58">
        <v>353671</v>
      </c>
      <c r="AT18" s="58">
        <v>0</v>
      </c>
      <c r="AU18" s="58">
        <v>586</v>
      </c>
      <c r="AV18" s="61">
        <v>0</v>
      </c>
      <c r="AW18" s="60">
        <f t="shared" si="7"/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19">
        <v>7746417</v>
      </c>
      <c r="BN18" s="19">
        <f t="shared" si="10"/>
        <v>813.78474629687992</v>
      </c>
      <c r="BO18" s="236"/>
      <c r="BP18" s="19">
        <v>-17303986</v>
      </c>
      <c r="BQ18" s="19">
        <v>249118944</v>
      </c>
      <c r="BR18" s="19">
        <v>239561376</v>
      </c>
      <c r="BS18" s="19">
        <v>9991.1103500000008</v>
      </c>
      <c r="BT18" s="19">
        <v>9519</v>
      </c>
      <c r="BU18" s="19"/>
      <c r="BV18" s="175">
        <f t="shared" si="11"/>
        <v>0.89171441767392889</v>
      </c>
    </row>
    <row r="19" spans="1:74" s="20" customFormat="1" x14ac:dyDescent="0.25">
      <c r="A19" s="48" t="s">
        <v>136</v>
      </c>
      <c r="B19" s="252"/>
      <c r="C19" s="48">
        <v>0</v>
      </c>
      <c r="D19" s="144">
        <v>2003</v>
      </c>
      <c r="E19" s="57">
        <v>2</v>
      </c>
      <c r="F19" s="58">
        <v>49047236</v>
      </c>
      <c r="G19" s="58">
        <v>-461678</v>
      </c>
      <c r="H19" s="20">
        <f t="shared" si="0"/>
        <v>-9.3251490024604464E-3</v>
      </c>
      <c r="I19" s="58">
        <f t="shared" si="8"/>
        <v>49508914</v>
      </c>
      <c r="J19" s="58"/>
      <c r="K19" s="58">
        <f t="shared" si="1"/>
        <v>49508914</v>
      </c>
      <c r="L19" s="58">
        <f t="shared" si="2"/>
        <v>4654.843362166228</v>
      </c>
      <c r="M19" s="58"/>
      <c r="N19" s="58"/>
      <c r="O19" s="58">
        <v>4508160</v>
      </c>
      <c r="P19" s="39">
        <f t="shared" si="3"/>
        <v>9.1057541678252127E-2</v>
      </c>
      <c r="Q19" s="58">
        <v>1748237</v>
      </c>
      <c r="R19" s="60">
        <f t="shared" si="4"/>
        <v>3.5311560257613409E-2</v>
      </c>
      <c r="S19" s="181">
        <f t="shared" si="5"/>
        <v>10125024</v>
      </c>
      <c r="T19" s="236">
        <f t="shared" si="9"/>
        <v>951.95787890184283</v>
      </c>
      <c r="U19" s="236"/>
      <c r="V19" s="39">
        <f t="shared" si="6"/>
        <v>0.20450911122792959</v>
      </c>
      <c r="W19" s="54"/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5215920</v>
      </c>
      <c r="AG19" s="58">
        <v>1607190</v>
      </c>
      <c r="AH19" s="58">
        <v>26081824</v>
      </c>
      <c r="AI19" s="58">
        <v>133790</v>
      </c>
      <c r="AJ19" s="58">
        <v>891179</v>
      </c>
      <c r="AK19" s="58">
        <v>17722208</v>
      </c>
      <c r="AL19" s="58">
        <v>22965412</v>
      </c>
      <c r="AM19" s="58">
        <v>0</v>
      </c>
      <c r="AN19" s="58">
        <v>0</v>
      </c>
      <c r="AO19" s="58">
        <v>0</v>
      </c>
      <c r="AP19" s="58">
        <v>0</v>
      </c>
      <c r="AQ19" s="58">
        <v>940550</v>
      </c>
      <c r="AR19" s="58">
        <v>6174611</v>
      </c>
      <c r="AS19" s="58">
        <v>443954</v>
      </c>
      <c r="AT19" s="58">
        <v>-1982</v>
      </c>
      <c r="AU19" s="58">
        <v>73</v>
      </c>
      <c r="AV19" s="61">
        <v>0</v>
      </c>
      <c r="AW19" s="60">
        <f t="shared" si="7"/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58">
        <v>0</v>
      </c>
      <c r="BL19" s="58">
        <v>0</v>
      </c>
      <c r="BM19" s="19">
        <v>8156830</v>
      </c>
      <c r="BN19" s="19">
        <f t="shared" si="10"/>
        <v>766.90767205716429</v>
      </c>
      <c r="BO19" s="236"/>
      <c r="BP19" s="19">
        <v>-43794344</v>
      </c>
      <c r="BQ19" s="19">
        <v>357145024</v>
      </c>
      <c r="BR19" s="19">
        <v>321507520</v>
      </c>
      <c r="BS19" s="19">
        <v>10075.41992</v>
      </c>
      <c r="BT19" s="19">
        <v>10636</v>
      </c>
      <c r="BU19" s="19"/>
      <c r="BV19" s="175">
        <f t="shared" si="11"/>
        <v>0.95139328059889028</v>
      </c>
    </row>
    <row r="20" spans="1:74" s="20" customFormat="1" x14ac:dyDescent="0.25">
      <c r="A20" s="48" t="s">
        <v>136</v>
      </c>
      <c r="B20" s="252"/>
      <c r="C20" s="48">
        <v>0</v>
      </c>
      <c r="D20" s="144">
        <v>2004</v>
      </c>
      <c r="E20" s="57">
        <v>2</v>
      </c>
      <c r="F20" s="58">
        <v>50262136</v>
      </c>
      <c r="G20" s="58">
        <v>1023974</v>
      </c>
      <c r="H20" s="20">
        <f t="shared" si="0"/>
        <v>2.0796348978257963E-2</v>
      </c>
      <c r="I20" s="58">
        <f t="shared" si="8"/>
        <v>49238162</v>
      </c>
      <c r="J20" s="58"/>
      <c r="K20" s="58">
        <f t="shared" si="1"/>
        <v>49238162</v>
      </c>
      <c r="L20" s="58">
        <f t="shared" si="2"/>
        <v>4629.3871756299359</v>
      </c>
      <c r="M20" s="58"/>
      <c r="N20" s="58"/>
      <c r="O20" s="58">
        <v>3836995</v>
      </c>
      <c r="P20" s="39">
        <f t="shared" si="3"/>
        <v>7.7927258941956443E-2</v>
      </c>
      <c r="Q20" s="58">
        <v>2290324</v>
      </c>
      <c r="R20" s="60">
        <f t="shared" si="4"/>
        <v>4.6515221262727072E-2</v>
      </c>
      <c r="S20" s="181">
        <f t="shared" si="5"/>
        <v>9989906</v>
      </c>
      <c r="T20" s="236">
        <f t="shared" si="9"/>
        <v>939.25404287326057</v>
      </c>
      <c r="U20" s="236"/>
      <c r="V20" s="39">
        <f t="shared" si="6"/>
        <v>0.2028894985966373</v>
      </c>
      <c r="W20" s="54"/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4920400</v>
      </c>
      <c r="AG20" s="58">
        <v>1753885</v>
      </c>
      <c r="AH20" s="58">
        <v>26368758</v>
      </c>
      <c r="AI20" s="58">
        <v>134281</v>
      </c>
      <c r="AJ20" s="58">
        <v>1088519</v>
      </c>
      <c r="AK20" s="58">
        <v>18404420</v>
      </c>
      <c r="AL20" s="58">
        <v>23893376</v>
      </c>
      <c r="AM20" s="58">
        <v>0</v>
      </c>
      <c r="AN20" s="58">
        <v>0</v>
      </c>
      <c r="AO20" s="58">
        <v>0</v>
      </c>
      <c r="AP20" s="58">
        <v>0</v>
      </c>
      <c r="AQ20" s="58">
        <v>743222</v>
      </c>
      <c r="AR20" s="58">
        <v>5740666</v>
      </c>
      <c r="AS20" s="58">
        <v>328181</v>
      </c>
      <c r="AT20" s="58">
        <v>39</v>
      </c>
      <c r="AU20" s="58">
        <v>7324</v>
      </c>
      <c r="AV20" s="61">
        <v>0</v>
      </c>
      <c r="AW20" s="60">
        <f t="shared" si="7"/>
        <v>0</v>
      </c>
      <c r="AX20" s="58">
        <v>0</v>
      </c>
      <c r="AY20" s="58">
        <v>0</v>
      </c>
      <c r="AZ20" s="58">
        <v>0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8">
        <v>0</v>
      </c>
      <c r="BH20" s="58">
        <v>0</v>
      </c>
      <c r="BI20" s="58">
        <v>0</v>
      </c>
      <c r="BJ20" s="58">
        <v>0</v>
      </c>
      <c r="BK20" s="58">
        <v>0</v>
      </c>
      <c r="BL20" s="58">
        <v>0</v>
      </c>
      <c r="BM20" s="19">
        <v>8577917</v>
      </c>
      <c r="BN20" s="19">
        <f t="shared" si="10"/>
        <v>806.49840165475746</v>
      </c>
      <c r="BO20" s="236"/>
      <c r="BP20" s="19">
        <v>-15369597</v>
      </c>
      <c r="BQ20" s="19">
        <v>486807424</v>
      </c>
      <c r="BR20" s="19">
        <v>480015744</v>
      </c>
      <c r="BS20" s="19">
        <v>10123.440430000001</v>
      </c>
      <c r="BT20" s="19">
        <v>10636</v>
      </c>
      <c r="BU20" s="19"/>
      <c r="BV20" s="175">
        <f t="shared" si="11"/>
        <v>0.95377067217635414</v>
      </c>
    </row>
    <row r="21" spans="1:74" s="20" customFormat="1" x14ac:dyDescent="0.25">
      <c r="A21" s="48" t="s">
        <v>136</v>
      </c>
      <c r="B21" s="252"/>
      <c r="C21" s="48">
        <v>0</v>
      </c>
      <c r="D21" s="144">
        <v>2005</v>
      </c>
      <c r="E21" s="57">
        <v>2</v>
      </c>
      <c r="F21" s="58">
        <v>56921640</v>
      </c>
      <c r="G21" s="58">
        <v>2746963</v>
      </c>
      <c r="H21" s="20">
        <f t="shared" si="0"/>
        <v>5.0705664567229448E-2</v>
      </c>
      <c r="I21" s="58">
        <f t="shared" si="8"/>
        <v>54174677</v>
      </c>
      <c r="J21" s="58"/>
      <c r="K21" s="58">
        <f t="shared" si="1"/>
        <v>54174677</v>
      </c>
      <c r="L21" s="58">
        <f t="shared" si="2"/>
        <v>5093.5198382850695</v>
      </c>
      <c r="M21" s="58"/>
      <c r="N21" s="58"/>
      <c r="O21" s="58">
        <v>3332271</v>
      </c>
      <c r="P21" s="39">
        <f t="shared" si="3"/>
        <v>6.1509752979237886E-2</v>
      </c>
      <c r="Q21" s="58">
        <v>1588425</v>
      </c>
      <c r="R21" s="60">
        <f t="shared" si="4"/>
        <v>2.9320433234885739E-2</v>
      </c>
      <c r="S21" s="181">
        <f t="shared" si="5"/>
        <v>9576818</v>
      </c>
      <c r="T21" s="236">
        <f t="shared" si="9"/>
        <v>900.41538172245203</v>
      </c>
      <c r="U21" s="236"/>
      <c r="V21" s="39">
        <f t="shared" si="6"/>
        <v>0.17677665157099137</v>
      </c>
      <c r="W21" s="54"/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4716940</v>
      </c>
      <c r="AG21" s="58">
        <v>2185290</v>
      </c>
      <c r="AH21" s="58">
        <v>32804918</v>
      </c>
      <c r="AI21" s="58">
        <v>103172</v>
      </c>
      <c r="AJ21" s="58">
        <v>1411689</v>
      </c>
      <c r="AK21" s="58">
        <v>25854440</v>
      </c>
      <c r="AL21" s="58">
        <v>24116722</v>
      </c>
      <c r="AM21" s="58">
        <v>0</v>
      </c>
      <c r="AN21" s="58">
        <v>0</v>
      </c>
      <c r="AO21" s="58">
        <v>0</v>
      </c>
      <c r="AP21" s="58">
        <v>0</v>
      </c>
      <c r="AQ21" s="58">
        <v>720786</v>
      </c>
      <c r="AR21" s="58">
        <v>4256957</v>
      </c>
      <c r="AS21" s="58">
        <v>379809</v>
      </c>
      <c r="AT21" s="58">
        <v>22829</v>
      </c>
      <c r="AU21" s="58">
        <v>25251</v>
      </c>
      <c r="AV21" s="61">
        <v>0</v>
      </c>
      <c r="AW21" s="60">
        <f t="shared" si="7"/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19">
        <v>9297181</v>
      </c>
      <c r="BN21" s="19">
        <f t="shared" si="10"/>
        <v>874.12382474614515</v>
      </c>
      <c r="BO21" s="236"/>
      <c r="BP21" s="19">
        <v>5489415</v>
      </c>
      <c r="BQ21" s="19">
        <v>565227904</v>
      </c>
      <c r="BR21" s="19">
        <v>580014464</v>
      </c>
      <c r="BS21" s="19">
        <v>10171.66992</v>
      </c>
      <c r="BT21" s="19">
        <v>10636</v>
      </c>
      <c r="BU21" s="19"/>
      <c r="BV21" s="175">
        <f t="shared" si="11"/>
        <v>0.95614708600006382</v>
      </c>
    </row>
    <row r="22" spans="1:74" s="20" customFormat="1" ht="17.25" customHeight="1" x14ac:dyDescent="0.25">
      <c r="A22" s="48" t="s">
        <v>136</v>
      </c>
      <c r="B22" s="252"/>
      <c r="C22" s="48">
        <v>0</v>
      </c>
      <c r="D22" s="146">
        <v>2006</v>
      </c>
      <c r="E22" s="62">
        <v>2</v>
      </c>
      <c r="F22" s="63">
        <v>64197608</v>
      </c>
      <c r="G22" s="63">
        <v>4078142</v>
      </c>
      <c r="H22" s="20">
        <f>G22/I22</f>
        <v>6.7833969117423634E-2</v>
      </c>
      <c r="I22" s="63">
        <f t="shared" si="8"/>
        <v>60119466</v>
      </c>
      <c r="J22" s="58"/>
      <c r="K22" s="58">
        <f t="shared" si="1"/>
        <v>60119466</v>
      </c>
      <c r="L22" s="58">
        <f t="shared" si="2"/>
        <v>5652.4507333584052</v>
      </c>
      <c r="M22" s="58"/>
      <c r="N22" s="58"/>
      <c r="O22" s="63">
        <v>3521675</v>
      </c>
      <c r="P22" s="18">
        <f t="shared" si="3"/>
        <v>5.8577948779518434E-2</v>
      </c>
      <c r="Q22" s="63">
        <v>1732541</v>
      </c>
      <c r="R22" s="64">
        <f t="shared" si="4"/>
        <v>2.8818303209812275E-2</v>
      </c>
      <c r="S22" s="63">
        <f>SUM(W22:AE22)</f>
        <v>10042679</v>
      </c>
      <c r="T22" s="236">
        <f t="shared" si="9"/>
        <v>944.21577660774733</v>
      </c>
      <c r="U22" s="236"/>
      <c r="V22" s="39">
        <f t="shared" si="6"/>
        <v>0.16704537927865162</v>
      </c>
      <c r="W22" s="127">
        <v>0</v>
      </c>
      <c r="X22" s="127">
        <v>145051</v>
      </c>
      <c r="Y22" s="127">
        <v>7434531</v>
      </c>
      <c r="Z22" s="127">
        <v>314006</v>
      </c>
      <c r="AA22" s="19"/>
      <c r="AB22" s="127">
        <v>1703127</v>
      </c>
      <c r="AC22" s="127">
        <v>445964</v>
      </c>
      <c r="AD22" s="19"/>
      <c r="AE22" s="19"/>
      <c r="AF22" s="63">
        <v>5662940</v>
      </c>
      <c r="AG22" s="63">
        <v>2445843</v>
      </c>
      <c r="AH22" s="63">
        <v>36748544</v>
      </c>
      <c r="AI22" s="63">
        <v>194742</v>
      </c>
      <c r="AJ22" s="63">
        <v>1719465</v>
      </c>
      <c r="AK22" s="63">
        <v>27444232</v>
      </c>
      <c r="AL22" s="63">
        <v>27449066</v>
      </c>
      <c r="AM22" s="127">
        <v>150111</v>
      </c>
      <c r="AN22" s="127">
        <v>321302</v>
      </c>
      <c r="AO22" s="127">
        <v>28045</v>
      </c>
      <c r="AQ22" s="63">
        <v>691049</v>
      </c>
      <c r="AR22" s="63">
        <v>5850434</v>
      </c>
      <c r="AS22" s="63">
        <v>270264</v>
      </c>
      <c r="AT22" s="63">
        <v>575</v>
      </c>
      <c r="AU22" s="63">
        <v>43571</v>
      </c>
      <c r="AV22" s="27">
        <v>0</v>
      </c>
      <c r="AW22" s="64">
        <f t="shared" si="7"/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19">
        <v>11411534</v>
      </c>
      <c r="BN22" s="19">
        <f t="shared" si="10"/>
        <v>1072.9159458443023</v>
      </c>
      <c r="BO22" s="236"/>
      <c r="BP22" s="19">
        <v>5862356</v>
      </c>
      <c r="BQ22" s="19">
        <v>532793184</v>
      </c>
      <c r="BR22" s="19">
        <v>550067072</v>
      </c>
      <c r="BS22" s="19">
        <v>10186.79004</v>
      </c>
      <c r="BT22" s="19">
        <v>10636</v>
      </c>
      <c r="BU22" s="19"/>
      <c r="BV22" s="175">
        <f t="shared" si="11"/>
        <v>0.95688978082127174</v>
      </c>
    </row>
    <row r="23" spans="1:74" s="20" customFormat="1" ht="17.25" customHeight="1" x14ac:dyDescent="0.25">
      <c r="A23" s="48" t="s">
        <v>136</v>
      </c>
      <c r="B23" s="252"/>
      <c r="C23" s="48">
        <v>0</v>
      </c>
      <c r="D23" s="146">
        <v>2007</v>
      </c>
      <c r="E23" s="62">
        <v>2</v>
      </c>
      <c r="F23" s="63">
        <v>66120752</v>
      </c>
      <c r="G23" s="63">
        <v>2355242</v>
      </c>
      <c r="H23" s="20">
        <f t="shared" ref="H23:H46" si="12">G23/I23</f>
        <v>3.6935986240837722E-2</v>
      </c>
      <c r="I23" s="63">
        <f t="shared" si="8"/>
        <v>63765510</v>
      </c>
      <c r="J23" s="58"/>
      <c r="K23" s="58">
        <f t="shared" si="1"/>
        <v>63765510</v>
      </c>
      <c r="L23" s="58">
        <f t="shared" si="2"/>
        <v>5995.2529146295601</v>
      </c>
      <c r="M23" s="58"/>
      <c r="N23" s="58"/>
      <c r="O23" s="63">
        <v>4453950</v>
      </c>
      <c r="P23" s="18">
        <f t="shared" si="3"/>
        <v>6.9848888529237832E-2</v>
      </c>
      <c r="Q23" s="63">
        <v>1347820</v>
      </c>
      <c r="R23" s="64">
        <f t="shared" si="4"/>
        <v>2.1137131969931708E-2</v>
      </c>
      <c r="S23" s="63">
        <f t="shared" ref="S23:S35" si="13">SUM(W23:AE23)</f>
        <v>11821734</v>
      </c>
      <c r="T23" s="236">
        <f t="shared" si="9"/>
        <v>1111.4830763444904</v>
      </c>
      <c r="U23" s="236"/>
      <c r="V23" s="39">
        <f t="shared" si="6"/>
        <v>0.1853938594704253</v>
      </c>
      <c r="W23" s="19"/>
      <c r="X23" s="127">
        <v>220190</v>
      </c>
      <c r="Y23" s="127">
        <v>8438585</v>
      </c>
      <c r="Z23" s="127">
        <v>782611</v>
      </c>
      <c r="AA23" s="19"/>
      <c r="AB23" s="127">
        <v>2378804</v>
      </c>
      <c r="AC23" s="127">
        <v>1544</v>
      </c>
      <c r="AD23" s="19"/>
      <c r="AE23" s="19"/>
      <c r="AF23" s="63">
        <v>5967138</v>
      </c>
      <c r="AG23" s="63">
        <v>2820283</v>
      </c>
      <c r="AH23" s="63">
        <v>37703028</v>
      </c>
      <c r="AI23" s="63">
        <v>317367</v>
      </c>
      <c r="AJ23" s="63">
        <v>1852273</v>
      </c>
      <c r="AK23" s="63">
        <v>27170640</v>
      </c>
      <c r="AL23" s="63">
        <v>28417724</v>
      </c>
      <c r="AM23" s="127">
        <v>155913</v>
      </c>
      <c r="AN23" s="127">
        <v>656674</v>
      </c>
      <c r="AO23" s="127">
        <v>97704</v>
      </c>
      <c r="AQ23" s="63">
        <v>619567</v>
      </c>
      <c r="AR23" s="63">
        <v>6098472</v>
      </c>
      <c r="AS23" s="63">
        <v>368097</v>
      </c>
      <c r="AT23" s="63">
        <v>0</v>
      </c>
      <c r="AU23" s="63">
        <v>17878</v>
      </c>
      <c r="AV23" s="27">
        <v>0</v>
      </c>
      <c r="AW23" s="64">
        <f t="shared" si="7"/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19">
        <v>12500782</v>
      </c>
      <c r="BN23" s="19">
        <f t="shared" si="10"/>
        <v>1175.3273787138021</v>
      </c>
      <c r="BO23" s="236"/>
      <c r="BP23" s="19">
        <v>6679923</v>
      </c>
      <c r="BQ23" s="19">
        <v>583035520</v>
      </c>
      <c r="BR23" s="19">
        <v>602216192</v>
      </c>
      <c r="BS23" s="19">
        <v>10237.059569999999</v>
      </c>
      <c r="BT23" s="19">
        <v>10636</v>
      </c>
      <c r="BU23" s="19"/>
      <c r="BV23" s="175">
        <f t="shared" si="11"/>
        <v>0.95935110091872788</v>
      </c>
    </row>
    <row r="24" spans="1:74" s="20" customFormat="1" ht="17.25" customHeight="1" x14ac:dyDescent="0.25">
      <c r="A24" s="48" t="s">
        <v>136</v>
      </c>
      <c r="B24" s="252"/>
      <c r="C24" s="48">
        <v>0</v>
      </c>
      <c r="D24" s="146">
        <v>2008</v>
      </c>
      <c r="E24" s="62">
        <v>2</v>
      </c>
      <c r="F24" s="63">
        <v>79036504</v>
      </c>
      <c r="G24" s="63">
        <v>1182433</v>
      </c>
      <c r="H24" s="20">
        <f t="shared" si="12"/>
        <v>1.5187812079858996E-2</v>
      </c>
      <c r="I24" s="63">
        <f t="shared" si="8"/>
        <v>77854071</v>
      </c>
      <c r="J24" s="58"/>
      <c r="K24" s="58">
        <f t="shared" si="1"/>
        <v>77854071</v>
      </c>
      <c r="L24" s="58">
        <f t="shared" si="2"/>
        <v>7117.7611080636316</v>
      </c>
      <c r="M24" s="58"/>
      <c r="N24" s="58"/>
      <c r="O24" s="63">
        <v>6969370</v>
      </c>
      <c r="P24" s="18">
        <f t="shared" si="3"/>
        <v>8.9518375988328208E-2</v>
      </c>
      <c r="Q24" s="63">
        <v>1897601</v>
      </c>
      <c r="R24" s="64">
        <f t="shared" si="4"/>
        <v>2.4373818550862934E-2</v>
      </c>
      <c r="S24" s="63">
        <f t="shared" si="13"/>
        <v>12216721</v>
      </c>
      <c r="T24" s="236">
        <f t="shared" si="9"/>
        <v>1116.9062899981716</v>
      </c>
      <c r="U24" s="236"/>
      <c r="V24" s="39">
        <f t="shared" si="6"/>
        <v>0.15691820405897591</v>
      </c>
      <c r="W24" s="19"/>
      <c r="X24" s="127">
        <v>260400</v>
      </c>
      <c r="Y24" s="127">
        <v>8585451</v>
      </c>
      <c r="Z24" s="127">
        <v>495699</v>
      </c>
      <c r="AA24" s="19"/>
      <c r="AB24" s="127">
        <v>2481412</v>
      </c>
      <c r="AC24" s="127">
        <v>393759</v>
      </c>
      <c r="AD24" s="19"/>
      <c r="AE24" s="19"/>
      <c r="AF24" s="63">
        <v>7193655</v>
      </c>
      <c r="AG24" s="63">
        <v>3343369</v>
      </c>
      <c r="AH24" s="63">
        <v>46740820</v>
      </c>
      <c r="AI24" s="63">
        <v>111043</v>
      </c>
      <c r="AJ24" s="63">
        <v>2072752</v>
      </c>
      <c r="AK24" s="63">
        <v>34469088</v>
      </c>
      <c r="AL24" s="63">
        <v>32295680</v>
      </c>
      <c r="AM24" s="127">
        <v>36570</v>
      </c>
      <c r="AN24" s="127">
        <v>346408</v>
      </c>
      <c r="AO24" s="127">
        <v>127892</v>
      </c>
      <c r="AQ24" s="63">
        <v>763149</v>
      </c>
      <c r="AR24" s="63">
        <v>7772841</v>
      </c>
      <c r="AS24" s="63">
        <v>402621</v>
      </c>
      <c r="AT24" s="63">
        <v>0</v>
      </c>
      <c r="AU24" s="63">
        <v>130988</v>
      </c>
      <c r="AV24" s="27">
        <v>0</v>
      </c>
      <c r="AW24" s="64">
        <f t="shared" si="7"/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19">
        <v>11092671</v>
      </c>
      <c r="BN24" s="19">
        <f t="shared" si="10"/>
        <v>1014.1407021393308</v>
      </c>
      <c r="BO24" s="236"/>
      <c r="BP24" s="19">
        <v>6848958</v>
      </c>
      <c r="BQ24" s="19">
        <v>688318144</v>
      </c>
      <c r="BR24" s="19">
        <v>706259776</v>
      </c>
      <c r="BS24" s="19">
        <v>10467.51953</v>
      </c>
      <c r="BT24" s="19">
        <v>10938</v>
      </c>
      <c r="BU24" s="19"/>
      <c r="BV24" s="175">
        <f t="shared" si="11"/>
        <v>0.98448167552868804</v>
      </c>
    </row>
    <row r="25" spans="1:74" s="20" customFormat="1" ht="17.25" customHeight="1" x14ac:dyDescent="0.25">
      <c r="A25" s="48" t="s">
        <v>136</v>
      </c>
      <c r="B25" s="252"/>
      <c r="C25" s="48">
        <v>0</v>
      </c>
      <c r="D25" s="146">
        <v>2009</v>
      </c>
      <c r="E25" s="62">
        <v>2</v>
      </c>
      <c r="F25" s="63">
        <v>73160856</v>
      </c>
      <c r="G25" s="63">
        <v>677793</v>
      </c>
      <c r="H25" s="20">
        <f t="shared" si="12"/>
        <v>9.3510535005950288E-3</v>
      </c>
      <c r="I25" s="63">
        <f t="shared" si="8"/>
        <v>72483063</v>
      </c>
      <c r="J25" s="58"/>
      <c r="K25" s="58">
        <f t="shared" si="1"/>
        <v>72483063</v>
      </c>
      <c r="L25" s="58">
        <f t="shared" si="2"/>
        <v>6626.7199670872187</v>
      </c>
      <c r="M25" s="58"/>
      <c r="N25" s="58"/>
      <c r="O25" s="63">
        <v>6880030</v>
      </c>
      <c r="P25" s="18">
        <f t="shared" si="3"/>
        <v>9.4919139937560307E-2</v>
      </c>
      <c r="Q25" s="63">
        <v>2006438</v>
      </c>
      <c r="R25" s="64">
        <f t="shared" si="4"/>
        <v>2.7681473670614611E-2</v>
      </c>
      <c r="S25" s="63">
        <f t="shared" si="13"/>
        <v>10200664</v>
      </c>
      <c r="T25" s="236">
        <f t="shared" si="9"/>
        <v>932.58950447979521</v>
      </c>
      <c r="U25" s="236"/>
      <c r="V25" s="39">
        <f t="shared" si="6"/>
        <v>0.14073169065716773</v>
      </c>
      <c r="W25" s="19"/>
      <c r="X25" s="127">
        <v>790646</v>
      </c>
      <c r="Y25" s="127">
        <v>6180166</v>
      </c>
      <c r="Z25" s="127">
        <v>1816955</v>
      </c>
      <c r="AA25" s="19"/>
      <c r="AB25" s="127">
        <v>1159213</v>
      </c>
      <c r="AC25" s="127">
        <v>253684</v>
      </c>
      <c r="AD25" s="19"/>
      <c r="AE25" s="19"/>
      <c r="AF25" s="63">
        <v>6181794</v>
      </c>
      <c r="AG25" s="63">
        <v>3045785</v>
      </c>
      <c r="AH25" s="63">
        <v>45216236</v>
      </c>
      <c r="AI25" s="63">
        <v>9026</v>
      </c>
      <c r="AJ25" s="63">
        <v>1509758</v>
      </c>
      <c r="AK25" s="63">
        <v>32526408</v>
      </c>
      <c r="AL25" s="63">
        <v>27944622</v>
      </c>
      <c r="AM25" s="127">
        <v>182216</v>
      </c>
      <c r="AN25" s="127">
        <v>1007044</v>
      </c>
      <c r="AO25" s="127">
        <v>116327</v>
      </c>
      <c r="AQ25" s="63">
        <v>488145</v>
      </c>
      <c r="AR25" s="63">
        <v>6734845</v>
      </c>
      <c r="AS25" s="63">
        <v>543097</v>
      </c>
      <c r="AT25" s="63">
        <v>0</v>
      </c>
      <c r="AU25" s="63">
        <v>1051488</v>
      </c>
      <c r="AV25" s="27">
        <v>0</v>
      </c>
      <c r="AW25" s="64">
        <f t="shared" si="7"/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19">
        <v>9621051</v>
      </c>
      <c r="BN25" s="19">
        <f t="shared" si="10"/>
        <v>879.59873834338998</v>
      </c>
      <c r="BO25" s="236"/>
      <c r="BP25" s="19">
        <v>5871293</v>
      </c>
      <c r="BQ25" s="19">
        <v>378756352</v>
      </c>
      <c r="BR25" s="19">
        <v>394248704</v>
      </c>
      <c r="BS25" s="19">
        <v>10493.75</v>
      </c>
      <c r="BT25" s="19">
        <v>10938</v>
      </c>
      <c r="BU25" s="19"/>
      <c r="BV25" s="175">
        <f t="shared" si="11"/>
        <v>0.98573305410832557</v>
      </c>
    </row>
    <row r="26" spans="1:74" s="20" customFormat="1" ht="17.25" customHeight="1" x14ac:dyDescent="0.25">
      <c r="A26" s="48" t="s">
        <v>136</v>
      </c>
      <c r="B26" s="252"/>
      <c r="C26" s="48">
        <v>0</v>
      </c>
      <c r="D26" s="146">
        <v>2010</v>
      </c>
      <c r="E26" s="62">
        <v>2</v>
      </c>
      <c r="F26" s="63">
        <v>94419056</v>
      </c>
      <c r="G26" s="63">
        <v>583244</v>
      </c>
      <c r="H26" s="20">
        <f t="shared" si="12"/>
        <v>6.2155800388874983E-3</v>
      </c>
      <c r="I26" s="63">
        <f t="shared" si="8"/>
        <v>93835812</v>
      </c>
      <c r="J26" s="58"/>
      <c r="K26" s="58">
        <f t="shared" si="1"/>
        <v>93835812</v>
      </c>
      <c r="L26" s="58">
        <f t="shared" si="2"/>
        <v>8132.057543981281</v>
      </c>
      <c r="M26" s="58"/>
      <c r="N26" s="58"/>
      <c r="O26" s="63">
        <v>8259571</v>
      </c>
      <c r="P26" s="18">
        <f t="shared" si="3"/>
        <v>8.8021522102883276E-2</v>
      </c>
      <c r="Q26" s="63">
        <v>2022886</v>
      </c>
      <c r="R26" s="64">
        <f t="shared" si="4"/>
        <v>2.1557718283505663E-2</v>
      </c>
      <c r="S26" s="63">
        <f t="shared" si="13"/>
        <v>12115466</v>
      </c>
      <c r="T26" s="236">
        <f t="shared" si="9"/>
        <v>1049.958055290753</v>
      </c>
      <c r="U26" s="236"/>
      <c r="V26" s="39">
        <f t="shared" si="6"/>
        <v>0.1291134561717226</v>
      </c>
      <c r="W26" s="19"/>
      <c r="X26" s="127">
        <v>854279</v>
      </c>
      <c r="Y26" s="127">
        <v>7717642</v>
      </c>
      <c r="Z26" s="127">
        <v>1013682</v>
      </c>
      <c r="AA26" s="127">
        <v>768772</v>
      </c>
      <c r="AB26" s="127">
        <v>1499937</v>
      </c>
      <c r="AC26" s="127">
        <v>141499</v>
      </c>
      <c r="AD26" s="127">
        <v>119655</v>
      </c>
      <c r="AE26" s="19"/>
      <c r="AF26" s="63">
        <v>6443945</v>
      </c>
      <c r="AG26" s="63">
        <v>3905472</v>
      </c>
      <c r="AH26" s="63">
        <v>62675852</v>
      </c>
      <c r="AI26" s="63">
        <v>10374</v>
      </c>
      <c r="AJ26" s="63">
        <v>1773065</v>
      </c>
      <c r="AK26" s="63">
        <v>48129296</v>
      </c>
      <c r="AL26" s="63">
        <v>31743204</v>
      </c>
      <c r="AM26" s="127">
        <v>307535</v>
      </c>
      <c r="AN26" s="127">
        <v>1100458</v>
      </c>
      <c r="AO26" s="127">
        <v>130688</v>
      </c>
      <c r="AQ26" s="63">
        <v>545028</v>
      </c>
      <c r="AR26" s="63">
        <v>8575770</v>
      </c>
      <c r="AS26" s="63">
        <v>493635</v>
      </c>
      <c r="AT26" s="63">
        <v>0</v>
      </c>
      <c r="AU26" s="63">
        <v>22627</v>
      </c>
      <c r="AV26" s="27">
        <v>0</v>
      </c>
      <c r="AW26" s="64">
        <f t="shared" si="7"/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19">
        <v>11761516</v>
      </c>
      <c r="BN26" s="19">
        <f t="shared" si="10"/>
        <v>1019.2838200883958</v>
      </c>
      <c r="BO26" s="236"/>
      <c r="BP26" s="19">
        <v>8299916</v>
      </c>
      <c r="BQ26" s="19">
        <v>320058016</v>
      </c>
      <c r="BR26" s="19">
        <v>340119424</v>
      </c>
      <c r="BS26" s="19">
        <v>10506.08008</v>
      </c>
      <c r="BT26" s="19">
        <v>11539</v>
      </c>
      <c r="BU26" s="19"/>
      <c r="BV26" s="175">
        <f t="shared" si="11"/>
        <v>1.0130650242373338</v>
      </c>
    </row>
    <row r="27" spans="1:74" s="20" customFormat="1" ht="17.25" customHeight="1" x14ac:dyDescent="0.25">
      <c r="A27" s="48" t="s">
        <v>136</v>
      </c>
      <c r="B27" s="252"/>
      <c r="C27" s="48">
        <v>0</v>
      </c>
      <c r="D27" s="146">
        <v>2011</v>
      </c>
      <c r="E27" s="62">
        <v>2</v>
      </c>
      <c r="F27" s="63">
        <v>70185600</v>
      </c>
      <c r="G27" s="63">
        <v>484213</v>
      </c>
      <c r="H27" s="20">
        <f t="shared" si="12"/>
        <v>6.9469636235502744E-3</v>
      </c>
      <c r="I27" s="63">
        <f t="shared" si="8"/>
        <v>69701387</v>
      </c>
      <c r="J27" s="58"/>
      <c r="K27" s="58">
        <f t="shared" si="1"/>
        <v>69701387</v>
      </c>
      <c r="L27" s="58">
        <f t="shared" si="2"/>
        <v>5935.5690198416078</v>
      </c>
      <c r="M27" s="58"/>
      <c r="N27" s="58"/>
      <c r="O27" s="63">
        <v>7658850</v>
      </c>
      <c r="P27" s="18">
        <f t="shared" si="3"/>
        <v>0.10988088371899973</v>
      </c>
      <c r="Q27" s="63">
        <v>2001292</v>
      </c>
      <c r="R27" s="64">
        <f t="shared" si="4"/>
        <v>2.8712369812669582E-2</v>
      </c>
      <c r="S27" s="63">
        <f t="shared" si="13"/>
        <v>13510295</v>
      </c>
      <c r="T27" s="236">
        <f t="shared" si="9"/>
        <v>1150.4977433364559</v>
      </c>
      <c r="U27" s="236"/>
      <c r="V27" s="39">
        <f t="shared" si="6"/>
        <v>0.19383107828255985</v>
      </c>
      <c r="W27" s="19"/>
      <c r="X27" s="127">
        <v>1269364</v>
      </c>
      <c r="Y27" s="127">
        <v>7811626</v>
      </c>
      <c r="Z27" s="127">
        <v>1284146</v>
      </c>
      <c r="AA27" s="127">
        <v>827232</v>
      </c>
      <c r="AB27" s="127">
        <v>2163324</v>
      </c>
      <c r="AC27" s="127">
        <v>71941</v>
      </c>
      <c r="AD27" s="127">
        <v>82662</v>
      </c>
      <c r="AE27" s="19"/>
      <c r="AF27" s="63">
        <v>4606758</v>
      </c>
      <c r="AG27" s="63">
        <v>4660916</v>
      </c>
      <c r="AH27" s="63">
        <v>39844124</v>
      </c>
      <c r="AI27" s="63">
        <v>20721</v>
      </c>
      <c r="AJ27" s="63">
        <v>1406288</v>
      </c>
      <c r="AK27" s="63">
        <v>25659716</v>
      </c>
      <c r="AL27" s="63">
        <v>30341472</v>
      </c>
      <c r="AM27" s="127">
        <v>387804</v>
      </c>
      <c r="AN27" s="127">
        <v>1656515</v>
      </c>
      <c r="AO27" s="127">
        <v>126250</v>
      </c>
      <c r="AQ27" s="63">
        <v>673777</v>
      </c>
      <c r="AR27" s="63">
        <v>6368765</v>
      </c>
      <c r="AS27" s="63">
        <v>393135</v>
      </c>
      <c r="AT27" s="63">
        <v>0</v>
      </c>
      <c r="AU27" s="63">
        <v>570301</v>
      </c>
      <c r="AV27" s="27">
        <v>0</v>
      </c>
      <c r="AW27" s="64">
        <f t="shared" si="7"/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19">
        <v>12608061</v>
      </c>
      <c r="BN27" s="19">
        <f t="shared" si="10"/>
        <v>1073.6660989525674</v>
      </c>
      <c r="BO27" s="236"/>
      <c r="BP27" s="19">
        <v>7893044</v>
      </c>
      <c r="BQ27" s="19">
        <v>285666656</v>
      </c>
      <c r="BR27" s="19">
        <v>306167744</v>
      </c>
      <c r="BS27" s="19">
        <v>10517.16992</v>
      </c>
      <c r="BT27" s="19">
        <v>11743</v>
      </c>
      <c r="BU27" s="19"/>
      <c r="BV27" s="175">
        <f t="shared" si="11"/>
        <v>1.0223548859686762</v>
      </c>
    </row>
    <row r="28" spans="1:74" s="20" customFormat="1" ht="17.25" customHeight="1" x14ac:dyDescent="0.25">
      <c r="A28" s="48" t="s">
        <v>136</v>
      </c>
      <c r="B28" s="252"/>
      <c r="C28" s="48">
        <v>0</v>
      </c>
      <c r="D28" s="146">
        <v>2012</v>
      </c>
      <c r="E28" s="62">
        <v>2</v>
      </c>
      <c r="F28" s="63">
        <v>61889216</v>
      </c>
      <c r="G28" s="63">
        <v>707164</v>
      </c>
      <c r="H28" s="20">
        <f t="shared" si="12"/>
        <v>1.1558357016204687E-2</v>
      </c>
      <c r="I28" s="63">
        <f t="shared" si="8"/>
        <v>61182052</v>
      </c>
      <c r="J28" s="58"/>
      <c r="K28" s="58">
        <f t="shared" si="1"/>
        <v>61182052</v>
      </c>
      <c r="L28" s="58">
        <f t="shared" si="2"/>
        <v>5210.0870305714043</v>
      </c>
      <c r="M28" s="58"/>
      <c r="N28" s="58"/>
      <c r="O28" s="63">
        <v>7506120</v>
      </c>
      <c r="P28" s="18">
        <f t="shared" si="3"/>
        <v>0.12268499918897784</v>
      </c>
      <c r="Q28" s="63">
        <v>1929533</v>
      </c>
      <c r="R28" s="64">
        <f t="shared" si="4"/>
        <v>3.1537565951531017E-2</v>
      </c>
      <c r="S28" s="63">
        <f t="shared" si="13"/>
        <v>13474941</v>
      </c>
      <c r="T28" s="236">
        <f t="shared" si="9"/>
        <v>1147.4870986970961</v>
      </c>
      <c r="U28" s="236"/>
      <c r="V28" s="39">
        <f t="shared" si="6"/>
        <v>0.22024336483516441</v>
      </c>
      <c r="W28" s="19"/>
      <c r="X28" s="127">
        <v>1422050</v>
      </c>
      <c r="Y28" s="127">
        <v>8145502</v>
      </c>
      <c r="Z28" s="127">
        <v>1123893</v>
      </c>
      <c r="AA28" s="127">
        <v>774322</v>
      </c>
      <c r="AB28" s="127">
        <v>1800947</v>
      </c>
      <c r="AC28" s="127">
        <v>120992</v>
      </c>
      <c r="AD28" s="127">
        <v>87235</v>
      </c>
      <c r="AE28" s="19"/>
      <c r="AF28" s="63">
        <v>4840609</v>
      </c>
      <c r="AG28" s="63">
        <v>4720654</v>
      </c>
      <c r="AH28" s="63">
        <v>31639844</v>
      </c>
      <c r="AI28" s="63">
        <v>2970</v>
      </c>
      <c r="AJ28" s="63">
        <v>1273771</v>
      </c>
      <c r="AK28" s="63">
        <v>18852806</v>
      </c>
      <c r="AL28" s="63">
        <v>30249368</v>
      </c>
      <c r="AM28" s="127">
        <v>499090</v>
      </c>
      <c r="AN28" s="127">
        <v>1562209</v>
      </c>
      <c r="AO28" s="127">
        <v>167529</v>
      </c>
      <c r="AQ28" s="63">
        <v>517231</v>
      </c>
      <c r="AR28" s="63">
        <v>5443440</v>
      </c>
      <c r="AS28" s="63">
        <v>372684</v>
      </c>
      <c r="AT28" s="63">
        <v>0</v>
      </c>
      <c r="AU28" s="63">
        <v>18463</v>
      </c>
      <c r="AV28" s="27">
        <v>0</v>
      </c>
      <c r="AW28" s="64">
        <f t="shared" si="7"/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63">
        <v>0</v>
      </c>
      <c r="BG28" s="63">
        <v>0</v>
      </c>
      <c r="BH28" s="63">
        <v>0</v>
      </c>
      <c r="BI28" s="63">
        <v>0</v>
      </c>
      <c r="BJ28" s="63">
        <v>0</v>
      </c>
      <c r="BK28" s="63">
        <v>0</v>
      </c>
      <c r="BL28" s="63">
        <v>0</v>
      </c>
      <c r="BM28" s="19">
        <v>12769146</v>
      </c>
      <c r="BN28" s="19">
        <f t="shared" si="10"/>
        <v>1087.3836328025207</v>
      </c>
      <c r="BO28" s="236"/>
      <c r="BP28" s="19">
        <v>10203004</v>
      </c>
      <c r="BQ28" s="19">
        <v>264109504</v>
      </c>
      <c r="BR28" s="19">
        <v>287081632</v>
      </c>
      <c r="BS28" s="19">
        <v>10544.04004</v>
      </c>
      <c r="BT28" s="19">
        <v>11743</v>
      </c>
      <c r="BU28" s="19"/>
      <c r="BV28" s="175">
        <f t="shared" si="11"/>
        <v>1.0236306975022877</v>
      </c>
    </row>
    <row r="29" spans="1:74" s="20" customFormat="1" ht="17.25" customHeight="1" x14ac:dyDescent="0.25">
      <c r="A29" s="48" t="s">
        <v>136</v>
      </c>
      <c r="B29" s="252"/>
      <c r="C29" s="48">
        <v>0</v>
      </c>
      <c r="D29" s="146">
        <v>2013</v>
      </c>
      <c r="E29" s="62">
        <v>2</v>
      </c>
      <c r="F29" s="63">
        <v>60633160</v>
      </c>
      <c r="G29" s="63">
        <v>710083</v>
      </c>
      <c r="H29" s="20">
        <f t="shared" si="12"/>
        <v>1.1849908842297936E-2</v>
      </c>
      <c r="I29" s="63">
        <f t="shared" si="8"/>
        <v>59923077</v>
      </c>
      <c r="J29" s="58"/>
      <c r="K29" s="58">
        <f t="shared" si="1"/>
        <v>59923077</v>
      </c>
      <c r="L29" s="58">
        <f t="shared" si="2"/>
        <v>5102.8763518691985</v>
      </c>
      <c r="M29" s="58"/>
      <c r="N29" s="58"/>
      <c r="O29" s="63">
        <v>7447894</v>
      </c>
      <c r="P29" s="18">
        <f t="shared" si="3"/>
        <v>0.12429091383274594</v>
      </c>
      <c r="Q29" s="63">
        <v>2187749</v>
      </c>
      <c r="R29" s="64">
        <f t="shared" si="4"/>
        <v>3.6509290068665864E-2</v>
      </c>
      <c r="S29" s="63">
        <f t="shared" si="13"/>
        <v>13233490</v>
      </c>
      <c r="T29" s="236">
        <f t="shared" si="9"/>
        <v>1126.9258281529421</v>
      </c>
      <c r="U29" s="236"/>
      <c r="V29" s="39">
        <f t="shared" si="6"/>
        <v>0.22084129625052465</v>
      </c>
      <c r="W29" s="19"/>
      <c r="X29" s="127">
        <v>1411825</v>
      </c>
      <c r="Y29" s="127">
        <v>7886996</v>
      </c>
      <c r="Z29" s="127">
        <v>1206623</v>
      </c>
      <c r="AA29" s="127">
        <v>802005</v>
      </c>
      <c r="AB29" s="127">
        <v>1793737</v>
      </c>
      <c r="AC29" s="127">
        <v>72253</v>
      </c>
      <c r="AD29" s="127">
        <v>60051</v>
      </c>
      <c r="AE29" s="19"/>
      <c r="AF29" s="63">
        <v>4991914</v>
      </c>
      <c r="AG29" s="63">
        <v>4503967</v>
      </c>
      <c r="AH29" s="63">
        <v>29879700</v>
      </c>
      <c r="AI29" s="63">
        <v>0</v>
      </c>
      <c r="AJ29" s="63">
        <v>1674374</v>
      </c>
      <c r="AK29" s="63">
        <v>16504047</v>
      </c>
      <c r="AL29" s="63">
        <v>30753460</v>
      </c>
      <c r="AM29" s="127">
        <v>658208</v>
      </c>
      <c r="AN29" s="127">
        <v>1540906</v>
      </c>
      <c r="AO29" s="127">
        <v>147347</v>
      </c>
      <c r="AQ29" s="63">
        <v>507955</v>
      </c>
      <c r="AR29" s="63">
        <v>6168746</v>
      </c>
      <c r="AS29" s="63">
        <v>339616</v>
      </c>
      <c r="AT29" s="63">
        <v>0</v>
      </c>
      <c r="AU29" s="63">
        <v>16863</v>
      </c>
      <c r="AV29" s="27">
        <v>0</v>
      </c>
      <c r="AW29" s="64">
        <f t="shared" si="7"/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19">
        <v>12071536</v>
      </c>
      <c r="BN29" s="19">
        <f t="shared" si="10"/>
        <v>1027.9771778932129</v>
      </c>
      <c r="BO29" s="236"/>
      <c r="BP29" s="19">
        <v>8852045</v>
      </c>
      <c r="BQ29" s="19">
        <v>232187008</v>
      </c>
      <c r="BR29" s="19">
        <v>253110592</v>
      </c>
      <c r="BS29" s="19">
        <v>10558.75</v>
      </c>
      <c r="BT29" s="19">
        <v>11743</v>
      </c>
      <c r="BU29" s="19"/>
      <c r="BV29" s="175">
        <f t="shared" si="11"/>
        <v>1.024327759945435</v>
      </c>
    </row>
    <row r="30" spans="1:74" s="20" customFormat="1" ht="17.25" customHeight="1" x14ac:dyDescent="0.25">
      <c r="A30" s="48" t="s">
        <v>136</v>
      </c>
      <c r="B30" s="252"/>
      <c r="C30" s="48">
        <v>0</v>
      </c>
      <c r="D30" s="146">
        <v>2014</v>
      </c>
      <c r="E30" s="62">
        <v>2</v>
      </c>
      <c r="F30" s="63">
        <v>73289008</v>
      </c>
      <c r="G30" s="63">
        <v>921800</v>
      </c>
      <c r="H30" s="20">
        <f t="shared" si="12"/>
        <v>1.273781351354608E-2</v>
      </c>
      <c r="I30" s="63">
        <f t="shared" si="8"/>
        <v>72367208</v>
      </c>
      <c r="J30" s="58"/>
      <c r="K30" s="58">
        <f t="shared" si="1"/>
        <v>72367208</v>
      </c>
      <c r="L30" s="58">
        <f t="shared" si="2"/>
        <v>6069.0379067427039</v>
      </c>
      <c r="M30" s="58"/>
      <c r="N30" s="58"/>
      <c r="O30" s="63">
        <v>9276868</v>
      </c>
      <c r="P30" s="18">
        <f t="shared" si="3"/>
        <v>0.12819159749813755</v>
      </c>
      <c r="Q30" s="63">
        <v>2384545</v>
      </c>
      <c r="R30" s="64">
        <f t="shared" si="4"/>
        <v>3.2950628688065454E-2</v>
      </c>
      <c r="S30" s="63">
        <f t="shared" si="13"/>
        <v>15221384</v>
      </c>
      <c r="T30" s="236">
        <f t="shared" si="9"/>
        <v>1276.5333780610533</v>
      </c>
      <c r="U30" s="236"/>
      <c r="V30" s="39">
        <f t="shared" si="6"/>
        <v>0.210335377316201</v>
      </c>
      <c r="W30" s="19"/>
      <c r="X30" s="127">
        <v>1785480</v>
      </c>
      <c r="Y30" s="127">
        <v>8806772</v>
      </c>
      <c r="Z30" s="127">
        <v>1487279</v>
      </c>
      <c r="AA30" s="127">
        <v>898717</v>
      </c>
      <c r="AB30" s="127">
        <v>2095264</v>
      </c>
      <c r="AC30" s="127">
        <v>61318</v>
      </c>
      <c r="AD30" s="127">
        <v>86554</v>
      </c>
      <c r="AE30" s="19"/>
      <c r="AF30" s="63">
        <v>5767228</v>
      </c>
      <c r="AG30" s="63">
        <v>4988875</v>
      </c>
      <c r="AH30" s="63">
        <v>37413672</v>
      </c>
      <c r="AI30" s="63">
        <v>25</v>
      </c>
      <c r="AJ30" s="63">
        <v>1713622</v>
      </c>
      <c r="AK30" s="63">
        <v>22004644</v>
      </c>
      <c r="AL30" s="63">
        <v>35875332</v>
      </c>
      <c r="AM30" s="127">
        <v>831364</v>
      </c>
      <c r="AN30" s="127">
        <v>2426851</v>
      </c>
      <c r="AO30" s="127">
        <v>92681</v>
      </c>
      <c r="AQ30" s="63">
        <v>589884</v>
      </c>
      <c r="AR30" s="63">
        <v>6772462</v>
      </c>
      <c r="AS30" s="63">
        <v>290502</v>
      </c>
      <c r="AT30" s="63">
        <v>0</v>
      </c>
      <c r="AU30" s="63">
        <v>6270</v>
      </c>
      <c r="AV30" s="27">
        <v>0</v>
      </c>
      <c r="AW30" s="64">
        <f t="shared" si="7"/>
        <v>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  <c r="BE30" s="63">
        <v>0</v>
      </c>
      <c r="BF30" s="63">
        <v>0</v>
      </c>
      <c r="BG30" s="63">
        <v>0</v>
      </c>
      <c r="BH30" s="63">
        <v>0</v>
      </c>
      <c r="BI30" s="63">
        <v>0</v>
      </c>
      <c r="BJ30" s="63">
        <v>0</v>
      </c>
      <c r="BK30" s="63">
        <v>0</v>
      </c>
      <c r="BL30" s="63">
        <v>0</v>
      </c>
      <c r="BM30" s="19">
        <v>13362997</v>
      </c>
      <c r="BN30" s="19">
        <f t="shared" si="10"/>
        <v>1120.680727943643</v>
      </c>
      <c r="BO30" s="236"/>
      <c r="BP30" s="19">
        <v>8504141</v>
      </c>
      <c r="BQ30" s="19">
        <v>389690400</v>
      </c>
      <c r="BR30" s="19">
        <v>411557536</v>
      </c>
      <c r="BS30" s="19">
        <v>10649.20996</v>
      </c>
      <c r="BT30" s="19">
        <v>11924</v>
      </c>
      <c r="BU30" s="19"/>
      <c r="BV30" s="175">
        <f t="shared" si="11"/>
        <v>1.0362410922541794</v>
      </c>
    </row>
    <row r="31" spans="1:74" s="20" customFormat="1" ht="17.25" customHeight="1" x14ac:dyDescent="0.25">
      <c r="A31" s="48" t="s">
        <v>136</v>
      </c>
      <c r="B31" s="252"/>
      <c r="C31" s="48">
        <v>0</v>
      </c>
      <c r="D31" s="146">
        <v>2015</v>
      </c>
      <c r="E31" s="62">
        <v>2</v>
      </c>
      <c r="F31" s="63">
        <v>71603424</v>
      </c>
      <c r="G31" s="63">
        <v>376272</v>
      </c>
      <c r="H31" s="20">
        <f t="shared" si="12"/>
        <v>5.2827045506466412E-3</v>
      </c>
      <c r="I31" s="63">
        <f t="shared" si="8"/>
        <v>71227152</v>
      </c>
      <c r="J31" s="58"/>
      <c r="K31" s="58">
        <f t="shared" si="1"/>
        <v>71227152</v>
      </c>
      <c r="L31" s="58">
        <f t="shared" si="2"/>
        <v>5745.0517825455718</v>
      </c>
      <c r="M31" s="58"/>
      <c r="N31" s="58"/>
      <c r="O31" s="63">
        <v>8733924</v>
      </c>
      <c r="P31" s="18">
        <f t="shared" si="3"/>
        <v>0.12262071070874769</v>
      </c>
      <c r="Q31" s="63">
        <v>2295677</v>
      </c>
      <c r="R31" s="64">
        <f t="shared" si="4"/>
        <v>3.2230363499582297E-2</v>
      </c>
      <c r="S31" s="63">
        <f t="shared" si="13"/>
        <v>19259360</v>
      </c>
      <c r="T31" s="236">
        <f t="shared" si="9"/>
        <v>1553.4247459267624</v>
      </c>
      <c r="U31" s="236"/>
      <c r="V31" s="39">
        <f t="shared" si="6"/>
        <v>0.27039351510221832</v>
      </c>
      <c r="W31" s="18"/>
      <c r="X31" s="63">
        <v>1470799</v>
      </c>
      <c r="Y31" s="63">
        <v>8347483</v>
      </c>
      <c r="Z31" s="63">
        <v>839921</v>
      </c>
      <c r="AA31" s="63">
        <v>424649</v>
      </c>
      <c r="AB31" s="63">
        <v>8144803</v>
      </c>
      <c r="AC31" s="63">
        <v>5947</v>
      </c>
      <c r="AD31" s="63">
        <v>25758</v>
      </c>
      <c r="AE31" s="63">
        <v>0</v>
      </c>
      <c r="AF31" s="63">
        <v>5758571</v>
      </c>
      <c r="AG31" s="63">
        <v>4961198</v>
      </c>
      <c r="AH31" s="63">
        <v>32859590</v>
      </c>
      <c r="AI31" s="63">
        <v>4</v>
      </c>
      <c r="AJ31" s="63">
        <v>1804963</v>
      </c>
      <c r="AK31" s="63">
        <v>19217336</v>
      </c>
      <c r="AL31" s="63">
        <v>38743832</v>
      </c>
      <c r="AM31" s="63">
        <v>381510</v>
      </c>
      <c r="AN31" s="63">
        <v>2744270</v>
      </c>
      <c r="AO31" s="63">
        <v>44826</v>
      </c>
      <c r="AP31" s="63">
        <v>0</v>
      </c>
      <c r="AQ31" s="63">
        <v>515066</v>
      </c>
      <c r="AR31" s="63">
        <v>5288317</v>
      </c>
      <c r="AS31" s="63">
        <v>203080</v>
      </c>
      <c r="AT31" s="63">
        <v>0</v>
      </c>
      <c r="AU31" s="63">
        <v>19048</v>
      </c>
      <c r="AV31" s="27">
        <v>0</v>
      </c>
      <c r="AW31" s="64">
        <f t="shared" si="7"/>
        <v>0</v>
      </c>
      <c r="AX31" s="63">
        <v>0</v>
      </c>
      <c r="AY31" s="63">
        <v>0</v>
      </c>
      <c r="AZ31" s="63">
        <v>0</v>
      </c>
      <c r="BA31" s="63">
        <v>0</v>
      </c>
      <c r="BB31" s="63">
        <v>0</v>
      </c>
      <c r="BC31" s="63">
        <v>0</v>
      </c>
      <c r="BD31" s="63">
        <v>0</v>
      </c>
      <c r="BE31" s="63">
        <v>0</v>
      </c>
      <c r="BF31" s="63">
        <v>0</v>
      </c>
      <c r="BG31" s="19"/>
      <c r="BH31" s="63">
        <v>0</v>
      </c>
      <c r="BI31" s="63">
        <v>0</v>
      </c>
      <c r="BJ31" s="63">
        <v>0</v>
      </c>
      <c r="BK31" s="63">
        <v>0</v>
      </c>
      <c r="BL31" s="63">
        <v>0</v>
      </c>
      <c r="BM31" s="19">
        <v>11864562</v>
      </c>
      <c r="BN31" s="19">
        <f t="shared" si="10"/>
        <v>956.97386675270207</v>
      </c>
      <c r="BO31" s="236"/>
      <c r="BP31" s="19">
        <v>9025858</v>
      </c>
      <c r="BQ31" s="19">
        <v>355864384</v>
      </c>
      <c r="BR31" s="19">
        <v>376754816</v>
      </c>
      <c r="BS31" s="19">
        <v>10697.599609999999</v>
      </c>
      <c r="BT31" s="19">
        <v>12398</v>
      </c>
      <c r="BU31" s="19"/>
      <c r="BV31" s="175">
        <f t="shared" si="11"/>
        <v>1.0579989257574753</v>
      </c>
    </row>
    <row r="32" spans="1:74" s="20" customFormat="1" ht="17.25" customHeight="1" x14ac:dyDescent="0.25">
      <c r="A32" s="48" t="s">
        <v>136</v>
      </c>
      <c r="B32" s="252"/>
      <c r="C32" s="48">
        <v>0</v>
      </c>
      <c r="D32" s="146">
        <v>2016</v>
      </c>
      <c r="E32" s="62">
        <v>2</v>
      </c>
      <c r="F32" s="63">
        <v>81966224</v>
      </c>
      <c r="G32" s="63">
        <v>365664</v>
      </c>
      <c r="H32" s="20">
        <f t="shared" si="12"/>
        <v>4.4811457176274277E-3</v>
      </c>
      <c r="I32" s="63">
        <f t="shared" si="8"/>
        <v>81600560</v>
      </c>
      <c r="J32" s="58"/>
      <c r="K32" s="58">
        <f t="shared" si="1"/>
        <v>81600560</v>
      </c>
      <c r="L32" s="58">
        <f t="shared" si="2"/>
        <v>6581.7518954670104</v>
      </c>
      <c r="M32" s="58"/>
      <c r="N32" s="58"/>
      <c r="O32" s="63">
        <v>10941667</v>
      </c>
      <c r="P32" s="18">
        <f t="shared" si="3"/>
        <v>0.13408813615984988</v>
      </c>
      <c r="Q32" s="63">
        <v>2336263</v>
      </c>
      <c r="R32" s="64">
        <f t="shared" si="4"/>
        <v>2.8630477535938479E-2</v>
      </c>
      <c r="S32" s="63">
        <f t="shared" si="13"/>
        <v>17579949</v>
      </c>
      <c r="T32" s="236">
        <f t="shared" si="9"/>
        <v>1417.9665268591709</v>
      </c>
      <c r="U32" s="236"/>
      <c r="V32" s="39">
        <f t="shared" si="6"/>
        <v>0.21543907296714632</v>
      </c>
      <c r="W32" s="18"/>
      <c r="X32" s="63">
        <v>1123345</v>
      </c>
      <c r="Y32" s="63">
        <v>8053239</v>
      </c>
      <c r="Z32" s="63">
        <v>325446</v>
      </c>
      <c r="AA32" s="63">
        <v>1509118</v>
      </c>
      <c r="AB32" s="63">
        <v>6568801</v>
      </c>
      <c r="AC32" s="63">
        <v>0</v>
      </c>
      <c r="AD32" s="63">
        <v>0</v>
      </c>
      <c r="AE32" s="63">
        <v>0</v>
      </c>
      <c r="AF32" s="63">
        <v>5252350</v>
      </c>
      <c r="AG32" s="63">
        <v>5048374</v>
      </c>
      <c r="AH32" s="63">
        <v>42049572</v>
      </c>
      <c r="AI32" s="63">
        <v>0</v>
      </c>
      <c r="AJ32" s="63">
        <v>1369970</v>
      </c>
      <c r="AK32" s="63">
        <v>27157478</v>
      </c>
      <c r="AL32" s="63">
        <v>39916656</v>
      </c>
      <c r="AM32" s="63">
        <v>794696</v>
      </c>
      <c r="AN32" s="63">
        <v>2101296</v>
      </c>
      <c r="AO32" s="63">
        <v>79423</v>
      </c>
      <c r="AP32" s="63">
        <v>0</v>
      </c>
      <c r="AQ32" s="63">
        <v>2070792</v>
      </c>
      <c r="AR32" s="63">
        <v>5892930</v>
      </c>
      <c r="AS32" s="63">
        <v>240093</v>
      </c>
      <c r="AT32" s="63">
        <v>0</v>
      </c>
      <c r="AU32" s="63">
        <v>735282</v>
      </c>
      <c r="AV32" s="27">
        <v>0</v>
      </c>
      <c r="AW32" s="64">
        <f t="shared" si="7"/>
        <v>0</v>
      </c>
      <c r="AX32" s="63">
        <v>0</v>
      </c>
      <c r="AY32" s="63">
        <v>0</v>
      </c>
      <c r="AZ32" s="63">
        <v>0</v>
      </c>
      <c r="BA32" s="63">
        <v>0</v>
      </c>
      <c r="BB32" s="63">
        <v>0</v>
      </c>
      <c r="BC32" s="63">
        <v>0</v>
      </c>
      <c r="BD32" s="63">
        <v>0</v>
      </c>
      <c r="BE32" s="63">
        <v>0</v>
      </c>
      <c r="BF32" s="63">
        <v>0</v>
      </c>
      <c r="BG32" s="19"/>
      <c r="BH32" s="63">
        <v>0</v>
      </c>
      <c r="BI32" s="63">
        <v>0</v>
      </c>
      <c r="BJ32" s="63">
        <v>0</v>
      </c>
      <c r="BK32" s="63">
        <v>0</v>
      </c>
      <c r="BL32" s="63">
        <v>0</v>
      </c>
      <c r="BM32" s="19">
        <v>8923154</v>
      </c>
      <c r="BN32" s="19">
        <f t="shared" si="10"/>
        <v>719.72527827068882</v>
      </c>
      <c r="BO32" s="236"/>
      <c r="BP32" s="19">
        <v>8607263</v>
      </c>
      <c r="BQ32" s="19">
        <v>343172960</v>
      </c>
      <c r="BR32" s="19">
        <v>360703360</v>
      </c>
      <c r="BS32" s="19">
        <v>10627.099609999999</v>
      </c>
      <c r="BT32" s="19">
        <v>12398</v>
      </c>
      <c r="BU32" s="19"/>
      <c r="BV32" s="175">
        <f t="shared" si="11"/>
        <v>1.0546928881845758</v>
      </c>
    </row>
    <row r="33" spans="1:74" s="20" customFormat="1" ht="17.25" customHeight="1" x14ac:dyDescent="0.25">
      <c r="A33" s="48" t="s">
        <v>136</v>
      </c>
      <c r="B33" s="252"/>
      <c r="C33" s="48">
        <v>0</v>
      </c>
      <c r="D33" s="146">
        <v>2017</v>
      </c>
      <c r="E33" s="62">
        <v>2</v>
      </c>
      <c r="F33" s="63">
        <v>88563200</v>
      </c>
      <c r="G33" s="63">
        <v>331217</v>
      </c>
      <c r="H33" s="20">
        <f t="shared" si="12"/>
        <v>3.7539335367765677E-3</v>
      </c>
      <c r="I33" s="63">
        <f t="shared" si="8"/>
        <v>88231983</v>
      </c>
      <c r="J33" s="58"/>
      <c r="K33" s="58">
        <f t="shared" si="1"/>
        <v>88231983</v>
      </c>
      <c r="L33" s="58">
        <f t="shared" si="2"/>
        <v>7116.630343603807</v>
      </c>
      <c r="M33" s="58"/>
      <c r="N33" s="58"/>
      <c r="O33" s="63">
        <v>9677284</v>
      </c>
      <c r="P33" s="18">
        <f t="shared" si="3"/>
        <v>0.1096800011850578</v>
      </c>
      <c r="Q33" s="63">
        <v>2122291</v>
      </c>
      <c r="R33" s="64">
        <f t="shared" si="4"/>
        <v>2.4053533966248951E-2</v>
      </c>
      <c r="S33" s="63">
        <f t="shared" si="13"/>
        <v>18426012</v>
      </c>
      <c r="T33" s="236">
        <f t="shared" si="9"/>
        <v>1486.2084207130183</v>
      </c>
      <c r="U33" s="236"/>
      <c r="V33" s="39">
        <f t="shared" si="6"/>
        <v>0.20883597277871449</v>
      </c>
      <c r="W33" s="18"/>
      <c r="X33" s="63">
        <v>866893</v>
      </c>
      <c r="Y33" s="63">
        <v>6475497</v>
      </c>
      <c r="Z33" s="63">
        <v>124041</v>
      </c>
      <c r="AA33" s="63">
        <v>3387890</v>
      </c>
      <c r="AB33" s="63">
        <v>7585847</v>
      </c>
      <c r="AC33" s="63">
        <v>0</v>
      </c>
      <c r="AD33" s="63">
        <v>-14156</v>
      </c>
      <c r="AE33" s="63">
        <v>0</v>
      </c>
      <c r="AF33" s="63">
        <v>5945271</v>
      </c>
      <c r="AG33" s="63">
        <v>5747982</v>
      </c>
      <c r="AH33" s="63">
        <v>49516760</v>
      </c>
      <c r="AI33" s="63">
        <v>0</v>
      </c>
      <c r="AJ33" s="63">
        <v>1441790</v>
      </c>
      <c r="AK33" s="63">
        <v>33946832</v>
      </c>
      <c r="AL33" s="63">
        <v>39046440</v>
      </c>
      <c r="AM33" s="63">
        <v>728331</v>
      </c>
      <c r="AN33" s="63">
        <v>2539336</v>
      </c>
      <c r="AO33" s="63">
        <v>118647</v>
      </c>
      <c r="AP33" s="63">
        <v>0</v>
      </c>
      <c r="AQ33" s="63">
        <v>1102575</v>
      </c>
      <c r="AR33" s="63">
        <v>6100138</v>
      </c>
      <c r="AS33" s="63">
        <v>325545</v>
      </c>
      <c r="AT33" s="63">
        <v>0</v>
      </c>
      <c r="AU33" s="63">
        <v>9950</v>
      </c>
      <c r="AV33" s="27">
        <v>0</v>
      </c>
      <c r="AW33" s="64">
        <f t="shared" si="7"/>
        <v>0</v>
      </c>
      <c r="AX33" s="63">
        <v>0</v>
      </c>
      <c r="AY33" s="63">
        <v>0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0</v>
      </c>
      <c r="BF33" s="63">
        <v>0</v>
      </c>
      <c r="BG33" s="63">
        <v>0</v>
      </c>
      <c r="BH33" s="63">
        <v>0</v>
      </c>
      <c r="BI33" s="63">
        <v>0</v>
      </c>
      <c r="BJ33" s="63">
        <v>0</v>
      </c>
      <c r="BK33" s="63">
        <v>0</v>
      </c>
      <c r="BL33" s="63">
        <v>0</v>
      </c>
      <c r="BM33" s="19">
        <v>6503761</v>
      </c>
      <c r="BN33" s="19">
        <f t="shared" si="10"/>
        <v>524.58146475237936</v>
      </c>
      <c r="BO33" s="236"/>
      <c r="BP33" s="19">
        <v>8755307</v>
      </c>
      <c r="BQ33" s="19">
        <v>336050720</v>
      </c>
      <c r="BR33" s="19">
        <v>351309792</v>
      </c>
      <c r="BS33" s="19">
        <v>10709.280269999999</v>
      </c>
      <c r="BT33" s="19">
        <v>12398</v>
      </c>
      <c r="BU33" s="19"/>
      <c r="BV33" s="175">
        <f t="shared" si="11"/>
        <v>1.0585445756244676</v>
      </c>
    </row>
    <row r="34" spans="1:74" s="20" customFormat="1" x14ac:dyDescent="0.25">
      <c r="A34" s="48" t="s">
        <v>136</v>
      </c>
      <c r="B34" s="252"/>
      <c r="C34" s="48">
        <v>0</v>
      </c>
      <c r="D34" s="146">
        <v>2018</v>
      </c>
      <c r="E34" s="62">
        <v>2</v>
      </c>
      <c r="F34" s="63">
        <v>85127488</v>
      </c>
      <c r="G34" s="63">
        <v>328365</v>
      </c>
      <c r="H34" s="217">
        <f t="shared" si="12"/>
        <v>3.8722688205159858E-3</v>
      </c>
      <c r="I34" s="63">
        <f t="shared" si="8"/>
        <v>84799123</v>
      </c>
      <c r="J34" s="58"/>
      <c r="K34" s="58">
        <f t="shared" si="1"/>
        <v>84799123</v>
      </c>
      <c r="L34" s="58">
        <f t="shared" si="2"/>
        <v>6839.7421358283591</v>
      </c>
      <c r="M34" s="58"/>
      <c r="N34" s="58"/>
      <c r="O34" s="63">
        <v>11238995</v>
      </c>
      <c r="P34" s="18">
        <f t="shared" si="3"/>
        <v>0.13253668908816427</v>
      </c>
      <c r="Q34" s="63">
        <v>2446934</v>
      </c>
      <c r="R34" s="64">
        <f t="shared" si="4"/>
        <v>2.8855652198195494E-2</v>
      </c>
      <c r="S34" s="63">
        <f t="shared" si="13"/>
        <v>17593221</v>
      </c>
      <c r="T34" s="236">
        <f t="shared" si="9"/>
        <v>1419.0370221003388</v>
      </c>
      <c r="U34" s="236"/>
      <c r="V34" s="39">
        <f t="shared" si="6"/>
        <v>0.20746937441794061</v>
      </c>
      <c r="W34" s="18"/>
      <c r="X34" s="63">
        <v>1027954</v>
      </c>
      <c r="Y34" s="63">
        <v>4766905</v>
      </c>
      <c r="Z34" s="63">
        <v>153922</v>
      </c>
      <c r="AA34" s="63">
        <v>3827441</v>
      </c>
      <c r="AB34" s="63">
        <v>7916505</v>
      </c>
      <c r="AC34" s="63">
        <v>0</v>
      </c>
      <c r="AD34" s="63">
        <v>-99506</v>
      </c>
      <c r="AE34" s="63">
        <v>0</v>
      </c>
      <c r="AF34" s="63">
        <v>6693824</v>
      </c>
      <c r="AG34" s="63">
        <v>5728446</v>
      </c>
      <c r="AH34" s="63">
        <v>43947888</v>
      </c>
      <c r="AI34" s="63">
        <v>0</v>
      </c>
      <c r="AJ34" s="63">
        <v>1513314</v>
      </c>
      <c r="AK34" s="63">
        <v>28853388</v>
      </c>
      <c r="AL34" s="63">
        <v>41179600</v>
      </c>
      <c r="AM34" s="63">
        <v>267280</v>
      </c>
      <c r="AN34" s="63">
        <v>1918336</v>
      </c>
      <c r="AO34" s="63">
        <v>148520</v>
      </c>
      <c r="AP34" s="63">
        <v>0</v>
      </c>
      <c r="AQ34" s="63">
        <v>1364946</v>
      </c>
      <c r="AR34" s="63">
        <v>6237686</v>
      </c>
      <c r="AS34" s="63">
        <v>369668</v>
      </c>
      <c r="AT34" s="63">
        <v>0</v>
      </c>
      <c r="AU34" s="63">
        <v>424564</v>
      </c>
      <c r="AV34" s="27">
        <v>0</v>
      </c>
      <c r="AW34" s="64">
        <f t="shared" si="7"/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63">
        <v>0</v>
      </c>
      <c r="BG34" s="63">
        <v>0</v>
      </c>
      <c r="BH34" s="63">
        <v>0</v>
      </c>
      <c r="BI34" s="63">
        <v>0</v>
      </c>
      <c r="BJ34" s="63">
        <v>0</v>
      </c>
      <c r="BK34" s="63">
        <v>0</v>
      </c>
      <c r="BL34" s="63">
        <v>0</v>
      </c>
      <c r="BM34" s="19">
        <v>6871428</v>
      </c>
      <c r="BN34" s="19">
        <f t="shared" si="10"/>
        <v>554.23681238909501</v>
      </c>
      <c r="BO34" s="236"/>
      <c r="BP34" s="19">
        <v>4008178</v>
      </c>
      <c r="BQ34" s="19">
        <v>440944064</v>
      </c>
      <c r="BR34" s="19">
        <v>451823680</v>
      </c>
      <c r="BS34" s="19">
        <v>10759.719730000001</v>
      </c>
      <c r="BT34" s="19">
        <v>12398</v>
      </c>
      <c r="BU34" s="19"/>
      <c r="BV34" s="175">
        <f t="shared" si="11"/>
        <v>1.0608939888623568</v>
      </c>
    </row>
    <row r="35" spans="1:74" s="23" customFormat="1" ht="17.25" customHeight="1" thickBot="1" x14ac:dyDescent="0.3">
      <c r="A35" s="16" t="s">
        <v>136</v>
      </c>
      <c r="B35" s="253"/>
      <c r="C35" s="16">
        <v>0</v>
      </c>
      <c r="D35" s="148">
        <v>2019</v>
      </c>
      <c r="E35" s="65">
        <v>2</v>
      </c>
      <c r="F35" s="66">
        <v>90586408</v>
      </c>
      <c r="G35" s="66">
        <v>489207</v>
      </c>
      <c r="H35" s="218">
        <f t="shared" si="12"/>
        <v>5.4297691223504268E-3</v>
      </c>
      <c r="I35" s="66">
        <f t="shared" si="8"/>
        <v>90097201</v>
      </c>
      <c r="J35" s="149">
        <f>LN(I35/I11)/(2019-1995)</f>
        <v>4.022037170047179E-2</v>
      </c>
      <c r="K35" s="116">
        <f t="shared" si="1"/>
        <v>90097201</v>
      </c>
      <c r="L35" s="116">
        <f t="shared" si="2"/>
        <v>7267.0754153895787</v>
      </c>
      <c r="M35" s="149">
        <f>LN(L35/L11)/(2019-1995)</f>
        <v>2.0102474973751651E-2</v>
      </c>
      <c r="N35" s="184">
        <f>AVERAGE(L33:L35)</f>
        <v>7074.4826316072476</v>
      </c>
      <c r="O35" s="66">
        <v>12279120</v>
      </c>
      <c r="P35" s="21">
        <f t="shared" si="3"/>
        <v>0.13628747467970731</v>
      </c>
      <c r="Q35" s="66">
        <v>2163673</v>
      </c>
      <c r="R35" s="67">
        <f t="shared" si="4"/>
        <v>2.401487477951729E-2</v>
      </c>
      <c r="S35" s="66">
        <f t="shared" si="13"/>
        <v>18140790</v>
      </c>
      <c r="T35" s="238">
        <f t="shared" si="9"/>
        <v>1463.2029359574126</v>
      </c>
      <c r="U35" s="238">
        <f t="shared" ref="U35" si="14">AVERAGE(T33:T35)</f>
        <v>1456.1494595902566</v>
      </c>
      <c r="V35" s="194">
        <f t="shared" si="6"/>
        <v>0.20134687646955871</v>
      </c>
      <c r="W35" s="21"/>
      <c r="X35" s="66">
        <v>1012484</v>
      </c>
      <c r="Y35" s="66">
        <v>5310600</v>
      </c>
      <c r="Z35" s="66">
        <v>153198</v>
      </c>
      <c r="AA35" s="66">
        <v>3854807</v>
      </c>
      <c r="AB35" s="66">
        <v>7927813</v>
      </c>
      <c r="AC35" s="66">
        <v>0</v>
      </c>
      <c r="AD35" s="66">
        <v>-118112</v>
      </c>
      <c r="AE35" s="66">
        <v>0</v>
      </c>
      <c r="AF35" s="66">
        <v>6168749</v>
      </c>
      <c r="AG35" s="66">
        <v>4843129</v>
      </c>
      <c r="AH35" s="66">
        <v>48178104</v>
      </c>
      <c r="AI35" s="66">
        <v>40</v>
      </c>
      <c r="AJ35" s="66">
        <v>1503240</v>
      </c>
      <c r="AK35" s="66">
        <v>35267776</v>
      </c>
      <c r="AL35" s="66">
        <v>42408304</v>
      </c>
      <c r="AM35" s="66">
        <v>358324</v>
      </c>
      <c r="AN35" s="66">
        <v>1730419</v>
      </c>
      <c r="AO35" s="66">
        <v>71171</v>
      </c>
      <c r="AP35" s="66">
        <v>0</v>
      </c>
      <c r="AQ35" s="66">
        <v>1663527</v>
      </c>
      <c r="AR35" s="66">
        <v>5379625</v>
      </c>
      <c r="AS35" s="66">
        <v>428224</v>
      </c>
      <c r="AT35" s="66">
        <v>0</v>
      </c>
      <c r="AU35" s="66">
        <v>99395</v>
      </c>
      <c r="AV35" s="28">
        <v>0</v>
      </c>
      <c r="AW35" s="67">
        <f t="shared" si="7"/>
        <v>0</v>
      </c>
      <c r="AX35" s="66">
        <v>0</v>
      </c>
      <c r="AY35" s="66">
        <v>0</v>
      </c>
      <c r="AZ35" s="66">
        <v>0</v>
      </c>
      <c r="BA35" s="66">
        <v>0</v>
      </c>
      <c r="BB35" s="66">
        <v>0</v>
      </c>
      <c r="BC35" s="66">
        <v>0</v>
      </c>
      <c r="BD35" s="66">
        <v>0</v>
      </c>
      <c r="BE35" s="66">
        <v>0</v>
      </c>
      <c r="BF35" s="66">
        <v>0</v>
      </c>
      <c r="BG35" s="66">
        <v>0</v>
      </c>
      <c r="BH35" s="66">
        <v>0</v>
      </c>
      <c r="BI35" s="66">
        <v>0</v>
      </c>
      <c r="BJ35" s="66">
        <v>0</v>
      </c>
      <c r="BK35" s="66">
        <v>0</v>
      </c>
      <c r="BL35" s="66">
        <v>0</v>
      </c>
      <c r="BM35" s="22">
        <v>6364429</v>
      </c>
      <c r="BN35" s="19">
        <f t="shared" si="10"/>
        <v>513.34320051621228</v>
      </c>
      <c r="BO35" s="238">
        <f t="shared" ref="BO35" si="15">AVERAGE(BN33:BN35)</f>
        <v>530.72049255256218</v>
      </c>
      <c r="BP35" s="22">
        <v>5916878</v>
      </c>
      <c r="BQ35" s="22">
        <v>415110912</v>
      </c>
      <c r="BR35" s="22">
        <v>427392224</v>
      </c>
      <c r="BS35" s="22">
        <v>10754.29004</v>
      </c>
      <c r="BT35" s="22">
        <v>12398</v>
      </c>
      <c r="BU35" s="22">
        <f>AVERAGE(BT33:BT35)</f>
        <v>12398</v>
      </c>
      <c r="BV35" s="276">
        <f t="shared" si="11"/>
        <v>1.0606416095907414</v>
      </c>
    </row>
    <row r="36" spans="1:74" ht="16.5" thickTop="1" x14ac:dyDescent="0.25">
      <c r="A36" s="68" t="s">
        <v>138</v>
      </c>
      <c r="B36" s="254"/>
      <c r="C36" s="68">
        <v>0</v>
      </c>
      <c r="D36" s="141">
        <v>1995</v>
      </c>
      <c r="E36" s="69">
        <v>8</v>
      </c>
      <c r="F36" s="70">
        <v>12816400</v>
      </c>
      <c r="G36" s="70">
        <v>536159</v>
      </c>
      <c r="H36">
        <f t="shared" si="12"/>
        <v>4.3660299500636837E-2</v>
      </c>
      <c r="I36" s="70">
        <f t="shared" si="8"/>
        <v>12280241</v>
      </c>
      <c r="J36" s="70"/>
      <c r="K36" s="70">
        <f t="shared" si="1"/>
        <v>12280241</v>
      </c>
      <c r="L36" s="70">
        <f t="shared" si="2"/>
        <v>2168.1216454802261</v>
      </c>
      <c r="M36" s="70"/>
      <c r="N36" s="70"/>
      <c r="O36" s="71">
        <v>615486</v>
      </c>
      <c r="P36" s="40">
        <f t="shared" si="3"/>
        <v>5.0120026146066678E-2</v>
      </c>
      <c r="Q36" s="70">
        <v>1460779</v>
      </c>
      <c r="R36" s="72">
        <f t="shared" si="4"/>
        <v>0.11895361011237483</v>
      </c>
      <c r="S36" s="169">
        <f t="shared" ref="S36:S46" si="16">F36-G36-O36-Q36-AF36-AG36-AI36-AJ36-AK36-SUM(AM36:AU36)</f>
        <v>2216820</v>
      </c>
      <c r="T36" s="281">
        <f t="shared" si="9"/>
        <v>391.38771186440675</v>
      </c>
      <c r="U36" s="281"/>
      <c r="V36" s="168">
        <f t="shared" si="6"/>
        <v>0.18051925853898143</v>
      </c>
      <c r="W36" s="125"/>
      <c r="X36" s="70">
        <v>0</v>
      </c>
      <c r="Y36" s="70">
        <v>0</v>
      </c>
      <c r="Z36" s="70">
        <v>0</v>
      </c>
      <c r="AA36" s="70">
        <v>0</v>
      </c>
      <c r="AB36" s="70">
        <v>0</v>
      </c>
      <c r="AC36" s="70">
        <v>0</v>
      </c>
      <c r="AD36" s="70">
        <v>0</v>
      </c>
      <c r="AE36" s="70">
        <v>0</v>
      </c>
      <c r="AF36" s="70">
        <v>73045</v>
      </c>
      <c r="AG36" s="70">
        <v>156654</v>
      </c>
      <c r="AH36" s="70">
        <v>7394132</v>
      </c>
      <c r="AI36" s="70">
        <v>0</v>
      </c>
      <c r="AJ36" s="70">
        <v>84046</v>
      </c>
      <c r="AK36" s="70">
        <v>3855619</v>
      </c>
      <c r="AL36" s="70">
        <v>5422268</v>
      </c>
      <c r="AM36" s="70">
        <v>0</v>
      </c>
      <c r="AN36" s="70">
        <v>0</v>
      </c>
      <c r="AO36" s="70">
        <v>0</v>
      </c>
      <c r="AP36" s="70">
        <v>0</v>
      </c>
      <c r="AQ36" s="70">
        <v>435933</v>
      </c>
      <c r="AR36" s="70">
        <v>3313321</v>
      </c>
      <c r="AS36" s="70">
        <v>68538</v>
      </c>
      <c r="AT36" s="70">
        <v>0</v>
      </c>
      <c r="AU36" s="70">
        <v>0</v>
      </c>
      <c r="AV36" s="74">
        <v>0</v>
      </c>
      <c r="AW36" s="75">
        <f t="shared" si="7"/>
        <v>0</v>
      </c>
      <c r="AX36" s="70">
        <v>0</v>
      </c>
      <c r="AY36" s="70">
        <v>0</v>
      </c>
      <c r="AZ36" s="70">
        <v>0</v>
      </c>
      <c r="BA36" s="70">
        <v>0</v>
      </c>
      <c r="BB36" s="70">
        <v>0</v>
      </c>
      <c r="BC36" s="70">
        <v>0</v>
      </c>
      <c r="BD36" s="70">
        <v>0</v>
      </c>
      <c r="BE36" s="70">
        <v>0</v>
      </c>
      <c r="BF36" s="70">
        <v>0</v>
      </c>
      <c r="BG36" s="70">
        <v>0</v>
      </c>
      <c r="BH36" s="70">
        <v>0</v>
      </c>
      <c r="BI36" s="70">
        <v>0</v>
      </c>
      <c r="BJ36" s="70">
        <v>0</v>
      </c>
      <c r="BK36" s="70">
        <v>0</v>
      </c>
      <c r="BL36" s="70">
        <v>0</v>
      </c>
      <c r="BM36" s="55">
        <v>3265014</v>
      </c>
      <c r="BN36" s="32">
        <f>BM36/BT36</f>
        <v>576.45021186440681</v>
      </c>
      <c r="BO36" s="281"/>
      <c r="BP36" s="4">
        <v>5273173</v>
      </c>
      <c r="BQ36" s="4">
        <v>167851472</v>
      </c>
      <c r="BR36" s="4">
        <v>176389648</v>
      </c>
      <c r="BS36" s="4">
        <v>2784.1398899999999</v>
      </c>
      <c r="BT36" s="4">
        <v>5664</v>
      </c>
      <c r="BV36" s="175">
        <f t="shared" si="11"/>
        <v>-6.7436765528024745E-3</v>
      </c>
    </row>
    <row r="37" spans="1:74" x14ac:dyDescent="0.25">
      <c r="A37" s="68" t="s">
        <v>138</v>
      </c>
      <c r="B37" s="255"/>
      <c r="C37" s="68">
        <v>0</v>
      </c>
      <c r="D37" s="141">
        <v>1996</v>
      </c>
      <c r="E37" s="77">
        <v>8</v>
      </c>
      <c r="F37" s="59">
        <v>11864148</v>
      </c>
      <c r="G37" s="59">
        <v>587695</v>
      </c>
      <c r="H37">
        <f t="shared" si="12"/>
        <v>5.2117008779267733E-2</v>
      </c>
      <c r="I37" s="59">
        <f t="shared" si="8"/>
        <v>11276453</v>
      </c>
      <c r="J37" s="59"/>
      <c r="K37" s="59">
        <f t="shared" si="1"/>
        <v>11276453</v>
      </c>
      <c r="L37" s="59">
        <f t="shared" si="2"/>
        <v>1851.0264281024295</v>
      </c>
      <c r="M37" s="59"/>
      <c r="N37" s="59"/>
      <c r="O37" s="78">
        <v>531032</v>
      </c>
      <c r="P37" s="13">
        <f t="shared" si="3"/>
        <v>4.7092113096201441E-2</v>
      </c>
      <c r="Q37" s="59">
        <v>1598694</v>
      </c>
      <c r="R37" s="79">
        <f t="shared" si="4"/>
        <v>0.14177277198778729</v>
      </c>
      <c r="S37" s="73">
        <f t="shared" si="16"/>
        <v>2497178</v>
      </c>
      <c r="T37" s="281">
        <f t="shared" si="9"/>
        <v>409.91103086014448</v>
      </c>
      <c r="U37" s="281"/>
      <c r="V37" s="131">
        <f t="shared" si="6"/>
        <v>0.22145066360849461</v>
      </c>
      <c r="W37" s="54"/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9">
        <v>0</v>
      </c>
      <c r="AD37" s="59">
        <v>0</v>
      </c>
      <c r="AE37" s="59">
        <v>0</v>
      </c>
      <c r="AF37" s="59">
        <v>8562</v>
      </c>
      <c r="AG37" s="59">
        <v>137560</v>
      </c>
      <c r="AH37" s="59">
        <v>6140967</v>
      </c>
      <c r="AI37" s="59">
        <v>7728</v>
      </c>
      <c r="AJ37" s="59">
        <v>50471</v>
      </c>
      <c r="AK37" s="59">
        <v>3635474</v>
      </c>
      <c r="AL37" s="59">
        <v>5723181</v>
      </c>
      <c r="AM37" s="59">
        <v>0</v>
      </c>
      <c r="AN37" s="59">
        <v>0</v>
      </c>
      <c r="AO37" s="59">
        <v>0</v>
      </c>
      <c r="AP37" s="59">
        <v>0</v>
      </c>
      <c r="AQ37" s="59">
        <v>449549</v>
      </c>
      <c r="AR37" s="59">
        <v>2306218</v>
      </c>
      <c r="AS37" s="59">
        <v>53987</v>
      </c>
      <c r="AT37" s="59">
        <v>0</v>
      </c>
      <c r="AU37" s="59">
        <v>0</v>
      </c>
      <c r="AV37" s="80">
        <v>0</v>
      </c>
      <c r="AW37" s="81">
        <f t="shared" si="7"/>
        <v>0</v>
      </c>
      <c r="AX37" s="59">
        <v>0</v>
      </c>
      <c r="AY37" s="59">
        <v>0</v>
      </c>
      <c r="AZ37" s="59">
        <v>0</v>
      </c>
      <c r="BA37" s="59">
        <v>0</v>
      </c>
      <c r="BB37" s="59">
        <v>0</v>
      </c>
      <c r="BC37" s="59">
        <v>0</v>
      </c>
      <c r="BD37" s="59">
        <v>0</v>
      </c>
      <c r="BE37" s="59">
        <v>0</v>
      </c>
      <c r="BF37" s="59">
        <v>0</v>
      </c>
      <c r="BG37" s="59">
        <v>0</v>
      </c>
      <c r="BH37" s="59">
        <v>0</v>
      </c>
      <c r="BI37" s="59">
        <v>0</v>
      </c>
      <c r="BJ37" s="59">
        <v>0</v>
      </c>
      <c r="BK37" s="59">
        <v>0</v>
      </c>
      <c r="BL37" s="59">
        <v>0</v>
      </c>
      <c r="BM37" s="55">
        <v>3989553</v>
      </c>
      <c r="BN37" s="32">
        <f t="shared" ref="BN37:BN100" si="17">BM37/BT37</f>
        <v>654.88394615889695</v>
      </c>
      <c r="BO37" s="281"/>
      <c r="BP37" s="4">
        <v>6026588</v>
      </c>
      <c r="BQ37" s="4">
        <v>176163984</v>
      </c>
      <c r="BR37" s="4">
        <v>186180128</v>
      </c>
      <c r="BS37" s="4">
        <v>2784.1398899999999</v>
      </c>
      <c r="BT37" s="4">
        <v>6092</v>
      </c>
      <c r="BV37" s="175">
        <f t="shared" si="11"/>
        <v>2.9679362767945958E-2</v>
      </c>
    </row>
    <row r="38" spans="1:74" x14ac:dyDescent="0.25">
      <c r="A38" s="68" t="s">
        <v>138</v>
      </c>
      <c r="B38" s="255"/>
      <c r="C38" s="68">
        <v>0</v>
      </c>
      <c r="D38" s="141">
        <v>1997</v>
      </c>
      <c r="E38" s="77">
        <v>8</v>
      </c>
      <c r="F38" s="59">
        <v>14917709</v>
      </c>
      <c r="G38" s="59">
        <v>1207579</v>
      </c>
      <c r="H38">
        <f t="shared" si="12"/>
        <v>8.8079325287214641E-2</v>
      </c>
      <c r="I38" s="59">
        <f t="shared" si="8"/>
        <v>13710130</v>
      </c>
      <c r="J38" s="59"/>
      <c r="K38" s="59">
        <f t="shared" si="1"/>
        <v>13710130</v>
      </c>
      <c r="L38" s="59">
        <f t="shared" si="2"/>
        <v>2195.7286995515697</v>
      </c>
      <c r="M38" s="59"/>
      <c r="N38" s="59"/>
      <c r="O38" s="78">
        <v>415400</v>
      </c>
      <c r="P38" s="13">
        <f t="shared" si="3"/>
        <v>3.0298764490198124E-2</v>
      </c>
      <c r="Q38" s="59">
        <v>1260503</v>
      </c>
      <c r="R38" s="79">
        <f t="shared" si="4"/>
        <v>9.1939536678353889E-2</v>
      </c>
      <c r="S38" s="73">
        <f t="shared" si="16"/>
        <v>2803966</v>
      </c>
      <c r="T38" s="281">
        <f t="shared" si="9"/>
        <v>449.06566303651505</v>
      </c>
      <c r="U38" s="281"/>
      <c r="V38" s="131">
        <f t="shared" si="6"/>
        <v>0.20451782732913545</v>
      </c>
      <c r="W38" s="54"/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7510</v>
      </c>
      <c r="AG38" s="59">
        <v>395847</v>
      </c>
      <c r="AH38" s="59">
        <v>8712429</v>
      </c>
      <c r="AI38" s="59">
        <v>39980</v>
      </c>
      <c r="AJ38" s="59">
        <v>48845</v>
      </c>
      <c r="AK38" s="59">
        <v>3821387</v>
      </c>
      <c r="AL38" s="59">
        <v>6205280</v>
      </c>
      <c r="AM38" s="59">
        <v>0</v>
      </c>
      <c r="AN38" s="59">
        <v>0</v>
      </c>
      <c r="AO38" s="59">
        <v>0</v>
      </c>
      <c r="AP38" s="59">
        <v>0</v>
      </c>
      <c r="AQ38" s="59">
        <v>461477</v>
      </c>
      <c r="AR38" s="59">
        <v>4328169</v>
      </c>
      <c r="AS38" s="59">
        <v>127046</v>
      </c>
      <c r="AT38" s="59">
        <v>0</v>
      </c>
      <c r="AU38" s="59">
        <v>0</v>
      </c>
      <c r="AV38" s="80">
        <v>0</v>
      </c>
      <c r="AW38" s="81">
        <f t="shared" si="7"/>
        <v>0</v>
      </c>
      <c r="AX38" s="59">
        <v>0</v>
      </c>
      <c r="AY38" s="59">
        <v>0</v>
      </c>
      <c r="AZ38" s="59">
        <v>0</v>
      </c>
      <c r="BA38" s="59">
        <v>0</v>
      </c>
      <c r="BB38" s="59">
        <v>0</v>
      </c>
      <c r="BC38" s="59">
        <v>0</v>
      </c>
      <c r="BD38" s="59">
        <v>0</v>
      </c>
      <c r="BE38" s="59">
        <v>0</v>
      </c>
      <c r="BF38" s="59">
        <v>0</v>
      </c>
      <c r="BG38" s="59">
        <v>0</v>
      </c>
      <c r="BH38" s="59">
        <v>0</v>
      </c>
      <c r="BI38" s="59">
        <v>0</v>
      </c>
      <c r="BJ38" s="59">
        <v>0</v>
      </c>
      <c r="BK38" s="59">
        <v>0</v>
      </c>
      <c r="BL38" s="59">
        <v>0</v>
      </c>
      <c r="BM38" s="55">
        <v>4440869</v>
      </c>
      <c r="BN38" s="32">
        <f t="shared" si="17"/>
        <v>711.22181294042275</v>
      </c>
      <c r="BO38" s="281"/>
      <c r="BP38" s="4">
        <v>6637917</v>
      </c>
      <c r="BQ38" s="4">
        <v>162295984</v>
      </c>
      <c r="BR38" s="4">
        <v>173374768</v>
      </c>
      <c r="BS38" s="4">
        <v>2786.23999</v>
      </c>
      <c r="BT38" s="4">
        <v>6244</v>
      </c>
      <c r="BV38" s="175">
        <f t="shared" si="11"/>
        <v>4.2378658585294743E-2</v>
      </c>
    </row>
    <row r="39" spans="1:74" x14ac:dyDescent="0.25">
      <c r="A39" s="68" t="s">
        <v>138</v>
      </c>
      <c r="B39" s="255"/>
      <c r="C39" s="68">
        <v>0</v>
      </c>
      <c r="D39" s="141">
        <v>1998</v>
      </c>
      <c r="E39" s="77">
        <v>8</v>
      </c>
      <c r="F39" s="59">
        <v>12995594</v>
      </c>
      <c r="G39" s="59">
        <v>1116266</v>
      </c>
      <c r="H39">
        <f t="shared" si="12"/>
        <v>9.396709982248154E-2</v>
      </c>
      <c r="I39" s="59">
        <f t="shared" si="8"/>
        <v>11879328</v>
      </c>
      <c r="J39" s="59"/>
      <c r="K39" s="59">
        <f t="shared" si="1"/>
        <v>11879328</v>
      </c>
      <c r="L39" s="59">
        <f t="shared" si="2"/>
        <v>1902.5188981422166</v>
      </c>
      <c r="M39" s="59"/>
      <c r="N39" s="59"/>
      <c r="O39" s="78">
        <v>131897</v>
      </c>
      <c r="P39" s="13">
        <f t="shared" si="3"/>
        <v>1.11030691298363E-2</v>
      </c>
      <c r="Q39" s="59">
        <v>1268997</v>
      </c>
      <c r="R39" s="79">
        <f t="shared" si="4"/>
        <v>0.10682397186103457</v>
      </c>
      <c r="S39" s="73">
        <f t="shared" si="16"/>
        <v>2895278</v>
      </c>
      <c r="T39" s="281">
        <f t="shared" si="9"/>
        <v>463.68962203715569</v>
      </c>
      <c r="U39" s="281"/>
      <c r="V39" s="131">
        <f t="shared" si="6"/>
        <v>0.24372405577150491</v>
      </c>
      <c r="W39" s="54"/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65601</v>
      </c>
      <c r="AG39" s="59">
        <v>435481</v>
      </c>
      <c r="AH39" s="59">
        <v>7030223</v>
      </c>
      <c r="AI39" s="59">
        <v>198488</v>
      </c>
      <c r="AJ39" s="59">
        <v>51296</v>
      </c>
      <c r="AK39" s="59">
        <v>2776178</v>
      </c>
      <c r="AL39" s="59">
        <v>5965371</v>
      </c>
      <c r="AM39" s="59">
        <v>0</v>
      </c>
      <c r="AN39" s="59">
        <v>0</v>
      </c>
      <c r="AO39" s="59">
        <v>0</v>
      </c>
      <c r="AP39" s="59">
        <v>0</v>
      </c>
      <c r="AQ39" s="59">
        <v>436036</v>
      </c>
      <c r="AR39" s="59">
        <v>3505056</v>
      </c>
      <c r="AS39" s="59">
        <v>115020</v>
      </c>
      <c r="AT39" s="59">
        <v>0</v>
      </c>
      <c r="AU39" s="59">
        <v>0</v>
      </c>
      <c r="AV39" s="80">
        <v>0</v>
      </c>
      <c r="AW39" s="81">
        <f t="shared" si="7"/>
        <v>0</v>
      </c>
      <c r="AX39" s="59">
        <v>0</v>
      </c>
      <c r="AY39" s="59">
        <v>0</v>
      </c>
      <c r="AZ39" s="59">
        <v>0</v>
      </c>
      <c r="BA39" s="59">
        <v>0</v>
      </c>
      <c r="BB39" s="59">
        <v>0</v>
      </c>
      <c r="BC39" s="59">
        <v>0</v>
      </c>
      <c r="BD39" s="59">
        <v>0</v>
      </c>
      <c r="BE39" s="59">
        <v>0</v>
      </c>
      <c r="BF39" s="59">
        <v>0</v>
      </c>
      <c r="BG39" s="59">
        <v>0</v>
      </c>
      <c r="BH39" s="59">
        <v>0</v>
      </c>
      <c r="BI39" s="59">
        <v>0</v>
      </c>
      <c r="BJ39" s="59">
        <v>0</v>
      </c>
      <c r="BK39" s="59">
        <v>0</v>
      </c>
      <c r="BL39" s="59">
        <v>0</v>
      </c>
      <c r="BM39" s="55">
        <v>1438191</v>
      </c>
      <c r="BN39" s="32">
        <f t="shared" si="17"/>
        <v>230.33167841127482</v>
      </c>
      <c r="BO39" s="281"/>
      <c r="BP39" s="4">
        <v>7437798</v>
      </c>
      <c r="BQ39" s="4">
        <v>173410816</v>
      </c>
      <c r="BR39" s="4">
        <v>182286800</v>
      </c>
      <c r="BS39" s="4">
        <v>2786.4499500000002</v>
      </c>
      <c r="BT39" s="4">
        <v>6244</v>
      </c>
      <c r="BV39" s="175">
        <f t="shared" si="11"/>
        <v>4.2416335183555171E-2</v>
      </c>
    </row>
    <row r="40" spans="1:74" x14ac:dyDescent="0.25">
      <c r="A40" s="68" t="s">
        <v>138</v>
      </c>
      <c r="B40" s="255"/>
      <c r="C40" s="68">
        <v>0</v>
      </c>
      <c r="D40" s="141">
        <v>1999</v>
      </c>
      <c r="E40" s="77">
        <v>8</v>
      </c>
      <c r="F40" s="59">
        <v>19561422</v>
      </c>
      <c r="G40" s="59">
        <v>1999404</v>
      </c>
      <c r="H40">
        <f t="shared" si="12"/>
        <v>0.1138481921610603</v>
      </c>
      <c r="I40" s="59">
        <f t="shared" si="8"/>
        <v>17562018</v>
      </c>
      <c r="J40" s="59"/>
      <c r="K40" s="59">
        <f t="shared" si="1"/>
        <v>17562018</v>
      </c>
      <c r="L40" s="59">
        <f t="shared" si="2"/>
        <v>2812.622998078155</v>
      </c>
      <c r="M40" s="59"/>
      <c r="N40" s="59"/>
      <c r="O40" s="78">
        <v>275256</v>
      </c>
      <c r="P40" s="13">
        <f t="shared" si="3"/>
        <v>1.5673369654899568E-2</v>
      </c>
      <c r="Q40" s="59">
        <v>1851332</v>
      </c>
      <c r="R40" s="79">
        <f t="shared" si="4"/>
        <v>0.10541681485578708</v>
      </c>
      <c r="S40" s="73">
        <f t="shared" si="16"/>
        <v>7349596</v>
      </c>
      <c r="T40" s="281">
        <f t="shared" si="9"/>
        <v>1177.0653427290199</v>
      </c>
      <c r="U40" s="281"/>
      <c r="V40" s="131">
        <f t="shared" si="6"/>
        <v>0.41849382001544472</v>
      </c>
      <c r="W40" s="54"/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87424</v>
      </c>
      <c r="AG40" s="59">
        <v>490169</v>
      </c>
      <c r="AH40" s="59">
        <v>7427353</v>
      </c>
      <c r="AI40" s="59">
        <v>198893</v>
      </c>
      <c r="AJ40" s="59">
        <v>61458</v>
      </c>
      <c r="AK40" s="59">
        <v>3586068</v>
      </c>
      <c r="AL40" s="59">
        <v>12134069</v>
      </c>
      <c r="AM40" s="59">
        <v>0</v>
      </c>
      <c r="AN40" s="59">
        <v>0</v>
      </c>
      <c r="AO40" s="59">
        <v>0</v>
      </c>
      <c r="AP40" s="59">
        <v>0</v>
      </c>
      <c r="AQ40" s="59">
        <v>509599</v>
      </c>
      <c r="AR40" s="59">
        <v>3122286</v>
      </c>
      <c r="AS40" s="59">
        <v>29937</v>
      </c>
      <c r="AT40" s="59">
        <v>0</v>
      </c>
      <c r="AU40" s="59">
        <v>0</v>
      </c>
      <c r="AV40" s="80">
        <v>0</v>
      </c>
      <c r="AW40" s="81">
        <f t="shared" si="7"/>
        <v>0</v>
      </c>
      <c r="AX40" s="59">
        <v>0</v>
      </c>
      <c r="AY40" s="59">
        <v>0</v>
      </c>
      <c r="AZ40" s="59">
        <v>0</v>
      </c>
      <c r="BA40" s="59">
        <v>0</v>
      </c>
      <c r="BB40" s="59">
        <v>0</v>
      </c>
      <c r="BC40" s="59">
        <v>0</v>
      </c>
      <c r="BD40" s="59">
        <v>0</v>
      </c>
      <c r="BE40" s="59">
        <v>0</v>
      </c>
      <c r="BF40" s="59">
        <v>0</v>
      </c>
      <c r="BG40" s="59">
        <v>0</v>
      </c>
      <c r="BH40" s="59">
        <v>0</v>
      </c>
      <c r="BI40" s="59">
        <v>0</v>
      </c>
      <c r="BJ40" s="59">
        <v>0</v>
      </c>
      <c r="BK40" s="59">
        <v>0</v>
      </c>
      <c r="BL40" s="59">
        <v>0</v>
      </c>
      <c r="BM40" s="55">
        <v>1441590</v>
      </c>
      <c r="BN40" s="32">
        <f t="shared" si="17"/>
        <v>230.87604099935939</v>
      </c>
      <c r="BO40" s="281"/>
      <c r="BP40" s="4">
        <v>6881578</v>
      </c>
      <c r="BQ40" s="4">
        <v>184422496</v>
      </c>
      <c r="BR40" s="4">
        <v>192745664</v>
      </c>
      <c r="BS40" s="4">
        <v>2865.26001</v>
      </c>
      <c r="BT40" s="4">
        <v>6244</v>
      </c>
      <c r="BV40" s="175">
        <f t="shared" si="11"/>
        <v>5.6361702038528957E-2</v>
      </c>
    </row>
    <row r="41" spans="1:74" x14ac:dyDescent="0.25">
      <c r="A41" s="68" t="s">
        <v>138</v>
      </c>
      <c r="B41" s="255"/>
      <c r="C41" s="68">
        <v>0</v>
      </c>
      <c r="D41" s="141">
        <v>2000</v>
      </c>
      <c r="E41" s="77">
        <v>8</v>
      </c>
      <c r="F41" s="59">
        <v>34601960</v>
      </c>
      <c r="G41" s="59">
        <v>2243255</v>
      </c>
      <c r="H41">
        <f t="shared" si="12"/>
        <v>6.9324622230710412E-2</v>
      </c>
      <c r="I41" s="59">
        <f t="shared" si="8"/>
        <v>32358705</v>
      </c>
      <c r="J41" s="59"/>
      <c r="K41" s="82">
        <f t="shared" si="1"/>
        <v>32358705</v>
      </c>
      <c r="L41" s="82">
        <f t="shared" si="2"/>
        <v>5182.3678731582322</v>
      </c>
      <c r="M41" s="59"/>
      <c r="N41" s="59"/>
      <c r="O41" s="82">
        <v>17489872</v>
      </c>
      <c r="P41" s="15">
        <f t="shared" si="3"/>
        <v>0.54049975114887938</v>
      </c>
      <c r="Q41" s="59">
        <v>1554032</v>
      </c>
      <c r="R41" s="79">
        <f t="shared" si="4"/>
        <v>4.8025160463003695E-2</v>
      </c>
      <c r="S41" s="73">
        <f t="shared" si="16"/>
        <v>2651469</v>
      </c>
      <c r="T41" s="281">
        <f t="shared" si="9"/>
        <v>424.64269698910954</v>
      </c>
      <c r="U41" s="281"/>
      <c r="V41" s="131">
        <f t="shared" si="6"/>
        <v>8.1939898398282626E-2</v>
      </c>
      <c r="W41" s="54"/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85025</v>
      </c>
      <c r="AG41" s="59">
        <v>452923</v>
      </c>
      <c r="AH41" s="59">
        <v>10040539</v>
      </c>
      <c r="AI41" s="59">
        <v>178613</v>
      </c>
      <c r="AJ41" s="59">
        <v>66247</v>
      </c>
      <c r="AK41" s="59">
        <v>4684088</v>
      </c>
      <c r="AL41" s="59">
        <v>24561422</v>
      </c>
      <c r="AM41" s="59">
        <v>0</v>
      </c>
      <c r="AN41" s="59">
        <v>0</v>
      </c>
      <c r="AO41" s="59">
        <v>0</v>
      </c>
      <c r="AP41" s="59">
        <v>0</v>
      </c>
      <c r="AQ41" s="59">
        <v>471521</v>
      </c>
      <c r="AR41" s="59">
        <v>4669970</v>
      </c>
      <c r="AS41" s="59">
        <v>54945</v>
      </c>
      <c r="AT41" s="59">
        <v>0</v>
      </c>
      <c r="AU41" s="59">
        <v>0</v>
      </c>
      <c r="AV41" s="80">
        <v>0</v>
      </c>
      <c r="AW41" s="81">
        <f t="shared" si="7"/>
        <v>0</v>
      </c>
      <c r="AX41" s="59">
        <v>0</v>
      </c>
      <c r="AY41" s="59">
        <v>0</v>
      </c>
      <c r="AZ41" s="59">
        <v>0</v>
      </c>
      <c r="BA41" s="59">
        <v>0</v>
      </c>
      <c r="BB41" s="59">
        <v>0</v>
      </c>
      <c r="BC41" s="59">
        <v>0</v>
      </c>
      <c r="BD41" s="59">
        <v>0</v>
      </c>
      <c r="BE41" s="59">
        <v>0</v>
      </c>
      <c r="BF41" s="59">
        <v>0</v>
      </c>
      <c r="BG41" s="59">
        <v>0</v>
      </c>
      <c r="BH41" s="59">
        <v>0</v>
      </c>
      <c r="BI41" s="59">
        <v>0</v>
      </c>
      <c r="BJ41" s="59">
        <v>0</v>
      </c>
      <c r="BK41" s="59">
        <v>0</v>
      </c>
      <c r="BL41" s="59">
        <v>0</v>
      </c>
      <c r="BM41" s="55">
        <v>1432418</v>
      </c>
      <c r="BN41" s="32">
        <f t="shared" si="17"/>
        <v>229.40711082639334</v>
      </c>
      <c r="BO41" s="281"/>
      <c r="BP41" s="4">
        <v>5641477</v>
      </c>
      <c r="BQ41" s="4">
        <v>198790336</v>
      </c>
      <c r="BR41" s="4">
        <v>205864224</v>
      </c>
      <c r="BS41" s="4">
        <v>2866.2900399999999</v>
      </c>
      <c r="BT41" s="4">
        <v>6244</v>
      </c>
      <c r="BV41" s="175">
        <f t="shared" si="11"/>
        <v>5.6541414333126941E-2</v>
      </c>
    </row>
    <row r="42" spans="1:74" x14ac:dyDescent="0.25">
      <c r="A42" s="68" t="s">
        <v>138</v>
      </c>
      <c r="B42" s="255"/>
      <c r="C42" s="68">
        <v>0</v>
      </c>
      <c r="D42" s="141">
        <v>2001</v>
      </c>
      <c r="E42" s="77">
        <v>8</v>
      </c>
      <c r="F42" s="59">
        <v>19221720</v>
      </c>
      <c r="G42" s="59">
        <v>3469884</v>
      </c>
      <c r="H42">
        <f t="shared" si="12"/>
        <v>0.22028441636898707</v>
      </c>
      <c r="I42" s="59">
        <f t="shared" si="8"/>
        <v>15751836</v>
      </c>
      <c r="J42" s="59"/>
      <c r="K42" s="59">
        <f t="shared" si="1"/>
        <v>15751836</v>
      </c>
      <c r="L42" s="59">
        <f t="shared" si="2"/>
        <v>2522.7155669442664</v>
      </c>
      <c r="M42" s="59"/>
      <c r="N42" s="59"/>
      <c r="O42" s="59">
        <v>-2913645</v>
      </c>
      <c r="P42" s="13">
        <f t="shared" si="3"/>
        <v>-0.184971770909753</v>
      </c>
      <c r="Q42" s="59">
        <v>1550670</v>
      </c>
      <c r="R42" s="79">
        <f t="shared" si="4"/>
        <v>9.8443762365225229E-2</v>
      </c>
      <c r="S42" s="73">
        <f t="shared" si="16"/>
        <v>8153872</v>
      </c>
      <c r="T42" s="281">
        <f t="shared" si="9"/>
        <v>1305.8731582319026</v>
      </c>
      <c r="U42" s="281"/>
      <c r="V42" s="131">
        <f t="shared" si="6"/>
        <v>0.5176458160178915</v>
      </c>
      <c r="W42" s="54"/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59">
        <v>0</v>
      </c>
      <c r="AF42" s="59">
        <v>111647</v>
      </c>
      <c r="AG42" s="59">
        <v>540988</v>
      </c>
      <c r="AH42" s="59">
        <v>8466964</v>
      </c>
      <c r="AI42" s="59">
        <v>144757</v>
      </c>
      <c r="AJ42" s="59">
        <v>64153</v>
      </c>
      <c r="AK42" s="59">
        <v>4296975</v>
      </c>
      <c r="AL42" s="59">
        <v>10754755</v>
      </c>
      <c r="AM42" s="59">
        <v>0</v>
      </c>
      <c r="AN42" s="59">
        <v>0</v>
      </c>
      <c r="AO42" s="59">
        <v>0</v>
      </c>
      <c r="AP42" s="59">
        <v>0</v>
      </c>
      <c r="AQ42" s="59">
        <v>318175</v>
      </c>
      <c r="AR42" s="59">
        <v>3411723</v>
      </c>
      <c r="AS42" s="59">
        <v>72521</v>
      </c>
      <c r="AT42" s="59">
        <v>0</v>
      </c>
      <c r="AU42" s="59">
        <v>0</v>
      </c>
      <c r="AV42" s="80">
        <v>0</v>
      </c>
      <c r="AW42" s="81">
        <f t="shared" si="7"/>
        <v>0</v>
      </c>
      <c r="AX42" s="59">
        <v>0</v>
      </c>
      <c r="AY42" s="59">
        <v>0</v>
      </c>
      <c r="AZ42" s="59">
        <v>0</v>
      </c>
      <c r="BA42" s="59">
        <v>0</v>
      </c>
      <c r="BB42" s="59">
        <v>0</v>
      </c>
      <c r="BC42" s="59">
        <v>0</v>
      </c>
      <c r="BD42" s="59">
        <v>0</v>
      </c>
      <c r="BE42" s="59">
        <v>0</v>
      </c>
      <c r="BF42" s="59">
        <v>0</v>
      </c>
      <c r="BG42" s="59">
        <v>0</v>
      </c>
      <c r="BH42" s="59">
        <v>0</v>
      </c>
      <c r="BI42" s="59">
        <v>0</v>
      </c>
      <c r="BJ42" s="59">
        <v>0</v>
      </c>
      <c r="BK42" s="59">
        <v>0</v>
      </c>
      <c r="BL42" s="59">
        <v>0</v>
      </c>
      <c r="BM42" s="55">
        <v>1454597</v>
      </c>
      <c r="BN42" s="32">
        <f t="shared" si="17"/>
        <v>232.95916079436259</v>
      </c>
      <c r="BO42" s="281"/>
      <c r="BP42" s="4">
        <v>3607677</v>
      </c>
      <c r="BQ42" s="4">
        <v>329150336</v>
      </c>
      <c r="BR42" s="4">
        <v>334212608</v>
      </c>
      <c r="BS42" s="4">
        <v>2878.2900399999999</v>
      </c>
      <c r="BT42" s="4">
        <v>6244</v>
      </c>
      <c r="BV42" s="175">
        <f t="shared" si="11"/>
        <v>5.863034290360053E-2</v>
      </c>
    </row>
    <row r="43" spans="1:74" x14ac:dyDescent="0.25">
      <c r="A43" s="68" t="s">
        <v>138</v>
      </c>
      <c r="B43" s="255"/>
      <c r="C43" s="68">
        <v>0</v>
      </c>
      <c r="D43" s="141">
        <v>2002</v>
      </c>
      <c r="E43" s="77">
        <v>8</v>
      </c>
      <c r="F43" s="59">
        <v>41614544</v>
      </c>
      <c r="G43" s="59">
        <v>4475161</v>
      </c>
      <c r="H43">
        <f t="shared" si="12"/>
        <v>0.12049637442819122</v>
      </c>
      <c r="I43" s="59">
        <f t="shared" si="8"/>
        <v>37139383</v>
      </c>
      <c r="J43" s="59"/>
      <c r="K43" s="82">
        <f t="shared" si="1"/>
        <v>37139383</v>
      </c>
      <c r="L43" s="82">
        <f t="shared" si="2"/>
        <v>5948.0113709160796</v>
      </c>
      <c r="M43" s="59"/>
      <c r="N43" s="59"/>
      <c r="O43" s="59">
        <v>1130208</v>
      </c>
      <c r="P43" s="13">
        <f t="shared" si="3"/>
        <v>3.0431523323906591E-2</v>
      </c>
      <c r="Q43" s="59">
        <v>1609450</v>
      </c>
      <c r="R43" s="79">
        <f t="shared" si="4"/>
        <v>4.3335399513772216E-2</v>
      </c>
      <c r="S43" s="82">
        <f t="shared" si="16"/>
        <v>26103532</v>
      </c>
      <c r="T43" s="281">
        <f t="shared" si="9"/>
        <v>4180.5784753363232</v>
      </c>
      <c r="U43" s="281"/>
      <c r="V43" s="131">
        <f t="shared" si="6"/>
        <v>0.7028531410982245</v>
      </c>
      <c r="W43" s="54"/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98009</v>
      </c>
      <c r="AG43" s="59">
        <v>604897</v>
      </c>
      <c r="AH43" s="59">
        <v>7767566</v>
      </c>
      <c r="AI43" s="59">
        <v>85522</v>
      </c>
      <c r="AJ43" s="59">
        <v>77139</v>
      </c>
      <c r="AK43" s="59">
        <v>4132483</v>
      </c>
      <c r="AL43" s="59">
        <v>33846976</v>
      </c>
      <c r="AM43" s="59">
        <v>0</v>
      </c>
      <c r="AN43" s="59">
        <v>0</v>
      </c>
      <c r="AO43" s="59">
        <v>0</v>
      </c>
      <c r="AP43" s="59">
        <v>0</v>
      </c>
      <c r="AQ43" s="59">
        <v>353479</v>
      </c>
      <c r="AR43" s="59">
        <v>2714149</v>
      </c>
      <c r="AS43" s="59">
        <v>230515</v>
      </c>
      <c r="AT43" s="59">
        <v>0</v>
      </c>
      <c r="AU43" s="59">
        <v>0</v>
      </c>
      <c r="AV43" s="80">
        <v>0</v>
      </c>
      <c r="AW43" s="81">
        <f t="shared" si="7"/>
        <v>0</v>
      </c>
      <c r="AX43" s="59">
        <v>0</v>
      </c>
      <c r="AY43" s="59">
        <v>0</v>
      </c>
      <c r="AZ43" s="59">
        <v>0</v>
      </c>
      <c r="BA43" s="59">
        <v>0</v>
      </c>
      <c r="BB43" s="59">
        <v>0</v>
      </c>
      <c r="BC43" s="59">
        <v>0</v>
      </c>
      <c r="BD43" s="59">
        <v>0</v>
      </c>
      <c r="BE43" s="59">
        <v>0</v>
      </c>
      <c r="BF43" s="59">
        <v>0</v>
      </c>
      <c r="BG43" s="59">
        <v>0</v>
      </c>
      <c r="BH43" s="59">
        <v>0</v>
      </c>
      <c r="BI43" s="59">
        <v>0</v>
      </c>
      <c r="BJ43" s="59">
        <v>0</v>
      </c>
      <c r="BK43" s="59">
        <v>0</v>
      </c>
      <c r="BL43" s="59">
        <v>0</v>
      </c>
      <c r="BM43" s="55">
        <v>1123437</v>
      </c>
      <c r="BN43" s="32">
        <f t="shared" si="17"/>
        <v>179.92264573991031</v>
      </c>
      <c r="BO43" s="281"/>
      <c r="BP43" s="4">
        <v>6249076</v>
      </c>
      <c r="BQ43" s="4">
        <v>196161376</v>
      </c>
      <c r="BR43" s="4">
        <v>203533904</v>
      </c>
      <c r="BS43" s="4">
        <v>2878.3998999999999</v>
      </c>
      <c r="BT43" s="4">
        <v>6244</v>
      </c>
      <c r="BV43" s="175">
        <f t="shared" si="11"/>
        <v>5.864942678707491E-2</v>
      </c>
    </row>
    <row r="44" spans="1:74" x14ac:dyDescent="0.25">
      <c r="A44" s="68" t="s">
        <v>138</v>
      </c>
      <c r="B44" s="255"/>
      <c r="C44" s="68">
        <v>0</v>
      </c>
      <c r="D44" s="141">
        <v>2003</v>
      </c>
      <c r="E44" s="77">
        <v>8</v>
      </c>
      <c r="F44" s="59">
        <v>35935240</v>
      </c>
      <c r="G44" s="59">
        <v>3461836</v>
      </c>
      <c r="H44">
        <f t="shared" si="12"/>
        <v>0.10660526996184323</v>
      </c>
      <c r="I44" s="59">
        <f t="shared" si="8"/>
        <v>32473404</v>
      </c>
      <c r="J44" s="59"/>
      <c r="K44" s="82">
        <f t="shared" si="1"/>
        <v>32473404</v>
      </c>
      <c r="L44" s="82">
        <f t="shared" si="2"/>
        <v>5029.1782561561095</v>
      </c>
      <c r="M44" s="59"/>
      <c r="N44" s="59"/>
      <c r="O44" s="82">
        <v>17662698</v>
      </c>
      <c r="P44" s="15">
        <f t="shared" si="3"/>
        <v>0.54391273548039498</v>
      </c>
      <c r="Q44" s="59">
        <v>1385686</v>
      </c>
      <c r="R44" s="79">
        <f t="shared" si="4"/>
        <v>4.2671411965311677E-2</v>
      </c>
      <c r="S44" s="73">
        <f t="shared" si="16"/>
        <v>4816516</v>
      </c>
      <c r="T44" s="281">
        <f t="shared" si="9"/>
        <v>745.93712250271028</v>
      </c>
      <c r="U44" s="281"/>
      <c r="V44" s="131">
        <f t="shared" si="6"/>
        <v>0.14832186979843567</v>
      </c>
      <c r="W44" s="54"/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604535</v>
      </c>
      <c r="AG44" s="59">
        <v>1003774</v>
      </c>
      <c r="AH44" s="59">
        <v>7612356</v>
      </c>
      <c r="AI44" s="59">
        <v>91399</v>
      </c>
      <c r="AJ44" s="59">
        <v>70433</v>
      </c>
      <c r="AK44" s="59">
        <v>4049999</v>
      </c>
      <c r="AL44" s="59">
        <v>28322882</v>
      </c>
      <c r="AM44" s="59">
        <v>0</v>
      </c>
      <c r="AN44" s="59">
        <v>0</v>
      </c>
      <c r="AO44" s="59">
        <v>0</v>
      </c>
      <c r="AP44" s="59">
        <v>0</v>
      </c>
      <c r="AQ44" s="59">
        <v>321180</v>
      </c>
      <c r="AR44" s="59">
        <v>2442867</v>
      </c>
      <c r="AS44" s="59">
        <v>24317</v>
      </c>
      <c r="AT44" s="59">
        <v>0</v>
      </c>
      <c r="AU44" s="59">
        <v>0</v>
      </c>
      <c r="AV44" s="80">
        <v>0</v>
      </c>
      <c r="AW44" s="81">
        <f t="shared" si="7"/>
        <v>0</v>
      </c>
      <c r="AX44" s="59">
        <v>0</v>
      </c>
      <c r="AY44" s="59">
        <v>0</v>
      </c>
      <c r="AZ44" s="59">
        <v>0</v>
      </c>
      <c r="BA44" s="59">
        <v>0</v>
      </c>
      <c r="BB44" s="59">
        <v>0</v>
      </c>
      <c r="BC44" s="59">
        <v>0</v>
      </c>
      <c r="BD44" s="59">
        <v>0</v>
      </c>
      <c r="BE44" s="59">
        <v>0</v>
      </c>
      <c r="BF44" s="59">
        <v>0</v>
      </c>
      <c r="BG44" s="59">
        <v>0</v>
      </c>
      <c r="BH44" s="59">
        <v>0</v>
      </c>
      <c r="BI44" s="59">
        <v>0</v>
      </c>
      <c r="BJ44" s="59">
        <v>0</v>
      </c>
      <c r="BK44" s="59">
        <v>0</v>
      </c>
      <c r="BL44" s="59">
        <v>0</v>
      </c>
      <c r="BM44" s="55">
        <v>2097250</v>
      </c>
      <c r="BN44" s="32">
        <f t="shared" si="17"/>
        <v>324.80253987920088</v>
      </c>
      <c r="BO44" s="281"/>
      <c r="BP44" s="4">
        <v>9396961</v>
      </c>
      <c r="BQ44" s="4">
        <v>159674512</v>
      </c>
      <c r="BR44" s="4">
        <v>171168720</v>
      </c>
      <c r="BS44" s="4">
        <v>2895.48999</v>
      </c>
      <c r="BT44" s="4">
        <v>6457</v>
      </c>
      <c r="BV44" s="175">
        <f t="shared" si="11"/>
        <v>7.8381232840916096E-2</v>
      </c>
    </row>
    <row r="45" spans="1:74" x14ac:dyDescent="0.25">
      <c r="A45" s="68" t="s">
        <v>138</v>
      </c>
      <c r="B45" s="254" t="s">
        <v>139</v>
      </c>
      <c r="C45" s="76">
        <v>1</v>
      </c>
      <c r="D45" s="141">
        <v>2004</v>
      </c>
      <c r="E45" s="77">
        <v>8</v>
      </c>
      <c r="F45" s="59">
        <v>44201000</v>
      </c>
      <c r="G45" s="82">
        <v>27329802</v>
      </c>
      <c r="H45" s="179">
        <f t="shared" si="12"/>
        <v>1.6199087936730989</v>
      </c>
      <c r="I45" s="59">
        <f t="shared" si="8"/>
        <v>16871198</v>
      </c>
      <c r="J45" s="59"/>
      <c r="K45" s="59">
        <f t="shared" si="1"/>
        <v>16871198</v>
      </c>
      <c r="L45" s="59">
        <f t="shared" si="2"/>
        <v>2612.8539569459504</v>
      </c>
      <c r="M45" s="59"/>
      <c r="N45" s="59"/>
      <c r="O45" s="59">
        <v>1596397</v>
      </c>
      <c r="P45" s="13">
        <f t="shared" si="3"/>
        <v>9.4622622531014097E-2</v>
      </c>
      <c r="Q45" s="59">
        <v>1596050</v>
      </c>
      <c r="R45" s="79">
        <f t="shared" si="4"/>
        <v>9.4602054934095375E-2</v>
      </c>
      <c r="S45" s="73">
        <f t="shared" si="16"/>
        <v>4666840</v>
      </c>
      <c r="T45" s="281">
        <f t="shared" si="9"/>
        <v>722.75669815703884</v>
      </c>
      <c r="U45" s="281"/>
      <c r="V45" s="131">
        <f t="shared" si="6"/>
        <v>0.27661580404663616</v>
      </c>
      <c r="W45" s="54"/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499213</v>
      </c>
      <c r="AG45" s="59">
        <v>525697</v>
      </c>
      <c r="AH45" s="59">
        <v>8228001</v>
      </c>
      <c r="AI45" s="59">
        <v>108492</v>
      </c>
      <c r="AJ45" s="59">
        <v>7707</v>
      </c>
      <c r="AK45" s="59">
        <v>4926956</v>
      </c>
      <c r="AL45" s="59">
        <v>35973000</v>
      </c>
      <c r="AM45" s="59">
        <v>0</v>
      </c>
      <c r="AN45" s="59">
        <v>0</v>
      </c>
      <c r="AO45" s="59">
        <v>0</v>
      </c>
      <c r="AP45" s="59">
        <v>0</v>
      </c>
      <c r="AQ45" s="59">
        <v>276990</v>
      </c>
      <c r="AR45" s="59">
        <v>2602202</v>
      </c>
      <c r="AS45" s="59">
        <v>64654</v>
      </c>
      <c r="AT45" s="59">
        <v>0</v>
      </c>
      <c r="AU45" s="59">
        <v>0</v>
      </c>
      <c r="AV45" s="80">
        <v>0</v>
      </c>
      <c r="AW45" s="81">
        <f t="shared" si="7"/>
        <v>0</v>
      </c>
      <c r="AX45" s="59">
        <v>0</v>
      </c>
      <c r="AY45" s="59">
        <v>0</v>
      </c>
      <c r="AZ45" s="59">
        <v>0</v>
      </c>
      <c r="BA45" s="59">
        <v>0</v>
      </c>
      <c r="BB45" s="59">
        <v>0</v>
      </c>
      <c r="BC45" s="59">
        <v>0</v>
      </c>
      <c r="BD45" s="59">
        <v>0</v>
      </c>
      <c r="BE45" s="59">
        <v>0</v>
      </c>
      <c r="BF45" s="59">
        <v>0</v>
      </c>
      <c r="BG45" s="59">
        <v>0</v>
      </c>
      <c r="BH45" s="59">
        <v>0</v>
      </c>
      <c r="BI45" s="59">
        <v>0</v>
      </c>
      <c r="BJ45" s="59">
        <v>0</v>
      </c>
      <c r="BK45" s="59">
        <v>0</v>
      </c>
      <c r="BL45" s="59">
        <v>0</v>
      </c>
      <c r="BM45" s="4">
        <v>1527653</v>
      </c>
      <c r="BN45" s="32">
        <f t="shared" si="17"/>
        <v>236.5886634660059</v>
      </c>
      <c r="BO45" s="281"/>
      <c r="BP45" s="4">
        <v>8859535</v>
      </c>
      <c r="BQ45" s="4">
        <v>175956368</v>
      </c>
      <c r="BR45" s="4">
        <v>186343552</v>
      </c>
      <c r="BS45" s="4">
        <v>2897.8898899999999</v>
      </c>
      <c r="BT45" s="4">
        <v>6457</v>
      </c>
      <c r="BV45" s="175">
        <f t="shared" si="11"/>
        <v>7.8795481550130025E-2</v>
      </c>
    </row>
    <row r="46" spans="1:74" x14ac:dyDescent="0.25">
      <c r="A46" s="68" t="s">
        <v>138</v>
      </c>
      <c r="B46" s="254" t="s">
        <v>139</v>
      </c>
      <c r="C46" s="76">
        <v>1</v>
      </c>
      <c r="D46" s="141">
        <v>2005</v>
      </c>
      <c r="E46" s="77">
        <v>8</v>
      </c>
      <c r="F46" s="59">
        <v>39890440</v>
      </c>
      <c r="G46" s="82">
        <v>16582960</v>
      </c>
      <c r="H46" s="179">
        <f t="shared" si="12"/>
        <v>0.71148661288135828</v>
      </c>
      <c r="I46" s="59">
        <f t="shared" si="8"/>
        <v>23307480</v>
      </c>
      <c r="J46" s="59"/>
      <c r="K46" s="59">
        <f t="shared" si="1"/>
        <v>23307480</v>
      </c>
      <c r="L46" s="59">
        <f t="shared" si="2"/>
        <v>3609.6453461359765</v>
      </c>
      <c r="M46" s="59"/>
      <c r="N46" s="59"/>
      <c r="O46" s="82">
        <v>7986008</v>
      </c>
      <c r="P46" s="13">
        <f t="shared" si="3"/>
        <v>0.34263712765172383</v>
      </c>
      <c r="Q46" s="59">
        <v>1374958</v>
      </c>
      <c r="R46" s="79">
        <f t="shared" si="4"/>
        <v>5.8992134713834354E-2</v>
      </c>
      <c r="S46" s="73">
        <f t="shared" si="16"/>
        <v>4056044</v>
      </c>
      <c r="T46" s="281">
        <f t="shared" si="9"/>
        <v>628.16230447576277</v>
      </c>
      <c r="U46" s="281"/>
      <c r="V46" s="131">
        <f t="shared" si="6"/>
        <v>0.17402327493148123</v>
      </c>
      <c r="W46" s="54"/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59">
        <v>0</v>
      </c>
      <c r="AE46" s="59">
        <v>0</v>
      </c>
      <c r="AF46" s="59">
        <v>833724</v>
      </c>
      <c r="AG46" s="59">
        <v>504064</v>
      </c>
      <c r="AH46" s="59">
        <v>8843862</v>
      </c>
      <c r="AI46" s="59">
        <v>113763</v>
      </c>
      <c r="AJ46" s="59">
        <v>5067</v>
      </c>
      <c r="AK46" s="59">
        <v>5450458</v>
      </c>
      <c r="AL46" s="59">
        <v>31046578</v>
      </c>
      <c r="AM46" s="59">
        <v>0</v>
      </c>
      <c r="AN46" s="59">
        <v>0</v>
      </c>
      <c r="AO46" s="59">
        <v>0</v>
      </c>
      <c r="AP46" s="59">
        <v>0</v>
      </c>
      <c r="AQ46" s="59">
        <v>207817</v>
      </c>
      <c r="AR46" s="59">
        <v>2699343</v>
      </c>
      <c r="AS46" s="59">
        <v>76234</v>
      </c>
      <c r="AT46" s="59">
        <v>0</v>
      </c>
      <c r="AU46" s="59">
        <v>0</v>
      </c>
      <c r="AV46" s="80">
        <v>0</v>
      </c>
      <c r="AW46" s="81">
        <f t="shared" si="7"/>
        <v>0</v>
      </c>
      <c r="AX46" s="59">
        <v>0</v>
      </c>
      <c r="AY46" s="59">
        <v>0</v>
      </c>
      <c r="AZ46" s="59">
        <v>0</v>
      </c>
      <c r="BA46" s="59">
        <v>0</v>
      </c>
      <c r="BB46" s="59">
        <v>0</v>
      </c>
      <c r="BC46" s="59">
        <v>0</v>
      </c>
      <c r="BD46" s="59">
        <v>0</v>
      </c>
      <c r="BE46" s="59">
        <v>0</v>
      </c>
      <c r="BF46" s="59">
        <v>0</v>
      </c>
      <c r="BG46" s="59">
        <v>0</v>
      </c>
      <c r="BH46" s="59">
        <v>0</v>
      </c>
      <c r="BI46" s="59">
        <v>0</v>
      </c>
      <c r="BJ46" s="59">
        <v>0</v>
      </c>
      <c r="BK46" s="59">
        <v>0</v>
      </c>
      <c r="BL46" s="59">
        <v>0</v>
      </c>
      <c r="BM46" s="4">
        <v>1387856</v>
      </c>
      <c r="BN46" s="32">
        <f t="shared" si="17"/>
        <v>214.9382065974911</v>
      </c>
      <c r="BO46" s="281"/>
      <c r="BP46" s="4">
        <v>5857488</v>
      </c>
      <c r="BQ46" s="4">
        <v>306847904</v>
      </c>
      <c r="BR46" s="4">
        <v>314093248</v>
      </c>
      <c r="BS46" s="4">
        <v>2494.9299299999998</v>
      </c>
      <c r="BT46" s="4">
        <v>6457</v>
      </c>
      <c r="BV46" s="175">
        <f t="shared" si="11"/>
        <v>3.9343798667318963E-3</v>
      </c>
    </row>
    <row r="47" spans="1:74" ht="17.25" customHeight="1" x14ac:dyDescent="0.25">
      <c r="A47" s="68" t="s">
        <v>138</v>
      </c>
      <c r="B47" s="254" t="s">
        <v>139</v>
      </c>
      <c r="C47" s="76">
        <v>1</v>
      </c>
      <c r="D47" s="142">
        <v>2006</v>
      </c>
      <c r="E47" s="77">
        <v>8</v>
      </c>
      <c r="F47" s="59">
        <v>25593612</v>
      </c>
      <c r="G47" s="82">
        <v>11229001</v>
      </c>
      <c r="H47" s="179">
        <f t="shared" ref="H47:H71" si="18">G47/I47</f>
        <v>0.78171284972492472</v>
      </c>
      <c r="I47" s="59">
        <f t="shared" si="8"/>
        <v>14364611</v>
      </c>
      <c r="J47" s="59"/>
      <c r="K47" s="59">
        <f t="shared" si="1"/>
        <v>6748368</v>
      </c>
      <c r="L47" s="59">
        <f t="shared" si="2"/>
        <v>1045.1243611584327</v>
      </c>
      <c r="M47" s="59"/>
      <c r="N47" s="59"/>
      <c r="O47" s="59">
        <v>696523</v>
      </c>
      <c r="P47" s="13">
        <f t="shared" si="3"/>
        <v>4.8488817413851304E-2</v>
      </c>
      <c r="Q47" s="59">
        <v>1641222</v>
      </c>
      <c r="R47" s="79">
        <f t="shared" si="4"/>
        <v>0.11425453846261482</v>
      </c>
      <c r="S47" s="59">
        <f>SUM(W47:AE47)</f>
        <v>3704860</v>
      </c>
      <c r="T47" s="281">
        <f t="shared" si="9"/>
        <v>573.77419854421555</v>
      </c>
      <c r="U47" s="281"/>
      <c r="V47" s="131">
        <f t="shared" si="6"/>
        <v>0.54900088436196726</v>
      </c>
      <c r="W47" s="126">
        <v>0</v>
      </c>
      <c r="X47" s="126">
        <v>217879</v>
      </c>
      <c r="Y47" s="126">
        <v>2875441</v>
      </c>
      <c r="AA47" s="126">
        <v>611540</v>
      </c>
      <c r="AF47" s="59">
        <v>847178</v>
      </c>
      <c r="AG47" s="59">
        <v>497710</v>
      </c>
      <c r="AH47" s="59">
        <v>7270768</v>
      </c>
      <c r="AI47" s="59">
        <v>141545</v>
      </c>
      <c r="AJ47" s="59">
        <v>3660</v>
      </c>
      <c r="AK47" s="59">
        <v>3963443</v>
      </c>
      <c r="AL47" s="59">
        <v>18322844</v>
      </c>
      <c r="AP47"/>
      <c r="AQ47" s="59">
        <v>200399</v>
      </c>
      <c r="AR47" s="59">
        <v>2614908</v>
      </c>
      <c r="AS47" s="59">
        <v>53162</v>
      </c>
      <c r="AT47" s="59">
        <v>0</v>
      </c>
      <c r="AU47" s="59">
        <v>0</v>
      </c>
      <c r="AV47" s="27">
        <v>7616243</v>
      </c>
      <c r="AW47" s="81">
        <f t="shared" si="7"/>
        <v>0.34649440827003353</v>
      </c>
      <c r="AX47" s="59">
        <v>0</v>
      </c>
      <c r="AY47" s="59">
        <v>0</v>
      </c>
      <c r="AZ47" s="59">
        <v>0</v>
      </c>
      <c r="BA47" s="59">
        <v>0</v>
      </c>
      <c r="BB47" s="59">
        <v>0</v>
      </c>
      <c r="BC47" s="59">
        <v>0</v>
      </c>
      <c r="BD47" s="82">
        <v>7616243</v>
      </c>
      <c r="BE47" s="59">
        <v>0</v>
      </c>
      <c r="BF47" s="59">
        <v>0</v>
      </c>
      <c r="BG47" s="59">
        <v>0</v>
      </c>
      <c r="BH47" s="59">
        <v>7616243</v>
      </c>
      <c r="BI47" s="59">
        <v>0</v>
      </c>
      <c r="BJ47" s="59">
        <v>0</v>
      </c>
      <c r="BK47" s="59">
        <v>0</v>
      </c>
      <c r="BL47" s="59">
        <v>0</v>
      </c>
      <c r="BM47" s="139">
        <v>345931</v>
      </c>
      <c r="BN47" s="32">
        <f t="shared" si="17"/>
        <v>53.574570233854729</v>
      </c>
      <c r="BO47" s="281"/>
      <c r="BP47" s="4">
        <v>7021841</v>
      </c>
      <c r="BQ47" s="4">
        <v>242137920</v>
      </c>
      <c r="BR47" s="4">
        <v>249505696</v>
      </c>
      <c r="BS47" s="4">
        <v>2572.23999</v>
      </c>
      <c r="BT47" s="4">
        <v>6457</v>
      </c>
      <c r="BV47" s="175">
        <f t="shared" si="11"/>
        <v>1.9192612912124041E-2</v>
      </c>
    </row>
    <row r="48" spans="1:74" ht="17.25" customHeight="1" x14ac:dyDescent="0.25">
      <c r="A48" s="68" t="s">
        <v>138</v>
      </c>
      <c r="B48" s="254" t="s">
        <v>139</v>
      </c>
      <c r="C48" s="76">
        <v>1</v>
      </c>
      <c r="D48" s="142">
        <v>2007</v>
      </c>
      <c r="E48" s="77">
        <v>8</v>
      </c>
      <c r="F48" s="59">
        <v>21509016</v>
      </c>
      <c r="G48" s="82">
        <v>705809</v>
      </c>
      <c r="H48" s="179">
        <f t="shared" si="18"/>
        <v>3.3927893905973248E-2</v>
      </c>
      <c r="I48" s="59">
        <f t="shared" si="8"/>
        <v>20803207</v>
      </c>
      <c r="J48" s="59"/>
      <c r="K48" s="59">
        <f t="shared" si="1"/>
        <v>12311521</v>
      </c>
      <c r="L48" s="59">
        <f t="shared" si="2"/>
        <v>1906.693665789066</v>
      </c>
      <c r="M48" s="59"/>
      <c r="N48" s="59"/>
      <c r="O48" s="59">
        <v>2202860</v>
      </c>
      <c r="P48" s="13">
        <f t="shared" si="3"/>
        <v>0.105890404301606</v>
      </c>
      <c r="Q48" s="59">
        <v>1665984</v>
      </c>
      <c r="R48" s="79">
        <f t="shared" si="4"/>
        <v>8.0083037197101387E-2</v>
      </c>
      <c r="S48" s="101">
        <f t="shared" ref="S48:S53" si="19">SUM(W48:AE48)</f>
        <v>8175328</v>
      </c>
      <c r="T48" s="281">
        <f t="shared" si="9"/>
        <v>1266.1186309431625</v>
      </c>
      <c r="U48" s="281"/>
      <c r="V48" s="131">
        <f t="shared" si="6"/>
        <v>0.66403882997072416</v>
      </c>
      <c r="W48" s="126">
        <v>350370</v>
      </c>
      <c r="X48" s="126">
        <v>0</v>
      </c>
      <c r="Y48" s="126">
        <v>899018</v>
      </c>
      <c r="AA48" s="156">
        <v>6194453</v>
      </c>
      <c r="AB48" s="126">
        <v>335425</v>
      </c>
      <c r="AC48" s="126">
        <v>9318</v>
      </c>
      <c r="AD48" s="126">
        <v>79139</v>
      </c>
      <c r="AE48" s="126">
        <v>307605</v>
      </c>
      <c r="AF48" s="59">
        <v>1080098</v>
      </c>
      <c r="AG48" s="59">
        <v>502064</v>
      </c>
      <c r="AH48" s="59">
        <v>7392384</v>
      </c>
      <c r="AI48" s="59">
        <v>777423</v>
      </c>
      <c r="AJ48" s="59">
        <v>2192</v>
      </c>
      <c r="AK48" s="59">
        <v>3770284</v>
      </c>
      <c r="AL48" s="59">
        <v>14116632</v>
      </c>
      <c r="AP48"/>
      <c r="AQ48" s="59">
        <v>284361</v>
      </c>
      <c r="AR48" s="59">
        <v>1809093</v>
      </c>
      <c r="AS48" s="59">
        <v>533520</v>
      </c>
      <c r="AT48" s="59">
        <v>0</v>
      </c>
      <c r="AU48" s="59">
        <v>0</v>
      </c>
      <c r="AV48" s="27">
        <v>8491686</v>
      </c>
      <c r="AW48" s="81">
        <f t="shared" si="7"/>
        <v>0.28986915910565025</v>
      </c>
      <c r="AX48" s="59">
        <v>0</v>
      </c>
      <c r="AY48" s="59">
        <v>0</v>
      </c>
      <c r="AZ48" s="59">
        <v>0</v>
      </c>
      <c r="BA48" s="59">
        <v>0</v>
      </c>
      <c r="BB48" s="59">
        <v>0</v>
      </c>
      <c r="BC48" s="59">
        <v>0</v>
      </c>
      <c r="BD48" s="82">
        <v>8491686</v>
      </c>
      <c r="BE48" s="59">
        <v>0</v>
      </c>
      <c r="BF48" s="59">
        <v>0</v>
      </c>
      <c r="BG48" s="59">
        <v>0</v>
      </c>
      <c r="BH48" s="59">
        <v>8491686</v>
      </c>
      <c r="BI48" s="59">
        <v>0</v>
      </c>
      <c r="BJ48" s="59">
        <v>0</v>
      </c>
      <c r="BK48" s="59">
        <v>0</v>
      </c>
      <c r="BL48" s="59">
        <v>0</v>
      </c>
      <c r="BM48" s="139">
        <v>312387</v>
      </c>
      <c r="BN48" s="32">
        <f t="shared" si="17"/>
        <v>48.379588043983276</v>
      </c>
      <c r="BO48" s="281"/>
      <c r="BP48" s="4">
        <v>9143023</v>
      </c>
      <c r="BQ48" s="4">
        <v>180774736</v>
      </c>
      <c r="BR48" s="4">
        <v>190230144</v>
      </c>
      <c r="BS48" s="4">
        <v>2579.8200700000002</v>
      </c>
      <c r="BT48" s="4">
        <v>6457</v>
      </c>
      <c r="BV48" s="175">
        <f t="shared" si="11"/>
        <v>2.0663885642083185E-2</v>
      </c>
    </row>
    <row r="49" spans="1:74" ht="17.25" customHeight="1" x14ac:dyDescent="0.25">
      <c r="A49" s="68" t="s">
        <v>138</v>
      </c>
      <c r="B49" s="254" t="s">
        <v>139</v>
      </c>
      <c r="C49" s="76">
        <v>1</v>
      </c>
      <c r="D49" s="142">
        <v>2008</v>
      </c>
      <c r="E49" s="77">
        <v>8</v>
      </c>
      <c r="F49" s="59">
        <v>38692972</v>
      </c>
      <c r="G49" s="82">
        <v>14247584</v>
      </c>
      <c r="H49" s="179">
        <f t="shared" si="18"/>
        <v>0.58283321172893632</v>
      </c>
      <c r="I49" s="59">
        <f t="shared" si="8"/>
        <v>24445388</v>
      </c>
      <c r="J49" s="59"/>
      <c r="K49" s="59">
        <f t="shared" si="1"/>
        <v>16066033</v>
      </c>
      <c r="L49" s="59">
        <f t="shared" si="2"/>
        <v>2488.1575034845905</v>
      </c>
      <c r="M49" s="59"/>
      <c r="N49" s="59"/>
      <c r="O49" s="59">
        <v>2604842</v>
      </c>
      <c r="P49" s="13">
        <f t="shared" si="3"/>
        <v>0.10655760505826294</v>
      </c>
      <c r="Q49" s="59">
        <v>2043395</v>
      </c>
      <c r="R49" s="79">
        <f t="shared" si="4"/>
        <v>8.3590205236259693E-2</v>
      </c>
      <c r="S49" s="101">
        <f t="shared" si="19"/>
        <v>9709750</v>
      </c>
      <c r="T49" s="281">
        <f t="shared" si="9"/>
        <v>1503.755614062258</v>
      </c>
      <c r="U49" s="281"/>
      <c r="V49" s="131">
        <f t="shared" si="6"/>
        <v>0.60436512236717055</v>
      </c>
      <c r="W49" s="126">
        <v>79620</v>
      </c>
      <c r="Y49" s="126">
        <v>1814103</v>
      </c>
      <c r="AA49" s="156">
        <v>6929838</v>
      </c>
      <c r="AB49" s="126">
        <v>386157</v>
      </c>
      <c r="AC49" s="126">
        <v>70</v>
      </c>
      <c r="AD49" s="126">
        <v>1690</v>
      </c>
      <c r="AE49" s="126">
        <v>498272</v>
      </c>
      <c r="AF49" s="59">
        <v>1245457</v>
      </c>
      <c r="AG49" s="59">
        <v>422977</v>
      </c>
      <c r="AH49" s="59">
        <v>8531346</v>
      </c>
      <c r="AI49" s="59">
        <v>1531949</v>
      </c>
      <c r="AJ49" s="59">
        <v>-2076</v>
      </c>
      <c r="AK49" s="59">
        <v>3911429</v>
      </c>
      <c r="AL49" s="59">
        <v>30161626</v>
      </c>
      <c r="AP49"/>
      <c r="AQ49" s="59">
        <v>312674</v>
      </c>
      <c r="AR49" s="59">
        <v>2074043</v>
      </c>
      <c r="AS49" s="59">
        <v>590948</v>
      </c>
      <c r="AT49" s="59">
        <v>0</v>
      </c>
      <c r="AU49" s="59">
        <v>0</v>
      </c>
      <c r="AV49" s="27">
        <v>8379355</v>
      </c>
      <c r="AW49" s="81">
        <f t="shared" si="7"/>
        <v>0.2552755706267068</v>
      </c>
      <c r="AX49" s="59">
        <v>0</v>
      </c>
      <c r="AY49" s="59">
        <v>0</v>
      </c>
      <c r="AZ49" s="59">
        <v>0</v>
      </c>
      <c r="BA49" s="59">
        <v>0</v>
      </c>
      <c r="BB49" s="59">
        <v>0</v>
      </c>
      <c r="BC49" s="59">
        <v>0</v>
      </c>
      <c r="BD49" s="82">
        <v>8379355</v>
      </c>
      <c r="BE49" s="59">
        <v>0</v>
      </c>
      <c r="BF49" s="59">
        <v>0</v>
      </c>
      <c r="BG49" s="59">
        <v>0</v>
      </c>
      <c r="BH49" s="59">
        <v>8379355</v>
      </c>
      <c r="BI49" s="59">
        <v>0</v>
      </c>
      <c r="BJ49" s="59">
        <v>0</v>
      </c>
      <c r="BK49" s="59">
        <v>0</v>
      </c>
      <c r="BL49" s="59">
        <v>0</v>
      </c>
      <c r="BM49" s="139">
        <v>713</v>
      </c>
      <c r="BN49" s="32">
        <f t="shared" si="17"/>
        <v>0.11042279696453461</v>
      </c>
      <c r="BO49" s="281"/>
      <c r="BP49" s="4">
        <v>14409144</v>
      </c>
      <c r="BQ49" s="4">
        <v>137372112</v>
      </c>
      <c r="BR49" s="4">
        <v>151781968</v>
      </c>
      <c r="BS49" s="4">
        <v>2591.3000499999998</v>
      </c>
      <c r="BT49" s="4">
        <v>6457</v>
      </c>
      <c r="BV49" s="175">
        <f t="shared" si="11"/>
        <v>2.2883907338209108E-2</v>
      </c>
    </row>
    <row r="50" spans="1:74" ht="17.25" customHeight="1" x14ac:dyDescent="0.25">
      <c r="A50" s="68" t="s">
        <v>138</v>
      </c>
      <c r="B50" s="254" t="s">
        <v>139</v>
      </c>
      <c r="C50" s="76">
        <v>1</v>
      </c>
      <c r="D50" s="142">
        <v>2009</v>
      </c>
      <c r="E50" s="77">
        <v>8</v>
      </c>
      <c r="F50" s="59">
        <v>40065068</v>
      </c>
      <c r="G50" s="82">
        <v>15756920</v>
      </c>
      <c r="H50" s="179">
        <f t="shared" si="18"/>
        <v>0.64821556952837378</v>
      </c>
      <c r="I50" s="59">
        <f t="shared" si="8"/>
        <v>24308148</v>
      </c>
      <c r="J50" s="59"/>
      <c r="K50" s="59">
        <f t="shared" si="1"/>
        <v>13994725</v>
      </c>
      <c r="L50" s="59">
        <f t="shared" si="2"/>
        <v>2036.4850116414436</v>
      </c>
      <c r="M50" s="59"/>
      <c r="N50" s="59"/>
      <c r="O50" s="59">
        <v>2945616</v>
      </c>
      <c r="P50" s="13">
        <f t="shared" si="3"/>
        <v>0.1211781333567658</v>
      </c>
      <c r="Q50" s="59">
        <v>1664764</v>
      </c>
      <c r="R50" s="79">
        <f t="shared" si="4"/>
        <v>6.8485842689455401E-2</v>
      </c>
      <c r="S50" s="101">
        <f t="shared" si="19"/>
        <v>9266031</v>
      </c>
      <c r="T50" s="281">
        <f t="shared" si="9"/>
        <v>1348.3747089639114</v>
      </c>
      <c r="U50" s="281"/>
      <c r="V50" s="131">
        <f t="shared" si="6"/>
        <v>0.66210883029141332</v>
      </c>
      <c r="W50" s="126">
        <v>338817</v>
      </c>
      <c r="Y50" s="126">
        <v>2236632</v>
      </c>
      <c r="AA50" s="156">
        <v>5883929</v>
      </c>
      <c r="AB50" s="126">
        <v>386709</v>
      </c>
      <c r="AC50" s="126">
        <v>0</v>
      </c>
      <c r="AD50" s="126">
        <v>-3126</v>
      </c>
      <c r="AE50" s="126">
        <v>423070</v>
      </c>
      <c r="AF50" s="59">
        <v>1112832</v>
      </c>
      <c r="AG50" s="59">
        <v>777941</v>
      </c>
      <c r="AH50" s="59">
        <v>9005658</v>
      </c>
      <c r="AI50" s="59">
        <v>1789322</v>
      </c>
      <c r="AJ50" s="59">
        <v>6334</v>
      </c>
      <c r="AK50" s="59">
        <v>4504148</v>
      </c>
      <c r="AL50" s="59">
        <v>31059412</v>
      </c>
      <c r="AP50"/>
      <c r="AQ50" s="59">
        <v>306914</v>
      </c>
      <c r="AR50" s="59">
        <v>1434706</v>
      </c>
      <c r="AS50" s="59">
        <v>499541</v>
      </c>
      <c r="AT50" s="59">
        <v>0</v>
      </c>
      <c r="AU50" s="59">
        <v>0</v>
      </c>
      <c r="AV50" s="27">
        <v>10313423</v>
      </c>
      <c r="AW50" s="81">
        <f t="shared" si="7"/>
        <v>0.2978900928556939</v>
      </c>
      <c r="AX50" s="59">
        <v>0</v>
      </c>
      <c r="AY50" s="59">
        <v>0</v>
      </c>
      <c r="AZ50" s="59">
        <v>0</v>
      </c>
      <c r="BA50" s="59">
        <v>0</v>
      </c>
      <c r="BB50" s="59">
        <v>0</v>
      </c>
      <c r="BC50" s="59">
        <v>0</v>
      </c>
      <c r="BD50" s="82">
        <v>10313423</v>
      </c>
      <c r="BE50" s="59">
        <v>0</v>
      </c>
      <c r="BF50" s="59">
        <v>0</v>
      </c>
      <c r="BG50" s="59">
        <v>0</v>
      </c>
      <c r="BH50" s="59">
        <v>10313423</v>
      </c>
      <c r="BI50" s="59">
        <v>0</v>
      </c>
      <c r="BJ50" s="59">
        <v>0</v>
      </c>
      <c r="BK50" s="59">
        <v>0</v>
      </c>
      <c r="BL50" s="59">
        <v>0</v>
      </c>
      <c r="BM50" s="139">
        <v>0</v>
      </c>
      <c r="BN50" s="32">
        <f t="shared" si="17"/>
        <v>0</v>
      </c>
      <c r="BO50" s="281"/>
      <c r="BP50" s="4">
        <v>-17426916</v>
      </c>
      <c r="BQ50" s="4">
        <v>97654272</v>
      </c>
      <c r="BR50" s="4">
        <v>80227360</v>
      </c>
      <c r="BS50" s="4">
        <v>2589.23999</v>
      </c>
      <c r="BT50" s="4">
        <v>6872</v>
      </c>
      <c r="BV50" s="175">
        <f t="shared" si="11"/>
        <v>5.363143931266523E-2</v>
      </c>
    </row>
    <row r="51" spans="1:74" ht="17.25" customHeight="1" x14ac:dyDescent="0.25">
      <c r="A51" s="68" t="s">
        <v>138</v>
      </c>
      <c r="B51" s="254" t="s">
        <v>139</v>
      </c>
      <c r="C51" s="76">
        <v>1</v>
      </c>
      <c r="D51" s="142">
        <v>2010</v>
      </c>
      <c r="E51" s="77">
        <v>8</v>
      </c>
      <c r="F51" s="59">
        <v>40105116</v>
      </c>
      <c r="G51" s="82">
        <v>14319127</v>
      </c>
      <c r="H51" s="179">
        <f t="shared" si="18"/>
        <v>0.55530648834140117</v>
      </c>
      <c r="I51" s="59">
        <f t="shared" si="8"/>
        <v>25785989</v>
      </c>
      <c r="J51" s="59"/>
      <c r="K51" s="59">
        <f t="shared" si="1"/>
        <v>15667082</v>
      </c>
      <c r="L51" s="59">
        <f t="shared" si="2"/>
        <v>2278.1855460229754</v>
      </c>
      <c r="M51" s="59"/>
      <c r="N51" s="59"/>
      <c r="O51" s="59">
        <v>2711388</v>
      </c>
      <c r="P51" s="13">
        <f t="shared" si="3"/>
        <v>0.10514966092632709</v>
      </c>
      <c r="Q51" s="59">
        <v>1637280</v>
      </c>
      <c r="R51" s="79">
        <f t="shared" si="4"/>
        <v>6.3494946810068051E-2</v>
      </c>
      <c r="S51" s="101">
        <f t="shared" si="19"/>
        <v>9820504</v>
      </c>
      <c r="T51" s="281">
        <f t="shared" si="9"/>
        <v>1428.0215210120691</v>
      </c>
      <c r="U51" s="281"/>
      <c r="V51" s="131">
        <f t="shared" si="6"/>
        <v>0.62682406334504404</v>
      </c>
      <c r="W51" s="126">
        <v>344737</v>
      </c>
      <c r="Y51" s="126">
        <v>2527631</v>
      </c>
      <c r="AA51" s="156">
        <v>6083628</v>
      </c>
      <c r="AB51" s="126">
        <v>412037</v>
      </c>
      <c r="AD51" s="126">
        <v>15042</v>
      </c>
      <c r="AE51" s="126">
        <v>437429</v>
      </c>
      <c r="AF51" s="59">
        <v>1084618</v>
      </c>
      <c r="AG51" s="59">
        <v>722531</v>
      </c>
      <c r="AH51" s="59">
        <v>10237566</v>
      </c>
      <c r="AI51" s="59">
        <v>1287505</v>
      </c>
      <c r="AJ51" s="59">
        <v>4826</v>
      </c>
      <c r="AK51" s="59">
        <v>5604034</v>
      </c>
      <c r="AL51" s="59">
        <v>29867548</v>
      </c>
      <c r="AP51"/>
      <c r="AQ51" s="59">
        <v>289806</v>
      </c>
      <c r="AR51" s="59">
        <v>2005407</v>
      </c>
      <c r="AS51" s="59">
        <v>618089</v>
      </c>
      <c r="AT51" s="59">
        <v>0</v>
      </c>
      <c r="AU51" s="59">
        <v>0</v>
      </c>
      <c r="AV51" s="27">
        <v>10118907</v>
      </c>
      <c r="AW51" s="81">
        <f t="shared" si="7"/>
        <v>0.28182526973480165</v>
      </c>
      <c r="AX51" s="59">
        <v>0</v>
      </c>
      <c r="AY51" s="59">
        <v>0</v>
      </c>
      <c r="AZ51" s="59">
        <v>0</v>
      </c>
      <c r="BA51" s="59">
        <v>0</v>
      </c>
      <c r="BB51" s="59">
        <v>0</v>
      </c>
      <c r="BC51" s="59">
        <v>0</v>
      </c>
      <c r="BD51" s="82">
        <v>10118907</v>
      </c>
      <c r="BE51" s="59">
        <v>0</v>
      </c>
      <c r="BF51" s="59">
        <v>0</v>
      </c>
      <c r="BG51" s="59">
        <v>0</v>
      </c>
      <c r="BH51" s="59">
        <v>10118907</v>
      </c>
      <c r="BI51" s="59">
        <v>0</v>
      </c>
      <c r="BJ51" s="59">
        <v>0</v>
      </c>
      <c r="BK51" s="59">
        <v>0</v>
      </c>
      <c r="BL51" s="59">
        <v>0</v>
      </c>
      <c r="BM51" s="139">
        <v>0</v>
      </c>
      <c r="BN51" s="32">
        <f t="shared" si="17"/>
        <v>0</v>
      </c>
      <c r="BO51" s="281"/>
      <c r="BP51" s="4">
        <v>-94361376</v>
      </c>
      <c r="BQ51" s="4">
        <v>137184352</v>
      </c>
      <c r="BR51" s="4">
        <v>42822976</v>
      </c>
      <c r="BS51" s="4">
        <v>2590.73999</v>
      </c>
      <c r="BT51" s="4">
        <v>6877</v>
      </c>
      <c r="BV51" s="175">
        <f t="shared" si="11"/>
        <v>5.4284678557380728E-2</v>
      </c>
    </row>
    <row r="52" spans="1:74" ht="17.25" customHeight="1" x14ac:dyDescent="0.25">
      <c r="A52" s="68" t="s">
        <v>138</v>
      </c>
      <c r="B52" s="254" t="s">
        <v>139</v>
      </c>
      <c r="C52" s="76">
        <v>1</v>
      </c>
      <c r="D52" s="142">
        <v>2011</v>
      </c>
      <c r="E52" s="77">
        <v>8</v>
      </c>
      <c r="F52" s="59">
        <v>43597512</v>
      </c>
      <c r="G52" s="82">
        <v>16785004</v>
      </c>
      <c r="H52" s="179">
        <f t="shared" si="18"/>
        <v>0.62601394841541869</v>
      </c>
      <c r="I52" s="59">
        <f t="shared" si="8"/>
        <v>26812508</v>
      </c>
      <c r="J52" s="59"/>
      <c r="K52" s="59">
        <f t="shared" si="1"/>
        <v>17149905</v>
      </c>
      <c r="L52" s="59">
        <f t="shared" si="2"/>
        <v>2493.8061654791331</v>
      </c>
      <c r="M52" s="59"/>
      <c r="N52" s="59"/>
      <c r="O52" s="59">
        <v>4266139</v>
      </c>
      <c r="P52" s="13">
        <f t="shared" si="3"/>
        <v>0.15911003178068983</v>
      </c>
      <c r="Q52" s="59">
        <v>1620286</v>
      </c>
      <c r="R52" s="79">
        <f t="shared" si="4"/>
        <v>6.0430229055782471E-2</v>
      </c>
      <c r="S52" s="101">
        <f t="shared" si="19"/>
        <v>10274610</v>
      </c>
      <c r="T52" s="281">
        <f t="shared" si="9"/>
        <v>1494.0540933546604</v>
      </c>
      <c r="U52" s="281"/>
      <c r="V52" s="131">
        <f t="shared" si="6"/>
        <v>0.59910594256936112</v>
      </c>
      <c r="W52" s="126">
        <v>334920</v>
      </c>
      <c r="X52" s="126">
        <v>106</v>
      </c>
      <c r="Y52" s="126">
        <v>2610131</v>
      </c>
      <c r="AA52" s="156">
        <v>6445705</v>
      </c>
      <c r="AB52" s="126">
        <v>420285</v>
      </c>
      <c r="AD52" s="126">
        <v>0</v>
      </c>
      <c r="AE52" s="126">
        <v>463463</v>
      </c>
      <c r="AF52" s="59">
        <v>1193243</v>
      </c>
      <c r="AG52" s="59">
        <v>491614</v>
      </c>
      <c r="AH52" s="59">
        <v>9169309</v>
      </c>
      <c r="AI52" s="59">
        <v>986305</v>
      </c>
      <c r="AJ52" s="59">
        <v>3815</v>
      </c>
      <c r="AK52" s="59">
        <v>5220962</v>
      </c>
      <c r="AL52" s="59">
        <v>34428204</v>
      </c>
      <c r="AP52"/>
      <c r="AQ52" s="59">
        <v>285109</v>
      </c>
      <c r="AR52" s="59">
        <v>1678066</v>
      </c>
      <c r="AS52" s="59">
        <v>792362</v>
      </c>
      <c r="AT52" s="59">
        <v>0</v>
      </c>
      <c r="AU52" s="59">
        <v>0</v>
      </c>
      <c r="AV52" s="27">
        <v>9662603</v>
      </c>
      <c r="AW52" s="81">
        <f t="shared" si="7"/>
        <v>0.26490948855508623</v>
      </c>
      <c r="AX52" s="59">
        <v>0</v>
      </c>
      <c r="AY52" s="59">
        <v>0</v>
      </c>
      <c r="AZ52" s="59">
        <v>0</v>
      </c>
      <c r="BA52" s="59">
        <v>0</v>
      </c>
      <c r="BB52" s="59">
        <v>0</v>
      </c>
      <c r="BC52" s="59">
        <v>0</v>
      </c>
      <c r="BD52" s="82">
        <v>9662603</v>
      </c>
      <c r="BE52" s="59">
        <v>0</v>
      </c>
      <c r="BF52" s="59">
        <v>0</v>
      </c>
      <c r="BG52" s="59">
        <v>0</v>
      </c>
      <c r="BH52" s="59">
        <v>9662603</v>
      </c>
      <c r="BI52" s="59">
        <v>0</v>
      </c>
      <c r="BJ52" s="59">
        <v>0</v>
      </c>
      <c r="BK52" s="59">
        <v>0</v>
      </c>
      <c r="BL52" s="59">
        <v>0</v>
      </c>
      <c r="BM52" s="139">
        <v>0</v>
      </c>
      <c r="BN52" s="32">
        <f t="shared" si="17"/>
        <v>0</v>
      </c>
      <c r="BO52" s="281"/>
      <c r="BP52" s="4">
        <v>101946608</v>
      </c>
      <c r="BQ52" s="4">
        <v>77091976</v>
      </c>
      <c r="BR52" s="4">
        <v>179038592</v>
      </c>
      <c r="BS52" s="4">
        <v>2626.62012</v>
      </c>
      <c r="BT52" s="4">
        <v>6877</v>
      </c>
      <c r="BV52" s="175">
        <f t="shared" si="11"/>
        <v>6.116185300926763E-2</v>
      </c>
    </row>
    <row r="53" spans="1:74" ht="17.25" customHeight="1" x14ac:dyDescent="0.25">
      <c r="A53" s="68" t="s">
        <v>138</v>
      </c>
      <c r="B53" s="254" t="s">
        <v>139</v>
      </c>
      <c r="C53" s="76">
        <v>1</v>
      </c>
      <c r="D53" s="142">
        <v>2012</v>
      </c>
      <c r="E53" s="77">
        <v>8</v>
      </c>
      <c r="F53" s="59">
        <v>51322916</v>
      </c>
      <c r="G53" s="82">
        <v>24051836</v>
      </c>
      <c r="H53" s="179">
        <f t="shared" si="18"/>
        <v>0.88195392335030365</v>
      </c>
      <c r="I53" s="59">
        <f t="shared" si="8"/>
        <v>27271080</v>
      </c>
      <c r="J53" s="59"/>
      <c r="K53" s="59">
        <f t="shared" si="1"/>
        <v>18582697</v>
      </c>
      <c r="L53" s="59">
        <f t="shared" si="2"/>
        <v>2702.1516649701903</v>
      </c>
      <c r="M53" s="59"/>
      <c r="N53" s="59"/>
      <c r="O53" s="59">
        <v>3314611</v>
      </c>
      <c r="P53" s="13">
        <f t="shared" si="3"/>
        <v>0.12154307786856992</v>
      </c>
      <c r="Q53" s="59">
        <v>1763631</v>
      </c>
      <c r="R53" s="79">
        <f t="shared" si="4"/>
        <v>6.4670376090715881E-2</v>
      </c>
      <c r="S53" s="101">
        <f t="shared" si="19"/>
        <v>10545759</v>
      </c>
      <c r="T53" s="281">
        <f t="shared" si="9"/>
        <v>1533.4824778246327</v>
      </c>
      <c r="U53" s="281"/>
      <c r="V53" s="131">
        <f t="shared" si="6"/>
        <v>0.56750422180375648</v>
      </c>
      <c r="W53" s="4"/>
      <c r="X53" s="126">
        <v>315182</v>
      </c>
      <c r="Y53" s="126">
        <v>2604264</v>
      </c>
      <c r="AA53" s="156">
        <v>6723495</v>
      </c>
      <c r="AB53" s="126">
        <v>419381</v>
      </c>
      <c r="AE53" s="126">
        <v>483437</v>
      </c>
      <c r="AF53" s="59">
        <v>1203735</v>
      </c>
      <c r="AG53" s="59">
        <v>554219</v>
      </c>
      <c r="AH53" s="59">
        <v>10144692</v>
      </c>
      <c r="AI53" s="59">
        <v>904993</v>
      </c>
      <c r="AJ53" s="59">
        <v>4610</v>
      </c>
      <c r="AK53" s="59">
        <v>5870592</v>
      </c>
      <c r="AL53" s="59">
        <v>41178224</v>
      </c>
      <c r="AP53"/>
      <c r="AQ53" s="59">
        <v>294042</v>
      </c>
      <c r="AR53" s="59">
        <v>1875681</v>
      </c>
      <c r="AS53" s="59">
        <v>939207</v>
      </c>
      <c r="AT53" s="59">
        <v>0</v>
      </c>
      <c r="AU53" s="59">
        <v>0</v>
      </c>
      <c r="AV53" s="27">
        <v>8688383</v>
      </c>
      <c r="AW53" s="81">
        <f t="shared" si="7"/>
        <v>0.24161603859323483</v>
      </c>
      <c r="AX53" s="59">
        <v>0</v>
      </c>
      <c r="AY53" s="59">
        <v>0</v>
      </c>
      <c r="AZ53" s="59">
        <v>0</v>
      </c>
      <c r="BA53" s="59">
        <v>0</v>
      </c>
      <c r="BB53" s="59">
        <v>0</v>
      </c>
      <c r="BC53" s="59">
        <v>0</v>
      </c>
      <c r="BD53" s="82">
        <v>8688383</v>
      </c>
      <c r="BE53" s="59">
        <v>0</v>
      </c>
      <c r="BF53" s="59">
        <v>0</v>
      </c>
      <c r="BG53" s="59">
        <v>0</v>
      </c>
      <c r="BH53" s="59">
        <v>8688383</v>
      </c>
      <c r="BI53" s="59">
        <v>0</v>
      </c>
      <c r="BJ53" s="59">
        <v>0</v>
      </c>
      <c r="BK53" s="59">
        <v>0</v>
      </c>
      <c r="BL53" s="59">
        <v>0</v>
      </c>
      <c r="BM53" s="139">
        <v>0</v>
      </c>
      <c r="BN53" s="32">
        <f t="shared" si="17"/>
        <v>0</v>
      </c>
      <c r="BO53" s="281"/>
      <c r="BP53" s="4">
        <v>-39111684</v>
      </c>
      <c r="BQ53" s="4">
        <v>45273176</v>
      </c>
      <c r="BR53" s="4">
        <v>6161494</v>
      </c>
      <c r="BS53" s="4">
        <v>2627.1999500000002</v>
      </c>
      <c r="BT53" s="4">
        <v>6877</v>
      </c>
      <c r="BV53" s="175">
        <f t="shared" si="11"/>
        <v>6.1272216515179334E-2</v>
      </c>
    </row>
    <row r="54" spans="1:74" ht="17.25" customHeight="1" x14ac:dyDescent="0.25">
      <c r="A54" s="68" t="s">
        <v>138</v>
      </c>
      <c r="B54" s="254" t="s">
        <v>139</v>
      </c>
      <c r="C54" s="76">
        <v>1</v>
      </c>
      <c r="D54" s="142">
        <v>2013</v>
      </c>
      <c r="E54" s="77">
        <v>8</v>
      </c>
      <c r="F54" s="59">
        <v>58895624</v>
      </c>
      <c r="G54" s="82">
        <v>32401326</v>
      </c>
      <c r="H54" s="179">
        <f t="shared" si="18"/>
        <v>1.2229546900997339</v>
      </c>
      <c r="I54" s="59">
        <f t="shared" si="8"/>
        <v>26494298</v>
      </c>
      <c r="J54" s="59"/>
      <c r="K54" s="59">
        <f t="shared" si="1"/>
        <v>17427631</v>
      </c>
      <c r="L54" s="59">
        <f t="shared" si="2"/>
        <v>2534.1909262759923</v>
      </c>
      <c r="M54" s="59"/>
      <c r="N54" s="59"/>
      <c r="O54" s="59">
        <v>3614316</v>
      </c>
      <c r="P54" s="13">
        <f t="shared" si="3"/>
        <v>0.1364186361910778</v>
      </c>
      <c r="Q54" s="59">
        <v>1762083</v>
      </c>
      <c r="R54" s="79">
        <f t="shared" si="4"/>
        <v>6.6508008628875542E-2</v>
      </c>
      <c r="S54" s="132">
        <f>SUM(W54:AE54)</f>
        <v>9859859</v>
      </c>
      <c r="T54" s="281">
        <f t="shared" si="9"/>
        <v>1433.7442198633125</v>
      </c>
      <c r="U54" s="281"/>
      <c r="V54" s="131">
        <f t="shared" si="6"/>
        <v>0.56576014261490848</v>
      </c>
      <c r="W54" s="4"/>
      <c r="X54" s="126">
        <v>294117</v>
      </c>
      <c r="Y54" s="126">
        <v>2599951</v>
      </c>
      <c r="AA54" s="156">
        <v>6035277</v>
      </c>
      <c r="AB54" s="126">
        <v>496562</v>
      </c>
      <c r="AE54" s="126">
        <v>433952</v>
      </c>
      <c r="AF54" s="59">
        <v>1372738</v>
      </c>
      <c r="AG54" s="59">
        <v>557168</v>
      </c>
      <c r="AH54" s="59">
        <v>9609517</v>
      </c>
      <c r="AI54" s="59">
        <v>724057</v>
      </c>
      <c r="AJ54" s="59">
        <v>3493</v>
      </c>
      <c r="AK54" s="59">
        <v>5940573</v>
      </c>
      <c r="AL54" s="59">
        <v>49286108</v>
      </c>
      <c r="AP54"/>
      <c r="AQ54" s="59">
        <v>272293</v>
      </c>
      <c r="AR54" s="59">
        <v>1534181</v>
      </c>
      <c r="AS54" s="59">
        <v>12628</v>
      </c>
      <c r="AT54" s="59">
        <v>0</v>
      </c>
      <c r="AU54" s="59">
        <v>0</v>
      </c>
      <c r="AV54" s="27">
        <v>9066667</v>
      </c>
      <c r="AW54" s="81">
        <f t="shared" si="7"/>
        <v>0.2549612194157273</v>
      </c>
      <c r="AX54" s="59">
        <v>0</v>
      </c>
      <c r="AY54" s="59">
        <v>0</v>
      </c>
      <c r="AZ54" s="59">
        <v>0</v>
      </c>
      <c r="BA54" s="59">
        <v>0</v>
      </c>
      <c r="BB54" s="59">
        <v>0</v>
      </c>
      <c r="BC54" s="59">
        <v>0</v>
      </c>
      <c r="BD54" s="82">
        <v>9066667</v>
      </c>
      <c r="BE54" s="59">
        <v>0</v>
      </c>
      <c r="BF54" s="59">
        <v>0</v>
      </c>
      <c r="BG54" s="59">
        <v>0</v>
      </c>
      <c r="BH54" s="59">
        <v>9066667</v>
      </c>
      <c r="BI54" s="59">
        <v>0</v>
      </c>
      <c r="BJ54" s="59">
        <v>0</v>
      </c>
      <c r="BK54" s="59">
        <v>0</v>
      </c>
      <c r="BL54" s="59">
        <v>0</v>
      </c>
      <c r="BM54" s="139">
        <v>0</v>
      </c>
      <c r="BN54" s="32">
        <f t="shared" si="17"/>
        <v>0</v>
      </c>
      <c r="BO54" s="281"/>
      <c r="BP54" s="4">
        <v>71507272</v>
      </c>
      <c r="BQ54" s="4">
        <v>85837888</v>
      </c>
      <c r="BR54" s="4">
        <v>157345168</v>
      </c>
      <c r="BS54" s="4">
        <v>2626.9699700000001</v>
      </c>
      <c r="BT54" s="4">
        <v>6877</v>
      </c>
      <c r="BV54" s="175">
        <f t="shared" si="11"/>
        <v>6.1228445566837611E-2</v>
      </c>
    </row>
    <row r="55" spans="1:74" ht="17.25" customHeight="1" x14ac:dyDescent="0.25">
      <c r="A55" s="68" t="s">
        <v>138</v>
      </c>
      <c r="B55" s="254" t="s">
        <v>139</v>
      </c>
      <c r="C55" s="76">
        <v>1</v>
      </c>
      <c r="D55" s="142">
        <v>2014</v>
      </c>
      <c r="E55" s="77">
        <v>8</v>
      </c>
      <c r="F55" s="59">
        <v>60320632</v>
      </c>
      <c r="G55" s="82">
        <v>29472116</v>
      </c>
      <c r="H55" s="179">
        <f t="shared" si="18"/>
        <v>0.95538197040013206</v>
      </c>
      <c r="I55" s="59">
        <f t="shared" si="8"/>
        <v>30848516</v>
      </c>
      <c r="J55" s="59"/>
      <c r="K55" s="59">
        <f t="shared" si="1"/>
        <v>24192072</v>
      </c>
      <c r="L55" s="59">
        <f t="shared" si="2"/>
        <v>3362.3449617790134</v>
      </c>
      <c r="M55" s="59"/>
      <c r="N55" s="59"/>
      <c r="O55" s="59">
        <v>4143988</v>
      </c>
      <c r="P55" s="13">
        <f t="shared" si="3"/>
        <v>0.13433346356109965</v>
      </c>
      <c r="Q55" s="59">
        <v>3294075</v>
      </c>
      <c r="R55" s="79">
        <f t="shared" si="4"/>
        <v>0.10678228411376417</v>
      </c>
      <c r="S55" s="101">
        <f>SUM(W55:AE55)</f>
        <v>9688356</v>
      </c>
      <c r="T55" s="281">
        <f t="shared" si="9"/>
        <v>1346.5400972897846</v>
      </c>
      <c r="U55" s="281"/>
      <c r="V55" s="131">
        <f t="shared" si="6"/>
        <v>0.40047648667712299</v>
      </c>
      <c r="W55" s="4"/>
      <c r="X55" s="126">
        <v>286066</v>
      </c>
      <c r="Y55" s="126">
        <v>2601004</v>
      </c>
      <c r="AA55" s="156">
        <v>5918756</v>
      </c>
      <c r="AB55" s="126">
        <v>456956</v>
      </c>
      <c r="AE55" s="126">
        <v>425574</v>
      </c>
      <c r="AF55" s="59">
        <v>1812336</v>
      </c>
      <c r="AG55" s="59">
        <v>553029</v>
      </c>
      <c r="AH55" s="59">
        <v>11630727</v>
      </c>
      <c r="AI55" s="59">
        <v>854183</v>
      </c>
      <c r="AJ55" s="59">
        <v>3581</v>
      </c>
      <c r="AK55" s="59">
        <v>6636461</v>
      </c>
      <c r="AL55" s="59">
        <v>48689904</v>
      </c>
      <c r="AM55" s="126">
        <v>84055</v>
      </c>
      <c r="AN55" s="126">
        <v>1648624</v>
      </c>
      <c r="AO55" s="126">
        <v>13584</v>
      </c>
      <c r="AP55"/>
      <c r="AQ55" s="59">
        <v>275451</v>
      </c>
      <c r="AR55" s="59">
        <v>1725707</v>
      </c>
      <c r="AS55" s="59">
        <v>115084</v>
      </c>
      <c r="AT55" s="59">
        <v>0</v>
      </c>
      <c r="AU55" s="59">
        <v>0</v>
      </c>
      <c r="AV55" s="27">
        <v>6656444</v>
      </c>
      <c r="AW55" s="81">
        <f t="shared" si="7"/>
        <v>0.17748169842068889</v>
      </c>
      <c r="AX55" s="59">
        <v>0</v>
      </c>
      <c r="AY55" s="59">
        <v>0</v>
      </c>
      <c r="AZ55" s="59">
        <v>0</v>
      </c>
      <c r="BA55" s="59">
        <v>0</v>
      </c>
      <c r="BB55" s="59">
        <v>0</v>
      </c>
      <c r="BC55" s="59">
        <v>0</v>
      </c>
      <c r="BD55" s="82">
        <v>6656444</v>
      </c>
      <c r="BE55" s="59">
        <v>0</v>
      </c>
      <c r="BF55" s="59">
        <v>0</v>
      </c>
      <c r="BG55" s="59">
        <v>0</v>
      </c>
      <c r="BH55" s="59">
        <v>6656444</v>
      </c>
      <c r="BI55" s="59">
        <v>0</v>
      </c>
      <c r="BJ55" s="59">
        <v>0</v>
      </c>
      <c r="BK55" s="59">
        <v>0</v>
      </c>
      <c r="BL55" s="59">
        <v>0</v>
      </c>
      <c r="BM55" s="139">
        <v>0</v>
      </c>
      <c r="BN55" s="32">
        <f t="shared" si="17"/>
        <v>0</v>
      </c>
      <c r="BO55" s="281"/>
      <c r="BP55" s="4">
        <v>10007572</v>
      </c>
      <c r="BQ55" s="4">
        <v>82937648</v>
      </c>
      <c r="BR55" s="4">
        <v>92945216</v>
      </c>
      <c r="BS55" s="4">
        <v>2626.9699700000001</v>
      </c>
      <c r="BT55" s="4">
        <v>7195</v>
      </c>
      <c r="BV55" s="175">
        <f t="shared" si="11"/>
        <v>8.3830360567653625E-2</v>
      </c>
    </row>
    <row r="56" spans="1:74" ht="17.25" customHeight="1" x14ac:dyDescent="0.25">
      <c r="A56" s="68" t="s">
        <v>138</v>
      </c>
      <c r="B56" s="254" t="s">
        <v>139</v>
      </c>
      <c r="C56" s="76">
        <v>1</v>
      </c>
      <c r="D56" s="142">
        <v>2015</v>
      </c>
      <c r="E56" s="77">
        <v>8</v>
      </c>
      <c r="F56" s="59">
        <v>70143856</v>
      </c>
      <c r="G56" s="82">
        <v>38003064</v>
      </c>
      <c r="H56" s="179">
        <f t="shared" si="18"/>
        <v>1.1823935141361794</v>
      </c>
      <c r="I56" s="59">
        <f t="shared" si="8"/>
        <v>32140792</v>
      </c>
      <c r="J56" s="59"/>
      <c r="K56" s="59">
        <f t="shared" si="1"/>
        <v>24989193</v>
      </c>
      <c r="L56" s="59">
        <f t="shared" si="2"/>
        <v>3473.1331480194581</v>
      </c>
      <c r="M56" s="59"/>
      <c r="N56" s="59"/>
      <c r="O56" s="59">
        <v>5383939</v>
      </c>
      <c r="P56" s="13">
        <f t="shared" si="3"/>
        <v>0.16751108684565086</v>
      </c>
      <c r="Q56" s="59">
        <v>3259907</v>
      </c>
      <c r="R56" s="79">
        <f t="shared" si="4"/>
        <v>0.10142584538675961</v>
      </c>
      <c r="S56" s="101">
        <f t="shared" ref="S56:S60" si="20">SUM(W56:AE56)</f>
        <v>10019092</v>
      </c>
      <c r="T56" s="281">
        <f t="shared" si="9"/>
        <v>1392.507574704656</v>
      </c>
      <c r="U56" s="281"/>
      <c r="V56" s="131">
        <f t="shared" si="6"/>
        <v>0.40093699704508262</v>
      </c>
      <c r="W56" s="13"/>
      <c r="X56" s="59">
        <v>278983</v>
      </c>
      <c r="Y56" s="59">
        <v>2830542</v>
      </c>
      <c r="Z56" s="59">
        <v>0</v>
      </c>
      <c r="AA56" s="82">
        <v>6035624</v>
      </c>
      <c r="AB56" s="59">
        <v>439934</v>
      </c>
      <c r="AC56" s="59">
        <v>0</v>
      </c>
      <c r="AD56" s="59">
        <v>0</v>
      </c>
      <c r="AE56" s="59">
        <v>434009</v>
      </c>
      <c r="AF56" s="59">
        <v>1994156</v>
      </c>
      <c r="AG56" s="59">
        <v>520534</v>
      </c>
      <c r="AH56" s="59">
        <v>11223018</v>
      </c>
      <c r="AI56" s="59">
        <v>1146342</v>
      </c>
      <c r="AJ56" s="59">
        <v>-1632</v>
      </c>
      <c r="AK56" s="59">
        <v>6981592</v>
      </c>
      <c r="AL56" s="59">
        <v>58920840</v>
      </c>
      <c r="AM56" s="59">
        <v>50259</v>
      </c>
      <c r="AN56" s="59">
        <v>837604</v>
      </c>
      <c r="AO56" s="59">
        <v>88483</v>
      </c>
      <c r="AP56" s="59">
        <v>0</v>
      </c>
      <c r="AQ56" s="59">
        <v>262315</v>
      </c>
      <c r="AR56" s="59">
        <v>1564195</v>
      </c>
      <c r="AS56" s="59">
        <v>34009</v>
      </c>
      <c r="AT56" s="59">
        <v>0</v>
      </c>
      <c r="AU56" s="59">
        <v>0</v>
      </c>
      <c r="AV56" s="27">
        <v>7151599</v>
      </c>
      <c r="AW56" s="81">
        <f t="shared" si="7"/>
        <v>0.1820097687615905</v>
      </c>
      <c r="AX56" s="59">
        <v>0</v>
      </c>
      <c r="AY56" s="59">
        <v>0</v>
      </c>
      <c r="AZ56" s="59">
        <v>0</v>
      </c>
      <c r="BA56" s="59">
        <v>0</v>
      </c>
      <c r="BB56" s="59">
        <v>0</v>
      </c>
      <c r="BC56" s="59">
        <v>0</v>
      </c>
      <c r="BD56" s="82">
        <v>7151599</v>
      </c>
      <c r="BE56" s="59">
        <v>0</v>
      </c>
      <c r="BF56" s="59">
        <v>0</v>
      </c>
      <c r="BH56" s="59">
        <v>7151599</v>
      </c>
      <c r="BI56" s="59">
        <v>0</v>
      </c>
      <c r="BJ56" s="59">
        <v>0</v>
      </c>
      <c r="BK56" s="59">
        <v>0</v>
      </c>
      <c r="BL56" s="59">
        <v>0</v>
      </c>
      <c r="BM56" s="139">
        <v>0</v>
      </c>
      <c r="BN56" s="32">
        <f t="shared" si="17"/>
        <v>0</v>
      </c>
      <c r="BO56" s="281"/>
      <c r="BP56" s="4">
        <v>117508208</v>
      </c>
      <c r="BQ56" s="4">
        <v>58336556</v>
      </c>
      <c r="BR56" s="4">
        <v>175844768</v>
      </c>
      <c r="BS56" s="4">
        <v>2626.9699700000001</v>
      </c>
      <c r="BT56" s="4">
        <v>7195</v>
      </c>
      <c r="BV56" s="175">
        <f t="shared" si="11"/>
        <v>8.3830360567653625E-2</v>
      </c>
    </row>
    <row r="57" spans="1:74" ht="17.25" customHeight="1" x14ac:dyDescent="0.25">
      <c r="A57" s="68" t="s">
        <v>138</v>
      </c>
      <c r="B57" s="254" t="s">
        <v>139</v>
      </c>
      <c r="C57" s="76">
        <v>1</v>
      </c>
      <c r="D57" s="142">
        <v>2016</v>
      </c>
      <c r="E57" s="77">
        <v>8</v>
      </c>
      <c r="F57" s="59">
        <v>80459496</v>
      </c>
      <c r="G57" s="82">
        <v>45265672</v>
      </c>
      <c r="H57" s="179">
        <f t="shared" si="18"/>
        <v>1.2861822574324404</v>
      </c>
      <c r="I57" s="59">
        <f t="shared" si="8"/>
        <v>35193824</v>
      </c>
      <c r="J57" s="59"/>
      <c r="K57" s="59">
        <f t="shared" si="1"/>
        <v>28610936</v>
      </c>
      <c r="L57" s="59">
        <f t="shared" si="2"/>
        <v>3976.5025712300207</v>
      </c>
      <c r="M57" s="59"/>
      <c r="N57" s="59"/>
      <c r="O57" s="59">
        <v>6338046</v>
      </c>
      <c r="P57" s="13">
        <f t="shared" si="3"/>
        <v>0.18008972256041286</v>
      </c>
      <c r="Q57" s="59">
        <v>3250096</v>
      </c>
      <c r="R57" s="79">
        <f t="shared" si="4"/>
        <v>9.2348475687097822E-2</v>
      </c>
      <c r="S57" s="101">
        <f t="shared" si="20"/>
        <v>10469656</v>
      </c>
      <c r="T57" s="281">
        <f t="shared" si="9"/>
        <v>1455.1293954134817</v>
      </c>
      <c r="U57" s="281"/>
      <c r="V57" s="131">
        <f t="shared" si="6"/>
        <v>0.36593196391757332</v>
      </c>
      <c r="W57" s="13"/>
      <c r="X57" s="59">
        <v>308588</v>
      </c>
      <c r="Y57" s="59">
        <v>3073160</v>
      </c>
      <c r="Z57" s="59">
        <v>0</v>
      </c>
      <c r="AA57" s="82">
        <v>6229033</v>
      </c>
      <c r="AB57" s="59">
        <v>410991</v>
      </c>
      <c r="AC57" s="59">
        <v>0</v>
      </c>
      <c r="AD57" s="59">
        <v>0</v>
      </c>
      <c r="AE57" s="59">
        <v>447884</v>
      </c>
      <c r="AF57" s="59">
        <v>2067322</v>
      </c>
      <c r="AG57" s="59">
        <v>458380</v>
      </c>
      <c r="AH57" s="59">
        <v>12737967</v>
      </c>
      <c r="AI57" s="59">
        <v>968309</v>
      </c>
      <c r="AJ57" s="59">
        <v>3847</v>
      </c>
      <c r="AK57" s="59">
        <v>7439501</v>
      </c>
      <c r="AL57" s="59">
        <v>67721528</v>
      </c>
      <c r="AM57" s="59">
        <v>120010</v>
      </c>
      <c r="AN57" s="59">
        <v>1888738</v>
      </c>
      <c r="AO57" s="59">
        <v>19289</v>
      </c>
      <c r="AP57" s="59">
        <v>0</v>
      </c>
      <c r="AQ57" s="59">
        <v>326889</v>
      </c>
      <c r="AR57" s="59">
        <v>1822286</v>
      </c>
      <c r="AS57" s="59">
        <v>21454</v>
      </c>
      <c r="AT57" s="59">
        <v>0</v>
      </c>
      <c r="AU57" s="59">
        <v>0</v>
      </c>
      <c r="AV57" s="27">
        <v>6582888</v>
      </c>
      <c r="AW57" s="81">
        <f t="shared" si="7"/>
        <v>0.15757314745114456</v>
      </c>
      <c r="AX57" s="59">
        <v>0</v>
      </c>
      <c r="AY57" s="59">
        <v>0</v>
      </c>
      <c r="AZ57" s="59">
        <v>0</v>
      </c>
      <c r="BA57" s="59">
        <v>0</v>
      </c>
      <c r="BB57" s="59">
        <v>0</v>
      </c>
      <c r="BC57" s="59">
        <v>0</v>
      </c>
      <c r="BD57" s="82">
        <v>6582888</v>
      </c>
      <c r="BE57" s="59">
        <v>0</v>
      </c>
      <c r="BF57" s="59">
        <v>0</v>
      </c>
      <c r="BH57" s="59">
        <v>6582888</v>
      </c>
      <c r="BI57" s="59">
        <v>0</v>
      </c>
      <c r="BJ57" s="59">
        <v>0</v>
      </c>
      <c r="BK57" s="59">
        <v>0</v>
      </c>
      <c r="BL57" s="59">
        <v>0</v>
      </c>
      <c r="BM57" s="139">
        <v>0</v>
      </c>
      <c r="BN57" s="32">
        <f t="shared" si="17"/>
        <v>0</v>
      </c>
      <c r="BO57" s="281"/>
      <c r="BP57" s="4">
        <v>32747478</v>
      </c>
      <c r="BQ57" s="4">
        <v>191766384</v>
      </c>
      <c r="BR57" s="4">
        <v>224513856</v>
      </c>
      <c r="BS57" s="4">
        <v>2648.1398899999999</v>
      </c>
      <c r="BT57" s="4">
        <v>7195</v>
      </c>
      <c r="BV57" s="175">
        <f t="shared" si="11"/>
        <v>8.7843553508459737E-2</v>
      </c>
    </row>
    <row r="58" spans="1:74" ht="17.25" customHeight="1" x14ac:dyDescent="0.25">
      <c r="A58" s="68" t="s">
        <v>138</v>
      </c>
      <c r="B58" s="254" t="s">
        <v>139</v>
      </c>
      <c r="C58" s="76">
        <v>1</v>
      </c>
      <c r="D58" s="142">
        <v>2017</v>
      </c>
      <c r="E58" s="77">
        <v>8</v>
      </c>
      <c r="F58" s="59">
        <v>96336192</v>
      </c>
      <c r="G58" s="82">
        <v>61735536</v>
      </c>
      <c r="H58" s="179">
        <f t="shared" si="18"/>
        <v>1.7842302180629177</v>
      </c>
      <c r="I58" s="59">
        <f t="shared" si="8"/>
        <v>34600656</v>
      </c>
      <c r="J58" s="59"/>
      <c r="K58" s="59">
        <f t="shared" si="1"/>
        <v>27672113</v>
      </c>
      <c r="L58" s="59">
        <f t="shared" si="2"/>
        <v>3846.0198749131341</v>
      </c>
      <c r="M58" s="59"/>
      <c r="N58" s="59"/>
      <c r="O58" s="59">
        <v>5987019</v>
      </c>
      <c r="P58" s="13">
        <f t="shared" si="3"/>
        <v>0.17303195060810408</v>
      </c>
      <c r="Q58" s="59">
        <v>3213835</v>
      </c>
      <c r="R58" s="79">
        <f t="shared" si="4"/>
        <v>9.2883643593346901E-2</v>
      </c>
      <c r="S58" s="101">
        <f t="shared" si="20"/>
        <v>10371960</v>
      </c>
      <c r="T58" s="281">
        <f t="shared" si="9"/>
        <v>1441.5510771369006</v>
      </c>
      <c r="U58" s="281"/>
      <c r="V58" s="131">
        <f t="shared" si="6"/>
        <v>0.37481633585407809</v>
      </c>
      <c r="W58" s="13"/>
      <c r="X58" s="59">
        <v>301172</v>
      </c>
      <c r="Y58" s="59">
        <v>3097938</v>
      </c>
      <c r="Z58" s="59">
        <v>0</v>
      </c>
      <c r="AA58" s="82">
        <v>6286352</v>
      </c>
      <c r="AB58" s="59">
        <v>234493</v>
      </c>
      <c r="AC58" s="59">
        <v>0</v>
      </c>
      <c r="AD58" s="59">
        <v>0</v>
      </c>
      <c r="AE58" s="59">
        <v>452005</v>
      </c>
      <c r="AF58" s="59">
        <v>2447361</v>
      </c>
      <c r="AG58" s="59">
        <v>722762</v>
      </c>
      <c r="AH58" s="59">
        <v>12227521</v>
      </c>
      <c r="AI58" s="59">
        <v>760025</v>
      </c>
      <c r="AJ58" s="59">
        <v>3883</v>
      </c>
      <c r="AK58" s="59">
        <v>7346403</v>
      </c>
      <c r="AL58" s="59">
        <v>84108672</v>
      </c>
      <c r="AM58" s="59">
        <v>88466</v>
      </c>
      <c r="AN58" s="59">
        <v>994337</v>
      </c>
      <c r="AO58" s="59">
        <v>0</v>
      </c>
      <c r="AP58" s="59">
        <v>0</v>
      </c>
      <c r="AQ58" s="59">
        <v>349077</v>
      </c>
      <c r="AR58" s="59">
        <v>2298025</v>
      </c>
      <c r="AS58" s="59">
        <v>17503</v>
      </c>
      <c r="AT58" s="59">
        <v>0</v>
      </c>
      <c r="AU58" s="59">
        <v>0</v>
      </c>
      <c r="AV58" s="27">
        <v>6928543</v>
      </c>
      <c r="AW58" s="81">
        <f t="shared" si="7"/>
        <v>0.16683545955220566</v>
      </c>
      <c r="AX58" s="59">
        <v>0</v>
      </c>
      <c r="AY58" s="59">
        <v>0</v>
      </c>
      <c r="AZ58" s="59">
        <v>0</v>
      </c>
      <c r="BA58" s="59">
        <v>0</v>
      </c>
      <c r="BB58" s="59">
        <v>0</v>
      </c>
      <c r="BC58" s="59">
        <v>0</v>
      </c>
      <c r="BD58" s="82">
        <v>6928543</v>
      </c>
      <c r="BE58" s="59">
        <v>0</v>
      </c>
      <c r="BF58" s="59">
        <v>0</v>
      </c>
      <c r="BG58" s="59">
        <v>0</v>
      </c>
      <c r="BH58" s="59">
        <v>6928543</v>
      </c>
      <c r="BI58" s="59">
        <v>0</v>
      </c>
      <c r="BJ58" s="59">
        <v>0</v>
      </c>
      <c r="BK58" s="59">
        <v>0</v>
      </c>
      <c r="BL58" s="59">
        <v>0</v>
      </c>
      <c r="BM58" s="139">
        <v>0</v>
      </c>
      <c r="BN58" s="32">
        <f t="shared" si="17"/>
        <v>0</v>
      </c>
      <c r="BO58" s="281"/>
      <c r="BP58" s="4">
        <v>-904883</v>
      </c>
      <c r="BQ58" s="4">
        <v>160565696</v>
      </c>
      <c r="BR58" s="4">
        <v>159660800</v>
      </c>
      <c r="BS58" s="4">
        <v>2648.1398899999999</v>
      </c>
      <c r="BT58" s="4">
        <v>7195</v>
      </c>
      <c r="BV58" s="175">
        <f t="shared" si="11"/>
        <v>8.7843553508459737E-2</v>
      </c>
    </row>
    <row r="59" spans="1:74" ht="17.25" customHeight="1" x14ac:dyDescent="0.25">
      <c r="A59" s="68" t="s">
        <v>138</v>
      </c>
      <c r="B59" s="254" t="s">
        <v>139</v>
      </c>
      <c r="C59" s="76">
        <v>1</v>
      </c>
      <c r="D59" s="142">
        <v>2018</v>
      </c>
      <c r="E59" s="77">
        <v>8</v>
      </c>
      <c r="F59" s="59">
        <v>97861392</v>
      </c>
      <c r="G59" s="82">
        <v>63870548</v>
      </c>
      <c r="H59" s="179">
        <f t="shared" si="18"/>
        <v>1.8790515469401112</v>
      </c>
      <c r="I59" s="59">
        <f t="shared" si="8"/>
        <v>33990844</v>
      </c>
      <c r="J59" s="59"/>
      <c r="K59" s="59">
        <f t="shared" si="1"/>
        <v>26158248</v>
      </c>
      <c r="L59" s="59">
        <f t="shared" si="2"/>
        <v>3635.6147324530925</v>
      </c>
      <c r="M59" s="59"/>
      <c r="N59" s="59"/>
      <c r="O59" s="59">
        <v>5769343</v>
      </c>
      <c r="P59" s="13">
        <f t="shared" si="3"/>
        <v>0.16973226672453323</v>
      </c>
      <c r="Q59" s="59">
        <v>3224616</v>
      </c>
      <c r="R59" s="79">
        <f t="shared" si="4"/>
        <v>9.4867194236189015E-2</v>
      </c>
      <c r="S59" s="101">
        <f t="shared" si="20"/>
        <v>10606897</v>
      </c>
      <c r="T59" s="281">
        <f t="shared" si="9"/>
        <v>1474.2038915913829</v>
      </c>
      <c r="U59" s="281"/>
      <c r="V59" s="131">
        <f t="shared" si="6"/>
        <v>0.4054895801890096</v>
      </c>
      <c r="W59" s="13"/>
      <c r="X59" s="59">
        <v>271088</v>
      </c>
      <c r="Y59" s="59">
        <v>3409064</v>
      </c>
      <c r="Z59" s="59">
        <v>0</v>
      </c>
      <c r="AA59" s="82">
        <v>6328989</v>
      </c>
      <c r="AB59" s="59">
        <v>3245</v>
      </c>
      <c r="AC59" s="59">
        <v>139440</v>
      </c>
      <c r="AD59" s="59">
        <v>0</v>
      </c>
      <c r="AE59" s="59">
        <v>455071</v>
      </c>
      <c r="AF59" s="59">
        <v>1174471</v>
      </c>
      <c r="AG59" s="59">
        <v>473970</v>
      </c>
      <c r="AH59" s="59">
        <v>12839840</v>
      </c>
      <c r="AI59" s="59">
        <v>475723</v>
      </c>
      <c r="AJ59" s="59">
        <v>5006</v>
      </c>
      <c r="AK59" s="59">
        <v>7816100</v>
      </c>
      <c r="AL59" s="59">
        <v>85021552</v>
      </c>
      <c r="AM59" s="59">
        <v>108539</v>
      </c>
      <c r="AN59" s="59">
        <v>1470520</v>
      </c>
      <c r="AO59" s="59">
        <v>0</v>
      </c>
      <c r="AP59" s="59">
        <v>0</v>
      </c>
      <c r="AQ59" s="59">
        <v>370668</v>
      </c>
      <c r="AR59" s="59">
        <v>2491623</v>
      </c>
      <c r="AS59" s="59">
        <v>3365</v>
      </c>
      <c r="AT59" s="59">
        <v>0</v>
      </c>
      <c r="AU59" s="59">
        <v>0</v>
      </c>
      <c r="AV59" s="27">
        <v>7832596</v>
      </c>
      <c r="AW59" s="81">
        <f t="shared" si="7"/>
        <v>0.1872776605654628</v>
      </c>
      <c r="AX59" s="59">
        <v>0</v>
      </c>
      <c r="AY59" s="59">
        <v>0</v>
      </c>
      <c r="AZ59" s="59">
        <v>0</v>
      </c>
      <c r="BA59" s="59">
        <v>0</v>
      </c>
      <c r="BB59" s="59">
        <v>0</v>
      </c>
      <c r="BC59" s="59">
        <v>0</v>
      </c>
      <c r="BD59" s="82">
        <v>7832596</v>
      </c>
      <c r="BE59" s="59">
        <v>0</v>
      </c>
      <c r="BF59" s="59">
        <v>0</v>
      </c>
      <c r="BG59" s="59">
        <v>0</v>
      </c>
      <c r="BH59" s="59">
        <v>7832596</v>
      </c>
      <c r="BI59" s="59">
        <v>0</v>
      </c>
      <c r="BJ59" s="59">
        <v>0</v>
      </c>
      <c r="BK59" s="59">
        <v>0</v>
      </c>
      <c r="BL59" s="59">
        <v>0</v>
      </c>
      <c r="BM59" s="139">
        <v>0</v>
      </c>
      <c r="BN59" s="32">
        <f t="shared" si="17"/>
        <v>0</v>
      </c>
      <c r="BO59" s="281"/>
      <c r="BP59" s="4">
        <v>83997872</v>
      </c>
      <c r="BQ59" s="4">
        <v>72802856</v>
      </c>
      <c r="BR59" s="4">
        <v>156800720</v>
      </c>
      <c r="BS59" s="4">
        <v>2646.4399400000002</v>
      </c>
      <c r="BT59" s="4">
        <v>7195</v>
      </c>
      <c r="BV59" s="175">
        <f t="shared" si="11"/>
        <v>8.7522479860881047E-2</v>
      </c>
    </row>
    <row r="60" spans="1:74" s="8" customFormat="1" ht="17.25" customHeight="1" thickBot="1" x14ac:dyDescent="0.3">
      <c r="A60" s="84" t="s">
        <v>138</v>
      </c>
      <c r="B60" s="256" t="s">
        <v>139</v>
      </c>
      <c r="C60" s="84">
        <v>1</v>
      </c>
      <c r="D60" s="143">
        <v>2019</v>
      </c>
      <c r="E60" s="85">
        <v>8</v>
      </c>
      <c r="F60" s="86">
        <v>104779856</v>
      </c>
      <c r="G60" s="104">
        <v>72737408</v>
      </c>
      <c r="H60" s="189">
        <f t="shared" si="18"/>
        <v>2.2700328014888251</v>
      </c>
      <c r="I60" s="86">
        <f t="shared" si="8"/>
        <v>32042448</v>
      </c>
      <c r="J60" s="282">
        <f t="shared" ref="J60" si="21">LN(I60/I36)/(2019-1995)</f>
        <v>3.9961248993428289E-2</v>
      </c>
      <c r="K60" s="86">
        <f t="shared" si="1"/>
        <v>25248533</v>
      </c>
      <c r="L60" s="86">
        <f t="shared" si="2"/>
        <v>3509.1776233495484</v>
      </c>
      <c r="M60" s="282">
        <f t="shared" ref="M60" si="22">LN(L60/L36)/(2019-1995)</f>
        <v>2.0063355130923152E-2</v>
      </c>
      <c r="N60" s="283">
        <f>AVERAGE(L58:L60)</f>
        <v>3663.6040769052584</v>
      </c>
      <c r="O60" s="86">
        <v>5371839</v>
      </c>
      <c r="P60" s="14">
        <f t="shared" si="3"/>
        <v>0.16764758422951953</v>
      </c>
      <c r="Q60" s="86">
        <v>3271401</v>
      </c>
      <c r="R60" s="87">
        <f t="shared" si="4"/>
        <v>0.10209585110351119</v>
      </c>
      <c r="S60" s="103">
        <f t="shared" si="20"/>
        <v>9953246</v>
      </c>
      <c r="T60" s="281">
        <f t="shared" si="9"/>
        <v>1383.3559416261292</v>
      </c>
      <c r="U60" s="284">
        <f t="shared" ref="U60" si="23">AVERAGE(T58:T60)</f>
        <v>1433.0369701181378</v>
      </c>
      <c r="V60" s="170">
        <f t="shared" si="6"/>
        <v>0.39421086365691027</v>
      </c>
      <c r="W60" s="14"/>
      <c r="X60" s="86">
        <v>284348</v>
      </c>
      <c r="Y60" s="86">
        <v>2505006</v>
      </c>
      <c r="Z60" s="86">
        <v>0</v>
      </c>
      <c r="AA60" s="104">
        <v>6554870</v>
      </c>
      <c r="AB60" s="86">
        <v>25497</v>
      </c>
      <c r="AC60" s="86">
        <v>112212</v>
      </c>
      <c r="AD60" s="86">
        <v>0</v>
      </c>
      <c r="AE60" s="86">
        <v>471313</v>
      </c>
      <c r="AF60" s="86">
        <v>677034</v>
      </c>
      <c r="AG60" s="86">
        <v>200673</v>
      </c>
      <c r="AH60" s="86">
        <v>12497936</v>
      </c>
      <c r="AI60" s="86">
        <v>267094</v>
      </c>
      <c r="AJ60" s="86">
        <v>4422</v>
      </c>
      <c r="AK60" s="86">
        <v>8709021</v>
      </c>
      <c r="AL60" s="86">
        <v>92281920</v>
      </c>
      <c r="AM60" s="86">
        <v>99874</v>
      </c>
      <c r="AN60" s="86">
        <v>1310294</v>
      </c>
      <c r="AO60" s="86">
        <v>0</v>
      </c>
      <c r="AP60" s="86">
        <v>0</v>
      </c>
      <c r="AQ60" s="86">
        <v>266567</v>
      </c>
      <c r="AR60" s="86">
        <v>1879449</v>
      </c>
      <c r="AS60" s="86">
        <v>31531</v>
      </c>
      <c r="AT60" s="86">
        <v>0</v>
      </c>
      <c r="AU60" s="86">
        <v>0</v>
      </c>
      <c r="AV60" s="28">
        <v>6793915</v>
      </c>
      <c r="AW60" s="87">
        <f t="shared" si="7"/>
        <v>0.17493695277284332</v>
      </c>
      <c r="AX60" s="86">
        <v>0</v>
      </c>
      <c r="AY60" s="86">
        <v>0</v>
      </c>
      <c r="AZ60" s="86">
        <v>0</v>
      </c>
      <c r="BA60" s="86">
        <v>0</v>
      </c>
      <c r="BB60" s="86">
        <v>0</v>
      </c>
      <c r="BC60" s="86">
        <v>0</v>
      </c>
      <c r="BD60" s="104">
        <v>6793915</v>
      </c>
      <c r="BE60" s="86">
        <v>0</v>
      </c>
      <c r="BF60" s="86">
        <v>0</v>
      </c>
      <c r="BG60" s="86">
        <v>0</v>
      </c>
      <c r="BH60" s="86">
        <v>6793915</v>
      </c>
      <c r="BI60" s="86">
        <v>0</v>
      </c>
      <c r="BJ60" s="86">
        <v>0</v>
      </c>
      <c r="BK60" s="86">
        <v>0</v>
      </c>
      <c r="BL60" s="86">
        <v>0</v>
      </c>
      <c r="BM60" s="140">
        <v>744018</v>
      </c>
      <c r="BN60" s="32">
        <f t="shared" si="17"/>
        <v>103.40764419735928</v>
      </c>
      <c r="BO60" s="284">
        <f t="shared" ref="BO60" si="24">AVERAGE(BN58:BN60)</f>
        <v>34.469214732453089</v>
      </c>
      <c r="BP60" s="7">
        <v>47185604</v>
      </c>
      <c r="BQ60" s="7">
        <v>95170848</v>
      </c>
      <c r="BR60" s="7">
        <v>143100464</v>
      </c>
      <c r="BS60" s="7">
        <v>2556.8100599999998</v>
      </c>
      <c r="BT60" s="7">
        <v>7195</v>
      </c>
      <c r="BU60" s="36">
        <f>AVERAGE(BT58:BT60)</f>
        <v>7195</v>
      </c>
      <c r="BV60" s="276">
        <f t="shared" si="11"/>
        <v>7.0295026487761231E-2</v>
      </c>
    </row>
    <row r="61" spans="1:74" s="20" customFormat="1" ht="16.5" thickTop="1" x14ac:dyDescent="0.25">
      <c r="A61" s="88" t="s">
        <v>140</v>
      </c>
      <c r="B61" s="251"/>
      <c r="C61" s="88">
        <v>0</v>
      </c>
      <c r="D61" s="195">
        <v>1995</v>
      </c>
      <c r="E61" s="89">
        <v>10</v>
      </c>
      <c r="F61" s="90">
        <v>15599792</v>
      </c>
      <c r="G61" s="90">
        <v>5688813</v>
      </c>
      <c r="H61" s="179">
        <f t="shared" si="18"/>
        <v>0.57399102550817638</v>
      </c>
      <c r="I61" s="90">
        <f t="shared" si="8"/>
        <v>9910979</v>
      </c>
      <c r="J61" s="70"/>
      <c r="K61" s="70">
        <f t="shared" si="1"/>
        <v>9910979</v>
      </c>
      <c r="L61" s="70">
        <f t="shared" si="2"/>
        <v>3239.9408303367113</v>
      </c>
      <c r="M61" s="70"/>
      <c r="N61" s="70"/>
      <c r="O61" s="90">
        <v>2797015</v>
      </c>
      <c r="P61" s="41">
        <f t="shared" si="3"/>
        <v>0.28221379542828212</v>
      </c>
      <c r="Q61" s="90">
        <v>682661</v>
      </c>
      <c r="R61" s="91">
        <f t="shared" si="4"/>
        <v>6.8879270150809524E-2</v>
      </c>
      <c r="S61" s="169">
        <f t="shared" ref="S61:S71" si="25">F61-G61-O61-Q61-AF61-AG61-AI61-AJ61-AK61-SUM(AM61:AU61)</f>
        <v>1427097</v>
      </c>
      <c r="T61" s="281">
        <f t="shared" si="9"/>
        <v>466.52402745995425</v>
      </c>
      <c r="U61" s="281"/>
      <c r="V61" s="168">
        <f t="shared" si="6"/>
        <v>0.14399152697225975</v>
      </c>
      <c r="W61" s="125"/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  <c r="AE61" s="90">
        <v>0</v>
      </c>
      <c r="AF61" s="90">
        <v>1706966</v>
      </c>
      <c r="AG61" s="90">
        <v>6723</v>
      </c>
      <c r="AH61" s="90">
        <v>3012442</v>
      </c>
      <c r="AI61" s="90">
        <v>171958</v>
      </c>
      <c r="AJ61" s="90">
        <v>200887</v>
      </c>
      <c r="AK61" s="90">
        <v>1080937</v>
      </c>
      <c r="AL61" s="90">
        <v>12587350</v>
      </c>
      <c r="AM61" s="90">
        <v>0</v>
      </c>
      <c r="AN61" s="90">
        <v>0</v>
      </c>
      <c r="AO61" s="90">
        <v>0</v>
      </c>
      <c r="AP61" s="90">
        <v>0</v>
      </c>
      <c r="AQ61" s="90">
        <v>82914</v>
      </c>
      <c r="AR61" s="90">
        <v>1661471</v>
      </c>
      <c r="AS61" s="90">
        <v>60858</v>
      </c>
      <c r="AT61" s="90">
        <v>997</v>
      </c>
      <c r="AU61" s="90">
        <v>30495</v>
      </c>
      <c r="AV61" s="92">
        <v>0</v>
      </c>
      <c r="AW61" s="91">
        <f t="shared" si="7"/>
        <v>0</v>
      </c>
      <c r="AX61" s="90">
        <v>0</v>
      </c>
      <c r="AY61" s="90">
        <v>0</v>
      </c>
      <c r="AZ61" s="90">
        <v>0</v>
      </c>
      <c r="BA61" s="90">
        <v>0</v>
      </c>
      <c r="BB61" s="90">
        <v>0</v>
      </c>
      <c r="BC61" s="90">
        <v>0</v>
      </c>
      <c r="BD61" s="90">
        <v>0</v>
      </c>
      <c r="BE61" s="90">
        <v>0</v>
      </c>
      <c r="BF61" s="90">
        <v>0</v>
      </c>
      <c r="BG61" s="90">
        <v>0</v>
      </c>
      <c r="BH61" s="90">
        <v>0</v>
      </c>
      <c r="BI61" s="90">
        <v>0</v>
      </c>
      <c r="BJ61" s="90">
        <v>0</v>
      </c>
      <c r="BK61" s="90">
        <v>0</v>
      </c>
      <c r="BL61" s="90">
        <v>0</v>
      </c>
      <c r="BM61" s="19">
        <v>272959</v>
      </c>
      <c r="BN61" s="32">
        <f t="shared" si="17"/>
        <v>89.2314481856816</v>
      </c>
      <c r="BO61" s="281"/>
      <c r="BP61" s="19">
        <v>391400</v>
      </c>
      <c r="BQ61" s="19">
        <v>60869960</v>
      </c>
      <c r="BR61" s="19">
        <v>61534320</v>
      </c>
      <c r="BS61" s="19">
        <v>4990.7797899999996</v>
      </c>
      <c r="BT61" s="19">
        <v>3059</v>
      </c>
      <c r="BU61" s="4"/>
      <c r="BV61" s="175">
        <f t="shared" si="11"/>
        <v>-2.293823264366851E-2</v>
      </c>
    </row>
    <row r="62" spans="1:74" s="20" customFormat="1" x14ac:dyDescent="0.25">
      <c r="A62" s="48" t="s">
        <v>140</v>
      </c>
      <c r="B62" s="252"/>
      <c r="C62" s="88">
        <v>0</v>
      </c>
      <c r="D62" s="144">
        <v>1996</v>
      </c>
      <c r="E62" s="57">
        <v>10</v>
      </c>
      <c r="F62" s="58">
        <v>14066862</v>
      </c>
      <c r="G62" s="58">
        <v>3966269</v>
      </c>
      <c r="H62" s="179">
        <f t="shared" si="18"/>
        <v>0.39267684580499385</v>
      </c>
      <c r="I62" s="58">
        <f t="shared" si="8"/>
        <v>10100593</v>
      </c>
      <c r="J62" s="59"/>
      <c r="K62" s="59">
        <f t="shared" si="1"/>
        <v>10100593</v>
      </c>
      <c r="L62" s="59">
        <f t="shared" si="2"/>
        <v>3222.9077855775367</v>
      </c>
      <c r="M62" s="59"/>
      <c r="N62" s="59"/>
      <c r="O62" s="58">
        <v>1790030</v>
      </c>
      <c r="P62" s="31">
        <f t="shared" si="3"/>
        <v>0.17722028795735062</v>
      </c>
      <c r="Q62" s="58">
        <v>640286</v>
      </c>
      <c r="R62" s="93">
        <f t="shared" si="4"/>
        <v>6.3390931601738629E-2</v>
      </c>
      <c r="S62" s="73">
        <f t="shared" si="25"/>
        <v>1267295</v>
      </c>
      <c r="T62" s="281">
        <f t="shared" si="9"/>
        <v>404.36981493299299</v>
      </c>
      <c r="U62" s="281"/>
      <c r="V62" s="131">
        <f t="shared" si="6"/>
        <v>0.125467385924767</v>
      </c>
      <c r="W62" s="54"/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1820503</v>
      </c>
      <c r="AG62" s="58">
        <v>19329</v>
      </c>
      <c r="AH62" s="58">
        <v>3793257</v>
      </c>
      <c r="AI62" s="58">
        <v>493336</v>
      </c>
      <c r="AJ62" s="58">
        <v>750219</v>
      </c>
      <c r="AK62" s="58">
        <v>1292542</v>
      </c>
      <c r="AL62" s="58">
        <v>10273605</v>
      </c>
      <c r="AM62" s="58">
        <v>0</v>
      </c>
      <c r="AN62" s="58">
        <v>0</v>
      </c>
      <c r="AO62" s="58">
        <v>0</v>
      </c>
      <c r="AP62" s="58">
        <v>0</v>
      </c>
      <c r="AQ62" s="58">
        <v>38999</v>
      </c>
      <c r="AR62" s="58">
        <v>1729525</v>
      </c>
      <c r="AS62" s="58">
        <v>231082</v>
      </c>
      <c r="AT62" s="58">
        <v>4</v>
      </c>
      <c r="AU62" s="58">
        <v>27443</v>
      </c>
      <c r="AV62" s="61">
        <v>0</v>
      </c>
      <c r="AW62" s="93">
        <f t="shared" si="7"/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19">
        <v>36102</v>
      </c>
      <c r="BN62" s="32">
        <f t="shared" si="17"/>
        <v>11.519463943841735</v>
      </c>
      <c r="BO62" s="281"/>
      <c r="BP62" s="19">
        <v>304132</v>
      </c>
      <c r="BQ62" s="19">
        <v>95130568</v>
      </c>
      <c r="BR62" s="19">
        <v>95470800</v>
      </c>
      <c r="BS62" s="19">
        <v>5255.5497999999998</v>
      </c>
      <c r="BT62" s="19">
        <v>3134</v>
      </c>
      <c r="BU62" s="4"/>
      <c r="BV62" s="175">
        <f t="shared" si="11"/>
        <v>1.5019034202916476E-2</v>
      </c>
    </row>
    <row r="63" spans="1:74" s="20" customFormat="1" x14ac:dyDescent="0.25">
      <c r="A63" s="48" t="s">
        <v>140</v>
      </c>
      <c r="B63" s="252"/>
      <c r="C63" s="88">
        <v>0</v>
      </c>
      <c r="D63" s="144">
        <v>1997</v>
      </c>
      <c r="E63" s="57">
        <v>10</v>
      </c>
      <c r="F63" s="58">
        <v>18659576</v>
      </c>
      <c r="G63" s="58">
        <v>6944030</v>
      </c>
      <c r="H63" s="179">
        <f t="shared" si="18"/>
        <v>0.59271928085980796</v>
      </c>
      <c r="I63" s="58">
        <f t="shared" si="8"/>
        <v>11715546</v>
      </c>
      <c r="J63" s="59"/>
      <c r="K63" s="59">
        <f t="shared" si="1"/>
        <v>11715546</v>
      </c>
      <c r="L63" s="59">
        <f t="shared" si="2"/>
        <v>3482.6236623067775</v>
      </c>
      <c r="M63" s="59"/>
      <c r="N63" s="59"/>
      <c r="O63" s="58">
        <v>2814394</v>
      </c>
      <c r="P63" s="31">
        <f t="shared" si="3"/>
        <v>0.24022730139935433</v>
      </c>
      <c r="Q63" s="58">
        <v>661361</v>
      </c>
      <c r="R63" s="93">
        <f t="shared" si="4"/>
        <v>5.6451572978331525E-2</v>
      </c>
      <c r="S63" s="73">
        <f t="shared" si="25"/>
        <v>1510610</v>
      </c>
      <c r="T63" s="281">
        <f t="shared" si="9"/>
        <v>449.05172413793105</v>
      </c>
      <c r="U63" s="281"/>
      <c r="V63" s="131">
        <f t="shared" si="6"/>
        <v>0.12894064006918671</v>
      </c>
      <c r="W63" s="54"/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1643204</v>
      </c>
      <c r="AG63" s="58">
        <v>86761</v>
      </c>
      <c r="AH63" s="58">
        <v>4487340</v>
      </c>
      <c r="AI63" s="58">
        <v>654176</v>
      </c>
      <c r="AJ63" s="58">
        <v>517918</v>
      </c>
      <c r="AK63" s="58">
        <v>1182378</v>
      </c>
      <c r="AL63" s="58">
        <v>14172235</v>
      </c>
      <c r="AM63" s="58">
        <v>0</v>
      </c>
      <c r="AN63" s="58">
        <v>0</v>
      </c>
      <c r="AO63" s="58">
        <v>0</v>
      </c>
      <c r="AP63" s="58">
        <v>0</v>
      </c>
      <c r="AQ63" s="58">
        <v>80719</v>
      </c>
      <c r="AR63" s="58">
        <v>2251638</v>
      </c>
      <c r="AS63" s="58">
        <v>306975</v>
      </c>
      <c r="AT63" s="58">
        <v>0</v>
      </c>
      <c r="AU63" s="58">
        <v>5412</v>
      </c>
      <c r="AV63" s="61">
        <v>0</v>
      </c>
      <c r="AW63" s="93">
        <f t="shared" si="7"/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19">
        <v>-559082</v>
      </c>
      <c r="BN63" s="32">
        <f t="shared" si="17"/>
        <v>-166.19560047562425</v>
      </c>
      <c r="BO63" s="281"/>
      <c r="BP63" s="19">
        <v>461985</v>
      </c>
      <c r="BQ63" s="19">
        <v>147686608</v>
      </c>
      <c r="BR63" s="19">
        <v>147589520</v>
      </c>
      <c r="BS63" s="19">
        <v>5261.0497999999998</v>
      </c>
      <c r="BT63" s="19">
        <v>3364</v>
      </c>
      <c r="BU63" s="4"/>
      <c r="BV63" s="175">
        <f t="shared" si="11"/>
        <v>5.0952316071969039E-2</v>
      </c>
    </row>
    <row r="64" spans="1:74" s="20" customFormat="1" x14ac:dyDescent="0.25">
      <c r="A64" s="48" t="s">
        <v>140</v>
      </c>
      <c r="B64" s="252"/>
      <c r="C64" s="88">
        <v>0</v>
      </c>
      <c r="D64" s="144">
        <v>1998</v>
      </c>
      <c r="E64" s="57">
        <v>10</v>
      </c>
      <c r="F64" s="58">
        <v>19381312</v>
      </c>
      <c r="G64" s="58">
        <v>7795791</v>
      </c>
      <c r="H64" s="179">
        <f t="shared" si="18"/>
        <v>0.67289084366598617</v>
      </c>
      <c r="I64" s="58">
        <f t="shared" si="8"/>
        <v>11585521</v>
      </c>
      <c r="J64" s="59"/>
      <c r="K64" s="59">
        <f t="shared" si="1"/>
        <v>11585521</v>
      </c>
      <c r="L64" s="59">
        <f t="shared" si="2"/>
        <v>3443.9717598097504</v>
      </c>
      <c r="M64" s="59"/>
      <c r="N64" s="59"/>
      <c r="O64" s="58">
        <v>3220727</v>
      </c>
      <c r="P64" s="31">
        <f t="shared" si="3"/>
        <v>0.2779958708805586</v>
      </c>
      <c r="Q64" s="58">
        <v>428453</v>
      </c>
      <c r="R64" s="93">
        <f t="shared" si="4"/>
        <v>3.6981763703160177E-2</v>
      </c>
      <c r="S64" s="73">
        <f t="shared" si="25"/>
        <v>305434</v>
      </c>
      <c r="T64" s="281">
        <f t="shared" si="9"/>
        <v>90.794887039239001</v>
      </c>
      <c r="U64" s="281"/>
      <c r="V64" s="131">
        <f t="shared" si="6"/>
        <v>2.63634237942342E-2</v>
      </c>
      <c r="W64" s="54"/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1762849</v>
      </c>
      <c r="AG64" s="58">
        <v>101816</v>
      </c>
      <c r="AH64" s="58">
        <v>5224391</v>
      </c>
      <c r="AI64" s="58">
        <v>679335</v>
      </c>
      <c r="AJ64" s="58">
        <v>655971</v>
      </c>
      <c r="AK64" s="58">
        <v>1677202</v>
      </c>
      <c r="AL64" s="58">
        <v>14156922</v>
      </c>
      <c r="AM64" s="58">
        <v>0</v>
      </c>
      <c r="AN64" s="58">
        <v>0</v>
      </c>
      <c r="AO64" s="58">
        <v>0</v>
      </c>
      <c r="AP64" s="58">
        <v>0</v>
      </c>
      <c r="AQ64" s="58">
        <v>-12374</v>
      </c>
      <c r="AR64" s="58">
        <v>2478560</v>
      </c>
      <c r="AS64" s="58">
        <v>284745</v>
      </c>
      <c r="AT64" s="58">
        <v>70</v>
      </c>
      <c r="AU64" s="58">
        <v>2733</v>
      </c>
      <c r="AV64" s="61">
        <v>0</v>
      </c>
      <c r="AW64" s="93">
        <f t="shared" si="7"/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0</v>
      </c>
      <c r="BJ64" s="58">
        <v>0</v>
      </c>
      <c r="BK64" s="58">
        <v>0</v>
      </c>
      <c r="BL64" s="58">
        <v>0</v>
      </c>
      <c r="BM64" s="19">
        <v>288195</v>
      </c>
      <c r="BN64" s="32">
        <f t="shared" si="17"/>
        <v>85.67033293697979</v>
      </c>
      <c r="BO64" s="281"/>
      <c r="BP64" s="19">
        <v>183650</v>
      </c>
      <c r="BQ64" s="19">
        <v>220428944</v>
      </c>
      <c r="BR64" s="19">
        <v>220900784</v>
      </c>
      <c r="BS64" s="19">
        <v>5290.9101600000004</v>
      </c>
      <c r="BT64" s="19">
        <v>3364</v>
      </c>
      <c r="BU64" s="4"/>
      <c r="BV64" s="175">
        <f t="shared" si="11"/>
        <v>5.3782163779957426E-2</v>
      </c>
    </row>
    <row r="65" spans="1:74" s="20" customFormat="1" x14ac:dyDescent="0.25">
      <c r="A65" s="48" t="s">
        <v>140</v>
      </c>
      <c r="B65" s="252"/>
      <c r="C65" s="88">
        <v>0</v>
      </c>
      <c r="D65" s="144">
        <v>1999</v>
      </c>
      <c r="E65" s="57">
        <v>10</v>
      </c>
      <c r="F65" s="58">
        <v>22205796</v>
      </c>
      <c r="G65" s="58">
        <v>9667457</v>
      </c>
      <c r="H65" s="179">
        <f t="shared" si="18"/>
        <v>0.77103171321177388</v>
      </c>
      <c r="I65" s="58">
        <f t="shared" si="8"/>
        <v>12538339</v>
      </c>
      <c r="J65" s="59"/>
      <c r="K65" s="59">
        <f t="shared" si="1"/>
        <v>12538339</v>
      </c>
      <c r="L65" s="59">
        <f t="shared" si="2"/>
        <v>3727.2113555291321</v>
      </c>
      <c r="M65" s="59"/>
      <c r="N65" s="59"/>
      <c r="O65" s="58">
        <v>2808448</v>
      </c>
      <c r="P65" s="31">
        <f t="shared" si="3"/>
        <v>0.2239888393510496</v>
      </c>
      <c r="Q65" s="58">
        <v>472911</v>
      </c>
      <c r="R65" s="93">
        <f t="shared" si="4"/>
        <v>3.7717196831254921E-2</v>
      </c>
      <c r="S65" s="73">
        <f t="shared" si="25"/>
        <v>1388258</v>
      </c>
      <c r="T65" s="281">
        <f t="shared" si="9"/>
        <v>412.68073721759811</v>
      </c>
      <c r="U65" s="281"/>
      <c r="V65" s="131">
        <f t="shared" si="6"/>
        <v>0.11072104526763872</v>
      </c>
      <c r="W65" s="54"/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1785312</v>
      </c>
      <c r="AG65" s="58">
        <v>63014</v>
      </c>
      <c r="AH65" s="58">
        <v>5352078</v>
      </c>
      <c r="AI65" s="58">
        <v>683240</v>
      </c>
      <c r="AJ65" s="58">
        <v>797528</v>
      </c>
      <c r="AK65" s="58">
        <v>2172543</v>
      </c>
      <c r="AL65" s="58">
        <v>16853720</v>
      </c>
      <c r="AM65" s="58">
        <v>0</v>
      </c>
      <c r="AN65" s="58">
        <v>0</v>
      </c>
      <c r="AO65" s="58">
        <v>0</v>
      </c>
      <c r="AP65" s="58">
        <v>0</v>
      </c>
      <c r="AQ65" s="58">
        <v>-66196</v>
      </c>
      <c r="AR65" s="58">
        <v>2246833</v>
      </c>
      <c r="AS65" s="58">
        <v>181575</v>
      </c>
      <c r="AT65" s="58">
        <v>0</v>
      </c>
      <c r="AU65" s="58">
        <v>4873</v>
      </c>
      <c r="AV65" s="61">
        <v>0</v>
      </c>
      <c r="AW65" s="93">
        <f t="shared" si="7"/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58">
        <v>0</v>
      </c>
      <c r="BL65" s="58">
        <v>0</v>
      </c>
      <c r="BM65" s="19">
        <v>-44161</v>
      </c>
      <c r="BN65" s="32">
        <f t="shared" si="17"/>
        <v>-13.127526753864448</v>
      </c>
      <c r="BO65" s="281"/>
      <c r="BP65" s="19">
        <v>991401</v>
      </c>
      <c r="BQ65" s="19">
        <v>318027200</v>
      </c>
      <c r="BR65" s="19">
        <v>318974432</v>
      </c>
      <c r="BS65" s="19">
        <v>5295.7900399999999</v>
      </c>
      <c r="BT65" s="19">
        <v>3364</v>
      </c>
      <c r="BU65" s="4"/>
      <c r="BV65" s="175">
        <f t="shared" si="11"/>
        <v>5.4243108196387446E-2</v>
      </c>
    </row>
    <row r="66" spans="1:74" s="20" customFormat="1" x14ac:dyDescent="0.25">
      <c r="A66" s="48" t="s">
        <v>140</v>
      </c>
      <c r="B66" s="252"/>
      <c r="C66" s="88">
        <v>0</v>
      </c>
      <c r="D66" s="144">
        <v>2000</v>
      </c>
      <c r="E66" s="57">
        <v>10</v>
      </c>
      <c r="F66" s="58">
        <v>25035016</v>
      </c>
      <c r="G66" s="58">
        <v>12323607</v>
      </c>
      <c r="H66" s="179">
        <f t="shared" si="18"/>
        <v>0.96949181636748527</v>
      </c>
      <c r="I66" s="58">
        <f t="shared" si="8"/>
        <v>12711409</v>
      </c>
      <c r="J66" s="59"/>
      <c r="K66" s="59">
        <f t="shared" si="1"/>
        <v>12711409</v>
      </c>
      <c r="L66" s="59">
        <f t="shared" si="2"/>
        <v>3433.2240647450813</v>
      </c>
      <c r="M66" s="59"/>
      <c r="N66" s="59"/>
      <c r="O66" s="58">
        <v>3141938</v>
      </c>
      <c r="P66" s="31">
        <f t="shared" si="3"/>
        <v>0.2471746444473622</v>
      </c>
      <c r="Q66" s="58">
        <v>317710</v>
      </c>
      <c r="R66" s="93">
        <f t="shared" si="4"/>
        <v>2.4994082087988829E-2</v>
      </c>
      <c r="S66" s="73">
        <f t="shared" si="25"/>
        <v>1394347</v>
      </c>
      <c r="T66" s="281">
        <f t="shared" si="9"/>
        <v>376.59913822339524</v>
      </c>
      <c r="U66" s="281"/>
      <c r="V66" s="131">
        <f t="shared" si="6"/>
        <v>0.10969256043920859</v>
      </c>
      <c r="W66" s="54"/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2153016</v>
      </c>
      <c r="AG66" s="58">
        <v>143602</v>
      </c>
      <c r="AH66" s="58">
        <v>4640130</v>
      </c>
      <c r="AI66" s="58">
        <v>803188</v>
      </c>
      <c r="AJ66" s="58">
        <v>944952</v>
      </c>
      <c r="AK66" s="58">
        <v>1112617</v>
      </c>
      <c r="AL66" s="58">
        <v>20394884</v>
      </c>
      <c r="AM66" s="58">
        <v>0</v>
      </c>
      <c r="AN66" s="58">
        <v>0</v>
      </c>
      <c r="AO66" s="58">
        <v>0</v>
      </c>
      <c r="AP66" s="58">
        <v>0</v>
      </c>
      <c r="AQ66" s="58">
        <v>111375</v>
      </c>
      <c r="AR66" s="58">
        <v>2376001</v>
      </c>
      <c r="AS66" s="58">
        <v>196984</v>
      </c>
      <c r="AT66" s="58">
        <v>7941</v>
      </c>
      <c r="AU66" s="58">
        <v>7738</v>
      </c>
      <c r="AV66" s="61">
        <v>0</v>
      </c>
      <c r="AW66" s="93">
        <f t="shared" si="7"/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0</v>
      </c>
      <c r="BM66" s="19">
        <v>144632</v>
      </c>
      <c r="BN66" s="32">
        <f t="shared" si="17"/>
        <v>39.063652419036366</v>
      </c>
      <c r="BO66" s="281"/>
      <c r="BP66" s="19">
        <v>957805</v>
      </c>
      <c r="BQ66" s="19">
        <v>883962816</v>
      </c>
      <c r="BR66" s="19">
        <v>885065280</v>
      </c>
      <c r="BS66" s="19">
        <v>5297.2202100000004</v>
      </c>
      <c r="BT66" s="19">
        <v>3702.4699700000001</v>
      </c>
      <c r="BU66" s="4"/>
      <c r="BV66" s="175">
        <f t="shared" si="11"/>
        <v>0.10231282606291139</v>
      </c>
    </row>
    <row r="67" spans="1:74" s="20" customFormat="1" x14ac:dyDescent="0.25">
      <c r="A67" s="48" t="s">
        <v>140</v>
      </c>
      <c r="B67" s="252"/>
      <c r="C67" s="88">
        <v>0</v>
      </c>
      <c r="D67" s="144">
        <v>2001</v>
      </c>
      <c r="E67" s="57">
        <v>10</v>
      </c>
      <c r="F67" s="58">
        <v>26581354</v>
      </c>
      <c r="G67" s="58">
        <v>12922332</v>
      </c>
      <c r="H67" s="179">
        <f t="shared" si="18"/>
        <v>0.94606568464418606</v>
      </c>
      <c r="I67" s="58">
        <f t="shared" si="8"/>
        <v>13659022</v>
      </c>
      <c r="J67" s="59"/>
      <c r="K67" s="59">
        <f t="shared" si="1"/>
        <v>13659022</v>
      </c>
      <c r="L67" s="59">
        <f t="shared" si="2"/>
        <v>3689.1648306873371</v>
      </c>
      <c r="M67" s="59"/>
      <c r="N67" s="59"/>
      <c r="O67" s="58">
        <v>4344474</v>
      </c>
      <c r="P67" s="31">
        <f t="shared" si="3"/>
        <v>0.31806625686670686</v>
      </c>
      <c r="Q67" s="58">
        <v>399646</v>
      </c>
      <c r="R67" s="93">
        <f t="shared" si="4"/>
        <v>2.9258756593261215E-2</v>
      </c>
      <c r="S67" s="73">
        <f t="shared" si="25"/>
        <v>1727123</v>
      </c>
      <c r="T67" s="281">
        <f t="shared" si="9"/>
        <v>466.47859779940359</v>
      </c>
      <c r="U67" s="281"/>
      <c r="V67" s="131">
        <f t="shared" si="6"/>
        <v>0.12644558300001274</v>
      </c>
      <c r="W67" s="54"/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1115553</v>
      </c>
      <c r="AG67" s="58">
        <v>76514</v>
      </c>
      <c r="AH67" s="58">
        <v>4299075</v>
      </c>
      <c r="AI67" s="58">
        <v>586853</v>
      </c>
      <c r="AJ67" s="58">
        <v>1562211</v>
      </c>
      <c r="AK67" s="58">
        <v>1054850</v>
      </c>
      <c r="AL67" s="58">
        <v>22282280</v>
      </c>
      <c r="AM67" s="58">
        <v>0</v>
      </c>
      <c r="AN67" s="58">
        <v>0</v>
      </c>
      <c r="AO67" s="58">
        <v>0</v>
      </c>
      <c r="AP67" s="58">
        <v>0</v>
      </c>
      <c r="AQ67" s="58">
        <v>184288</v>
      </c>
      <c r="AR67" s="58">
        <v>2301858</v>
      </c>
      <c r="AS67" s="58">
        <v>279000</v>
      </c>
      <c r="AT67" s="58">
        <v>26652</v>
      </c>
      <c r="AU67" s="58">
        <v>0</v>
      </c>
      <c r="AV67" s="61">
        <v>0</v>
      </c>
      <c r="AW67" s="93">
        <f t="shared" si="7"/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19">
        <v>-517615</v>
      </c>
      <c r="BN67" s="32">
        <f t="shared" si="17"/>
        <v>-139.80261938491833</v>
      </c>
      <c r="BO67" s="281"/>
      <c r="BP67" s="19">
        <v>968507</v>
      </c>
      <c r="BQ67" s="19">
        <v>1131899392</v>
      </c>
      <c r="BR67" s="19">
        <v>1132350336</v>
      </c>
      <c r="BS67" s="19">
        <v>5327.6000999999997</v>
      </c>
      <c r="BT67" s="19">
        <v>3702.4699700000001</v>
      </c>
      <c r="BU67" s="4"/>
      <c r="BV67" s="175">
        <f t="shared" si="11"/>
        <v>0.10517216597710394</v>
      </c>
    </row>
    <row r="68" spans="1:74" s="20" customFormat="1" x14ac:dyDescent="0.25">
      <c r="A68" s="48" t="s">
        <v>140</v>
      </c>
      <c r="B68" s="252"/>
      <c r="C68" s="88">
        <v>0</v>
      </c>
      <c r="D68" s="144">
        <v>2002</v>
      </c>
      <c r="E68" s="57">
        <v>10</v>
      </c>
      <c r="F68" s="58">
        <v>25387904</v>
      </c>
      <c r="G68" s="58">
        <v>10742660</v>
      </c>
      <c r="H68" s="179">
        <f t="shared" si="18"/>
        <v>0.73352550493525404</v>
      </c>
      <c r="I68" s="58">
        <f t="shared" si="8"/>
        <v>14645244</v>
      </c>
      <c r="J68" s="59"/>
      <c r="K68" s="59">
        <f t="shared" si="1"/>
        <v>14645244</v>
      </c>
      <c r="L68" s="59">
        <f t="shared" si="2"/>
        <v>3735.0788064269318</v>
      </c>
      <c r="M68" s="59"/>
      <c r="N68" s="59"/>
      <c r="O68" s="58">
        <v>3568421</v>
      </c>
      <c r="P68" s="31">
        <f t="shared" si="3"/>
        <v>0.24365732656963585</v>
      </c>
      <c r="Q68" s="58">
        <v>472888</v>
      </c>
      <c r="R68" s="93">
        <f t="shared" si="4"/>
        <v>3.2289526893508912E-2</v>
      </c>
      <c r="S68" s="73">
        <f t="shared" si="25"/>
        <v>1784590</v>
      </c>
      <c r="T68" s="281">
        <f t="shared" si="9"/>
        <v>455.13644478449373</v>
      </c>
      <c r="U68" s="281"/>
      <c r="V68" s="131">
        <f t="shared" si="6"/>
        <v>0.12185457613406782</v>
      </c>
      <c r="W68" s="54"/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1551006</v>
      </c>
      <c r="AG68" s="58">
        <v>104381</v>
      </c>
      <c r="AH68" s="58">
        <v>5170713</v>
      </c>
      <c r="AI68" s="58">
        <v>806458</v>
      </c>
      <c r="AJ68" s="58">
        <v>2035333</v>
      </c>
      <c r="AK68" s="58">
        <v>1299073</v>
      </c>
      <c r="AL68" s="58">
        <v>20217192</v>
      </c>
      <c r="AM68" s="58">
        <v>0</v>
      </c>
      <c r="AN68" s="58">
        <v>0</v>
      </c>
      <c r="AO68" s="58">
        <v>0</v>
      </c>
      <c r="AP68" s="58">
        <v>0</v>
      </c>
      <c r="AQ68" s="58">
        <v>35392</v>
      </c>
      <c r="AR68" s="58">
        <v>2736399</v>
      </c>
      <c r="AS68" s="58">
        <v>221778</v>
      </c>
      <c r="AT68" s="58">
        <v>26901</v>
      </c>
      <c r="AU68" s="58">
        <v>2624</v>
      </c>
      <c r="AV68" s="61">
        <v>0</v>
      </c>
      <c r="AW68" s="93">
        <f t="shared" si="7"/>
        <v>0</v>
      </c>
      <c r="AX68" s="58">
        <v>0</v>
      </c>
      <c r="AY68" s="58">
        <v>0</v>
      </c>
      <c r="AZ68" s="58">
        <v>0</v>
      </c>
      <c r="BA68" s="58">
        <v>0</v>
      </c>
      <c r="BB68" s="58">
        <v>0</v>
      </c>
      <c r="BC68" s="58">
        <v>0</v>
      </c>
      <c r="BD68" s="58">
        <v>0</v>
      </c>
      <c r="BE68" s="58">
        <v>0</v>
      </c>
      <c r="BF68" s="58">
        <v>0</v>
      </c>
      <c r="BG68" s="58">
        <v>0</v>
      </c>
      <c r="BH68" s="58">
        <v>0</v>
      </c>
      <c r="BI68" s="58">
        <v>0</v>
      </c>
      <c r="BJ68" s="58">
        <v>0</v>
      </c>
      <c r="BK68" s="58">
        <v>0</v>
      </c>
      <c r="BL68" s="58">
        <v>0</v>
      </c>
      <c r="BM68" s="19">
        <v>-1292851</v>
      </c>
      <c r="BN68" s="32">
        <f t="shared" si="17"/>
        <v>-329.72481509818925</v>
      </c>
      <c r="BO68" s="281"/>
      <c r="BP68" s="19">
        <v>358510</v>
      </c>
      <c r="BQ68" s="19">
        <v>343531616</v>
      </c>
      <c r="BR68" s="19">
        <v>342597280</v>
      </c>
      <c r="BS68" s="19">
        <v>5439.8300799999997</v>
      </c>
      <c r="BT68" s="19">
        <v>3921</v>
      </c>
      <c r="BU68" s="4"/>
      <c r="BV68" s="175">
        <f t="shared" si="11"/>
        <v>0.14426892492222626</v>
      </c>
    </row>
    <row r="69" spans="1:74" s="20" customFormat="1" x14ac:dyDescent="0.25">
      <c r="A69" s="48" t="s">
        <v>140</v>
      </c>
      <c r="B69" s="252"/>
      <c r="C69" s="88">
        <v>0</v>
      </c>
      <c r="D69" s="144">
        <v>2003</v>
      </c>
      <c r="E69" s="57">
        <v>10</v>
      </c>
      <c r="F69" s="58">
        <v>25629576</v>
      </c>
      <c r="G69" s="58">
        <v>12747456</v>
      </c>
      <c r="H69" s="179">
        <f t="shared" si="18"/>
        <v>0.98954644111372969</v>
      </c>
      <c r="I69" s="58">
        <f t="shared" si="8"/>
        <v>12882120</v>
      </c>
      <c r="J69" s="59"/>
      <c r="K69" s="59">
        <f t="shared" si="1"/>
        <v>12882120</v>
      </c>
      <c r="L69" s="59">
        <f t="shared" si="2"/>
        <v>3285.4169854628922</v>
      </c>
      <c r="M69" s="59"/>
      <c r="N69" s="59"/>
      <c r="O69" s="58">
        <v>2517328</v>
      </c>
      <c r="P69" s="31">
        <f t="shared" si="3"/>
        <v>0.19541255631836996</v>
      </c>
      <c r="Q69" s="58">
        <v>431071</v>
      </c>
      <c r="R69" s="93">
        <f t="shared" si="4"/>
        <v>3.3462737499728307E-2</v>
      </c>
      <c r="S69" s="73">
        <f t="shared" si="25"/>
        <v>1605682</v>
      </c>
      <c r="T69" s="281">
        <f t="shared" si="9"/>
        <v>409.50828870186177</v>
      </c>
      <c r="U69" s="281"/>
      <c r="V69" s="131">
        <f t="shared" si="6"/>
        <v>0.12464423557613188</v>
      </c>
      <c r="W69" s="54"/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1459793</v>
      </c>
      <c r="AG69" s="58">
        <v>128511</v>
      </c>
      <c r="AH69" s="58">
        <v>4777126</v>
      </c>
      <c r="AI69" s="58">
        <v>1009045</v>
      </c>
      <c r="AJ69" s="58">
        <v>2006545</v>
      </c>
      <c r="AK69" s="58">
        <v>899765</v>
      </c>
      <c r="AL69" s="58">
        <v>20852452</v>
      </c>
      <c r="AM69" s="58">
        <v>0</v>
      </c>
      <c r="AN69" s="58">
        <v>0</v>
      </c>
      <c r="AO69" s="58">
        <v>0</v>
      </c>
      <c r="AP69" s="58">
        <v>0</v>
      </c>
      <c r="AQ69" s="58">
        <v>69553</v>
      </c>
      <c r="AR69" s="58">
        <v>2411279</v>
      </c>
      <c r="AS69" s="58">
        <v>170475</v>
      </c>
      <c r="AT69" s="58">
        <v>15022</v>
      </c>
      <c r="AU69" s="58">
        <v>158051</v>
      </c>
      <c r="AV69" s="61">
        <v>0</v>
      </c>
      <c r="AW69" s="93">
        <f t="shared" si="7"/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19">
        <v>-1207961</v>
      </c>
      <c r="BN69" s="32">
        <f t="shared" si="17"/>
        <v>-308.07472583524611</v>
      </c>
      <c r="BO69" s="281"/>
      <c r="BP69" s="19">
        <v>842399</v>
      </c>
      <c r="BQ69" s="19">
        <v>1039566656</v>
      </c>
      <c r="BR69" s="19">
        <v>1039201088</v>
      </c>
      <c r="BS69" s="19">
        <v>5483.8798800000004</v>
      </c>
      <c r="BT69" s="19">
        <v>3921</v>
      </c>
      <c r="BU69" s="4"/>
      <c r="BV69" s="175">
        <f t="shared" si="11"/>
        <v>0.14830144124940825</v>
      </c>
    </row>
    <row r="70" spans="1:74" s="20" customFormat="1" x14ac:dyDescent="0.25">
      <c r="A70" s="48" t="s">
        <v>140</v>
      </c>
      <c r="B70" s="252"/>
      <c r="C70" s="88">
        <v>0</v>
      </c>
      <c r="D70" s="144">
        <v>2004</v>
      </c>
      <c r="E70" s="57">
        <v>10</v>
      </c>
      <c r="F70" s="58">
        <v>28393064</v>
      </c>
      <c r="G70" s="58">
        <v>12350008</v>
      </c>
      <c r="H70" s="179">
        <f t="shared" si="18"/>
        <v>0.76980395755023234</v>
      </c>
      <c r="I70" s="58">
        <f t="shared" si="8"/>
        <v>16043056</v>
      </c>
      <c r="J70" s="59"/>
      <c r="K70" s="59">
        <f t="shared" si="1"/>
        <v>16043056</v>
      </c>
      <c r="L70" s="59">
        <f t="shared" si="2"/>
        <v>4031.9316411158584</v>
      </c>
      <c r="M70" s="59"/>
      <c r="N70" s="59"/>
      <c r="O70" s="58">
        <v>3034360</v>
      </c>
      <c r="P70" s="31">
        <f t="shared" si="3"/>
        <v>0.18913852822055849</v>
      </c>
      <c r="Q70" s="58">
        <v>343819</v>
      </c>
      <c r="R70" s="93">
        <f t="shared" si="4"/>
        <v>2.1431016634237268E-2</v>
      </c>
      <c r="S70" s="73">
        <f t="shared" si="25"/>
        <v>1562625</v>
      </c>
      <c r="T70" s="281">
        <f t="shared" si="9"/>
        <v>392.71801960291532</v>
      </c>
      <c r="U70" s="281"/>
      <c r="V70" s="131">
        <f t="shared" si="6"/>
        <v>9.7401953842210606E-2</v>
      </c>
      <c r="W70" s="54"/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8">
        <v>1911311</v>
      </c>
      <c r="AG70" s="58">
        <v>231086</v>
      </c>
      <c r="AH70" s="58">
        <v>6966601</v>
      </c>
      <c r="AI70" s="58">
        <v>1086490</v>
      </c>
      <c r="AJ70" s="58">
        <v>2214932</v>
      </c>
      <c r="AK70" s="58">
        <v>2116603</v>
      </c>
      <c r="AL70" s="58">
        <v>21426462</v>
      </c>
      <c r="AM70" s="58">
        <v>0</v>
      </c>
      <c r="AN70" s="58">
        <v>0</v>
      </c>
      <c r="AO70" s="58">
        <v>0</v>
      </c>
      <c r="AP70" s="58">
        <v>0</v>
      </c>
      <c r="AQ70" s="58">
        <v>-10837</v>
      </c>
      <c r="AR70" s="58">
        <v>3256356</v>
      </c>
      <c r="AS70" s="58">
        <v>182554</v>
      </c>
      <c r="AT70" s="58">
        <v>20245</v>
      </c>
      <c r="AU70" s="58">
        <v>93512</v>
      </c>
      <c r="AV70" s="61">
        <v>0</v>
      </c>
      <c r="AW70" s="93">
        <f t="shared" si="7"/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0</v>
      </c>
      <c r="BK70" s="58">
        <v>0</v>
      </c>
      <c r="BL70" s="58">
        <v>0</v>
      </c>
      <c r="BM70" s="19">
        <v>-1034690</v>
      </c>
      <c r="BN70" s="32">
        <f t="shared" si="17"/>
        <v>-260.03769791404875</v>
      </c>
      <c r="BO70" s="281"/>
      <c r="BP70" s="19">
        <v>469924</v>
      </c>
      <c r="BQ70" s="19">
        <v>1670402176</v>
      </c>
      <c r="BR70" s="19">
        <v>1669837440</v>
      </c>
      <c r="BS70" s="19">
        <v>5550.2797899999996</v>
      </c>
      <c r="BT70" s="19">
        <v>3979</v>
      </c>
      <c r="BU70" s="4"/>
      <c r="BV70" s="175">
        <f t="shared" si="11"/>
        <v>0.1616610859967153</v>
      </c>
    </row>
    <row r="71" spans="1:74" s="20" customFormat="1" x14ac:dyDescent="0.25">
      <c r="A71" s="48" t="s">
        <v>140</v>
      </c>
      <c r="B71" s="252"/>
      <c r="C71" s="88">
        <v>0</v>
      </c>
      <c r="D71" s="144">
        <v>2005</v>
      </c>
      <c r="E71" s="57">
        <v>10</v>
      </c>
      <c r="F71" s="58">
        <v>35832144</v>
      </c>
      <c r="G71" s="58">
        <v>16383548</v>
      </c>
      <c r="H71" s="179">
        <f t="shared" si="18"/>
        <v>0.84240260839394265</v>
      </c>
      <c r="I71" s="58">
        <f t="shared" si="8"/>
        <v>19448596</v>
      </c>
      <c r="J71" s="59"/>
      <c r="K71" s="59">
        <f t="shared" si="1"/>
        <v>19448596</v>
      </c>
      <c r="L71" s="59">
        <f t="shared" si="2"/>
        <v>4865.7983487615711</v>
      </c>
      <c r="M71" s="59"/>
      <c r="N71" s="59"/>
      <c r="O71" s="58">
        <v>3971514</v>
      </c>
      <c r="P71" s="31">
        <f t="shared" si="3"/>
        <v>0.20420569176304551</v>
      </c>
      <c r="Q71" s="58">
        <v>385233</v>
      </c>
      <c r="R71" s="93">
        <f t="shared" si="4"/>
        <v>1.9807753731940343E-2</v>
      </c>
      <c r="S71" s="73">
        <f t="shared" si="25"/>
        <v>1691419</v>
      </c>
      <c r="T71" s="281">
        <f t="shared" si="9"/>
        <v>423.17212909682263</v>
      </c>
      <c r="U71" s="281"/>
      <c r="V71" s="131">
        <f t="shared" si="6"/>
        <v>8.6968694295464818E-2</v>
      </c>
      <c r="W71" s="54"/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1943086</v>
      </c>
      <c r="AG71" s="58">
        <v>322954</v>
      </c>
      <c r="AH71" s="58">
        <v>9265918</v>
      </c>
      <c r="AI71" s="58">
        <v>909905</v>
      </c>
      <c r="AJ71" s="58">
        <v>2176351</v>
      </c>
      <c r="AK71" s="58">
        <v>4322616</v>
      </c>
      <c r="AL71" s="58">
        <v>26566224</v>
      </c>
      <c r="AM71" s="58">
        <v>0</v>
      </c>
      <c r="AN71" s="58">
        <v>0</v>
      </c>
      <c r="AO71" s="58">
        <v>0</v>
      </c>
      <c r="AP71" s="58">
        <v>0</v>
      </c>
      <c r="AQ71" s="58">
        <v>-8993</v>
      </c>
      <c r="AR71" s="58">
        <v>3397159</v>
      </c>
      <c r="AS71" s="58">
        <v>255041</v>
      </c>
      <c r="AT71" s="58">
        <v>24068</v>
      </c>
      <c r="AU71" s="58">
        <v>58243</v>
      </c>
      <c r="AV71" s="61">
        <v>0</v>
      </c>
      <c r="AW71" s="93">
        <f t="shared" si="7"/>
        <v>0</v>
      </c>
      <c r="AX71" s="58">
        <v>0</v>
      </c>
      <c r="AY71" s="58">
        <v>0</v>
      </c>
      <c r="AZ71" s="58">
        <v>0</v>
      </c>
      <c r="BA71" s="58">
        <v>0</v>
      </c>
      <c r="BB71" s="58">
        <v>0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0</v>
      </c>
      <c r="BK71" s="58">
        <v>0</v>
      </c>
      <c r="BL71" s="58">
        <v>0</v>
      </c>
      <c r="BM71" s="19">
        <v>-1145160</v>
      </c>
      <c r="BN71" s="32">
        <f t="shared" si="17"/>
        <v>-286.50487865899424</v>
      </c>
      <c r="BO71" s="281"/>
      <c r="BP71" s="19">
        <v>358082</v>
      </c>
      <c r="BQ71" s="19">
        <v>1096796160</v>
      </c>
      <c r="BR71" s="19">
        <v>1096009088</v>
      </c>
      <c r="BS71" s="19">
        <v>5616.4702100000004</v>
      </c>
      <c r="BT71" s="19">
        <v>3997</v>
      </c>
      <c r="BU71" s="4"/>
      <c r="BV71" s="175">
        <f t="shared" si="11"/>
        <v>0.16984538562400384</v>
      </c>
    </row>
    <row r="72" spans="1:74" s="20" customFormat="1" ht="17.25" customHeight="1" x14ac:dyDescent="0.25">
      <c r="A72" s="48" t="s">
        <v>140</v>
      </c>
      <c r="B72" s="252"/>
      <c r="C72" s="88">
        <v>0</v>
      </c>
      <c r="D72" s="146">
        <v>2006</v>
      </c>
      <c r="E72" s="62">
        <v>10</v>
      </c>
      <c r="F72" s="63">
        <v>40634732</v>
      </c>
      <c r="G72" s="63">
        <v>21076102</v>
      </c>
      <c r="H72" s="179">
        <f t="shared" ref="H72:H96" si="26">G72/I72</f>
        <v>1.0775858022775624</v>
      </c>
      <c r="I72" s="63">
        <f t="shared" si="8"/>
        <v>19558630</v>
      </c>
      <c r="J72" s="59"/>
      <c r="K72" s="59">
        <f t="shared" si="1"/>
        <v>19558630</v>
      </c>
      <c r="L72" s="59">
        <f t="shared" si="2"/>
        <v>4651.2794292508916</v>
      </c>
      <c r="M72" s="59"/>
      <c r="N72" s="59"/>
      <c r="O72" s="63">
        <v>3423951</v>
      </c>
      <c r="P72" s="29">
        <f t="shared" si="3"/>
        <v>0.17506088105352982</v>
      </c>
      <c r="Q72" s="63">
        <v>423083</v>
      </c>
      <c r="R72" s="94">
        <f t="shared" si="4"/>
        <v>2.163152531644599E-2</v>
      </c>
      <c r="S72" s="82">
        <f>SUM(W72:AE72)</f>
        <v>4576061</v>
      </c>
      <c r="T72" s="281">
        <f t="shared" si="9"/>
        <v>1088.2428061831154</v>
      </c>
      <c r="U72" s="281"/>
      <c r="V72" s="131">
        <f t="shared" si="6"/>
        <v>0.23396633608795708</v>
      </c>
      <c r="W72" s="127">
        <v>468451</v>
      </c>
      <c r="X72" s="127">
        <v>979934</v>
      </c>
      <c r="Y72" s="127">
        <v>982827</v>
      </c>
      <c r="Z72" s="127">
        <v>577871</v>
      </c>
      <c r="AA72" s="127">
        <v>798116</v>
      </c>
      <c r="AB72" s="127">
        <v>506944</v>
      </c>
      <c r="AC72" s="127">
        <v>164501</v>
      </c>
      <c r="AD72" s="127">
        <v>97417</v>
      </c>
      <c r="AE72" s="19"/>
      <c r="AF72" s="63">
        <v>220289</v>
      </c>
      <c r="AG72" s="63">
        <v>107153</v>
      </c>
      <c r="AH72" s="63">
        <v>8873165</v>
      </c>
      <c r="AI72" s="63">
        <v>971161</v>
      </c>
      <c r="AJ72" s="63">
        <v>2211191</v>
      </c>
      <c r="AK72" s="63">
        <v>3086669</v>
      </c>
      <c r="AL72" s="63">
        <v>31761568</v>
      </c>
      <c r="AM72" s="19"/>
      <c r="AN72" s="128">
        <v>1195</v>
      </c>
      <c r="AO72" s="128">
        <v>80992</v>
      </c>
      <c r="AQ72" s="63">
        <v>-205733</v>
      </c>
      <c r="AR72" s="63">
        <v>4189227</v>
      </c>
      <c r="AS72" s="63">
        <v>359081</v>
      </c>
      <c r="AT72" s="63">
        <v>36623</v>
      </c>
      <c r="AU72" s="63">
        <v>77687</v>
      </c>
      <c r="AV72" s="27">
        <v>0</v>
      </c>
      <c r="AW72" s="94">
        <f t="shared" si="7"/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19">
        <v>-1827938</v>
      </c>
      <c r="BN72" s="32">
        <f t="shared" si="17"/>
        <v>-434.70582639714627</v>
      </c>
      <c r="BO72" s="281"/>
      <c r="BP72" s="19">
        <v>642396</v>
      </c>
      <c r="BQ72" s="19">
        <v>754672192</v>
      </c>
      <c r="BR72" s="19">
        <v>753486656</v>
      </c>
      <c r="BS72" s="19">
        <v>5695.5</v>
      </c>
      <c r="BT72" s="19">
        <v>4205</v>
      </c>
      <c r="BU72" s="4"/>
      <c r="BV72" s="175">
        <f t="shared" si="11"/>
        <v>0.2021969921155487</v>
      </c>
    </row>
    <row r="73" spans="1:74" s="20" customFormat="1" ht="17.25" customHeight="1" x14ac:dyDescent="0.25">
      <c r="A73" s="48" t="s">
        <v>140</v>
      </c>
      <c r="B73" s="252"/>
      <c r="C73" s="88">
        <v>0</v>
      </c>
      <c r="D73" s="146">
        <v>2007</v>
      </c>
      <c r="E73" s="62">
        <v>10</v>
      </c>
      <c r="F73" s="63">
        <v>50749092</v>
      </c>
      <c r="G73" s="63">
        <v>29503668</v>
      </c>
      <c r="H73" s="179">
        <f t="shared" si="26"/>
        <v>1.3887069516710986</v>
      </c>
      <c r="I73" s="63">
        <f t="shared" si="8"/>
        <v>21245424</v>
      </c>
      <c r="J73" s="59"/>
      <c r="K73" s="59">
        <f t="shared" si="1"/>
        <v>21245424</v>
      </c>
      <c r="L73" s="59">
        <f t="shared" si="2"/>
        <v>4443.719723907132</v>
      </c>
      <c r="M73" s="59"/>
      <c r="N73" s="59"/>
      <c r="O73" s="63">
        <v>4031071</v>
      </c>
      <c r="P73" s="29">
        <f t="shared" si="3"/>
        <v>0.18973831729599749</v>
      </c>
      <c r="Q73" s="63">
        <v>862390</v>
      </c>
      <c r="R73" s="94">
        <f t="shared" si="4"/>
        <v>4.0591799909476978E-2</v>
      </c>
      <c r="S73" s="82">
        <f t="shared" ref="S73:S80" si="27">SUM(W73:AE73)</f>
        <v>6434701</v>
      </c>
      <c r="T73" s="281">
        <f t="shared" si="9"/>
        <v>1345.8901903367496</v>
      </c>
      <c r="U73" s="281"/>
      <c r="V73" s="131">
        <f t="shared" si="6"/>
        <v>0.30287468021348973</v>
      </c>
      <c r="W73" s="127">
        <v>0</v>
      </c>
      <c r="X73" s="127">
        <v>1421736</v>
      </c>
      <c r="Y73" s="127">
        <v>1896196</v>
      </c>
      <c r="Z73" s="127">
        <v>769529</v>
      </c>
      <c r="AA73" s="127">
        <v>1212358</v>
      </c>
      <c r="AB73" s="127">
        <v>774105</v>
      </c>
      <c r="AC73" s="127">
        <v>214340</v>
      </c>
      <c r="AD73" s="127">
        <v>146437</v>
      </c>
      <c r="AE73" s="19"/>
      <c r="AF73" s="63">
        <v>964372</v>
      </c>
      <c r="AG73" s="63">
        <v>180441</v>
      </c>
      <c r="AH73" s="63">
        <v>7233241</v>
      </c>
      <c r="AI73" s="63">
        <v>819911</v>
      </c>
      <c r="AJ73" s="63">
        <v>2045281</v>
      </c>
      <c r="AK73" s="63">
        <v>1065595</v>
      </c>
      <c r="AL73" s="63">
        <v>43515852</v>
      </c>
      <c r="AM73" s="19"/>
      <c r="AN73" s="128">
        <v>2330</v>
      </c>
      <c r="AO73" s="128">
        <v>143379</v>
      </c>
      <c r="AQ73" s="63">
        <v>-354704</v>
      </c>
      <c r="AR73" s="63">
        <v>4492832</v>
      </c>
      <c r="AS73" s="63">
        <v>335217</v>
      </c>
      <c r="AT73" s="63">
        <v>29072</v>
      </c>
      <c r="AU73" s="63">
        <v>193536</v>
      </c>
      <c r="AV73" s="27">
        <v>0</v>
      </c>
      <c r="AW73" s="94">
        <f t="shared" si="7"/>
        <v>0</v>
      </c>
      <c r="AX73" s="63">
        <v>0</v>
      </c>
      <c r="AY73" s="63">
        <v>0</v>
      </c>
      <c r="AZ73" s="63">
        <v>0</v>
      </c>
      <c r="BA73" s="63">
        <v>0</v>
      </c>
      <c r="BB73" s="63">
        <v>0</v>
      </c>
      <c r="BC73" s="63">
        <v>0</v>
      </c>
      <c r="BD73" s="63">
        <v>0</v>
      </c>
      <c r="BE73" s="63">
        <v>0</v>
      </c>
      <c r="BF73" s="63">
        <v>0</v>
      </c>
      <c r="BG73" s="63">
        <v>0</v>
      </c>
      <c r="BH73" s="63">
        <v>0</v>
      </c>
      <c r="BI73" s="63">
        <v>0</v>
      </c>
      <c r="BJ73" s="63">
        <v>0</v>
      </c>
      <c r="BK73" s="63">
        <v>0</v>
      </c>
      <c r="BL73" s="63">
        <v>0</v>
      </c>
      <c r="BM73" s="19">
        <v>-1573451</v>
      </c>
      <c r="BN73" s="32">
        <f t="shared" si="17"/>
        <v>-329.10499895419366</v>
      </c>
      <c r="BO73" s="281"/>
      <c r="BP73" s="19">
        <v>523701</v>
      </c>
      <c r="BQ73" s="19">
        <v>527995232</v>
      </c>
      <c r="BR73" s="19">
        <v>526945504</v>
      </c>
      <c r="BS73" s="19">
        <v>5778.4502000000002</v>
      </c>
      <c r="BT73" s="19">
        <v>4781</v>
      </c>
      <c r="BU73" s="4"/>
      <c r="BV73" s="175">
        <f t="shared" si="11"/>
        <v>0.27361427316752257</v>
      </c>
    </row>
    <row r="74" spans="1:74" s="20" customFormat="1" ht="17.25" customHeight="1" x14ac:dyDescent="0.25">
      <c r="A74" s="48" t="s">
        <v>140</v>
      </c>
      <c r="B74" s="252"/>
      <c r="C74" s="88">
        <v>0</v>
      </c>
      <c r="D74" s="146">
        <v>2008</v>
      </c>
      <c r="E74" s="62">
        <v>10</v>
      </c>
      <c r="F74" s="63">
        <v>45009184</v>
      </c>
      <c r="G74" s="63">
        <v>20662494</v>
      </c>
      <c r="H74" s="179">
        <f t="shared" si="26"/>
        <v>0.84867774633841397</v>
      </c>
      <c r="I74" s="63">
        <f t="shared" si="8"/>
        <v>24346690</v>
      </c>
      <c r="J74" s="59"/>
      <c r="K74" s="59">
        <f t="shared" si="1"/>
        <v>24346690</v>
      </c>
      <c r="L74" s="59">
        <f t="shared" si="2"/>
        <v>5092.3844384020076</v>
      </c>
      <c r="M74" s="59"/>
      <c r="N74" s="59"/>
      <c r="O74" s="63">
        <v>5965128</v>
      </c>
      <c r="P74" s="29">
        <f t="shared" si="3"/>
        <v>0.24500776080855344</v>
      </c>
      <c r="Q74" s="63">
        <v>517930</v>
      </c>
      <c r="R74" s="94">
        <f t="shared" si="4"/>
        <v>2.1273117618863181E-2</v>
      </c>
      <c r="S74" s="82">
        <f t="shared" si="27"/>
        <v>6295841</v>
      </c>
      <c r="T74" s="281">
        <f t="shared" si="9"/>
        <v>1316.8460573101861</v>
      </c>
      <c r="U74" s="281"/>
      <c r="V74" s="131">
        <f t="shared" si="6"/>
        <v>0.25859124998100358</v>
      </c>
      <c r="W74" s="19"/>
      <c r="X74" s="127">
        <v>1383314</v>
      </c>
      <c r="Y74" s="127">
        <v>1952808</v>
      </c>
      <c r="Z74" s="127">
        <v>724139</v>
      </c>
      <c r="AA74" s="127">
        <v>1230073</v>
      </c>
      <c r="AB74" s="127">
        <v>659450</v>
      </c>
      <c r="AC74" s="127">
        <v>223661</v>
      </c>
      <c r="AD74" s="127">
        <v>122396</v>
      </c>
      <c r="AE74" s="19"/>
      <c r="AF74" s="63">
        <v>-29151</v>
      </c>
      <c r="AG74" s="63">
        <v>180052</v>
      </c>
      <c r="AH74" s="63">
        <v>8232625</v>
      </c>
      <c r="AI74" s="63">
        <v>786263</v>
      </c>
      <c r="AJ74" s="63">
        <v>2747286</v>
      </c>
      <c r="AK74" s="63">
        <v>1413006</v>
      </c>
      <c r="AL74" s="63">
        <v>36776560</v>
      </c>
      <c r="AM74" s="19"/>
      <c r="AN74" s="128">
        <v>951</v>
      </c>
      <c r="AO74" s="128">
        <v>118933</v>
      </c>
      <c r="AQ74" s="63">
        <v>569995</v>
      </c>
      <c r="AR74" s="63">
        <v>5387415</v>
      </c>
      <c r="AS74" s="63">
        <v>302339</v>
      </c>
      <c r="AT74" s="63">
        <v>47037</v>
      </c>
      <c r="AU74" s="63">
        <v>43666</v>
      </c>
      <c r="AV74" s="27">
        <v>0</v>
      </c>
      <c r="AW74" s="94">
        <f t="shared" si="7"/>
        <v>0</v>
      </c>
      <c r="AX74" s="63">
        <v>0</v>
      </c>
      <c r="AY74" s="63">
        <v>0</v>
      </c>
      <c r="AZ74" s="63">
        <v>0</v>
      </c>
      <c r="BA74" s="63">
        <v>0</v>
      </c>
      <c r="BB74" s="63">
        <v>0</v>
      </c>
      <c r="BC74" s="63">
        <v>0</v>
      </c>
      <c r="BD74" s="63">
        <v>0</v>
      </c>
      <c r="BE74" s="63">
        <v>0</v>
      </c>
      <c r="BF74" s="63">
        <v>0</v>
      </c>
      <c r="BG74" s="63">
        <v>0</v>
      </c>
      <c r="BH74" s="63">
        <v>0</v>
      </c>
      <c r="BI74" s="63">
        <v>0</v>
      </c>
      <c r="BJ74" s="63">
        <v>0</v>
      </c>
      <c r="BK74" s="63">
        <v>0</v>
      </c>
      <c r="BL74" s="63">
        <v>0</v>
      </c>
      <c r="BM74" s="19">
        <v>-2736755</v>
      </c>
      <c r="BN74" s="32">
        <f t="shared" si="17"/>
        <v>-572.42313323572478</v>
      </c>
      <c r="BO74" s="281"/>
      <c r="BP74" s="19">
        <v>1706475</v>
      </c>
      <c r="BQ74" s="19">
        <v>533749184</v>
      </c>
      <c r="BR74" s="19">
        <v>532718912</v>
      </c>
      <c r="BS74" s="19">
        <v>5758.5698199999997</v>
      </c>
      <c r="BT74" s="19">
        <v>4781</v>
      </c>
      <c r="BU74" s="4"/>
      <c r="BV74" s="175">
        <f t="shared" si="11"/>
        <v>0.27189108991544608</v>
      </c>
    </row>
    <row r="75" spans="1:74" s="20" customFormat="1" ht="17.25" customHeight="1" x14ac:dyDescent="0.25">
      <c r="A75" s="48" t="s">
        <v>140</v>
      </c>
      <c r="B75" s="252"/>
      <c r="C75" s="88">
        <v>0</v>
      </c>
      <c r="D75" s="146">
        <v>2009</v>
      </c>
      <c r="E75" s="62">
        <v>10</v>
      </c>
      <c r="F75" s="63">
        <v>46453352</v>
      </c>
      <c r="G75" s="63">
        <v>19992104</v>
      </c>
      <c r="H75" s="179">
        <f t="shared" si="26"/>
        <v>0.7555238513315774</v>
      </c>
      <c r="I75" s="63">
        <f t="shared" si="8"/>
        <v>26461248</v>
      </c>
      <c r="J75" s="59"/>
      <c r="K75" s="59">
        <f t="shared" ref="K75:K138" si="28">I75-AV75</f>
        <v>26461248</v>
      </c>
      <c r="L75" s="59">
        <f t="shared" ref="L75:L138" si="29">K75/BT75</f>
        <v>5534.6680610750891</v>
      </c>
      <c r="M75" s="59"/>
      <c r="N75" s="59"/>
      <c r="O75" s="63">
        <v>6651162</v>
      </c>
      <c r="P75" s="29">
        <f t="shared" ref="P75:P138" si="30">O75/I75</f>
        <v>0.25135481138304588</v>
      </c>
      <c r="Q75" s="63">
        <v>798189</v>
      </c>
      <c r="R75" s="94">
        <f t="shared" ref="R75:R138" si="31">Q75/I75</f>
        <v>3.0164450293500896E-2</v>
      </c>
      <c r="S75" s="82">
        <f t="shared" si="27"/>
        <v>6313113</v>
      </c>
      <c r="T75" s="281">
        <f t="shared" si="9"/>
        <v>1320.4586906504915</v>
      </c>
      <c r="U75" s="281"/>
      <c r="V75" s="131">
        <f t="shared" ref="V75:V138" si="32">S75/K75</f>
        <v>0.23857956359427945</v>
      </c>
      <c r="W75" s="19"/>
      <c r="X75" s="127">
        <v>1513099</v>
      </c>
      <c r="Y75" s="127">
        <v>1655516</v>
      </c>
      <c r="Z75" s="127">
        <v>893644</v>
      </c>
      <c r="AA75" s="127">
        <v>1258834</v>
      </c>
      <c r="AB75" s="127">
        <v>676191</v>
      </c>
      <c r="AC75" s="127">
        <v>182215</v>
      </c>
      <c r="AD75" s="127">
        <v>133614</v>
      </c>
      <c r="AE75" s="19"/>
      <c r="AF75" s="63">
        <v>158090</v>
      </c>
      <c r="AG75" s="63">
        <v>297340</v>
      </c>
      <c r="AH75" s="63">
        <v>9965528</v>
      </c>
      <c r="AI75" s="63">
        <v>815647</v>
      </c>
      <c r="AJ75" s="63">
        <v>1977264</v>
      </c>
      <c r="AK75" s="63">
        <v>4198295</v>
      </c>
      <c r="AL75" s="63">
        <v>36487824</v>
      </c>
      <c r="AM75" s="19"/>
      <c r="AN75" s="128">
        <v>0</v>
      </c>
      <c r="AO75" s="128">
        <v>103137</v>
      </c>
      <c r="AQ75" s="63">
        <v>557050</v>
      </c>
      <c r="AR75" s="63">
        <v>3852678</v>
      </c>
      <c r="AS75" s="63">
        <v>424886</v>
      </c>
      <c r="AT75" s="63">
        <v>40854</v>
      </c>
      <c r="AU75" s="63">
        <v>273545</v>
      </c>
      <c r="AV75" s="27">
        <v>0</v>
      </c>
      <c r="AW75" s="94">
        <f t="shared" ref="AW75:AW138" si="33">AV75/(AV75+I75)</f>
        <v>0</v>
      </c>
      <c r="AX75" s="63">
        <v>0</v>
      </c>
      <c r="AY75" s="63">
        <v>0</v>
      </c>
      <c r="AZ75" s="63">
        <v>0</v>
      </c>
      <c r="BA75" s="63">
        <v>0</v>
      </c>
      <c r="BB75" s="63">
        <v>0</v>
      </c>
      <c r="BC75" s="63">
        <v>0</v>
      </c>
      <c r="BD75" s="63">
        <v>0</v>
      </c>
      <c r="BE75" s="63">
        <v>0</v>
      </c>
      <c r="BF75" s="63">
        <v>0</v>
      </c>
      <c r="BG75" s="63">
        <v>0</v>
      </c>
      <c r="BH75" s="63">
        <v>0</v>
      </c>
      <c r="BI75" s="63">
        <v>0</v>
      </c>
      <c r="BJ75" s="63">
        <v>0</v>
      </c>
      <c r="BK75" s="63">
        <v>0</v>
      </c>
      <c r="BL75" s="63">
        <v>0</v>
      </c>
      <c r="BM75" s="19">
        <v>-941127</v>
      </c>
      <c r="BN75" s="32">
        <f t="shared" si="17"/>
        <v>-196.84731227776615</v>
      </c>
      <c r="BO75" s="281"/>
      <c r="BP75" s="19">
        <v>-2970458</v>
      </c>
      <c r="BQ75" s="19">
        <v>444451264</v>
      </c>
      <c r="BR75" s="19">
        <v>440539680</v>
      </c>
      <c r="BS75" s="19">
        <v>5805.6000999999997</v>
      </c>
      <c r="BT75" s="19">
        <v>4781</v>
      </c>
      <c r="BU75" s="4"/>
      <c r="BV75" s="175">
        <f t="shared" si="11"/>
        <v>0.27595800864943054</v>
      </c>
    </row>
    <row r="76" spans="1:74" s="20" customFormat="1" ht="17.25" customHeight="1" x14ac:dyDescent="0.25">
      <c r="A76" s="48" t="s">
        <v>140</v>
      </c>
      <c r="B76" s="252"/>
      <c r="C76" s="88">
        <v>0</v>
      </c>
      <c r="D76" s="146">
        <v>2010</v>
      </c>
      <c r="E76" s="62">
        <v>10</v>
      </c>
      <c r="F76" s="63">
        <v>46538920</v>
      </c>
      <c r="G76" s="63">
        <v>17660814</v>
      </c>
      <c r="H76" s="179">
        <f t="shared" si="26"/>
        <v>0.61156413789740915</v>
      </c>
      <c r="I76" s="63">
        <f t="shared" ref="I76:I139" si="34">F76-G76</f>
        <v>28878106</v>
      </c>
      <c r="J76" s="59"/>
      <c r="K76" s="59">
        <f t="shared" si="28"/>
        <v>28878106</v>
      </c>
      <c r="L76" s="59">
        <f t="shared" si="29"/>
        <v>6040.1811336540477</v>
      </c>
      <c r="M76" s="59"/>
      <c r="N76" s="59"/>
      <c r="O76" s="63">
        <v>6308484</v>
      </c>
      <c r="P76" s="29">
        <f t="shared" si="30"/>
        <v>0.21845213810074662</v>
      </c>
      <c r="Q76" s="63">
        <v>4305593</v>
      </c>
      <c r="R76" s="94">
        <f t="shared" si="31"/>
        <v>0.14909540812683492</v>
      </c>
      <c r="S76" s="82">
        <f t="shared" si="27"/>
        <v>6641809</v>
      </c>
      <c r="T76" s="281">
        <f t="shared" ref="T76:T139" si="35">S76/BT76</f>
        <v>1389.209161263334</v>
      </c>
      <c r="U76" s="281"/>
      <c r="V76" s="131">
        <f t="shared" si="32"/>
        <v>0.22999461945322869</v>
      </c>
      <c r="W76" s="19"/>
      <c r="X76" s="127">
        <v>1585465</v>
      </c>
      <c r="Y76" s="127">
        <v>1796619</v>
      </c>
      <c r="Z76" s="127">
        <v>861910</v>
      </c>
      <c r="AA76" s="127">
        <v>1375717</v>
      </c>
      <c r="AB76" s="127">
        <v>695714</v>
      </c>
      <c r="AC76" s="127">
        <v>164254</v>
      </c>
      <c r="AD76" s="127">
        <v>162130</v>
      </c>
      <c r="AE76" s="19"/>
      <c r="AF76" s="63">
        <v>1158080</v>
      </c>
      <c r="AG76" s="63">
        <v>325134</v>
      </c>
      <c r="AH76" s="63">
        <v>7962691</v>
      </c>
      <c r="AI76" s="63">
        <v>879733</v>
      </c>
      <c r="AJ76" s="63">
        <v>1915058</v>
      </c>
      <c r="AK76" s="63">
        <v>1032737</v>
      </c>
      <c r="AL76" s="63">
        <v>38576232</v>
      </c>
      <c r="AM76" s="19"/>
      <c r="AN76" s="19"/>
      <c r="AO76" s="128">
        <v>131146</v>
      </c>
      <c r="AQ76" s="63">
        <v>563937</v>
      </c>
      <c r="AR76" s="63">
        <v>4786626</v>
      </c>
      <c r="AS76" s="63">
        <v>547300</v>
      </c>
      <c r="AT76" s="63">
        <v>22455</v>
      </c>
      <c r="AU76" s="63">
        <v>260015</v>
      </c>
      <c r="AV76" s="27">
        <v>0</v>
      </c>
      <c r="AW76" s="94">
        <f t="shared" si="33"/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>
        <v>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19">
        <v>-149175</v>
      </c>
      <c r="BN76" s="32">
        <f t="shared" si="17"/>
        <v>-31.201631457854006</v>
      </c>
      <c r="BO76" s="281"/>
      <c r="BP76" s="19">
        <v>4609880</v>
      </c>
      <c r="BQ76" s="19">
        <v>317480192</v>
      </c>
      <c r="BR76" s="19">
        <v>321940896</v>
      </c>
      <c r="BS76" s="19">
        <v>5887</v>
      </c>
      <c r="BT76" s="19">
        <v>4781</v>
      </c>
      <c r="BU76" s="4"/>
      <c r="BV76" s="175">
        <f t="shared" ref="BV76:BV139" si="36">0.5*LN(BS76/BS$10)+0.5*LN(BT76/BT$10)</f>
        <v>0.28291978056922346</v>
      </c>
    </row>
    <row r="77" spans="1:74" s="20" customFormat="1" ht="17.25" customHeight="1" x14ac:dyDescent="0.25">
      <c r="A77" s="48" t="s">
        <v>140</v>
      </c>
      <c r="B77" s="252"/>
      <c r="C77" s="88">
        <v>0</v>
      </c>
      <c r="D77" s="146">
        <v>2011</v>
      </c>
      <c r="E77" s="62">
        <v>10</v>
      </c>
      <c r="F77" s="63">
        <v>85868704</v>
      </c>
      <c r="G77" s="63">
        <v>17009888</v>
      </c>
      <c r="H77" s="179">
        <f t="shared" si="26"/>
        <v>0.24702556605097595</v>
      </c>
      <c r="I77" s="101">
        <f t="shared" si="34"/>
        <v>68858816</v>
      </c>
      <c r="J77" s="59"/>
      <c r="K77" s="82">
        <f t="shared" si="28"/>
        <v>68858816</v>
      </c>
      <c r="L77" s="82">
        <f t="shared" si="29"/>
        <v>14402.596946245556</v>
      </c>
      <c r="M77" s="59"/>
      <c r="N77" s="59"/>
      <c r="O77" s="63">
        <v>6699447</v>
      </c>
      <c r="P77" s="29">
        <f t="shared" si="30"/>
        <v>9.729250935711703E-2</v>
      </c>
      <c r="Q77" s="101">
        <v>33198800</v>
      </c>
      <c r="R77" s="94">
        <f t="shared" si="31"/>
        <v>0.48212853383944332</v>
      </c>
      <c r="S77" s="82">
        <f t="shared" si="27"/>
        <v>7472633</v>
      </c>
      <c r="T77" s="281">
        <f t="shared" si="35"/>
        <v>1562.9853587115665</v>
      </c>
      <c r="U77" s="281"/>
      <c r="V77" s="131">
        <f t="shared" si="32"/>
        <v>0.1085210788405075</v>
      </c>
      <c r="W77" s="19"/>
      <c r="X77" s="127">
        <v>1684637</v>
      </c>
      <c r="Y77" s="127">
        <v>1948197</v>
      </c>
      <c r="Z77" s="127">
        <v>871968</v>
      </c>
      <c r="AA77" s="127">
        <v>1881904</v>
      </c>
      <c r="AB77" s="127">
        <v>674513</v>
      </c>
      <c r="AC77" s="127">
        <v>205233</v>
      </c>
      <c r="AD77" s="127">
        <v>206181</v>
      </c>
      <c r="AE77" s="19"/>
      <c r="AF77" s="63">
        <v>899743</v>
      </c>
      <c r="AG77" s="63">
        <v>220054</v>
      </c>
      <c r="AH77" s="101">
        <v>17112032</v>
      </c>
      <c r="AI77" s="63">
        <v>899659</v>
      </c>
      <c r="AJ77" s="63">
        <v>2468793</v>
      </c>
      <c r="AK77" s="101">
        <v>9685381</v>
      </c>
      <c r="AL77" s="63">
        <v>68756672</v>
      </c>
      <c r="AM77" s="19"/>
      <c r="AN77" s="19"/>
      <c r="AO77" s="128">
        <v>109469</v>
      </c>
      <c r="AQ77" s="63">
        <v>970761</v>
      </c>
      <c r="AR77" s="63">
        <v>4975659</v>
      </c>
      <c r="AS77" s="63">
        <v>1123572</v>
      </c>
      <c r="AT77" s="63">
        <v>36604</v>
      </c>
      <c r="AU77" s="63">
        <v>98238</v>
      </c>
      <c r="AV77" s="27">
        <v>0</v>
      </c>
      <c r="AW77" s="94">
        <f t="shared" si="33"/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19">
        <v>-933031</v>
      </c>
      <c r="BN77" s="32">
        <f t="shared" si="17"/>
        <v>-195.15394268981385</v>
      </c>
      <c r="BO77" s="281"/>
      <c r="BP77" s="19">
        <v>3482412</v>
      </c>
      <c r="BQ77" s="19">
        <v>209835472</v>
      </c>
      <c r="BR77" s="19">
        <v>212384848</v>
      </c>
      <c r="BS77" s="19">
        <v>5891.75</v>
      </c>
      <c r="BT77" s="19">
        <v>4781</v>
      </c>
      <c r="BU77" s="4"/>
      <c r="BV77" s="175">
        <f t="shared" si="36"/>
        <v>0.28332304918919504</v>
      </c>
    </row>
    <row r="78" spans="1:74" s="20" customFormat="1" ht="17.25" customHeight="1" x14ac:dyDescent="0.25">
      <c r="A78" s="48" t="s">
        <v>140</v>
      </c>
      <c r="B78" s="252"/>
      <c r="C78" s="88">
        <v>0</v>
      </c>
      <c r="D78" s="146">
        <v>2012</v>
      </c>
      <c r="E78" s="62">
        <v>10</v>
      </c>
      <c r="F78" s="63">
        <v>67246544</v>
      </c>
      <c r="G78" s="63">
        <v>18827480</v>
      </c>
      <c r="H78" s="179">
        <f t="shared" si="26"/>
        <v>0.38884436097319025</v>
      </c>
      <c r="I78" s="101">
        <f t="shared" si="34"/>
        <v>48419064</v>
      </c>
      <c r="J78" s="59"/>
      <c r="K78" s="82">
        <f t="shared" si="28"/>
        <v>48419064</v>
      </c>
      <c r="L78" s="82">
        <f t="shared" si="29"/>
        <v>10127.392595691277</v>
      </c>
      <c r="M78" s="59"/>
      <c r="N78" s="59"/>
      <c r="O78" s="63">
        <v>5302721</v>
      </c>
      <c r="P78" s="29">
        <f t="shared" si="30"/>
        <v>0.10951721412871591</v>
      </c>
      <c r="Q78" s="63">
        <v>6614513</v>
      </c>
      <c r="R78" s="94">
        <f t="shared" si="31"/>
        <v>0.13660968332638565</v>
      </c>
      <c r="S78" s="82">
        <f t="shared" si="27"/>
        <v>9686372</v>
      </c>
      <c r="T78" s="281">
        <f t="shared" si="35"/>
        <v>2026.0138046433801</v>
      </c>
      <c r="U78" s="281"/>
      <c r="V78" s="131">
        <f t="shared" si="32"/>
        <v>0.20005285521421892</v>
      </c>
      <c r="W78" s="19"/>
      <c r="X78" s="127">
        <v>2103063</v>
      </c>
      <c r="Y78" s="127">
        <v>2341566</v>
      </c>
      <c r="Z78" s="127">
        <v>736610</v>
      </c>
      <c r="AA78" s="127">
        <v>1797643</v>
      </c>
      <c r="AB78" s="127">
        <v>618834</v>
      </c>
      <c r="AC78" s="127">
        <v>305832</v>
      </c>
      <c r="AD78" s="127">
        <v>303583</v>
      </c>
      <c r="AE78" s="127">
        <v>1479241</v>
      </c>
      <c r="AF78" s="63">
        <v>2388542</v>
      </c>
      <c r="AG78" s="63">
        <v>508136</v>
      </c>
      <c r="AH78" s="101">
        <v>20788194</v>
      </c>
      <c r="AI78" s="63">
        <v>173362</v>
      </c>
      <c r="AJ78" s="63">
        <v>2600189</v>
      </c>
      <c r="AK78" s="101">
        <v>13876015</v>
      </c>
      <c r="AL78" s="63">
        <v>46458352</v>
      </c>
      <c r="AM78" s="19"/>
      <c r="AN78" s="19"/>
      <c r="AO78" s="128">
        <v>127583</v>
      </c>
      <c r="AQ78" s="63">
        <v>1005496</v>
      </c>
      <c r="AR78" s="63">
        <v>5270412</v>
      </c>
      <c r="AS78" s="63">
        <v>715754</v>
      </c>
      <c r="AT78" s="63">
        <v>33037</v>
      </c>
      <c r="AU78" s="63">
        <v>116932</v>
      </c>
      <c r="AV78" s="27">
        <v>0</v>
      </c>
      <c r="AW78" s="94">
        <f t="shared" si="33"/>
        <v>0</v>
      </c>
      <c r="AX78" s="63">
        <v>0</v>
      </c>
      <c r="AY78" s="63">
        <v>0</v>
      </c>
      <c r="AZ78" s="63">
        <v>0</v>
      </c>
      <c r="BA78" s="63">
        <v>0</v>
      </c>
      <c r="BB78" s="63">
        <v>0</v>
      </c>
      <c r="BC78" s="63">
        <v>0</v>
      </c>
      <c r="BD78" s="63">
        <v>0</v>
      </c>
      <c r="BE78" s="63">
        <v>0</v>
      </c>
      <c r="BF78" s="63">
        <v>0</v>
      </c>
      <c r="BG78" s="63">
        <v>0</v>
      </c>
      <c r="BH78" s="63">
        <v>0</v>
      </c>
      <c r="BI78" s="63">
        <v>0</v>
      </c>
      <c r="BJ78" s="63">
        <v>0</v>
      </c>
      <c r="BK78" s="63">
        <v>0</v>
      </c>
      <c r="BL78" s="63">
        <v>0</v>
      </c>
      <c r="BM78" s="19">
        <v>-1917184</v>
      </c>
      <c r="BN78" s="32">
        <f t="shared" si="17"/>
        <v>-401.00062748379003</v>
      </c>
      <c r="BO78" s="281"/>
      <c r="BP78" s="19">
        <v>3282363</v>
      </c>
      <c r="BQ78" s="19">
        <v>240316464</v>
      </c>
      <c r="BR78" s="19">
        <v>241681648</v>
      </c>
      <c r="BS78" s="19">
        <v>5912.9502000000002</v>
      </c>
      <c r="BT78" s="19">
        <v>4781</v>
      </c>
      <c r="BU78" s="4"/>
      <c r="BV78" s="175">
        <f t="shared" si="36"/>
        <v>0.28511896288739919</v>
      </c>
    </row>
    <row r="79" spans="1:74" s="20" customFormat="1" ht="17.25" customHeight="1" x14ac:dyDescent="0.25">
      <c r="A79" s="48" t="s">
        <v>140</v>
      </c>
      <c r="B79" s="252"/>
      <c r="C79" s="88">
        <v>0</v>
      </c>
      <c r="D79" s="146">
        <v>2013</v>
      </c>
      <c r="E79" s="62">
        <v>10</v>
      </c>
      <c r="F79" s="63">
        <v>72068256</v>
      </c>
      <c r="G79" s="63">
        <v>20531524</v>
      </c>
      <c r="H79" s="179">
        <f t="shared" si="26"/>
        <v>0.39838622285945491</v>
      </c>
      <c r="I79" s="101">
        <f t="shared" si="34"/>
        <v>51536732</v>
      </c>
      <c r="J79" s="59"/>
      <c r="K79" s="82">
        <f t="shared" si="28"/>
        <v>51536732</v>
      </c>
      <c r="L79" s="82">
        <f t="shared" si="29"/>
        <v>10681.187979274611</v>
      </c>
      <c r="M79" s="59"/>
      <c r="N79" s="59"/>
      <c r="O79" s="63">
        <v>7713552</v>
      </c>
      <c r="P79" s="29">
        <f t="shared" si="30"/>
        <v>0.14967095701760832</v>
      </c>
      <c r="Q79" s="63">
        <v>7438771</v>
      </c>
      <c r="R79" s="94">
        <f t="shared" si="31"/>
        <v>0.14433920645181769</v>
      </c>
      <c r="S79" s="82">
        <f t="shared" si="27"/>
        <v>10623804</v>
      </c>
      <c r="T79" s="281">
        <f t="shared" si="35"/>
        <v>2201.8246632124351</v>
      </c>
      <c r="U79" s="281"/>
      <c r="V79" s="131">
        <f t="shared" si="32"/>
        <v>0.20614042815132322</v>
      </c>
      <c r="W79" s="19"/>
      <c r="X79" s="127">
        <v>2280987</v>
      </c>
      <c r="Y79" s="127">
        <v>2225078</v>
      </c>
      <c r="Z79" s="127">
        <v>758409</v>
      </c>
      <c r="AA79" s="127">
        <v>1895624</v>
      </c>
      <c r="AB79" s="127">
        <v>1072151</v>
      </c>
      <c r="AC79" s="127">
        <v>249693</v>
      </c>
      <c r="AD79" s="127">
        <v>246745</v>
      </c>
      <c r="AE79" s="127">
        <v>1895117</v>
      </c>
      <c r="AF79" s="63">
        <v>2037248</v>
      </c>
      <c r="AG79" s="63">
        <v>440427</v>
      </c>
      <c r="AH79" s="101">
        <v>19861572</v>
      </c>
      <c r="AI79" s="63">
        <v>138013</v>
      </c>
      <c r="AJ79" s="63">
        <v>2421477</v>
      </c>
      <c r="AK79" s="101">
        <v>13887442</v>
      </c>
      <c r="AL79" s="63">
        <v>52206680</v>
      </c>
      <c r="AM79" s="19"/>
      <c r="AN79" s="19"/>
      <c r="AO79" s="128">
        <v>157886</v>
      </c>
      <c r="AQ79" s="63">
        <v>1347318</v>
      </c>
      <c r="AR79" s="63">
        <v>4578863</v>
      </c>
      <c r="AS79" s="63">
        <v>649485</v>
      </c>
      <c r="AT79" s="63">
        <v>92986</v>
      </c>
      <c r="AU79" s="63">
        <v>9456</v>
      </c>
      <c r="AV79" s="27">
        <v>0</v>
      </c>
      <c r="AW79" s="94">
        <f t="shared" si="33"/>
        <v>0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0</v>
      </c>
      <c r="BL79" s="63">
        <v>0</v>
      </c>
      <c r="BM79" s="19">
        <v>-2589094</v>
      </c>
      <c r="BN79" s="32">
        <f t="shared" si="17"/>
        <v>-536.59979274611396</v>
      </c>
      <c r="BO79" s="281"/>
      <c r="BP79" s="19">
        <v>3072890</v>
      </c>
      <c r="BQ79" s="19">
        <v>404490144</v>
      </c>
      <c r="BR79" s="19">
        <v>404973920</v>
      </c>
      <c r="BS79" s="19">
        <v>5926.9301800000003</v>
      </c>
      <c r="BT79" s="19">
        <v>4825</v>
      </c>
      <c r="BU79" s="4"/>
      <c r="BV79" s="175">
        <f t="shared" si="36"/>
        <v>0.29088021949287263</v>
      </c>
    </row>
    <row r="80" spans="1:74" s="20" customFormat="1" ht="17.25" customHeight="1" x14ac:dyDescent="0.25">
      <c r="A80" s="48" t="s">
        <v>140</v>
      </c>
      <c r="B80" s="252"/>
      <c r="C80" s="88">
        <v>0</v>
      </c>
      <c r="D80" s="146">
        <v>2014</v>
      </c>
      <c r="E80" s="62">
        <v>10</v>
      </c>
      <c r="F80" s="63">
        <v>79637912</v>
      </c>
      <c r="G80" s="63">
        <v>27191422</v>
      </c>
      <c r="H80" s="179">
        <f t="shared" si="26"/>
        <v>0.51846028208942108</v>
      </c>
      <c r="I80" s="101">
        <f t="shared" si="34"/>
        <v>52446490</v>
      </c>
      <c r="J80" s="59"/>
      <c r="K80" s="82">
        <f t="shared" si="28"/>
        <v>52446490</v>
      </c>
      <c r="L80" s="82">
        <f t="shared" si="29"/>
        <v>10869.738860103627</v>
      </c>
      <c r="M80" s="59"/>
      <c r="N80" s="59"/>
      <c r="O80" s="63">
        <v>7557285</v>
      </c>
      <c r="P80" s="29">
        <f t="shared" si="30"/>
        <v>0.14409515298354569</v>
      </c>
      <c r="Q80" s="63">
        <v>7498643</v>
      </c>
      <c r="R80" s="94">
        <f t="shared" si="31"/>
        <v>0.14297702286654454</v>
      </c>
      <c r="S80" s="82">
        <f t="shared" si="27"/>
        <v>10584523</v>
      </c>
      <c r="T80" s="281">
        <f t="shared" si="35"/>
        <v>2193.6835233160623</v>
      </c>
      <c r="U80" s="281"/>
      <c r="V80" s="131">
        <f t="shared" si="32"/>
        <v>0.20181566011376548</v>
      </c>
      <c r="W80" s="19"/>
      <c r="X80" s="127">
        <v>2347786</v>
      </c>
      <c r="Y80" s="127">
        <v>2082930</v>
      </c>
      <c r="Z80" s="127">
        <v>760826</v>
      </c>
      <c r="AA80" s="127">
        <v>2012881</v>
      </c>
      <c r="AB80" s="127">
        <v>1130645</v>
      </c>
      <c r="AC80" s="127">
        <v>144238</v>
      </c>
      <c r="AD80" s="127">
        <v>148682</v>
      </c>
      <c r="AE80" s="127">
        <v>1956535</v>
      </c>
      <c r="AF80" s="63">
        <v>3156313</v>
      </c>
      <c r="AG80" s="63">
        <v>569389</v>
      </c>
      <c r="AH80" s="101">
        <v>19867448</v>
      </c>
      <c r="AI80" s="63">
        <v>19364</v>
      </c>
      <c r="AJ80" s="63">
        <v>2102625</v>
      </c>
      <c r="AK80" s="101">
        <v>12980510</v>
      </c>
      <c r="AL80" s="63">
        <v>59770464</v>
      </c>
      <c r="AM80" s="19"/>
      <c r="AN80" s="19"/>
      <c r="AO80" s="128">
        <v>164443</v>
      </c>
      <c r="AQ80" s="63">
        <v>1597841</v>
      </c>
      <c r="AR80" s="63">
        <v>5115203</v>
      </c>
      <c r="AS80" s="63">
        <v>709655</v>
      </c>
      <c r="AT80" s="63">
        <v>81810</v>
      </c>
      <c r="AU80" s="63">
        <v>308883</v>
      </c>
      <c r="AV80" s="27">
        <v>0</v>
      </c>
      <c r="AW80" s="94">
        <f t="shared" si="33"/>
        <v>0</v>
      </c>
      <c r="AX80" s="63">
        <v>0</v>
      </c>
      <c r="AY80" s="63">
        <v>0</v>
      </c>
      <c r="AZ80" s="63">
        <v>0</v>
      </c>
      <c r="BA80" s="63">
        <v>0</v>
      </c>
      <c r="BB80" s="63">
        <v>0</v>
      </c>
      <c r="BC80" s="63">
        <v>0</v>
      </c>
      <c r="BD80" s="63">
        <v>0</v>
      </c>
      <c r="BE80" s="63">
        <v>0</v>
      </c>
      <c r="BF80" s="63">
        <v>0</v>
      </c>
      <c r="BG80" s="63">
        <v>0</v>
      </c>
      <c r="BH80" s="63">
        <v>0</v>
      </c>
      <c r="BI80" s="63">
        <v>0</v>
      </c>
      <c r="BJ80" s="63">
        <v>0</v>
      </c>
      <c r="BK80" s="63">
        <v>0</v>
      </c>
      <c r="BL80" s="63">
        <v>0</v>
      </c>
      <c r="BM80" s="19">
        <v>-2913482</v>
      </c>
      <c r="BN80" s="32">
        <f t="shared" si="17"/>
        <v>-603.83046632124353</v>
      </c>
      <c r="BO80" s="281"/>
      <c r="BP80" s="19">
        <v>3080675</v>
      </c>
      <c r="BQ80" s="19">
        <v>422679808</v>
      </c>
      <c r="BR80" s="19">
        <v>422847008</v>
      </c>
      <c r="BS80" s="19">
        <v>5935.2597699999997</v>
      </c>
      <c r="BT80" s="19">
        <v>4825</v>
      </c>
      <c r="BU80" s="4"/>
      <c r="BV80" s="175">
        <f t="shared" si="36"/>
        <v>0.29158241625452974</v>
      </c>
    </row>
    <row r="81" spans="1:74" s="20" customFormat="1" ht="17.25" customHeight="1" x14ac:dyDescent="0.25">
      <c r="A81" s="48" t="s">
        <v>140</v>
      </c>
      <c r="B81" s="252"/>
      <c r="C81" s="88">
        <v>0</v>
      </c>
      <c r="D81" s="146">
        <v>2015</v>
      </c>
      <c r="E81" s="62">
        <v>10</v>
      </c>
      <c r="F81" s="63">
        <v>83335288</v>
      </c>
      <c r="G81" s="63">
        <v>25848956</v>
      </c>
      <c r="H81" s="179">
        <f t="shared" si="26"/>
        <v>0.44965394556744376</v>
      </c>
      <c r="I81" s="101">
        <f t="shared" si="34"/>
        <v>57486332</v>
      </c>
      <c r="J81" s="59"/>
      <c r="K81" s="82">
        <f t="shared" si="28"/>
        <v>57486332</v>
      </c>
      <c r="L81" s="82">
        <f t="shared" si="29"/>
        <v>11914.265699481864</v>
      </c>
      <c r="M81" s="59"/>
      <c r="N81" s="59"/>
      <c r="O81" s="63">
        <v>9499928</v>
      </c>
      <c r="P81" s="29">
        <f t="shared" si="30"/>
        <v>0.16525542106252317</v>
      </c>
      <c r="Q81" s="63">
        <v>7550709</v>
      </c>
      <c r="R81" s="94">
        <f t="shared" si="31"/>
        <v>0.13134790022783155</v>
      </c>
      <c r="S81" s="82">
        <f t="shared" ref="S81:S135" si="37">SUM(X81:AE81)</f>
        <v>12164502</v>
      </c>
      <c r="T81" s="281">
        <f t="shared" si="35"/>
        <v>2521.140310880829</v>
      </c>
      <c r="U81" s="281"/>
      <c r="V81" s="131">
        <f t="shared" si="32"/>
        <v>0.2116068563915332</v>
      </c>
      <c r="W81" s="29"/>
      <c r="X81" s="63">
        <v>2536052</v>
      </c>
      <c r="Y81" s="63">
        <v>2505276</v>
      </c>
      <c r="Z81" s="63">
        <v>870424</v>
      </c>
      <c r="AA81" s="63">
        <v>2261264</v>
      </c>
      <c r="AB81" s="63">
        <v>995559</v>
      </c>
      <c r="AC81" s="63">
        <v>120381</v>
      </c>
      <c r="AD81" s="63">
        <v>54860</v>
      </c>
      <c r="AE81" s="63">
        <v>2820686</v>
      </c>
      <c r="AF81" s="63">
        <v>3012840</v>
      </c>
      <c r="AG81" s="63">
        <v>577318</v>
      </c>
      <c r="AH81" s="101">
        <v>21153612</v>
      </c>
      <c r="AI81" s="63">
        <v>70007</v>
      </c>
      <c r="AJ81" s="63">
        <v>2452456</v>
      </c>
      <c r="AK81" s="101">
        <v>14524379</v>
      </c>
      <c r="AL81" s="63">
        <v>62181680</v>
      </c>
      <c r="AM81" s="63">
        <v>0</v>
      </c>
      <c r="AN81" s="63">
        <v>0</v>
      </c>
      <c r="AO81" s="63">
        <v>164338</v>
      </c>
      <c r="AP81" s="63">
        <v>0</v>
      </c>
      <c r="AQ81" s="63">
        <v>1591414</v>
      </c>
      <c r="AR81" s="63">
        <v>4925411</v>
      </c>
      <c r="AS81" s="63">
        <v>867467</v>
      </c>
      <c r="AT81" s="63">
        <v>60874</v>
      </c>
      <c r="AU81" s="63">
        <v>24693</v>
      </c>
      <c r="AV81" s="27">
        <v>0</v>
      </c>
      <c r="AW81" s="94">
        <f t="shared" si="33"/>
        <v>0</v>
      </c>
      <c r="AX81" s="63">
        <v>0</v>
      </c>
      <c r="AY81" s="63">
        <v>0</v>
      </c>
      <c r="AZ81" s="63">
        <v>0</v>
      </c>
      <c r="BA81" s="63">
        <v>0</v>
      </c>
      <c r="BB81" s="63">
        <v>0</v>
      </c>
      <c r="BC81" s="63">
        <v>0</v>
      </c>
      <c r="BD81" s="63">
        <v>0</v>
      </c>
      <c r="BE81" s="63">
        <v>0</v>
      </c>
      <c r="BF81" s="63">
        <v>0</v>
      </c>
      <c r="BG81" s="19"/>
      <c r="BH81" s="63">
        <v>0</v>
      </c>
      <c r="BI81" s="63">
        <v>0</v>
      </c>
      <c r="BJ81" s="63">
        <v>0</v>
      </c>
      <c r="BK81" s="63">
        <v>0</v>
      </c>
      <c r="BL81" s="63">
        <v>0</v>
      </c>
      <c r="BM81" s="19">
        <v>-4144485</v>
      </c>
      <c r="BN81" s="32">
        <f t="shared" si="17"/>
        <v>-858.96062176165799</v>
      </c>
      <c r="BO81" s="281"/>
      <c r="BP81" s="19">
        <v>4794609</v>
      </c>
      <c r="BQ81" s="19">
        <v>410042304</v>
      </c>
      <c r="BR81" s="19">
        <v>410692416</v>
      </c>
      <c r="BS81" s="19">
        <v>6092.6499000000003</v>
      </c>
      <c r="BT81" s="19">
        <v>4825</v>
      </c>
      <c r="BU81" s="4"/>
      <c r="BV81" s="175">
        <f t="shared" si="36"/>
        <v>0.30466857323759677</v>
      </c>
    </row>
    <row r="82" spans="1:74" s="20" customFormat="1" ht="17.25" customHeight="1" x14ac:dyDescent="0.25">
      <c r="A82" s="48" t="s">
        <v>140</v>
      </c>
      <c r="B82" s="252"/>
      <c r="C82" s="88">
        <v>0</v>
      </c>
      <c r="D82" s="146">
        <v>2016</v>
      </c>
      <c r="E82" s="62">
        <v>10</v>
      </c>
      <c r="F82" s="63">
        <v>81642120</v>
      </c>
      <c r="G82" s="63">
        <v>26982680</v>
      </c>
      <c r="H82" s="179">
        <f t="shared" si="26"/>
        <v>0.49365086799279317</v>
      </c>
      <c r="I82" s="101">
        <f t="shared" si="34"/>
        <v>54659440</v>
      </c>
      <c r="J82" s="59"/>
      <c r="K82" s="82">
        <f t="shared" si="28"/>
        <v>54659440</v>
      </c>
      <c r="L82" s="82">
        <f t="shared" si="29"/>
        <v>11328.38134715026</v>
      </c>
      <c r="M82" s="59"/>
      <c r="N82" s="59"/>
      <c r="O82" s="63">
        <v>9240455</v>
      </c>
      <c r="P82" s="29">
        <f t="shared" si="30"/>
        <v>0.16905506166912795</v>
      </c>
      <c r="Q82" s="63">
        <v>7267325</v>
      </c>
      <c r="R82" s="94">
        <f t="shared" si="31"/>
        <v>0.13295644814509625</v>
      </c>
      <c r="S82" s="82">
        <f t="shared" si="37"/>
        <v>13223310</v>
      </c>
      <c r="T82" s="281">
        <f t="shared" si="35"/>
        <v>2740.582383419689</v>
      </c>
      <c r="U82" s="281"/>
      <c r="V82" s="131">
        <f t="shared" si="32"/>
        <v>0.24192179795475402</v>
      </c>
      <c r="W82" s="29"/>
      <c r="X82" s="63">
        <v>2917917</v>
      </c>
      <c r="Y82" s="63">
        <v>2988590</v>
      </c>
      <c r="Z82" s="63">
        <v>915790</v>
      </c>
      <c r="AA82" s="63">
        <v>2135403</v>
      </c>
      <c r="AB82" s="63">
        <v>1112581</v>
      </c>
      <c r="AC82" s="63">
        <v>95617</v>
      </c>
      <c r="AD82" s="63">
        <v>62916</v>
      </c>
      <c r="AE82" s="63">
        <v>2994496</v>
      </c>
      <c r="AF82" s="63">
        <v>2349519</v>
      </c>
      <c r="AG82" s="63">
        <v>586534</v>
      </c>
      <c r="AH82" s="101">
        <v>17398244</v>
      </c>
      <c r="AI82" s="63">
        <v>84098</v>
      </c>
      <c r="AJ82" s="63">
        <v>3513462</v>
      </c>
      <c r="AK82" s="63">
        <v>9602074</v>
      </c>
      <c r="AL82" s="63">
        <v>64243876</v>
      </c>
      <c r="AM82" s="63">
        <v>0</v>
      </c>
      <c r="AN82" s="63">
        <v>0</v>
      </c>
      <c r="AO82" s="63">
        <v>174891</v>
      </c>
      <c r="AP82" s="63">
        <v>0</v>
      </c>
      <c r="AQ82" s="63">
        <v>1590966</v>
      </c>
      <c r="AR82" s="63">
        <v>5320761</v>
      </c>
      <c r="AS82" s="63">
        <v>1235089</v>
      </c>
      <c r="AT82" s="63">
        <v>76160</v>
      </c>
      <c r="AU82" s="63">
        <v>394796</v>
      </c>
      <c r="AV82" s="27">
        <v>0</v>
      </c>
      <c r="AW82" s="94">
        <f t="shared" si="33"/>
        <v>0</v>
      </c>
      <c r="AX82" s="63">
        <v>0</v>
      </c>
      <c r="AY82" s="63">
        <v>0</v>
      </c>
      <c r="AZ82" s="63">
        <v>0</v>
      </c>
      <c r="BA82" s="63">
        <v>0</v>
      </c>
      <c r="BB82" s="63">
        <v>0</v>
      </c>
      <c r="BC82" s="63">
        <v>0</v>
      </c>
      <c r="BD82" s="63">
        <v>0</v>
      </c>
      <c r="BE82" s="63">
        <v>0</v>
      </c>
      <c r="BF82" s="63">
        <v>0</v>
      </c>
      <c r="BG82" s="19"/>
      <c r="BH82" s="63">
        <v>0</v>
      </c>
      <c r="BI82" s="63">
        <v>0</v>
      </c>
      <c r="BJ82" s="63">
        <v>0</v>
      </c>
      <c r="BK82" s="63">
        <v>0</v>
      </c>
      <c r="BL82" s="63">
        <v>0</v>
      </c>
      <c r="BM82" s="19">
        <v>-3400047</v>
      </c>
      <c r="BN82" s="32">
        <f t="shared" si="17"/>
        <v>-704.67295336787561</v>
      </c>
      <c r="BO82" s="281"/>
      <c r="BP82" s="19">
        <v>4999576</v>
      </c>
      <c r="BQ82" s="19">
        <v>364921536</v>
      </c>
      <c r="BR82" s="19">
        <v>366521056</v>
      </c>
      <c r="BS82" s="19">
        <v>6189.1000999999997</v>
      </c>
      <c r="BT82" s="19">
        <v>4825</v>
      </c>
      <c r="BU82" s="4"/>
      <c r="BV82" s="175">
        <f t="shared" si="36"/>
        <v>0.3125218663612887</v>
      </c>
    </row>
    <row r="83" spans="1:74" s="20" customFormat="1" ht="17.25" customHeight="1" x14ac:dyDescent="0.25">
      <c r="A83" s="48" t="s">
        <v>140</v>
      </c>
      <c r="B83" s="252"/>
      <c r="C83" s="88">
        <v>0</v>
      </c>
      <c r="D83" s="146">
        <v>2017</v>
      </c>
      <c r="E83" s="62">
        <v>10</v>
      </c>
      <c r="F83" s="63">
        <v>82704240</v>
      </c>
      <c r="G83" s="63">
        <v>28519716</v>
      </c>
      <c r="H83" s="179">
        <f t="shared" si="26"/>
        <v>0.52634431189245101</v>
      </c>
      <c r="I83" s="101">
        <f t="shared" si="34"/>
        <v>54184524</v>
      </c>
      <c r="J83" s="59"/>
      <c r="K83" s="82">
        <f t="shared" si="28"/>
        <v>54184524</v>
      </c>
      <c r="L83" s="82">
        <f t="shared" si="29"/>
        <v>11229.953160621762</v>
      </c>
      <c r="M83" s="59"/>
      <c r="N83" s="59"/>
      <c r="O83" s="63">
        <v>12638751</v>
      </c>
      <c r="P83" s="29">
        <f t="shared" si="30"/>
        <v>0.23325388998526592</v>
      </c>
      <c r="Q83" s="63">
        <v>7719039</v>
      </c>
      <c r="R83" s="94">
        <f t="shared" si="31"/>
        <v>0.1424583705856676</v>
      </c>
      <c r="S83" s="82">
        <f t="shared" si="37"/>
        <v>13931966</v>
      </c>
      <c r="T83" s="281">
        <f t="shared" si="35"/>
        <v>2887.4540932642485</v>
      </c>
      <c r="U83" s="281"/>
      <c r="V83" s="131">
        <f t="shared" si="32"/>
        <v>0.25712076016391694</v>
      </c>
      <c r="W83" s="29"/>
      <c r="X83" s="63">
        <v>3347335</v>
      </c>
      <c r="Y83" s="63">
        <v>2935219</v>
      </c>
      <c r="Z83" s="63">
        <v>866120</v>
      </c>
      <c r="AA83" s="63">
        <v>2352913</v>
      </c>
      <c r="AB83" s="63">
        <v>1299877</v>
      </c>
      <c r="AC83" s="63">
        <v>81453</v>
      </c>
      <c r="AD83" s="63">
        <v>76516</v>
      </c>
      <c r="AE83" s="63">
        <v>2972533</v>
      </c>
      <c r="AF83" s="63">
        <v>1500397</v>
      </c>
      <c r="AG83" s="63">
        <v>414591</v>
      </c>
      <c r="AH83" s="101">
        <v>13293487</v>
      </c>
      <c r="AI83" s="63">
        <v>34474</v>
      </c>
      <c r="AJ83" s="63">
        <v>3698715</v>
      </c>
      <c r="AK83" s="63">
        <v>5046802</v>
      </c>
      <c r="AL83" s="63">
        <v>69410752</v>
      </c>
      <c r="AM83" s="63">
        <v>0</v>
      </c>
      <c r="AN83" s="63">
        <v>0</v>
      </c>
      <c r="AO83" s="63">
        <v>158535</v>
      </c>
      <c r="AP83" s="63">
        <v>0</v>
      </c>
      <c r="AQ83" s="63">
        <v>1316391</v>
      </c>
      <c r="AR83" s="63">
        <v>6008560</v>
      </c>
      <c r="AS83" s="63">
        <v>1335014</v>
      </c>
      <c r="AT83" s="63">
        <v>85777</v>
      </c>
      <c r="AU83" s="63">
        <v>295511</v>
      </c>
      <c r="AV83" s="27">
        <v>0</v>
      </c>
      <c r="AW83" s="94">
        <f t="shared" si="33"/>
        <v>0</v>
      </c>
      <c r="AX83" s="63">
        <v>0</v>
      </c>
      <c r="AY83" s="63">
        <v>0</v>
      </c>
      <c r="AZ83" s="63">
        <v>0</v>
      </c>
      <c r="BA83" s="63">
        <v>0</v>
      </c>
      <c r="BB83" s="63">
        <v>0</v>
      </c>
      <c r="BC83" s="63">
        <v>0</v>
      </c>
      <c r="BD83" s="63">
        <v>0</v>
      </c>
      <c r="BE83" s="63">
        <v>0</v>
      </c>
      <c r="BF83" s="63">
        <v>0</v>
      </c>
      <c r="BG83" s="63">
        <v>0</v>
      </c>
      <c r="BH83" s="63">
        <v>0</v>
      </c>
      <c r="BI83" s="63">
        <v>0</v>
      </c>
      <c r="BJ83" s="63">
        <v>0</v>
      </c>
      <c r="BK83" s="63">
        <v>0</v>
      </c>
      <c r="BL83" s="63">
        <v>0</v>
      </c>
      <c r="BM83" s="19">
        <v>-3929340</v>
      </c>
      <c r="BN83" s="32">
        <f t="shared" si="17"/>
        <v>-814.37098445595859</v>
      </c>
      <c r="BO83" s="281"/>
      <c r="BP83" s="19">
        <v>3663101</v>
      </c>
      <c r="BQ83" s="19">
        <v>333276224</v>
      </c>
      <c r="BR83" s="19">
        <v>333009984</v>
      </c>
      <c r="BS83" s="19">
        <v>6186.2597699999997</v>
      </c>
      <c r="BT83" s="19">
        <v>4825</v>
      </c>
      <c r="BU83" s="4"/>
      <c r="BV83" s="175">
        <f t="shared" si="36"/>
        <v>0.31229235141548423</v>
      </c>
    </row>
    <row r="84" spans="1:74" s="20" customFormat="1" ht="17.25" customHeight="1" x14ac:dyDescent="0.25">
      <c r="A84" s="48" t="s">
        <v>140</v>
      </c>
      <c r="B84" s="252"/>
      <c r="C84" s="88">
        <v>0</v>
      </c>
      <c r="D84" s="146">
        <v>2018</v>
      </c>
      <c r="E84" s="62">
        <v>10</v>
      </c>
      <c r="F84" s="63">
        <v>82898096</v>
      </c>
      <c r="G84" s="63">
        <v>29486644</v>
      </c>
      <c r="H84" s="179">
        <f t="shared" si="26"/>
        <v>0.55206595020109173</v>
      </c>
      <c r="I84" s="101">
        <f t="shared" si="34"/>
        <v>53411452</v>
      </c>
      <c r="J84" s="59"/>
      <c r="K84" s="82">
        <f t="shared" si="28"/>
        <v>53411452</v>
      </c>
      <c r="L84" s="82">
        <f t="shared" si="29"/>
        <v>11069.730984455959</v>
      </c>
      <c r="M84" s="59"/>
      <c r="N84" s="59"/>
      <c r="O84" s="63">
        <v>11138878</v>
      </c>
      <c r="P84" s="29">
        <f t="shared" si="30"/>
        <v>0.2085484963037515</v>
      </c>
      <c r="Q84" s="63">
        <v>8987466</v>
      </c>
      <c r="R84" s="94">
        <f t="shared" si="31"/>
        <v>0.16826852039146961</v>
      </c>
      <c r="S84" s="82">
        <f t="shared" si="37"/>
        <v>14411715</v>
      </c>
      <c r="T84" s="281">
        <f t="shared" si="35"/>
        <v>2986.883937823834</v>
      </c>
      <c r="U84" s="281"/>
      <c r="V84" s="131">
        <f t="shared" si="32"/>
        <v>0.2698244376505623</v>
      </c>
      <c r="W84" s="29"/>
      <c r="X84" s="63">
        <v>3359415</v>
      </c>
      <c r="Y84" s="63">
        <v>3297162</v>
      </c>
      <c r="Z84" s="63">
        <v>906163</v>
      </c>
      <c r="AA84" s="63">
        <v>2414109</v>
      </c>
      <c r="AB84" s="63">
        <v>1171186</v>
      </c>
      <c r="AC84" s="63">
        <v>8536</v>
      </c>
      <c r="AD84" s="63">
        <v>157577</v>
      </c>
      <c r="AE84" s="63">
        <v>3097567</v>
      </c>
      <c r="AF84" s="63">
        <v>1781006</v>
      </c>
      <c r="AG84" s="63">
        <v>739287</v>
      </c>
      <c r="AH84" s="101">
        <v>13115485</v>
      </c>
      <c r="AI84" s="63">
        <v>117465</v>
      </c>
      <c r="AJ84" s="63">
        <v>2770401</v>
      </c>
      <c r="AK84" s="63">
        <v>5182550</v>
      </c>
      <c r="AL84" s="63">
        <v>69782616</v>
      </c>
      <c r="AM84" s="63">
        <v>0</v>
      </c>
      <c r="AN84" s="63">
        <v>0</v>
      </c>
      <c r="AO84" s="63">
        <v>168758</v>
      </c>
      <c r="AP84" s="63">
        <v>0</v>
      </c>
      <c r="AQ84" s="63">
        <v>1183128</v>
      </c>
      <c r="AR84" s="63">
        <v>5286151</v>
      </c>
      <c r="AS84" s="63">
        <v>1159971</v>
      </c>
      <c r="AT84" s="63">
        <v>23376</v>
      </c>
      <c r="AU84" s="63">
        <v>461303</v>
      </c>
      <c r="AV84" s="27">
        <v>0</v>
      </c>
      <c r="AW84" s="94">
        <f t="shared" si="33"/>
        <v>0</v>
      </c>
      <c r="AX84" s="63">
        <v>0</v>
      </c>
      <c r="AY84" s="63">
        <v>0</v>
      </c>
      <c r="AZ84" s="63">
        <v>0</v>
      </c>
      <c r="BA84" s="63">
        <v>0</v>
      </c>
      <c r="BB84" s="63">
        <v>0</v>
      </c>
      <c r="BC84" s="63">
        <v>0</v>
      </c>
      <c r="BD84" s="63">
        <v>0</v>
      </c>
      <c r="BE84" s="63">
        <v>0</v>
      </c>
      <c r="BF84" s="63">
        <v>0</v>
      </c>
      <c r="BG84" s="63">
        <v>0</v>
      </c>
      <c r="BH84" s="63">
        <v>0</v>
      </c>
      <c r="BI84" s="63">
        <v>0</v>
      </c>
      <c r="BJ84" s="63">
        <v>0</v>
      </c>
      <c r="BK84" s="63">
        <v>0</v>
      </c>
      <c r="BL84" s="63">
        <v>0</v>
      </c>
      <c r="BM84" s="19">
        <v>-3450545</v>
      </c>
      <c r="BN84" s="32">
        <f t="shared" si="17"/>
        <v>-715.13886010362694</v>
      </c>
      <c r="BO84" s="281"/>
      <c r="BP84" s="19">
        <v>4258464</v>
      </c>
      <c r="BQ84" s="19">
        <v>471760992</v>
      </c>
      <c r="BR84" s="19">
        <v>472568928</v>
      </c>
      <c r="BS84" s="19">
        <v>6241</v>
      </c>
      <c r="BT84" s="19">
        <v>4825</v>
      </c>
      <c r="BU84" s="4"/>
      <c r="BV84" s="175">
        <f t="shared" si="36"/>
        <v>0.31669723109560577</v>
      </c>
    </row>
    <row r="85" spans="1:74" s="23" customFormat="1" ht="17.25" customHeight="1" thickBot="1" x14ac:dyDescent="0.3">
      <c r="A85" s="16" t="s">
        <v>140</v>
      </c>
      <c r="B85" s="253"/>
      <c r="C85" s="88">
        <v>0</v>
      </c>
      <c r="D85" s="148">
        <v>2019</v>
      </c>
      <c r="E85" s="65">
        <v>10</v>
      </c>
      <c r="F85" s="66">
        <v>87262064</v>
      </c>
      <c r="G85" s="66">
        <v>33978848</v>
      </c>
      <c r="H85" s="179">
        <f t="shared" si="26"/>
        <v>0.63770264917943387</v>
      </c>
      <c r="I85" s="103">
        <f t="shared" si="34"/>
        <v>53283216</v>
      </c>
      <c r="J85" s="282">
        <f t="shared" ref="J85" si="38">LN(I85/I61)/(2019-1995)</f>
        <v>7.0082427175266207E-2</v>
      </c>
      <c r="K85" s="104">
        <f t="shared" si="28"/>
        <v>52790133</v>
      </c>
      <c r="L85" s="104">
        <f t="shared" si="29"/>
        <v>10940.960207253886</v>
      </c>
      <c r="M85" s="282">
        <f t="shared" ref="M85" si="39">LN(L85/L61)/(2019-1995)</f>
        <v>5.0706604002593025E-2</v>
      </c>
      <c r="N85" s="283">
        <f t="shared" ref="N85" si="40">AVERAGE(L83:L85)</f>
        <v>11080.214784110534</v>
      </c>
      <c r="O85" s="66">
        <v>13128073</v>
      </c>
      <c r="P85" s="30">
        <f t="shared" si="30"/>
        <v>0.2463828947562024</v>
      </c>
      <c r="Q85" s="66">
        <v>7690318</v>
      </c>
      <c r="R85" s="95">
        <f t="shared" si="31"/>
        <v>0.14432908854450527</v>
      </c>
      <c r="S85" s="104">
        <f t="shared" si="37"/>
        <v>15370567</v>
      </c>
      <c r="T85" s="281">
        <f t="shared" si="35"/>
        <v>3185.6097409326426</v>
      </c>
      <c r="U85" s="284">
        <f t="shared" ref="U85" si="41">AVERAGE(T83:T85)</f>
        <v>3019.982590673575</v>
      </c>
      <c r="V85" s="131">
        <f t="shared" si="32"/>
        <v>0.29116363468908102</v>
      </c>
      <c r="W85" s="30"/>
      <c r="X85" s="66">
        <v>3805190</v>
      </c>
      <c r="Y85" s="66">
        <v>3347791</v>
      </c>
      <c r="Z85" s="66">
        <v>907578</v>
      </c>
      <c r="AA85" s="66">
        <v>2724023</v>
      </c>
      <c r="AB85" s="66">
        <v>2353851</v>
      </c>
      <c r="AC85" s="66">
        <v>2899</v>
      </c>
      <c r="AD85" s="66">
        <v>91782</v>
      </c>
      <c r="AE85" s="66">
        <v>2137453</v>
      </c>
      <c r="AF85" s="66">
        <v>1414108</v>
      </c>
      <c r="AG85" s="66">
        <v>648034</v>
      </c>
      <c r="AH85" s="103">
        <v>11963301</v>
      </c>
      <c r="AI85" s="66">
        <v>9346</v>
      </c>
      <c r="AJ85" s="66">
        <v>2692335</v>
      </c>
      <c r="AK85" s="66">
        <v>4824475</v>
      </c>
      <c r="AL85" s="66">
        <v>75298760</v>
      </c>
      <c r="AM85" s="66">
        <v>0</v>
      </c>
      <c r="AN85" s="66">
        <v>0</v>
      </c>
      <c r="AO85" s="66">
        <v>165580</v>
      </c>
      <c r="AP85" s="66">
        <v>0</v>
      </c>
      <c r="AQ85" s="66">
        <v>979946</v>
      </c>
      <c r="AR85" s="66">
        <v>4490610</v>
      </c>
      <c r="AS85" s="66">
        <v>1382405</v>
      </c>
      <c r="AT85" s="66">
        <v>44566</v>
      </c>
      <c r="AU85" s="66">
        <v>442851</v>
      </c>
      <c r="AV85" s="28">
        <v>493083</v>
      </c>
      <c r="AW85" s="95">
        <f t="shared" si="33"/>
        <v>9.1691508930356099E-3</v>
      </c>
      <c r="AX85" s="66">
        <v>0</v>
      </c>
      <c r="AY85" s="66">
        <v>0</v>
      </c>
      <c r="AZ85" s="66">
        <v>0</v>
      </c>
      <c r="BA85" s="66">
        <v>0</v>
      </c>
      <c r="BB85" s="66">
        <v>493083</v>
      </c>
      <c r="BC85" s="66">
        <v>0</v>
      </c>
      <c r="BD85" s="66">
        <v>0</v>
      </c>
      <c r="BE85" s="66">
        <v>0</v>
      </c>
      <c r="BF85" s="66">
        <v>0</v>
      </c>
      <c r="BG85" s="66">
        <v>0</v>
      </c>
      <c r="BH85" s="66">
        <v>493083</v>
      </c>
      <c r="BI85" s="66">
        <v>0</v>
      </c>
      <c r="BJ85" s="66">
        <v>0</v>
      </c>
      <c r="BK85" s="66">
        <v>0</v>
      </c>
      <c r="BL85" s="66">
        <v>0</v>
      </c>
      <c r="BM85" s="22">
        <v>-2905987</v>
      </c>
      <c r="BN85" s="32">
        <f t="shared" si="17"/>
        <v>-602.27709844559581</v>
      </c>
      <c r="BO85" s="284">
        <f t="shared" ref="BO85" si="42">AVERAGE(BN83:BN85)</f>
        <v>-710.59564766839378</v>
      </c>
      <c r="BP85" s="22">
        <v>3690238</v>
      </c>
      <c r="BQ85" s="22">
        <v>405183200</v>
      </c>
      <c r="BR85" s="22">
        <v>405967456</v>
      </c>
      <c r="BS85" s="22">
        <v>6279.7997999999998</v>
      </c>
      <c r="BT85" s="22">
        <v>4825</v>
      </c>
      <c r="BU85" s="36">
        <f t="shared" ref="BU85" si="43">AVERAGE(BT83:BT85)</f>
        <v>4825</v>
      </c>
      <c r="BV85" s="276">
        <f t="shared" si="36"/>
        <v>0.31979606861518783</v>
      </c>
    </row>
    <row r="86" spans="1:74" ht="16.5" thickTop="1" x14ac:dyDescent="0.25">
      <c r="A86" s="51" t="s">
        <v>141</v>
      </c>
      <c r="B86" s="254"/>
      <c r="C86" s="68">
        <v>0</v>
      </c>
      <c r="D86" s="141">
        <v>1995</v>
      </c>
      <c r="E86" s="69">
        <v>11</v>
      </c>
      <c r="F86" s="70">
        <v>9549492</v>
      </c>
      <c r="G86" s="70">
        <v>1968185</v>
      </c>
      <c r="H86" s="179">
        <f t="shared" si="26"/>
        <v>0.25961024926176979</v>
      </c>
      <c r="I86" s="70">
        <f t="shared" si="34"/>
        <v>7581307</v>
      </c>
      <c r="J86" s="70"/>
      <c r="K86" s="70">
        <f t="shared" si="28"/>
        <v>7581307</v>
      </c>
      <c r="L86" s="70">
        <f t="shared" si="29"/>
        <v>5590.9343657817108</v>
      </c>
      <c r="M86" s="70"/>
      <c r="N86" s="70"/>
      <c r="O86" s="70">
        <v>1637143</v>
      </c>
      <c r="P86" s="40">
        <f t="shared" si="30"/>
        <v>0.2159446913309275</v>
      </c>
      <c r="Q86" s="70">
        <v>2440</v>
      </c>
      <c r="R86" s="72">
        <f t="shared" si="31"/>
        <v>3.2184424136893548E-4</v>
      </c>
      <c r="S86" s="73">
        <f t="shared" ref="S86:S96" si="44">F86-G86-O86-Q86-AF86-AG86-AI86-AJ86-AK86-SUM(AM86:AU86)</f>
        <v>2258247</v>
      </c>
      <c r="T86" s="281">
        <f t="shared" si="35"/>
        <v>1665.3738938053098</v>
      </c>
      <c r="U86" s="281"/>
      <c r="V86" s="131">
        <f t="shared" si="32"/>
        <v>0.29787040677814525</v>
      </c>
      <c r="W86" s="125"/>
      <c r="X86" s="70">
        <v>0</v>
      </c>
      <c r="Y86" s="70">
        <v>0</v>
      </c>
      <c r="Z86" s="70">
        <v>0</v>
      </c>
      <c r="AA86" s="70">
        <v>0</v>
      </c>
      <c r="AB86" s="70">
        <v>0</v>
      </c>
      <c r="AC86" s="70">
        <v>0</v>
      </c>
      <c r="AD86" s="70">
        <v>0</v>
      </c>
      <c r="AE86" s="70">
        <v>0</v>
      </c>
      <c r="AF86" s="70">
        <v>1168625</v>
      </c>
      <c r="AG86" s="70">
        <v>404101</v>
      </c>
      <c r="AH86" s="70">
        <v>1496185</v>
      </c>
      <c r="AI86" s="70">
        <v>1134</v>
      </c>
      <c r="AJ86" s="70">
        <v>12029</v>
      </c>
      <c r="AK86" s="70">
        <v>283985</v>
      </c>
      <c r="AL86" s="70">
        <v>8053307</v>
      </c>
      <c r="AM86" s="70">
        <v>0</v>
      </c>
      <c r="AN86" s="70">
        <v>0</v>
      </c>
      <c r="AO86" s="70">
        <v>0</v>
      </c>
      <c r="AP86" s="70">
        <v>0</v>
      </c>
      <c r="AQ86" s="70">
        <v>1006638</v>
      </c>
      <c r="AR86" s="70">
        <v>749878</v>
      </c>
      <c r="AS86" s="70">
        <v>32611</v>
      </c>
      <c r="AT86" s="70">
        <v>0</v>
      </c>
      <c r="AU86" s="70">
        <v>24476</v>
      </c>
      <c r="AV86" s="74">
        <v>0</v>
      </c>
      <c r="AW86" s="72">
        <f t="shared" si="33"/>
        <v>0</v>
      </c>
      <c r="AX86" s="70">
        <v>0</v>
      </c>
      <c r="AY86" s="70">
        <v>0</v>
      </c>
      <c r="AZ86" s="70">
        <v>0</v>
      </c>
      <c r="BA86" s="70">
        <v>0</v>
      </c>
      <c r="BB86" s="70">
        <v>0</v>
      </c>
      <c r="BC86" s="70">
        <v>0</v>
      </c>
      <c r="BD86" s="70">
        <v>0</v>
      </c>
      <c r="BE86" s="70">
        <v>0</v>
      </c>
      <c r="BF86" s="70">
        <v>0</v>
      </c>
      <c r="BG86" s="70">
        <v>0</v>
      </c>
      <c r="BH86" s="70">
        <v>0</v>
      </c>
      <c r="BI86" s="70">
        <v>0</v>
      </c>
      <c r="BJ86" s="70">
        <v>0</v>
      </c>
      <c r="BK86" s="70">
        <v>0</v>
      </c>
      <c r="BL86" s="70">
        <v>0</v>
      </c>
      <c r="BM86" s="4">
        <v>1456334</v>
      </c>
      <c r="BN86" s="32">
        <f t="shared" si="17"/>
        <v>1073.9926253687315</v>
      </c>
      <c r="BO86" s="281"/>
      <c r="BP86" s="4">
        <v>1676444</v>
      </c>
      <c r="BQ86" s="4">
        <v>326156000</v>
      </c>
      <c r="BR86" s="4">
        <v>329288768</v>
      </c>
      <c r="BS86" s="4">
        <v>1531.9499499999999</v>
      </c>
      <c r="BT86" s="4">
        <v>1356</v>
      </c>
      <c r="BV86" s="175">
        <f t="shared" si="36"/>
        <v>-1.0202380539807503</v>
      </c>
    </row>
    <row r="87" spans="1:74" x14ac:dyDescent="0.25">
      <c r="A87" s="96" t="s">
        <v>141</v>
      </c>
      <c r="C87" s="76">
        <v>0</v>
      </c>
      <c r="D87" s="141">
        <v>1996</v>
      </c>
      <c r="E87" s="77">
        <v>11</v>
      </c>
      <c r="F87" s="59">
        <v>10089788</v>
      </c>
      <c r="G87" s="59">
        <v>2128227</v>
      </c>
      <c r="H87" s="179">
        <f t="shared" si="26"/>
        <v>0.26731277949135857</v>
      </c>
      <c r="I87" s="59">
        <f t="shared" si="34"/>
        <v>7961561</v>
      </c>
      <c r="J87" s="59"/>
      <c r="K87" s="59">
        <f t="shared" si="28"/>
        <v>7961561</v>
      </c>
      <c r="L87" s="59">
        <f t="shared" si="29"/>
        <v>5760.8979739507959</v>
      </c>
      <c r="M87" s="59"/>
      <c r="N87" s="59"/>
      <c r="O87" s="59">
        <v>1226027</v>
      </c>
      <c r="P87" s="13">
        <f t="shared" si="30"/>
        <v>0.15399329352623187</v>
      </c>
      <c r="Q87" s="59">
        <v>899</v>
      </c>
      <c r="R87" s="79">
        <f t="shared" si="31"/>
        <v>1.1291755473581123E-4</v>
      </c>
      <c r="S87" s="73">
        <f t="shared" si="44"/>
        <v>2299244</v>
      </c>
      <c r="T87" s="281">
        <f t="shared" si="35"/>
        <v>1663.7076700434154</v>
      </c>
      <c r="U87" s="281"/>
      <c r="V87" s="131">
        <f t="shared" si="32"/>
        <v>0.28879311481755904</v>
      </c>
      <c r="W87" s="54"/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1515139</v>
      </c>
      <c r="AG87" s="59">
        <v>572458</v>
      </c>
      <c r="AH87" s="59">
        <v>1644895</v>
      </c>
      <c r="AI87" s="59">
        <v>104</v>
      </c>
      <c r="AJ87" s="59">
        <v>10611</v>
      </c>
      <c r="AK87" s="59">
        <v>17473</v>
      </c>
      <c r="AL87" s="59">
        <v>8444893</v>
      </c>
      <c r="AM87" s="59">
        <v>0</v>
      </c>
      <c r="AN87" s="59">
        <v>0</v>
      </c>
      <c r="AO87" s="59">
        <v>0</v>
      </c>
      <c r="AP87" s="59">
        <v>0</v>
      </c>
      <c r="AQ87" s="59">
        <v>1253781</v>
      </c>
      <c r="AR87" s="59">
        <v>845024</v>
      </c>
      <c r="AS87" s="59">
        <v>45425</v>
      </c>
      <c r="AT87" s="59">
        <v>10965</v>
      </c>
      <c r="AU87" s="59">
        <v>164411</v>
      </c>
      <c r="AV87" s="80">
        <v>0</v>
      </c>
      <c r="AW87" s="79">
        <f t="shared" si="33"/>
        <v>0</v>
      </c>
      <c r="AX87" s="59">
        <v>0</v>
      </c>
      <c r="AY87" s="59">
        <v>0</v>
      </c>
      <c r="AZ87" s="59">
        <v>0</v>
      </c>
      <c r="BA87" s="59">
        <v>0</v>
      </c>
      <c r="BB87" s="59">
        <v>0</v>
      </c>
      <c r="BC87" s="59">
        <v>0</v>
      </c>
      <c r="BD87" s="59">
        <v>0</v>
      </c>
      <c r="BE87" s="59">
        <v>0</v>
      </c>
      <c r="BF87" s="59">
        <v>0</v>
      </c>
      <c r="BG87" s="59">
        <v>0</v>
      </c>
      <c r="BH87" s="59">
        <v>0</v>
      </c>
      <c r="BI87" s="59">
        <v>0</v>
      </c>
      <c r="BJ87" s="59">
        <v>0</v>
      </c>
      <c r="BK87" s="59">
        <v>0</v>
      </c>
      <c r="BL87" s="59">
        <v>0</v>
      </c>
      <c r="BM87" s="4">
        <v>1570541</v>
      </c>
      <c r="BN87" s="32">
        <f t="shared" si="17"/>
        <v>1136.4261939218525</v>
      </c>
      <c r="BO87" s="281"/>
      <c r="BP87" s="4">
        <v>-1251117</v>
      </c>
      <c r="BQ87" s="4">
        <v>341101184</v>
      </c>
      <c r="BR87" s="4">
        <v>341420608</v>
      </c>
      <c r="BS87" s="4">
        <v>1618.73999</v>
      </c>
      <c r="BT87" s="4">
        <v>1382</v>
      </c>
      <c r="BV87" s="175">
        <f t="shared" si="36"/>
        <v>-0.98318845527167908</v>
      </c>
    </row>
    <row r="88" spans="1:74" x14ac:dyDescent="0.25">
      <c r="A88" s="96" t="s">
        <v>141</v>
      </c>
      <c r="B88" s="255"/>
      <c r="C88" s="76">
        <v>0</v>
      </c>
      <c r="D88" s="141">
        <v>1997</v>
      </c>
      <c r="E88" s="77">
        <v>11</v>
      </c>
      <c r="F88" s="59">
        <v>6481314</v>
      </c>
      <c r="G88" s="59">
        <v>2033227</v>
      </c>
      <c r="H88" s="179">
        <f t="shared" si="26"/>
        <v>0.45710144608232706</v>
      </c>
      <c r="I88" s="59">
        <f t="shared" si="34"/>
        <v>4448087</v>
      </c>
      <c r="J88" s="59"/>
      <c r="K88" s="59">
        <f t="shared" si="28"/>
        <v>4448087</v>
      </c>
      <c r="L88" s="59">
        <f t="shared" si="29"/>
        <v>3108.3766596785463</v>
      </c>
      <c r="M88" s="59"/>
      <c r="N88" s="59"/>
      <c r="O88" s="59">
        <v>464074</v>
      </c>
      <c r="P88" s="13">
        <f t="shared" si="30"/>
        <v>0.10433114280363671</v>
      </c>
      <c r="Q88" s="59">
        <v>637</v>
      </c>
      <c r="R88" s="79">
        <f t="shared" si="31"/>
        <v>1.4320763060614596E-4</v>
      </c>
      <c r="S88" s="73">
        <f t="shared" si="44"/>
        <v>900959</v>
      </c>
      <c r="T88" s="281">
        <f t="shared" si="35"/>
        <v>629.60097833682744</v>
      </c>
      <c r="U88" s="281"/>
      <c r="V88" s="131">
        <f t="shared" si="32"/>
        <v>0.20254977027202931</v>
      </c>
      <c r="W88" s="54"/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0</v>
      </c>
      <c r="AD88" s="59">
        <v>0</v>
      </c>
      <c r="AE88" s="59">
        <v>0</v>
      </c>
      <c r="AF88" s="59">
        <v>1430114</v>
      </c>
      <c r="AG88" s="59">
        <v>106303</v>
      </c>
      <c r="AH88" s="59">
        <v>1220954</v>
      </c>
      <c r="AI88" s="59">
        <v>106</v>
      </c>
      <c r="AJ88" s="59">
        <v>149703</v>
      </c>
      <c r="AK88" s="59">
        <v>335230</v>
      </c>
      <c r="AL88" s="59">
        <v>5260360</v>
      </c>
      <c r="AM88" s="59">
        <v>0</v>
      </c>
      <c r="AN88" s="59">
        <v>0</v>
      </c>
      <c r="AO88" s="59">
        <v>0</v>
      </c>
      <c r="AP88" s="59">
        <v>0</v>
      </c>
      <c r="AQ88" s="59">
        <v>281241</v>
      </c>
      <c r="AR88" s="59">
        <v>648249</v>
      </c>
      <c r="AS88" s="59">
        <v>6140</v>
      </c>
      <c r="AT88" s="59">
        <v>405</v>
      </c>
      <c r="AU88" s="59">
        <v>124926</v>
      </c>
      <c r="AV88" s="80">
        <v>0</v>
      </c>
      <c r="AW88" s="79">
        <f t="shared" si="33"/>
        <v>0</v>
      </c>
      <c r="AX88" s="59">
        <v>0</v>
      </c>
      <c r="AY88" s="59">
        <v>0</v>
      </c>
      <c r="AZ88" s="59">
        <v>0</v>
      </c>
      <c r="BA88" s="59">
        <v>0</v>
      </c>
      <c r="BB88" s="59">
        <v>0</v>
      </c>
      <c r="BC88" s="59">
        <v>0</v>
      </c>
      <c r="BD88" s="59">
        <v>0</v>
      </c>
      <c r="BE88" s="59">
        <v>0</v>
      </c>
      <c r="BF88" s="59">
        <v>0</v>
      </c>
      <c r="BG88" s="59">
        <v>0</v>
      </c>
      <c r="BH88" s="59">
        <v>0</v>
      </c>
      <c r="BI88" s="59">
        <v>0</v>
      </c>
      <c r="BJ88" s="59">
        <v>0</v>
      </c>
      <c r="BK88" s="59">
        <v>0</v>
      </c>
      <c r="BL88" s="59">
        <v>0</v>
      </c>
      <c r="BM88" s="4">
        <v>1351484</v>
      </c>
      <c r="BN88" s="32">
        <f t="shared" si="17"/>
        <v>944.43326345213143</v>
      </c>
      <c r="BO88" s="281"/>
      <c r="BP88" s="4">
        <v>-33979</v>
      </c>
      <c r="BQ88" s="4">
        <v>334303104</v>
      </c>
      <c r="BR88" s="4">
        <v>335620608</v>
      </c>
      <c r="BS88" s="4">
        <v>1618.73999</v>
      </c>
      <c r="BT88" s="4">
        <v>1431</v>
      </c>
      <c r="BV88" s="175">
        <f t="shared" si="36"/>
        <v>-0.96576756765726124</v>
      </c>
    </row>
    <row r="89" spans="1:74" x14ac:dyDescent="0.25">
      <c r="A89" s="96" t="s">
        <v>141</v>
      </c>
      <c r="B89" s="254" t="s">
        <v>142</v>
      </c>
      <c r="C89" s="76">
        <v>1</v>
      </c>
      <c r="D89" s="141">
        <v>1998</v>
      </c>
      <c r="E89" s="77">
        <v>11</v>
      </c>
      <c r="F89" s="59">
        <v>4832590</v>
      </c>
      <c r="G89" s="59">
        <v>469027</v>
      </c>
      <c r="H89" s="179">
        <f t="shared" si="26"/>
        <v>0.10748716129456592</v>
      </c>
      <c r="I89" s="59">
        <f t="shared" si="34"/>
        <v>4363563</v>
      </c>
      <c r="J89" s="59"/>
      <c r="K89" s="59">
        <f t="shared" si="28"/>
        <v>4363563</v>
      </c>
      <c r="L89" s="59">
        <f t="shared" si="29"/>
        <v>3049.3102725366875</v>
      </c>
      <c r="M89" s="59"/>
      <c r="N89" s="59"/>
      <c r="O89" s="59">
        <v>801604</v>
      </c>
      <c r="P89" s="13">
        <f t="shared" si="30"/>
        <v>0.18370400519025393</v>
      </c>
      <c r="Q89" s="59">
        <v>35</v>
      </c>
      <c r="R89" s="79">
        <f t="shared" si="31"/>
        <v>8.0209681858609574E-6</v>
      </c>
      <c r="S89" s="73">
        <f t="shared" si="44"/>
        <v>756915</v>
      </c>
      <c r="T89" s="281">
        <f t="shared" si="35"/>
        <v>528.94129979035642</v>
      </c>
      <c r="U89" s="281"/>
      <c r="V89" s="131">
        <f t="shared" si="32"/>
        <v>0.17346260384002707</v>
      </c>
      <c r="W89" s="54"/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0</v>
      </c>
      <c r="AE89" s="59">
        <v>0</v>
      </c>
      <c r="AF89" s="59">
        <v>1059931</v>
      </c>
      <c r="AG89" s="59">
        <v>28158</v>
      </c>
      <c r="AH89" s="59">
        <v>1658127</v>
      </c>
      <c r="AI89" s="59">
        <v>29</v>
      </c>
      <c r="AJ89" s="59">
        <v>14406</v>
      </c>
      <c r="AK89" s="59">
        <v>195205</v>
      </c>
      <c r="AL89" s="59">
        <v>3174463</v>
      </c>
      <c r="AM89" s="59">
        <v>0</v>
      </c>
      <c r="AN89" s="59">
        <v>0</v>
      </c>
      <c r="AO89" s="59">
        <v>0</v>
      </c>
      <c r="AP89" s="59">
        <v>0</v>
      </c>
      <c r="AQ89" s="59">
        <v>72415</v>
      </c>
      <c r="AR89" s="59">
        <v>1392066</v>
      </c>
      <c r="AS89" s="59">
        <v>215</v>
      </c>
      <c r="AT89" s="59">
        <v>130</v>
      </c>
      <c r="AU89" s="59">
        <v>42454</v>
      </c>
      <c r="AV89" s="80">
        <v>0</v>
      </c>
      <c r="AW89" s="79">
        <f t="shared" si="33"/>
        <v>0</v>
      </c>
      <c r="AX89" s="59">
        <v>0</v>
      </c>
      <c r="AY89" s="59">
        <v>0</v>
      </c>
      <c r="AZ89" s="59">
        <v>0</v>
      </c>
      <c r="BA89" s="59">
        <v>0</v>
      </c>
      <c r="BB89" s="59">
        <v>0</v>
      </c>
      <c r="BC89" s="59">
        <v>0</v>
      </c>
      <c r="BD89" s="59">
        <v>0</v>
      </c>
      <c r="BE89" s="59">
        <v>0</v>
      </c>
      <c r="BF89" s="59">
        <v>0</v>
      </c>
      <c r="BG89" s="59">
        <v>0</v>
      </c>
      <c r="BH89" s="59">
        <v>0</v>
      </c>
      <c r="BI89" s="59">
        <v>0</v>
      </c>
      <c r="BJ89" s="59">
        <v>0</v>
      </c>
      <c r="BK89" s="59">
        <v>0</v>
      </c>
      <c r="BL89" s="59">
        <v>0</v>
      </c>
      <c r="BM89" s="4">
        <v>3360276</v>
      </c>
      <c r="BN89" s="32">
        <f t="shared" si="17"/>
        <v>2348.2012578616354</v>
      </c>
      <c r="BO89" s="281"/>
      <c r="BP89" s="4">
        <v>36838148</v>
      </c>
      <c r="BQ89" s="4">
        <v>342364384</v>
      </c>
      <c r="BR89" s="4">
        <v>382562816</v>
      </c>
      <c r="BS89" s="4">
        <v>1621.73999</v>
      </c>
      <c r="BT89" s="4">
        <v>1431</v>
      </c>
      <c r="BV89" s="175">
        <f t="shared" si="36"/>
        <v>-0.9648417786150203</v>
      </c>
    </row>
    <row r="90" spans="1:74" x14ac:dyDescent="0.25">
      <c r="A90" s="76" t="s">
        <v>141</v>
      </c>
      <c r="B90" s="254" t="s">
        <v>142</v>
      </c>
      <c r="C90" s="76">
        <v>1</v>
      </c>
      <c r="D90" s="141">
        <v>1999</v>
      </c>
      <c r="E90" s="77">
        <v>11</v>
      </c>
      <c r="F90" s="59">
        <v>6365676</v>
      </c>
      <c r="G90" s="59">
        <v>0</v>
      </c>
      <c r="H90" s="179">
        <f t="shared" si="26"/>
        <v>0</v>
      </c>
      <c r="I90" s="59">
        <f t="shared" si="34"/>
        <v>6365676</v>
      </c>
      <c r="J90" s="59"/>
      <c r="K90" s="59">
        <f t="shared" si="28"/>
        <v>6365676</v>
      </c>
      <c r="L90" s="59">
        <f t="shared" si="29"/>
        <v>4448.410901467505</v>
      </c>
      <c r="M90" s="59"/>
      <c r="N90" s="59"/>
      <c r="O90" s="59">
        <v>517154</v>
      </c>
      <c r="P90" s="13">
        <f t="shared" si="30"/>
        <v>8.1241018235926554E-2</v>
      </c>
      <c r="Q90" s="59">
        <v>642</v>
      </c>
      <c r="R90" s="79">
        <f t="shared" si="31"/>
        <v>1.0085338933367014E-4</v>
      </c>
      <c r="S90" s="73">
        <f t="shared" si="44"/>
        <v>1091385</v>
      </c>
      <c r="T90" s="281">
        <f t="shared" si="35"/>
        <v>762.67295597484281</v>
      </c>
      <c r="U90" s="281"/>
      <c r="V90" s="131">
        <f t="shared" si="32"/>
        <v>0.17144840547963799</v>
      </c>
      <c r="W90" s="54"/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0</v>
      </c>
      <c r="AE90" s="59">
        <v>0</v>
      </c>
      <c r="AF90" s="59">
        <v>2727468</v>
      </c>
      <c r="AG90" s="59">
        <v>208978</v>
      </c>
      <c r="AH90" s="59">
        <v>2017461</v>
      </c>
      <c r="AI90" s="59">
        <v>0</v>
      </c>
      <c r="AJ90" s="59">
        <v>0</v>
      </c>
      <c r="AK90" s="59">
        <v>983143</v>
      </c>
      <c r="AL90" s="59">
        <v>4348215</v>
      </c>
      <c r="AM90" s="59">
        <v>0</v>
      </c>
      <c r="AN90" s="59">
        <v>0</v>
      </c>
      <c r="AO90" s="59">
        <v>0</v>
      </c>
      <c r="AP90" s="59">
        <v>0</v>
      </c>
      <c r="AQ90" s="59">
        <v>11566</v>
      </c>
      <c r="AR90" s="59">
        <v>824981</v>
      </c>
      <c r="AS90" s="59">
        <v>359</v>
      </c>
      <c r="AT90" s="59">
        <v>0</v>
      </c>
      <c r="AU90" s="59">
        <v>0</v>
      </c>
      <c r="AV90" s="80">
        <v>0</v>
      </c>
      <c r="AW90" s="79">
        <f t="shared" si="33"/>
        <v>0</v>
      </c>
      <c r="AX90" s="59">
        <v>0</v>
      </c>
      <c r="AY90" s="59">
        <v>0</v>
      </c>
      <c r="AZ90" s="59">
        <v>0</v>
      </c>
      <c r="BA90" s="59">
        <v>0</v>
      </c>
      <c r="BB90" s="59">
        <v>0</v>
      </c>
      <c r="BC90" s="59">
        <v>0</v>
      </c>
      <c r="BD90" s="59">
        <v>0</v>
      </c>
      <c r="BE90" s="59">
        <v>0</v>
      </c>
      <c r="BF90" s="59">
        <v>0</v>
      </c>
      <c r="BG90" s="59">
        <v>0</v>
      </c>
      <c r="BH90" s="59">
        <v>0</v>
      </c>
      <c r="BI90" s="59">
        <v>0</v>
      </c>
      <c r="BJ90" s="59">
        <v>0</v>
      </c>
      <c r="BK90" s="59">
        <v>0</v>
      </c>
      <c r="BL90" s="59">
        <v>0</v>
      </c>
      <c r="BM90" s="4">
        <v>3594807</v>
      </c>
      <c r="BN90" s="32">
        <f t="shared" si="17"/>
        <v>2512.0943396226417</v>
      </c>
      <c r="BO90" s="281"/>
      <c r="BP90" s="4">
        <v>37216460</v>
      </c>
      <c r="BQ90" s="4">
        <v>362364928</v>
      </c>
      <c r="BR90" s="4">
        <v>403176192</v>
      </c>
      <c r="BS90" s="4">
        <v>1621.73999</v>
      </c>
      <c r="BT90" s="4">
        <v>1431</v>
      </c>
      <c r="BV90" s="175">
        <f t="shared" si="36"/>
        <v>-0.9648417786150203</v>
      </c>
    </row>
    <row r="91" spans="1:74" x14ac:dyDescent="0.25">
      <c r="A91" s="76" t="s">
        <v>141</v>
      </c>
      <c r="B91" s="254" t="s">
        <v>142</v>
      </c>
      <c r="C91" s="76">
        <v>1</v>
      </c>
      <c r="D91" s="141">
        <v>2000</v>
      </c>
      <c r="E91" s="77">
        <v>11</v>
      </c>
      <c r="F91" s="59">
        <v>6540265</v>
      </c>
      <c r="G91" s="59">
        <v>0</v>
      </c>
      <c r="H91" s="179">
        <f t="shared" si="26"/>
        <v>0</v>
      </c>
      <c r="I91" s="59">
        <f t="shared" si="34"/>
        <v>6540265</v>
      </c>
      <c r="J91" s="59"/>
      <c r="K91" s="59">
        <f t="shared" si="28"/>
        <v>6540265</v>
      </c>
      <c r="L91" s="59">
        <f t="shared" si="29"/>
        <v>3925.7292917166865</v>
      </c>
      <c r="M91" s="59"/>
      <c r="N91" s="59"/>
      <c r="O91" s="59">
        <v>504220</v>
      </c>
      <c r="P91" s="13">
        <f t="shared" si="30"/>
        <v>7.7094735457966912E-2</v>
      </c>
      <c r="Q91" s="59">
        <v>0</v>
      </c>
      <c r="R91" s="79">
        <f t="shared" si="31"/>
        <v>0</v>
      </c>
      <c r="S91" s="73">
        <f t="shared" si="44"/>
        <v>1148281</v>
      </c>
      <c r="T91" s="281">
        <f t="shared" si="35"/>
        <v>689.24429771908763</v>
      </c>
      <c r="U91" s="281"/>
      <c r="V91" s="131">
        <f t="shared" si="32"/>
        <v>0.17557102044030326</v>
      </c>
      <c r="W91" s="54"/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388870</v>
      </c>
      <c r="AG91" s="59">
        <v>3045866</v>
      </c>
      <c r="AH91" s="59">
        <v>4498894</v>
      </c>
      <c r="AI91" s="59">
        <v>5164</v>
      </c>
      <c r="AJ91" s="59">
        <v>0</v>
      </c>
      <c r="AK91" s="59">
        <v>465759</v>
      </c>
      <c r="AL91" s="59">
        <v>2041371</v>
      </c>
      <c r="AM91" s="59">
        <v>0</v>
      </c>
      <c r="AN91" s="59">
        <v>0</v>
      </c>
      <c r="AO91" s="59">
        <v>0</v>
      </c>
      <c r="AP91" s="59">
        <v>0</v>
      </c>
      <c r="AQ91" s="59">
        <v>0</v>
      </c>
      <c r="AR91" s="59">
        <v>958582</v>
      </c>
      <c r="AS91" s="59">
        <v>0</v>
      </c>
      <c r="AT91" s="59">
        <v>0</v>
      </c>
      <c r="AU91" s="59">
        <v>23523</v>
      </c>
      <c r="AV91" s="80">
        <v>0</v>
      </c>
      <c r="AW91" s="79">
        <f t="shared" si="33"/>
        <v>0</v>
      </c>
      <c r="AX91" s="59">
        <v>0</v>
      </c>
      <c r="AY91" s="59">
        <v>0</v>
      </c>
      <c r="AZ91" s="59">
        <v>0</v>
      </c>
      <c r="BA91" s="59">
        <v>0</v>
      </c>
      <c r="BB91" s="59">
        <v>0</v>
      </c>
      <c r="BC91" s="59">
        <v>0</v>
      </c>
      <c r="BD91" s="59">
        <v>0</v>
      </c>
      <c r="BE91" s="59">
        <v>0</v>
      </c>
      <c r="BF91" s="59">
        <v>0</v>
      </c>
      <c r="BG91" s="59">
        <v>0</v>
      </c>
      <c r="BH91" s="59">
        <v>0</v>
      </c>
      <c r="BI91" s="59">
        <v>0</v>
      </c>
      <c r="BJ91" s="59">
        <v>0</v>
      </c>
      <c r="BK91" s="59">
        <v>0</v>
      </c>
      <c r="BL91" s="59">
        <v>0</v>
      </c>
      <c r="BM91" s="4">
        <v>2448888</v>
      </c>
      <c r="BN91" s="32">
        <f t="shared" si="17"/>
        <v>1469.920768307323</v>
      </c>
      <c r="BO91" s="281"/>
      <c r="BP91" s="4">
        <v>393074</v>
      </c>
      <c r="BQ91" s="4">
        <v>253217536</v>
      </c>
      <c r="BR91" s="4">
        <v>256059504</v>
      </c>
      <c r="BS91" s="4">
        <v>1621.73999</v>
      </c>
      <c r="BT91" s="4">
        <v>1666</v>
      </c>
      <c r="BV91" s="175">
        <f t="shared" si="36"/>
        <v>-0.88881575702985161</v>
      </c>
    </row>
    <row r="92" spans="1:74" x14ac:dyDescent="0.25">
      <c r="A92" s="76" t="s">
        <v>141</v>
      </c>
      <c r="B92" s="255" t="s">
        <v>143</v>
      </c>
      <c r="C92" s="76">
        <v>1</v>
      </c>
      <c r="D92" s="141">
        <v>2001</v>
      </c>
      <c r="E92" s="77">
        <v>11</v>
      </c>
      <c r="F92" s="59">
        <v>7180538</v>
      </c>
      <c r="G92" s="59">
        <v>0</v>
      </c>
      <c r="H92" s="179">
        <f t="shared" si="26"/>
        <v>0</v>
      </c>
      <c r="I92" s="59">
        <f t="shared" si="34"/>
        <v>7180538</v>
      </c>
      <c r="J92" s="59"/>
      <c r="K92" s="59">
        <f t="shared" si="28"/>
        <v>7180538</v>
      </c>
      <c r="L92" s="59">
        <f t="shared" si="29"/>
        <v>4310.046818727491</v>
      </c>
      <c r="M92" s="59"/>
      <c r="N92" s="59"/>
      <c r="O92" s="59">
        <v>519509</v>
      </c>
      <c r="P92" s="13">
        <f t="shared" si="30"/>
        <v>7.2349592746393104E-2</v>
      </c>
      <c r="Q92" s="59">
        <v>0</v>
      </c>
      <c r="R92" s="79">
        <f t="shared" si="31"/>
        <v>0</v>
      </c>
      <c r="S92" s="73">
        <f t="shared" si="44"/>
        <v>1049476</v>
      </c>
      <c r="T92" s="281">
        <f t="shared" si="35"/>
        <v>629.937575030012</v>
      </c>
      <c r="U92" s="281"/>
      <c r="V92" s="131">
        <f t="shared" si="32"/>
        <v>0.14615562232244994</v>
      </c>
      <c r="W92" s="54"/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0</v>
      </c>
      <c r="AE92" s="59">
        <v>0</v>
      </c>
      <c r="AF92" s="59">
        <v>135622</v>
      </c>
      <c r="AG92" s="59">
        <v>1201473</v>
      </c>
      <c r="AH92" s="59">
        <v>5475931</v>
      </c>
      <c r="AI92" s="59">
        <v>41110</v>
      </c>
      <c r="AJ92" s="59">
        <v>0</v>
      </c>
      <c r="AK92" s="59">
        <v>3026637</v>
      </c>
      <c r="AL92" s="59">
        <v>1704607</v>
      </c>
      <c r="AM92" s="59">
        <v>0</v>
      </c>
      <c r="AN92" s="59">
        <v>0</v>
      </c>
      <c r="AO92" s="59">
        <v>0</v>
      </c>
      <c r="AP92" s="59">
        <v>0</v>
      </c>
      <c r="AQ92" s="59">
        <v>0</v>
      </c>
      <c r="AR92" s="59">
        <v>1156778</v>
      </c>
      <c r="AS92" s="59">
        <v>0</v>
      </c>
      <c r="AT92" s="59">
        <v>0</v>
      </c>
      <c r="AU92" s="59">
        <v>49933</v>
      </c>
      <c r="AV92" s="80">
        <v>0</v>
      </c>
      <c r="AW92" s="79">
        <f t="shared" si="33"/>
        <v>0</v>
      </c>
      <c r="AX92" s="59">
        <v>0</v>
      </c>
      <c r="AY92" s="59">
        <v>0</v>
      </c>
      <c r="AZ92" s="59">
        <v>0</v>
      </c>
      <c r="BA92" s="59">
        <v>0</v>
      </c>
      <c r="BB92" s="59">
        <v>0</v>
      </c>
      <c r="BC92" s="59">
        <v>0</v>
      </c>
      <c r="BD92" s="59">
        <v>0</v>
      </c>
      <c r="BE92" s="59">
        <v>0</v>
      </c>
      <c r="BF92" s="59">
        <v>0</v>
      </c>
      <c r="BG92" s="59">
        <v>0</v>
      </c>
      <c r="BH92" s="59">
        <v>0</v>
      </c>
      <c r="BI92" s="59">
        <v>0</v>
      </c>
      <c r="BJ92" s="59">
        <v>0</v>
      </c>
      <c r="BK92" s="59">
        <v>0</v>
      </c>
      <c r="BL92" s="59">
        <v>0</v>
      </c>
      <c r="BM92" s="4">
        <v>2766287</v>
      </c>
      <c r="BN92" s="32">
        <f t="shared" si="17"/>
        <v>1660.4363745498199</v>
      </c>
      <c r="BO92" s="281"/>
      <c r="BP92" s="4">
        <v>-142687984</v>
      </c>
      <c r="BQ92" s="4">
        <v>498042880</v>
      </c>
      <c r="BR92" s="4">
        <v>358121152</v>
      </c>
      <c r="BS92" s="4">
        <v>1594.7299800000001</v>
      </c>
      <c r="BT92" s="4">
        <v>1666</v>
      </c>
      <c r="BV92" s="175">
        <f t="shared" si="36"/>
        <v>-0.8972133622188323</v>
      </c>
    </row>
    <row r="93" spans="1:74" x14ac:dyDescent="0.25">
      <c r="A93" s="76" t="s">
        <v>141</v>
      </c>
      <c r="B93" s="255" t="s">
        <v>143</v>
      </c>
      <c r="C93" s="76">
        <v>1</v>
      </c>
      <c r="D93" s="141">
        <v>2002</v>
      </c>
      <c r="E93" s="77">
        <v>11</v>
      </c>
      <c r="F93" s="59">
        <v>7673969</v>
      </c>
      <c r="G93" s="59">
        <v>0</v>
      </c>
      <c r="H93" s="179">
        <f t="shared" si="26"/>
        <v>0</v>
      </c>
      <c r="I93" s="59">
        <f t="shared" si="34"/>
        <v>7673969</v>
      </c>
      <c r="J93" s="59"/>
      <c r="K93" s="59">
        <f t="shared" si="28"/>
        <v>7673969</v>
      </c>
      <c r="L93" s="59">
        <f t="shared" si="29"/>
        <v>4606.2238895558221</v>
      </c>
      <c r="M93" s="59"/>
      <c r="N93" s="59"/>
      <c r="O93" s="59">
        <v>585702</v>
      </c>
      <c r="P93" s="13">
        <f t="shared" si="30"/>
        <v>7.6323216838639824E-2</v>
      </c>
      <c r="Q93" s="59">
        <v>0</v>
      </c>
      <c r="R93" s="79">
        <f t="shared" si="31"/>
        <v>0</v>
      </c>
      <c r="S93" s="73">
        <f t="shared" si="44"/>
        <v>1067935</v>
      </c>
      <c r="T93" s="281">
        <f t="shared" si="35"/>
        <v>641.01740696278512</v>
      </c>
      <c r="U93" s="281"/>
      <c r="V93" s="131">
        <f t="shared" si="32"/>
        <v>0.1391633195286559</v>
      </c>
      <c r="W93" s="54"/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0</v>
      </c>
      <c r="AE93" s="59">
        <v>0</v>
      </c>
      <c r="AF93" s="59">
        <v>414543</v>
      </c>
      <c r="AG93" s="59">
        <v>1426517</v>
      </c>
      <c r="AH93" s="59">
        <v>5605789</v>
      </c>
      <c r="AI93" s="59">
        <v>145409</v>
      </c>
      <c r="AJ93" s="59">
        <v>0</v>
      </c>
      <c r="AK93" s="59">
        <v>3122553</v>
      </c>
      <c r="AL93" s="59">
        <v>2068180</v>
      </c>
      <c r="AM93" s="59">
        <v>0</v>
      </c>
      <c r="AN93" s="59">
        <v>0</v>
      </c>
      <c r="AO93" s="59">
        <v>0</v>
      </c>
      <c r="AP93" s="59">
        <v>0</v>
      </c>
      <c r="AQ93" s="59">
        <v>0</v>
      </c>
      <c r="AR93" s="59">
        <v>887074</v>
      </c>
      <c r="AS93" s="59">
        <v>0</v>
      </c>
      <c r="AT93" s="59">
        <v>0</v>
      </c>
      <c r="AU93" s="59">
        <v>24236</v>
      </c>
      <c r="AV93" s="80">
        <v>0</v>
      </c>
      <c r="AW93" s="79">
        <f t="shared" si="33"/>
        <v>0</v>
      </c>
      <c r="AX93" s="59">
        <v>0</v>
      </c>
      <c r="AY93" s="59">
        <v>0</v>
      </c>
      <c r="AZ93" s="59">
        <v>0</v>
      </c>
      <c r="BA93" s="59">
        <v>0</v>
      </c>
      <c r="BB93" s="59">
        <v>0</v>
      </c>
      <c r="BC93" s="59">
        <v>0</v>
      </c>
      <c r="BD93" s="59">
        <v>0</v>
      </c>
      <c r="BE93" s="59">
        <v>0</v>
      </c>
      <c r="BF93" s="59">
        <v>0</v>
      </c>
      <c r="BG93" s="59">
        <v>0</v>
      </c>
      <c r="BH93" s="59">
        <v>0</v>
      </c>
      <c r="BI93" s="59">
        <v>0</v>
      </c>
      <c r="BJ93" s="59">
        <v>0</v>
      </c>
      <c r="BK93" s="59">
        <v>0</v>
      </c>
      <c r="BL93" s="59">
        <v>0</v>
      </c>
      <c r="BM93" s="4">
        <v>3403519</v>
      </c>
      <c r="BN93" s="32">
        <f t="shared" si="17"/>
        <v>2042.9285714285713</v>
      </c>
      <c r="BO93" s="281"/>
      <c r="BP93" s="4">
        <v>-70652768</v>
      </c>
      <c r="BQ93" s="4">
        <v>475908064</v>
      </c>
      <c r="BR93" s="4">
        <v>408658816</v>
      </c>
      <c r="BS93" s="4">
        <v>1594.2299800000001</v>
      </c>
      <c r="BT93" s="4">
        <v>1666</v>
      </c>
      <c r="BV93" s="175">
        <f t="shared" si="36"/>
        <v>-0.89737015315078772</v>
      </c>
    </row>
    <row r="94" spans="1:74" x14ac:dyDescent="0.25">
      <c r="A94" s="76" t="s">
        <v>141</v>
      </c>
      <c r="B94" s="255" t="s">
        <v>143</v>
      </c>
      <c r="C94" s="76">
        <v>1</v>
      </c>
      <c r="D94" s="141">
        <v>2003</v>
      </c>
      <c r="E94" s="77">
        <v>11</v>
      </c>
      <c r="F94" s="59">
        <v>7756981</v>
      </c>
      <c r="G94" s="59">
        <v>0</v>
      </c>
      <c r="H94" s="179">
        <f t="shared" si="26"/>
        <v>0</v>
      </c>
      <c r="I94" s="59">
        <f t="shared" si="34"/>
        <v>7756981</v>
      </c>
      <c r="J94" s="59"/>
      <c r="K94" s="59">
        <f t="shared" si="28"/>
        <v>7756981</v>
      </c>
      <c r="L94" s="59">
        <f t="shared" si="29"/>
        <v>4419.9321937321938</v>
      </c>
      <c r="M94" s="59"/>
      <c r="N94" s="59"/>
      <c r="O94" s="59">
        <v>574480</v>
      </c>
      <c r="P94" s="13">
        <f t="shared" si="30"/>
        <v>7.4059740509871047E-2</v>
      </c>
      <c r="Q94" s="59">
        <v>0</v>
      </c>
      <c r="R94" s="79">
        <f t="shared" si="31"/>
        <v>0</v>
      </c>
      <c r="S94" s="73">
        <f t="shared" si="44"/>
        <v>1156511</v>
      </c>
      <c r="T94" s="281">
        <f t="shared" si="35"/>
        <v>658.98062678062684</v>
      </c>
      <c r="U94" s="281"/>
      <c r="V94" s="131">
        <f t="shared" si="32"/>
        <v>0.14909292674559857</v>
      </c>
      <c r="W94" s="54"/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0</v>
      </c>
      <c r="AE94" s="59">
        <v>0</v>
      </c>
      <c r="AF94" s="59">
        <v>412244</v>
      </c>
      <c r="AG94" s="59">
        <v>1006564</v>
      </c>
      <c r="AH94" s="59">
        <v>5601266</v>
      </c>
      <c r="AI94" s="59">
        <v>53267</v>
      </c>
      <c r="AJ94" s="59">
        <v>0</v>
      </c>
      <c r="AK94" s="59">
        <v>3638968</v>
      </c>
      <c r="AL94" s="59">
        <v>2155715</v>
      </c>
      <c r="AM94" s="59">
        <v>0</v>
      </c>
      <c r="AN94" s="59">
        <v>0</v>
      </c>
      <c r="AO94" s="59">
        <v>0</v>
      </c>
      <c r="AP94" s="59">
        <v>0</v>
      </c>
      <c r="AQ94" s="59">
        <v>12480</v>
      </c>
      <c r="AR94" s="59">
        <v>860723</v>
      </c>
      <c r="AS94" s="59">
        <v>0</v>
      </c>
      <c r="AT94" s="59">
        <v>0</v>
      </c>
      <c r="AU94" s="59">
        <v>41744</v>
      </c>
      <c r="AV94" s="80">
        <v>0</v>
      </c>
      <c r="AW94" s="79">
        <f t="shared" si="33"/>
        <v>0</v>
      </c>
      <c r="AX94" s="59">
        <v>0</v>
      </c>
      <c r="AY94" s="59">
        <v>0</v>
      </c>
      <c r="AZ94" s="59">
        <v>0</v>
      </c>
      <c r="BA94" s="59">
        <v>0</v>
      </c>
      <c r="BB94" s="59">
        <v>0</v>
      </c>
      <c r="BC94" s="59">
        <v>0</v>
      </c>
      <c r="BD94" s="59">
        <v>0</v>
      </c>
      <c r="BE94" s="59">
        <v>0</v>
      </c>
      <c r="BF94" s="59">
        <v>0</v>
      </c>
      <c r="BG94" s="59">
        <v>0</v>
      </c>
      <c r="BH94" s="59">
        <v>0</v>
      </c>
      <c r="BI94" s="59">
        <v>0</v>
      </c>
      <c r="BJ94" s="59">
        <v>0</v>
      </c>
      <c r="BK94" s="59">
        <v>0</v>
      </c>
      <c r="BL94" s="59">
        <v>0</v>
      </c>
      <c r="BM94" s="4">
        <v>1965893</v>
      </c>
      <c r="BN94" s="32">
        <f t="shared" si="17"/>
        <v>1120.1669515669516</v>
      </c>
      <c r="BO94" s="281"/>
      <c r="BP94" s="4">
        <v>-34580424</v>
      </c>
      <c r="BQ94" s="4">
        <v>446253664</v>
      </c>
      <c r="BR94" s="4">
        <v>413639136</v>
      </c>
      <c r="BS94" s="4">
        <v>1594.5300299999999</v>
      </c>
      <c r="BT94" s="4">
        <v>1755</v>
      </c>
      <c r="BV94" s="175">
        <f t="shared" si="36"/>
        <v>-0.87125440042653257</v>
      </c>
    </row>
    <row r="95" spans="1:74" x14ac:dyDescent="0.25">
      <c r="A95" s="76" t="s">
        <v>141</v>
      </c>
      <c r="B95" s="255" t="s">
        <v>143</v>
      </c>
      <c r="C95" s="76">
        <v>1</v>
      </c>
      <c r="D95" s="141">
        <v>2004</v>
      </c>
      <c r="E95" s="77">
        <v>11</v>
      </c>
      <c r="F95" s="59">
        <v>7233594</v>
      </c>
      <c r="G95" s="59">
        <v>0</v>
      </c>
      <c r="H95" s="179">
        <f t="shared" si="26"/>
        <v>0</v>
      </c>
      <c r="I95" s="59">
        <f t="shared" si="34"/>
        <v>7233594</v>
      </c>
      <c r="J95" s="59"/>
      <c r="K95" s="59">
        <f t="shared" si="28"/>
        <v>7233594</v>
      </c>
      <c r="L95" s="59">
        <f t="shared" si="29"/>
        <v>4079.8612521150594</v>
      </c>
      <c r="M95" s="59"/>
      <c r="N95" s="59"/>
      <c r="O95" s="59">
        <v>438972</v>
      </c>
      <c r="P95" s="13">
        <f t="shared" si="30"/>
        <v>6.0685186367938258E-2</v>
      </c>
      <c r="Q95" s="59">
        <v>0</v>
      </c>
      <c r="R95" s="79">
        <f t="shared" si="31"/>
        <v>0</v>
      </c>
      <c r="S95" s="73">
        <f t="shared" si="44"/>
        <v>1151366</v>
      </c>
      <c r="T95" s="281">
        <f t="shared" si="35"/>
        <v>649.38860688099271</v>
      </c>
      <c r="U95" s="281"/>
      <c r="V95" s="131">
        <f t="shared" si="32"/>
        <v>0.15916928707914765</v>
      </c>
      <c r="W95" s="54"/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0</v>
      </c>
      <c r="AE95" s="59">
        <v>0</v>
      </c>
      <c r="AF95" s="59">
        <v>503789</v>
      </c>
      <c r="AG95" s="59">
        <v>810920</v>
      </c>
      <c r="AH95" s="59">
        <v>5106125</v>
      </c>
      <c r="AI95" s="59">
        <v>6643</v>
      </c>
      <c r="AJ95" s="59">
        <v>0</v>
      </c>
      <c r="AK95" s="59">
        <v>3065556</v>
      </c>
      <c r="AL95" s="59">
        <v>2127469</v>
      </c>
      <c r="AM95" s="59">
        <v>0</v>
      </c>
      <c r="AN95" s="59">
        <v>0</v>
      </c>
      <c r="AO95" s="59">
        <v>0</v>
      </c>
      <c r="AP95" s="59">
        <v>0</v>
      </c>
      <c r="AQ95" s="59">
        <v>33342</v>
      </c>
      <c r="AR95" s="59">
        <v>1215399</v>
      </c>
      <c r="AS95" s="59">
        <v>0</v>
      </c>
      <c r="AT95" s="59">
        <v>0</v>
      </c>
      <c r="AU95" s="59">
        <v>7607</v>
      </c>
      <c r="AV95" s="80">
        <v>0</v>
      </c>
      <c r="AW95" s="79">
        <f t="shared" si="33"/>
        <v>0</v>
      </c>
      <c r="AX95" s="59">
        <v>0</v>
      </c>
      <c r="AY95" s="59">
        <v>0</v>
      </c>
      <c r="AZ95" s="59">
        <v>0</v>
      </c>
      <c r="BA95" s="59">
        <v>0</v>
      </c>
      <c r="BB95" s="59">
        <v>0</v>
      </c>
      <c r="BC95" s="59">
        <v>0</v>
      </c>
      <c r="BD95" s="59">
        <v>0</v>
      </c>
      <c r="BE95" s="59">
        <v>0</v>
      </c>
      <c r="BF95" s="59">
        <v>0</v>
      </c>
      <c r="BG95" s="59">
        <v>0</v>
      </c>
      <c r="BH95" s="59">
        <v>0</v>
      </c>
      <c r="BI95" s="59">
        <v>0</v>
      </c>
      <c r="BJ95" s="59">
        <v>0</v>
      </c>
      <c r="BK95" s="59">
        <v>0</v>
      </c>
      <c r="BL95" s="59">
        <v>0</v>
      </c>
      <c r="BM95" s="4">
        <v>1206488</v>
      </c>
      <c r="BN95" s="32">
        <f t="shared" si="17"/>
        <v>680.47828539199099</v>
      </c>
      <c r="BO95" s="281"/>
      <c r="BP95" s="4">
        <v>36167016</v>
      </c>
      <c r="BQ95" s="4">
        <v>404513408</v>
      </c>
      <c r="BR95" s="4">
        <v>441886912</v>
      </c>
      <c r="BS95" s="4">
        <v>1650.2700199999999</v>
      </c>
      <c r="BT95" s="4">
        <v>1773</v>
      </c>
      <c r="BV95" s="175">
        <f t="shared" si="36"/>
        <v>-0.84897237422559391</v>
      </c>
    </row>
    <row r="96" spans="1:74" x14ac:dyDescent="0.25">
      <c r="A96" s="76" t="s">
        <v>141</v>
      </c>
      <c r="B96" s="255" t="s">
        <v>143</v>
      </c>
      <c r="C96" s="76">
        <v>1</v>
      </c>
      <c r="D96" s="141">
        <v>2005</v>
      </c>
      <c r="E96" s="77">
        <v>11</v>
      </c>
      <c r="F96" s="59">
        <v>7470662</v>
      </c>
      <c r="G96" s="59">
        <v>0</v>
      </c>
      <c r="H96" s="179">
        <f t="shared" si="26"/>
        <v>0</v>
      </c>
      <c r="I96" s="59">
        <f t="shared" si="34"/>
        <v>7470662</v>
      </c>
      <c r="J96" s="59"/>
      <c r="K96" s="59">
        <f t="shared" si="28"/>
        <v>7470662</v>
      </c>
      <c r="L96" s="59">
        <f t="shared" si="29"/>
        <v>4213.5713479977439</v>
      </c>
      <c r="M96" s="59"/>
      <c r="N96" s="59"/>
      <c r="O96" s="59">
        <v>599003</v>
      </c>
      <c r="P96" s="13">
        <f t="shared" si="30"/>
        <v>8.0180712231392615E-2</v>
      </c>
      <c r="Q96" s="59">
        <v>0</v>
      </c>
      <c r="R96" s="79">
        <f t="shared" si="31"/>
        <v>0</v>
      </c>
      <c r="S96" s="73">
        <f t="shared" si="44"/>
        <v>995808</v>
      </c>
      <c r="T96" s="281">
        <f t="shared" si="35"/>
        <v>561.65143824027075</v>
      </c>
      <c r="U96" s="281"/>
      <c r="V96" s="131">
        <f t="shared" si="32"/>
        <v>0.13329581769326468</v>
      </c>
      <c r="W96" s="54"/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0</v>
      </c>
      <c r="AF96" s="59">
        <v>363666</v>
      </c>
      <c r="AG96" s="59">
        <v>980885</v>
      </c>
      <c r="AH96" s="59">
        <v>5511126</v>
      </c>
      <c r="AI96" s="59">
        <v>23645</v>
      </c>
      <c r="AJ96" s="59">
        <v>0</v>
      </c>
      <c r="AK96" s="59">
        <v>3144645</v>
      </c>
      <c r="AL96" s="59">
        <v>1959536</v>
      </c>
      <c r="AM96" s="59">
        <v>0</v>
      </c>
      <c r="AN96" s="59">
        <v>0</v>
      </c>
      <c r="AO96" s="59">
        <v>0</v>
      </c>
      <c r="AP96" s="59">
        <v>0</v>
      </c>
      <c r="AQ96" s="59">
        <v>1059</v>
      </c>
      <c r="AR96" s="59">
        <v>1343166</v>
      </c>
      <c r="AS96" s="59">
        <v>0</v>
      </c>
      <c r="AT96" s="59">
        <v>0</v>
      </c>
      <c r="AU96" s="59">
        <v>18785</v>
      </c>
      <c r="AV96" s="80">
        <v>0</v>
      </c>
      <c r="AW96" s="79">
        <f t="shared" si="33"/>
        <v>0</v>
      </c>
      <c r="AX96" s="59">
        <v>0</v>
      </c>
      <c r="AY96" s="59">
        <v>0</v>
      </c>
      <c r="AZ96" s="59">
        <v>0</v>
      </c>
      <c r="BA96" s="59">
        <v>0</v>
      </c>
      <c r="BB96" s="59">
        <v>0</v>
      </c>
      <c r="BC96" s="59">
        <v>0</v>
      </c>
      <c r="BD96" s="59">
        <v>0</v>
      </c>
      <c r="BE96" s="59">
        <v>0</v>
      </c>
      <c r="BF96" s="59">
        <v>0</v>
      </c>
      <c r="BG96" s="59">
        <v>0</v>
      </c>
      <c r="BH96" s="59">
        <v>0</v>
      </c>
      <c r="BI96" s="59">
        <v>0</v>
      </c>
      <c r="BJ96" s="59">
        <v>0</v>
      </c>
      <c r="BK96" s="59">
        <v>0</v>
      </c>
      <c r="BL96" s="59">
        <v>0</v>
      </c>
      <c r="BM96" s="4">
        <v>1077025</v>
      </c>
      <c r="BN96" s="32">
        <f t="shared" si="17"/>
        <v>607.45910885504793</v>
      </c>
      <c r="BO96" s="281"/>
      <c r="BP96" s="4">
        <v>114358848</v>
      </c>
      <c r="BQ96" s="4">
        <v>363890976</v>
      </c>
      <c r="BR96" s="4">
        <v>479326848</v>
      </c>
      <c r="BS96" s="4">
        <v>1771.4499499999999</v>
      </c>
      <c r="BT96" s="4">
        <v>1773</v>
      </c>
      <c r="BV96" s="175">
        <f t="shared" si="36"/>
        <v>-0.81354263971416618</v>
      </c>
    </row>
    <row r="97" spans="1:74" ht="17.25" customHeight="1" x14ac:dyDescent="0.25">
      <c r="A97" s="76" t="s">
        <v>141</v>
      </c>
      <c r="B97" s="255" t="s">
        <v>143</v>
      </c>
      <c r="C97" s="76">
        <v>1</v>
      </c>
      <c r="D97" s="142">
        <v>2006</v>
      </c>
      <c r="E97" s="77">
        <v>11</v>
      </c>
      <c r="F97" s="59">
        <v>8124664</v>
      </c>
      <c r="G97" s="59">
        <v>0</v>
      </c>
      <c r="H97" s="179">
        <f t="shared" ref="H97:H121" si="45">G97/I97</f>
        <v>0</v>
      </c>
      <c r="I97" s="59">
        <f t="shared" si="34"/>
        <v>8124664</v>
      </c>
      <c r="J97" s="59"/>
      <c r="K97" s="59">
        <f t="shared" si="28"/>
        <v>7909665</v>
      </c>
      <c r="L97" s="59">
        <f t="shared" si="29"/>
        <v>4461.1759729272417</v>
      </c>
      <c r="M97" s="59"/>
      <c r="N97" s="59"/>
      <c r="O97" s="59">
        <v>797390</v>
      </c>
      <c r="P97" s="13">
        <f t="shared" si="30"/>
        <v>9.8144366339334155E-2</v>
      </c>
      <c r="Q97" s="59">
        <v>0</v>
      </c>
      <c r="R97" s="79">
        <f t="shared" si="31"/>
        <v>0</v>
      </c>
      <c r="S97" s="73">
        <f t="shared" ref="S97:S105" si="46">SUM(W97:AE97)</f>
        <v>933896</v>
      </c>
      <c r="T97" s="281">
        <f t="shared" si="35"/>
        <v>526.73209249858996</v>
      </c>
      <c r="U97" s="281"/>
      <c r="V97" s="131">
        <f t="shared" si="32"/>
        <v>0.11807023432724395</v>
      </c>
      <c r="W97" s="126">
        <v>291082</v>
      </c>
      <c r="Y97" s="126">
        <v>348352</v>
      </c>
      <c r="Z97" s="126">
        <v>173667</v>
      </c>
      <c r="AA97" s="126">
        <v>29009</v>
      </c>
      <c r="AB97" s="126">
        <v>85403</v>
      </c>
      <c r="AE97" s="126">
        <v>6383</v>
      </c>
      <c r="AF97" s="59">
        <v>202185</v>
      </c>
      <c r="AG97" s="59">
        <v>1037122</v>
      </c>
      <c r="AH97" s="59">
        <v>6191193</v>
      </c>
      <c r="AI97" s="59">
        <v>15657</v>
      </c>
      <c r="AJ97" s="59">
        <v>0</v>
      </c>
      <c r="AK97" s="59">
        <v>3317770</v>
      </c>
      <c r="AL97" s="59">
        <v>1933471</v>
      </c>
      <c r="AN97" s="126">
        <v>109906</v>
      </c>
      <c r="AP97"/>
      <c r="AQ97" s="59">
        <v>0</v>
      </c>
      <c r="AR97" s="59">
        <v>1696463</v>
      </c>
      <c r="AS97" s="59">
        <v>0</v>
      </c>
      <c r="AT97" s="59">
        <v>0</v>
      </c>
      <c r="AU97" s="59">
        <v>14275</v>
      </c>
      <c r="AV97" s="27">
        <v>214999</v>
      </c>
      <c r="AW97" s="79">
        <f t="shared" si="33"/>
        <v>2.5780298316610634E-2</v>
      </c>
      <c r="AX97" s="59">
        <v>0</v>
      </c>
      <c r="AY97" s="59">
        <v>0</v>
      </c>
      <c r="AZ97" s="59">
        <v>0</v>
      </c>
      <c r="BA97" s="59">
        <v>0</v>
      </c>
      <c r="BB97" s="59">
        <v>0</v>
      </c>
      <c r="BC97" s="59">
        <v>0</v>
      </c>
      <c r="BD97" s="59">
        <v>214999</v>
      </c>
      <c r="BE97" s="59">
        <v>0</v>
      </c>
      <c r="BF97" s="59">
        <v>0</v>
      </c>
      <c r="BG97" s="59">
        <v>0</v>
      </c>
      <c r="BH97" s="59">
        <v>214999</v>
      </c>
      <c r="BI97" s="59">
        <v>0</v>
      </c>
      <c r="BJ97" s="59">
        <v>0</v>
      </c>
      <c r="BK97" s="59">
        <v>0</v>
      </c>
      <c r="BL97" s="59">
        <v>0</v>
      </c>
      <c r="BM97" s="4">
        <v>1122627</v>
      </c>
      <c r="BN97" s="32">
        <f t="shared" si="17"/>
        <v>633.17935702199657</v>
      </c>
      <c r="BO97" s="281"/>
      <c r="BP97" s="4">
        <v>28723992</v>
      </c>
      <c r="BQ97" s="4">
        <v>928209728</v>
      </c>
      <c r="BR97" s="4">
        <v>958056320</v>
      </c>
      <c r="BS97" s="4">
        <v>1737.7700199999999</v>
      </c>
      <c r="BT97" s="4">
        <v>1773</v>
      </c>
      <c r="BV97" s="175">
        <f t="shared" si="36"/>
        <v>-0.82314048894148262</v>
      </c>
    </row>
    <row r="98" spans="1:74" ht="17.25" customHeight="1" x14ac:dyDescent="0.25">
      <c r="A98" s="76" t="s">
        <v>141</v>
      </c>
      <c r="B98" s="255" t="s">
        <v>143</v>
      </c>
      <c r="C98" s="76">
        <v>1</v>
      </c>
      <c r="D98" s="142">
        <v>2007</v>
      </c>
      <c r="E98" s="77">
        <v>11</v>
      </c>
      <c r="F98" s="59">
        <v>8637622</v>
      </c>
      <c r="G98" s="59">
        <v>0</v>
      </c>
      <c r="H98" s="179">
        <f t="shared" si="45"/>
        <v>0</v>
      </c>
      <c r="I98" s="59">
        <f t="shared" si="34"/>
        <v>8637622</v>
      </c>
      <c r="J98" s="59"/>
      <c r="K98" s="59">
        <f t="shared" si="28"/>
        <v>8458869</v>
      </c>
      <c r="L98" s="59">
        <f t="shared" si="29"/>
        <v>4770.9357021996611</v>
      </c>
      <c r="M98" s="59"/>
      <c r="N98" s="59"/>
      <c r="O98" s="59">
        <v>956449</v>
      </c>
      <c r="P98" s="13">
        <f t="shared" si="30"/>
        <v>0.11073059228570085</v>
      </c>
      <c r="Q98" s="59">
        <v>0</v>
      </c>
      <c r="R98" s="79">
        <f t="shared" si="31"/>
        <v>0</v>
      </c>
      <c r="S98" s="73">
        <f t="shared" si="46"/>
        <v>824460</v>
      </c>
      <c r="T98" s="281">
        <f t="shared" si="35"/>
        <v>465.00846023688661</v>
      </c>
      <c r="U98" s="281"/>
      <c r="V98" s="131">
        <f t="shared" si="32"/>
        <v>9.7466930862742995E-2</v>
      </c>
      <c r="W98" s="126">
        <v>0</v>
      </c>
      <c r="Y98" s="126">
        <v>528098</v>
      </c>
      <c r="Z98" s="126">
        <v>249727</v>
      </c>
      <c r="AA98" s="126">
        <v>4018</v>
      </c>
      <c r="AB98" s="126">
        <v>43874</v>
      </c>
      <c r="AE98" s="126">
        <v>-1257</v>
      </c>
      <c r="AF98" s="59">
        <v>537639</v>
      </c>
      <c r="AG98" s="59">
        <v>1622722</v>
      </c>
      <c r="AH98" s="59">
        <v>6314266</v>
      </c>
      <c r="AI98" s="59">
        <v>65131</v>
      </c>
      <c r="AJ98" s="59">
        <v>0</v>
      </c>
      <c r="AK98" s="59">
        <v>2402379</v>
      </c>
      <c r="AL98" s="59">
        <v>2323356</v>
      </c>
      <c r="AN98" s="126">
        <v>228800</v>
      </c>
      <c r="AP98"/>
      <c r="AQ98" s="59">
        <v>4808</v>
      </c>
      <c r="AR98" s="59">
        <v>1931199</v>
      </c>
      <c r="AS98" s="59">
        <v>0</v>
      </c>
      <c r="AT98" s="59">
        <v>0</v>
      </c>
      <c r="AU98" s="59">
        <v>64035</v>
      </c>
      <c r="AV98" s="27">
        <v>178753</v>
      </c>
      <c r="AW98" s="79">
        <f t="shared" si="33"/>
        <v>2.0275113070848279E-2</v>
      </c>
      <c r="AX98" s="59">
        <v>0</v>
      </c>
      <c r="AY98" s="59">
        <v>0</v>
      </c>
      <c r="AZ98" s="59">
        <v>0</v>
      </c>
      <c r="BA98" s="59">
        <v>0</v>
      </c>
      <c r="BB98" s="59">
        <v>0</v>
      </c>
      <c r="BC98" s="59">
        <v>0</v>
      </c>
      <c r="BD98" s="59">
        <v>178753</v>
      </c>
      <c r="BE98" s="59">
        <v>0</v>
      </c>
      <c r="BF98" s="59">
        <v>0</v>
      </c>
      <c r="BG98" s="59">
        <v>0</v>
      </c>
      <c r="BH98" s="59">
        <v>178753</v>
      </c>
      <c r="BI98" s="59">
        <v>0</v>
      </c>
      <c r="BJ98" s="59">
        <v>0</v>
      </c>
      <c r="BK98" s="59">
        <v>0</v>
      </c>
      <c r="BL98" s="59">
        <v>0</v>
      </c>
      <c r="BM98" s="4">
        <v>840880</v>
      </c>
      <c r="BN98" s="32">
        <f t="shared" si="17"/>
        <v>474.26959954878737</v>
      </c>
      <c r="BO98" s="281"/>
      <c r="BP98" s="4">
        <v>68143408</v>
      </c>
      <c r="BQ98" s="4">
        <v>1060413888</v>
      </c>
      <c r="BR98" s="4">
        <v>1129398144</v>
      </c>
      <c r="BS98" s="4">
        <v>1979.5</v>
      </c>
      <c r="BT98" s="4">
        <v>1773</v>
      </c>
      <c r="BV98" s="175">
        <f t="shared" si="36"/>
        <v>-0.75801969194776231</v>
      </c>
    </row>
    <row r="99" spans="1:74" ht="17.25" customHeight="1" x14ac:dyDescent="0.25">
      <c r="A99" s="76" t="s">
        <v>141</v>
      </c>
      <c r="B99" s="255" t="s">
        <v>143</v>
      </c>
      <c r="C99" s="76">
        <v>1</v>
      </c>
      <c r="D99" s="142">
        <v>2008</v>
      </c>
      <c r="E99" s="77">
        <v>11</v>
      </c>
      <c r="F99" s="59">
        <v>9126554</v>
      </c>
      <c r="G99" s="59">
        <v>0</v>
      </c>
      <c r="H99" s="179">
        <f t="shared" si="45"/>
        <v>0</v>
      </c>
      <c r="I99" s="59">
        <f t="shared" si="34"/>
        <v>9126554</v>
      </c>
      <c r="J99" s="59"/>
      <c r="K99" s="59">
        <f t="shared" si="28"/>
        <v>9022054</v>
      </c>
      <c r="L99" s="59">
        <f t="shared" si="29"/>
        <v>5088.5809362662158</v>
      </c>
      <c r="M99" s="59"/>
      <c r="N99" s="59"/>
      <c r="O99" s="59">
        <v>1317930</v>
      </c>
      <c r="P99" s="13">
        <f t="shared" si="30"/>
        <v>0.14440609237615862</v>
      </c>
      <c r="Q99" s="59">
        <v>0</v>
      </c>
      <c r="R99" s="79">
        <f t="shared" si="31"/>
        <v>0</v>
      </c>
      <c r="S99" s="73">
        <f t="shared" si="46"/>
        <v>839434</v>
      </c>
      <c r="T99" s="281">
        <f t="shared" si="35"/>
        <v>473.45403271291599</v>
      </c>
      <c r="U99" s="281"/>
      <c r="V99" s="131">
        <f t="shared" si="32"/>
        <v>9.3042449091969529E-2</v>
      </c>
      <c r="W99" s="4"/>
      <c r="Y99" s="126">
        <v>472481</v>
      </c>
      <c r="Z99" s="126">
        <v>275705</v>
      </c>
      <c r="AA99" s="126">
        <v>48</v>
      </c>
      <c r="AB99" s="126">
        <v>88812</v>
      </c>
      <c r="AE99" s="126">
        <v>2388</v>
      </c>
      <c r="AF99" s="59">
        <v>859000</v>
      </c>
      <c r="AG99" s="59">
        <v>2139867</v>
      </c>
      <c r="AH99" s="59">
        <v>6112594</v>
      </c>
      <c r="AI99" s="59">
        <v>38995</v>
      </c>
      <c r="AJ99" s="59">
        <v>0</v>
      </c>
      <c r="AK99" s="59">
        <v>1865700</v>
      </c>
      <c r="AL99" s="59">
        <v>3013960</v>
      </c>
      <c r="AN99" s="126">
        <v>291978</v>
      </c>
      <c r="AP99"/>
      <c r="AQ99" s="59">
        <v>-2404</v>
      </c>
      <c r="AR99" s="59">
        <v>1761929</v>
      </c>
      <c r="AS99" s="59">
        <v>0</v>
      </c>
      <c r="AT99" s="59">
        <v>0</v>
      </c>
      <c r="AU99" s="59">
        <v>14125</v>
      </c>
      <c r="AV99" s="27">
        <v>104500</v>
      </c>
      <c r="AW99" s="79">
        <f t="shared" si="33"/>
        <v>1.1320484096398959E-2</v>
      </c>
      <c r="AX99" s="59">
        <v>0</v>
      </c>
      <c r="AY99" s="59">
        <v>0</v>
      </c>
      <c r="AZ99" s="59">
        <v>0</v>
      </c>
      <c r="BA99" s="59">
        <v>0</v>
      </c>
      <c r="BB99" s="59">
        <v>0</v>
      </c>
      <c r="BC99" s="59">
        <v>0</v>
      </c>
      <c r="BD99" s="59">
        <v>104500</v>
      </c>
      <c r="BE99" s="59">
        <v>0</v>
      </c>
      <c r="BF99" s="59">
        <v>0</v>
      </c>
      <c r="BG99" s="59">
        <v>0</v>
      </c>
      <c r="BH99" s="59">
        <v>104500</v>
      </c>
      <c r="BI99" s="59">
        <v>0</v>
      </c>
      <c r="BJ99" s="59">
        <v>0</v>
      </c>
      <c r="BK99" s="59">
        <v>0</v>
      </c>
      <c r="BL99" s="59">
        <v>0</v>
      </c>
      <c r="BM99" s="4">
        <v>788556</v>
      </c>
      <c r="BN99" s="32">
        <f t="shared" si="17"/>
        <v>444.7580372250423</v>
      </c>
      <c r="BO99" s="281"/>
      <c r="BP99" s="4">
        <v>-6133626</v>
      </c>
      <c r="BQ99" s="4">
        <v>1184514944</v>
      </c>
      <c r="BR99" s="4">
        <v>1179169792</v>
      </c>
      <c r="BS99" s="4">
        <v>1736.7900400000001</v>
      </c>
      <c r="BT99" s="4">
        <v>1773</v>
      </c>
      <c r="BV99" s="175">
        <f t="shared" si="36"/>
        <v>-0.82342253328927417</v>
      </c>
    </row>
    <row r="100" spans="1:74" ht="17.25" customHeight="1" x14ac:dyDescent="0.25">
      <c r="A100" s="76" t="s">
        <v>141</v>
      </c>
      <c r="B100" s="255" t="s">
        <v>143</v>
      </c>
      <c r="C100" s="76">
        <v>1</v>
      </c>
      <c r="D100" s="142">
        <v>2009</v>
      </c>
      <c r="E100" s="77">
        <v>11</v>
      </c>
      <c r="F100" s="59">
        <v>9398722</v>
      </c>
      <c r="G100" s="59">
        <v>0</v>
      </c>
      <c r="H100" s="179">
        <f t="shared" si="45"/>
        <v>0</v>
      </c>
      <c r="I100" s="59">
        <f t="shared" si="34"/>
        <v>9398722</v>
      </c>
      <c r="J100" s="59"/>
      <c r="K100" s="59">
        <f t="shared" si="28"/>
        <v>9320949</v>
      </c>
      <c r="L100" s="59">
        <f t="shared" si="29"/>
        <v>5257.162436548223</v>
      </c>
      <c r="M100" s="59"/>
      <c r="N100" s="59"/>
      <c r="O100" s="59">
        <v>1242614</v>
      </c>
      <c r="P100" s="13">
        <f t="shared" si="30"/>
        <v>0.13221095378712128</v>
      </c>
      <c r="Q100" s="59">
        <v>0</v>
      </c>
      <c r="R100" s="79">
        <f t="shared" si="31"/>
        <v>0</v>
      </c>
      <c r="S100" s="73">
        <f t="shared" si="46"/>
        <v>1132521</v>
      </c>
      <c r="T100" s="281">
        <f t="shared" si="35"/>
        <v>638.75972927241958</v>
      </c>
      <c r="U100" s="281"/>
      <c r="V100" s="131">
        <f t="shared" si="32"/>
        <v>0.12150275685447909</v>
      </c>
      <c r="W100" s="4"/>
      <c r="X100" s="126">
        <v>229760</v>
      </c>
      <c r="Y100" s="126">
        <v>439053</v>
      </c>
      <c r="Z100" s="126">
        <v>375300</v>
      </c>
      <c r="AA100" s="126">
        <v>0</v>
      </c>
      <c r="AB100" s="126">
        <v>86549</v>
      </c>
      <c r="AE100" s="126">
        <v>1859</v>
      </c>
      <c r="AF100" s="59">
        <v>962606</v>
      </c>
      <c r="AG100" s="59">
        <v>267998</v>
      </c>
      <c r="AH100" s="59">
        <v>6060981</v>
      </c>
      <c r="AI100" s="59">
        <v>750973</v>
      </c>
      <c r="AJ100" s="59">
        <v>0</v>
      </c>
      <c r="AK100" s="59">
        <v>3513534</v>
      </c>
      <c r="AL100" s="59">
        <v>3337741</v>
      </c>
      <c r="AN100" s="126">
        <v>263294</v>
      </c>
      <c r="AP100"/>
      <c r="AQ100" s="59">
        <v>0</v>
      </c>
      <c r="AR100" s="59">
        <v>1254429</v>
      </c>
      <c r="AS100" s="59">
        <v>0</v>
      </c>
      <c r="AT100" s="59">
        <v>0</v>
      </c>
      <c r="AU100" s="59">
        <v>10753</v>
      </c>
      <c r="AV100" s="27">
        <v>77773</v>
      </c>
      <c r="AW100" s="79">
        <f t="shared" si="33"/>
        <v>8.2069372695284491E-3</v>
      </c>
      <c r="AX100" s="59">
        <v>0</v>
      </c>
      <c r="AY100" s="59">
        <v>0</v>
      </c>
      <c r="AZ100" s="59">
        <v>0</v>
      </c>
      <c r="BA100" s="59">
        <v>0</v>
      </c>
      <c r="BB100" s="59">
        <v>0</v>
      </c>
      <c r="BC100" s="59">
        <v>0</v>
      </c>
      <c r="BD100" s="59">
        <v>77773</v>
      </c>
      <c r="BE100" s="59">
        <v>0</v>
      </c>
      <c r="BF100" s="59">
        <v>0</v>
      </c>
      <c r="BG100" s="59">
        <v>0</v>
      </c>
      <c r="BH100" s="59">
        <v>77773</v>
      </c>
      <c r="BI100" s="59">
        <v>0</v>
      </c>
      <c r="BJ100" s="59">
        <v>0</v>
      </c>
      <c r="BK100" s="59">
        <v>0</v>
      </c>
      <c r="BL100" s="59">
        <v>0</v>
      </c>
      <c r="BM100" s="4">
        <v>957144</v>
      </c>
      <c r="BN100" s="32">
        <f t="shared" si="17"/>
        <v>539.84433164128598</v>
      </c>
      <c r="BO100" s="281"/>
      <c r="BP100" s="4">
        <v>-154540128</v>
      </c>
      <c r="BQ100" s="4">
        <v>1084124416</v>
      </c>
      <c r="BR100" s="4">
        <v>930541504</v>
      </c>
      <c r="BS100" s="4">
        <v>1736.7900400000001</v>
      </c>
      <c r="BT100" s="4">
        <v>1773</v>
      </c>
      <c r="BV100" s="175">
        <f t="shared" si="36"/>
        <v>-0.82342253328927417</v>
      </c>
    </row>
    <row r="101" spans="1:74" ht="17.25" customHeight="1" x14ac:dyDescent="0.25">
      <c r="A101" s="76" t="s">
        <v>141</v>
      </c>
      <c r="B101" s="255" t="s">
        <v>143</v>
      </c>
      <c r="C101" s="76">
        <v>1</v>
      </c>
      <c r="D101" s="142">
        <v>2010</v>
      </c>
      <c r="E101" s="77">
        <v>11</v>
      </c>
      <c r="F101" s="59">
        <v>12159101</v>
      </c>
      <c r="G101" s="59">
        <v>0</v>
      </c>
      <c r="H101" s="179">
        <f t="shared" si="45"/>
        <v>0</v>
      </c>
      <c r="I101" s="59">
        <f t="shared" si="34"/>
        <v>12159101</v>
      </c>
      <c r="J101" s="59"/>
      <c r="K101" s="59">
        <f t="shared" si="28"/>
        <v>12064802</v>
      </c>
      <c r="L101" s="59">
        <f t="shared" si="29"/>
        <v>6804.7388606880995</v>
      </c>
      <c r="M101" s="59"/>
      <c r="N101" s="59"/>
      <c r="O101" s="59">
        <v>1212428</v>
      </c>
      <c r="P101" s="13">
        <f t="shared" si="30"/>
        <v>9.9713621919910039E-2</v>
      </c>
      <c r="Q101" s="59">
        <v>0</v>
      </c>
      <c r="R101" s="79">
        <f t="shared" si="31"/>
        <v>0</v>
      </c>
      <c r="S101" s="73">
        <f t="shared" si="46"/>
        <v>1209640</v>
      </c>
      <c r="T101" s="281">
        <f t="shared" si="35"/>
        <v>682.25606316976871</v>
      </c>
      <c r="U101" s="281"/>
      <c r="V101" s="131">
        <f t="shared" si="32"/>
        <v>0.10026190235032452</v>
      </c>
      <c r="W101" s="4"/>
      <c r="X101" s="126">
        <v>234513</v>
      </c>
      <c r="Y101" s="126">
        <v>459482</v>
      </c>
      <c r="Z101" s="126">
        <v>378318</v>
      </c>
      <c r="AB101" s="126">
        <v>134954</v>
      </c>
      <c r="AE101" s="126">
        <v>2373</v>
      </c>
      <c r="AF101" s="59">
        <v>1188511</v>
      </c>
      <c r="AG101" s="59">
        <v>251670</v>
      </c>
      <c r="AH101" s="59">
        <v>8548522</v>
      </c>
      <c r="AI101" s="59">
        <v>848160</v>
      </c>
      <c r="AJ101" s="59">
        <v>0</v>
      </c>
      <c r="AK101" s="59">
        <v>5649567</v>
      </c>
      <c r="AL101" s="59">
        <v>3610579</v>
      </c>
      <c r="AN101" s="126">
        <v>220938</v>
      </c>
      <c r="AP101"/>
      <c r="AQ101" s="59">
        <v>0</v>
      </c>
      <c r="AR101" s="59">
        <v>1575320</v>
      </c>
      <c r="AS101" s="59">
        <v>0</v>
      </c>
      <c r="AT101" s="59">
        <v>0</v>
      </c>
      <c r="AU101" s="59">
        <v>2867</v>
      </c>
      <c r="AV101" s="27">
        <v>94299</v>
      </c>
      <c r="AW101" s="79">
        <f t="shared" si="33"/>
        <v>7.6957415900892811E-3</v>
      </c>
      <c r="AX101" s="59">
        <v>0</v>
      </c>
      <c r="AY101" s="59">
        <v>0</v>
      </c>
      <c r="AZ101" s="59">
        <v>0</v>
      </c>
      <c r="BA101" s="59">
        <v>0</v>
      </c>
      <c r="BB101" s="59">
        <v>0</v>
      </c>
      <c r="BC101" s="59">
        <v>0</v>
      </c>
      <c r="BD101" s="59">
        <v>94299</v>
      </c>
      <c r="BE101" s="59">
        <v>0</v>
      </c>
      <c r="BF101" s="59">
        <v>0</v>
      </c>
      <c r="BG101" s="59">
        <v>0</v>
      </c>
      <c r="BH101" s="59">
        <v>94299</v>
      </c>
      <c r="BI101" s="59">
        <v>0</v>
      </c>
      <c r="BJ101" s="59">
        <v>0</v>
      </c>
      <c r="BK101" s="59">
        <v>0</v>
      </c>
      <c r="BL101" s="59">
        <v>0</v>
      </c>
      <c r="BM101" s="4">
        <v>854252</v>
      </c>
      <c r="BN101" s="32">
        <f t="shared" ref="BN101:BN164" si="47">BM101/BT101</f>
        <v>481.81161872532431</v>
      </c>
      <c r="BO101" s="281"/>
      <c r="BP101" s="4">
        <v>-108020888</v>
      </c>
      <c r="BQ101" s="4">
        <v>1048017408</v>
      </c>
      <c r="BR101" s="4">
        <v>940850816</v>
      </c>
      <c r="BS101" s="4">
        <v>1737.32996</v>
      </c>
      <c r="BT101" s="4">
        <v>1773</v>
      </c>
      <c r="BV101" s="175">
        <f t="shared" si="36"/>
        <v>-0.82326712127001556</v>
      </c>
    </row>
    <row r="102" spans="1:74" ht="17.25" customHeight="1" x14ac:dyDescent="0.25">
      <c r="A102" s="76" t="s">
        <v>141</v>
      </c>
      <c r="B102" s="255" t="s">
        <v>143</v>
      </c>
      <c r="C102" s="76">
        <v>1</v>
      </c>
      <c r="D102" s="142">
        <v>2011</v>
      </c>
      <c r="E102" s="77">
        <v>11</v>
      </c>
      <c r="F102" s="59">
        <v>13282601</v>
      </c>
      <c r="G102" s="59">
        <v>0</v>
      </c>
      <c r="H102" s="179">
        <f t="shared" si="45"/>
        <v>0</v>
      </c>
      <c r="I102" s="59">
        <f t="shared" si="34"/>
        <v>13282601</v>
      </c>
      <c r="J102" s="59"/>
      <c r="K102" s="59">
        <f t="shared" si="28"/>
        <v>13202045</v>
      </c>
      <c r="L102" s="59">
        <f t="shared" si="29"/>
        <v>7446.1618725324306</v>
      </c>
      <c r="M102" s="59"/>
      <c r="N102" s="59"/>
      <c r="O102" s="59">
        <v>2095370</v>
      </c>
      <c r="P102" s="13">
        <f t="shared" si="30"/>
        <v>0.15775298828896539</v>
      </c>
      <c r="Q102" s="59">
        <v>0</v>
      </c>
      <c r="R102" s="79">
        <f t="shared" si="31"/>
        <v>0</v>
      </c>
      <c r="S102" s="73">
        <f t="shared" si="46"/>
        <v>1120308</v>
      </c>
      <c r="T102" s="281">
        <f t="shared" si="35"/>
        <v>631.87140439932318</v>
      </c>
      <c r="U102" s="281"/>
      <c r="V102" s="131">
        <f t="shared" si="32"/>
        <v>8.4858671516420375E-2</v>
      </c>
      <c r="W102" s="126">
        <v>1111</v>
      </c>
      <c r="X102" s="126">
        <v>260356</v>
      </c>
      <c r="Y102" s="126">
        <v>386976</v>
      </c>
      <c r="Z102" s="126">
        <v>309982</v>
      </c>
      <c r="AB102" s="126">
        <v>159250</v>
      </c>
      <c r="AE102" s="126">
        <v>2633</v>
      </c>
      <c r="AF102" s="59">
        <v>1966992</v>
      </c>
      <c r="AG102" s="59">
        <v>203357</v>
      </c>
      <c r="AH102" s="59">
        <v>8099931</v>
      </c>
      <c r="AI102" s="59">
        <v>636476</v>
      </c>
      <c r="AJ102" s="59">
        <v>0</v>
      </c>
      <c r="AK102" s="59">
        <v>5254846</v>
      </c>
      <c r="AL102" s="59">
        <v>5182670</v>
      </c>
      <c r="AN102" s="126">
        <v>183522</v>
      </c>
      <c r="AP102"/>
      <c r="AQ102" s="59">
        <v>0</v>
      </c>
      <c r="AR102" s="59">
        <v>1821416</v>
      </c>
      <c r="AS102" s="59">
        <v>0</v>
      </c>
      <c r="AT102" s="59">
        <v>0</v>
      </c>
      <c r="AU102" s="59">
        <v>314</v>
      </c>
      <c r="AV102" s="27">
        <v>80556</v>
      </c>
      <c r="AW102" s="79">
        <f t="shared" si="33"/>
        <v>6.0282162366273179E-3</v>
      </c>
      <c r="AX102" s="59">
        <v>0</v>
      </c>
      <c r="AY102" s="59">
        <v>0</v>
      </c>
      <c r="AZ102" s="59">
        <v>0</v>
      </c>
      <c r="BA102" s="59">
        <v>0</v>
      </c>
      <c r="BB102" s="59">
        <v>0</v>
      </c>
      <c r="BC102" s="59">
        <v>0</v>
      </c>
      <c r="BD102" s="59">
        <v>80556</v>
      </c>
      <c r="BE102" s="59">
        <v>0</v>
      </c>
      <c r="BF102" s="59">
        <v>0</v>
      </c>
      <c r="BG102" s="59">
        <v>0</v>
      </c>
      <c r="BH102" s="59">
        <v>80556</v>
      </c>
      <c r="BI102" s="59">
        <v>0</v>
      </c>
      <c r="BJ102" s="59">
        <v>0</v>
      </c>
      <c r="BK102" s="59">
        <v>0</v>
      </c>
      <c r="BL102" s="59">
        <v>0</v>
      </c>
      <c r="BM102" s="4">
        <v>493050</v>
      </c>
      <c r="BN102" s="32">
        <f t="shared" si="47"/>
        <v>278.08798646362101</v>
      </c>
      <c r="BO102" s="281"/>
      <c r="BP102" s="4">
        <v>-55323700</v>
      </c>
      <c r="BQ102" s="4">
        <v>823133824</v>
      </c>
      <c r="BR102" s="4">
        <v>768303168</v>
      </c>
      <c r="BS102" s="4">
        <v>1737.32996</v>
      </c>
      <c r="BT102" s="4">
        <v>1773</v>
      </c>
      <c r="BV102" s="175">
        <f t="shared" si="36"/>
        <v>-0.82326712127001556</v>
      </c>
    </row>
    <row r="103" spans="1:74" ht="17.25" customHeight="1" x14ac:dyDescent="0.25">
      <c r="A103" s="76" t="s">
        <v>141</v>
      </c>
      <c r="B103" s="255" t="s">
        <v>143</v>
      </c>
      <c r="C103" s="76">
        <v>1</v>
      </c>
      <c r="D103" s="142">
        <v>2012</v>
      </c>
      <c r="E103" s="77">
        <v>11</v>
      </c>
      <c r="F103" s="59">
        <v>11489433</v>
      </c>
      <c r="G103" s="59">
        <v>0</v>
      </c>
      <c r="H103" s="179">
        <f t="shared" si="45"/>
        <v>0</v>
      </c>
      <c r="I103" s="59">
        <f t="shared" si="34"/>
        <v>11489433</v>
      </c>
      <c r="J103" s="59"/>
      <c r="K103" s="59">
        <f t="shared" si="28"/>
        <v>11409083</v>
      </c>
      <c r="L103" s="59">
        <f t="shared" si="29"/>
        <v>6434.9029892836998</v>
      </c>
      <c r="M103" s="59"/>
      <c r="N103" s="59"/>
      <c r="O103" s="59">
        <v>627594</v>
      </c>
      <c r="P103" s="13">
        <f t="shared" si="30"/>
        <v>5.4623583252541706E-2</v>
      </c>
      <c r="Q103" s="59">
        <v>0</v>
      </c>
      <c r="R103" s="79">
        <f t="shared" si="31"/>
        <v>0</v>
      </c>
      <c r="S103" s="73">
        <f t="shared" si="46"/>
        <v>1065559</v>
      </c>
      <c r="T103" s="281">
        <f t="shared" si="35"/>
        <v>600.99210377890586</v>
      </c>
      <c r="U103" s="281"/>
      <c r="V103" s="131">
        <f t="shared" si="32"/>
        <v>9.3395674306164661E-2</v>
      </c>
      <c r="W103" s="126">
        <v>0</v>
      </c>
      <c r="X103" s="126">
        <v>256856</v>
      </c>
      <c r="Y103" s="126">
        <v>320782</v>
      </c>
      <c r="Z103" s="126">
        <v>304313</v>
      </c>
      <c r="AB103" s="126">
        <v>180966</v>
      </c>
      <c r="AE103" s="126">
        <v>2642</v>
      </c>
      <c r="AF103" s="59">
        <v>2090295</v>
      </c>
      <c r="AG103" s="59">
        <v>271466</v>
      </c>
      <c r="AH103" s="59">
        <v>7705985</v>
      </c>
      <c r="AI103" s="59">
        <v>883604</v>
      </c>
      <c r="AJ103" s="59">
        <v>0</v>
      </c>
      <c r="AK103" s="59">
        <v>5136839</v>
      </c>
      <c r="AL103" s="59">
        <v>3783448</v>
      </c>
      <c r="AN103" s="126">
        <v>222090</v>
      </c>
      <c r="AP103"/>
      <c r="AQ103" s="59">
        <v>0</v>
      </c>
      <c r="AR103" s="59">
        <v>1172927</v>
      </c>
      <c r="AS103" s="59">
        <v>0</v>
      </c>
      <c r="AT103" s="59">
        <v>0</v>
      </c>
      <c r="AU103" s="59">
        <v>19059</v>
      </c>
      <c r="AV103" s="27">
        <v>80350</v>
      </c>
      <c r="AW103" s="79">
        <f t="shared" si="33"/>
        <v>6.9448147817465552E-3</v>
      </c>
      <c r="AX103" s="59">
        <v>0</v>
      </c>
      <c r="AY103" s="59">
        <v>0</v>
      </c>
      <c r="AZ103" s="59">
        <v>0</v>
      </c>
      <c r="BA103" s="59">
        <v>0</v>
      </c>
      <c r="BB103" s="59">
        <v>0</v>
      </c>
      <c r="BC103" s="59">
        <v>0</v>
      </c>
      <c r="BD103" s="59">
        <v>80350</v>
      </c>
      <c r="BE103" s="59">
        <v>0</v>
      </c>
      <c r="BF103" s="59">
        <v>0</v>
      </c>
      <c r="BG103" s="59">
        <v>0</v>
      </c>
      <c r="BH103" s="59">
        <v>80350</v>
      </c>
      <c r="BI103" s="59">
        <v>0</v>
      </c>
      <c r="BJ103" s="59">
        <v>0</v>
      </c>
      <c r="BK103" s="59">
        <v>0</v>
      </c>
      <c r="BL103" s="59">
        <v>0</v>
      </c>
      <c r="BM103" s="4">
        <v>1164144</v>
      </c>
      <c r="BN103" s="32">
        <f t="shared" si="47"/>
        <v>656.595600676819</v>
      </c>
      <c r="BO103" s="281"/>
      <c r="BP103" s="4">
        <v>1510958</v>
      </c>
      <c r="BQ103" s="4">
        <v>705294336</v>
      </c>
      <c r="BR103" s="4">
        <v>707969408</v>
      </c>
      <c r="BS103" s="4">
        <v>1402.3000500000001</v>
      </c>
      <c r="BT103" s="4">
        <v>1773</v>
      </c>
      <c r="BV103" s="175">
        <f t="shared" si="36"/>
        <v>-0.93038494502669844</v>
      </c>
    </row>
    <row r="104" spans="1:74" ht="17.25" customHeight="1" x14ac:dyDescent="0.25">
      <c r="A104" s="76" t="s">
        <v>141</v>
      </c>
      <c r="B104" s="255" t="s">
        <v>143</v>
      </c>
      <c r="C104" s="76">
        <v>1</v>
      </c>
      <c r="D104" s="142">
        <v>2013</v>
      </c>
      <c r="E104" s="77">
        <v>11</v>
      </c>
      <c r="F104" s="59">
        <v>12052882</v>
      </c>
      <c r="G104" s="59">
        <v>0</v>
      </c>
      <c r="H104" s="179">
        <f t="shared" si="45"/>
        <v>0</v>
      </c>
      <c r="I104" s="59">
        <f t="shared" si="34"/>
        <v>12052882</v>
      </c>
      <c r="J104" s="59"/>
      <c r="K104" s="59">
        <f t="shared" si="28"/>
        <v>11964360</v>
      </c>
      <c r="L104" s="59">
        <f t="shared" si="29"/>
        <v>6748.0879864636208</v>
      </c>
      <c r="M104" s="59"/>
      <c r="N104" s="59"/>
      <c r="O104" s="59">
        <v>466755</v>
      </c>
      <c r="P104" s="13">
        <f t="shared" si="30"/>
        <v>3.8725592766941548E-2</v>
      </c>
      <c r="Q104" s="59">
        <v>0</v>
      </c>
      <c r="R104" s="79">
        <f t="shared" si="31"/>
        <v>0</v>
      </c>
      <c r="S104" s="73">
        <f t="shared" si="46"/>
        <v>938083</v>
      </c>
      <c r="T104" s="281">
        <f t="shared" si="35"/>
        <v>529.09362662154535</v>
      </c>
      <c r="U104" s="281"/>
      <c r="V104" s="131">
        <f t="shared" si="32"/>
        <v>7.8406450491292468E-2</v>
      </c>
      <c r="W104" s="4"/>
      <c r="X104" s="126">
        <v>211245</v>
      </c>
      <c r="Y104" s="126">
        <v>295117</v>
      </c>
      <c r="Z104" s="126">
        <v>289202</v>
      </c>
      <c r="AB104" s="126">
        <v>139799</v>
      </c>
      <c r="AE104" s="126">
        <v>2720</v>
      </c>
      <c r="AF104" s="59">
        <v>2355725</v>
      </c>
      <c r="AG104" s="59">
        <v>250744</v>
      </c>
      <c r="AH104" s="59">
        <v>8292319</v>
      </c>
      <c r="AI104" s="59">
        <v>669162</v>
      </c>
      <c r="AJ104" s="59">
        <v>0</v>
      </c>
      <c r="AK104" s="59">
        <v>6018050</v>
      </c>
      <c r="AL104" s="59">
        <v>3760563</v>
      </c>
      <c r="AN104" s="126">
        <v>266849</v>
      </c>
      <c r="AP104"/>
      <c r="AQ104" s="59">
        <v>0</v>
      </c>
      <c r="AR104" s="59">
        <v>1069931</v>
      </c>
      <c r="AS104" s="59">
        <v>0</v>
      </c>
      <c r="AT104" s="59">
        <v>0</v>
      </c>
      <c r="AU104" s="59">
        <v>17583</v>
      </c>
      <c r="AV104" s="27">
        <v>88522</v>
      </c>
      <c r="AW104" s="79">
        <f t="shared" si="33"/>
        <v>7.2909195674569433E-3</v>
      </c>
      <c r="AX104" s="59">
        <v>0</v>
      </c>
      <c r="AY104" s="59">
        <v>0</v>
      </c>
      <c r="AZ104" s="59">
        <v>0</v>
      </c>
      <c r="BA104" s="59">
        <v>0</v>
      </c>
      <c r="BB104" s="59">
        <v>0</v>
      </c>
      <c r="BC104" s="59">
        <v>0</v>
      </c>
      <c r="BD104" s="59">
        <v>88522</v>
      </c>
      <c r="BE104" s="59">
        <v>0</v>
      </c>
      <c r="BF104" s="59">
        <v>0</v>
      </c>
      <c r="BG104" s="59">
        <v>0</v>
      </c>
      <c r="BH104" s="59">
        <v>88522</v>
      </c>
      <c r="BI104" s="59">
        <v>0</v>
      </c>
      <c r="BJ104" s="59">
        <v>0</v>
      </c>
      <c r="BK104" s="59">
        <v>0</v>
      </c>
      <c r="BL104" s="59">
        <v>0</v>
      </c>
      <c r="BM104" s="4">
        <v>1414786</v>
      </c>
      <c r="BN104" s="32">
        <f t="shared" si="47"/>
        <v>797.96164692611399</v>
      </c>
      <c r="BO104" s="281"/>
      <c r="BP104" s="4">
        <v>32732268</v>
      </c>
      <c r="BQ104" s="4">
        <v>667662656</v>
      </c>
      <c r="BR104" s="4">
        <v>701809664</v>
      </c>
      <c r="BS104" s="4">
        <v>1410.88</v>
      </c>
      <c r="BT104" s="4">
        <v>1773</v>
      </c>
      <c r="BV104" s="175">
        <f t="shared" si="36"/>
        <v>-0.9273350241360685</v>
      </c>
    </row>
    <row r="105" spans="1:74" ht="17.25" customHeight="1" x14ac:dyDescent="0.25">
      <c r="A105" s="76" t="s">
        <v>141</v>
      </c>
      <c r="B105" s="255" t="s">
        <v>143</v>
      </c>
      <c r="C105" s="76">
        <v>1</v>
      </c>
      <c r="D105" s="142">
        <v>2014</v>
      </c>
      <c r="E105" s="77">
        <v>11</v>
      </c>
      <c r="F105" s="59">
        <v>12998149</v>
      </c>
      <c r="G105" s="59">
        <v>0</v>
      </c>
      <c r="H105" s="179">
        <f t="shared" si="45"/>
        <v>0</v>
      </c>
      <c r="I105" s="59">
        <f t="shared" si="34"/>
        <v>12998149</v>
      </c>
      <c r="J105" s="59"/>
      <c r="K105" s="59">
        <f t="shared" si="28"/>
        <v>12902155</v>
      </c>
      <c r="L105" s="59">
        <f t="shared" si="29"/>
        <v>7207.9078212290506</v>
      </c>
      <c r="M105" s="59"/>
      <c r="N105" s="59"/>
      <c r="O105" s="59">
        <v>650118</v>
      </c>
      <c r="P105" s="13">
        <f t="shared" si="30"/>
        <v>5.0016198460257691E-2</v>
      </c>
      <c r="Q105" s="59">
        <v>0</v>
      </c>
      <c r="R105" s="79">
        <f t="shared" si="31"/>
        <v>0</v>
      </c>
      <c r="S105" s="73">
        <f t="shared" si="46"/>
        <v>1128651</v>
      </c>
      <c r="T105" s="281">
        <f t="shared" si="35"/>
        <v>630.53128491620112</v>
      </c>
      <c r="U105" s="281"/>
      <c r="V105" s="131">
        <f t="shared" si="32"/>
        <v>8.7477712056629298E-2</v>
      </c>
      <c r="W105" s="4"/>
      <c r="X105" s="126">
        <v>211454</v>
      </c>
      <c r="Y105" s="126">
        <v>413211</v>
      </c>
      <c r="Z105" s="126">
        <v>265001</v>
      </c>
      <c r="AB105" s="126">
        <v>235871</v>
      </c>
      <c r="AE105" s="126">
        <v>3114</v>
      </c>
      <c r="AF105" s="59">
        <v>2442903</v>
      </c>
      <c r="AG105" s="59">
        <v>205794</v>
      </c>
      <c r="AH105" s="59">
        <v>8776477</v>
      </c>
      <c r="AI105" s="59">
        <v>919669</v>
      </c>
      <c r="AJ105" s="59">
        <v>0</v>
      </c>
      <c r="AK105" s="59">
        <v>5923653</v>
      </c>
      <c r="AL105" s="59">
        <v>4221672</v>
      </c>
      <c r="AN105" s="126">
        <v>303300</v>
      </c>
      <c r="AP105"/>
      <c r="AQ105" s="59">
        <v>0</v>
      </c>
      <c r="AR105" s="59">
        <v>1418685</v>
      </c>
      <c r="AS105" s="59">
        <v>0</v>
      </c>
      <c r="AT105" s="59">
        <v>0</v>
      </c>
      <c r="AU105" s="59">
        <v>5376</v>
      </c>
      <c r="AV105" s="27">
        <v>95994</v>
      </c>
      <c r="AW105" s="79">
        <f t="shared" si="33"/>
        <v>7.3310639726479237E-3</v>
      </c>
      <c r="AX105" s="59">
        <v>0</v>
      </c>
      <c r="AY105" s="59">
        <v>0</v>
      </c>
      <c r="AZ105" s="59">
        <v>0</v>
      </c>
      <c r="BA105" s="59">
        <v>0</v>
      </c>
      <c r="BB105" s="59">
        <v>0</v>
      </c>
      <c r="BC105" s="59">
        <v>0</v>
      </c>
      <c r="BD105" s="59">
        <v>95994</v>
      </c>
      <c r="BE105" s="59">
        <v>0</v>
      </c>
      <c r="BF105" s="59">
        <v>0</v>
      </c>
      <c r="BG105" s="59">
        <v>0</v>
      </c>
      <c r="BH105" s="59">
        <v>95994</v>
      </c>
      <c r="BI105" s="59">
        <v>0</v>
      </c>
      <c r="BJ105" s="59">
        <v>0</v>
      </c>
      <c r="BK105" s="59">
        <v>0</v>
      </c>
      <c r="BL105" s="59">
        <v>0</v>
      </c>
      <c r="BM105" s="4">
        <v>1899458</v>
      </c>
      <c r="BN105" s="32">
        <f t="shared" si="47"/>
        <v>1061.1497206703912</v>
      </c>
      <c r="BO105" s="281"/>
      <c r="BP105" s="4">
        <v>27742128</v>
      </c>
      <c r="BQ105" s="4">
        <v>668432640</v>
      </c>
      <c r="BR105" s="4">
        <v>698074240</v>
      </c>
      <c r="BS105" s="4">
        <v>1413.06006</v>
      </c>
      <c r="BT105" s="4">
        <v>1790</v>
      </c>
      <c r="BV105" s="175">
        <f t="shared" si="36"/>
        <v>-0.92179173529602954</v>
      </c>
    </row>
    <row r="106" spans="1:74" ht="17.25" customHeight="1" x14ac:dyDescent="0.25">
      <c r="A106" s="76" t="s">
        <v>141</v>
      </c>
      <c r="B106" s="255" t="s">
        <v>143</v>
      </c>
      <c r="C106" s="76">
        <v>1</v>
      </c>
      <c r="D106" s="142">
        <v>2015</v>
      </c>
      <c r="E106" s="77">
        <v>11</v>
      </c>
      <c r="F106" s="59">
        <v>15447806</v>
      </c>
      <c r="G106" s="59">
        <v>0</v>
      </c>
      <c r="H106" s="179">
        <f t="shared" si="45"/>
        <v>0</v>
      </c>
      <c r="I106" s="59">
        <f t="shared" si="34"/>
        <v>15447806</v>
      </c>
      <c r="J106" s="59"/>
      <c r="K106" s="59">
        <f t="shared" si="28"/>
        <v>15365581</v>
      </c>
      <c r="L106" s="59">
        <f t="shared" si="29"/>
        <v>8584.1234636871504</v>
      </c>
      <c r="M106" s="59"/>
      <c r="N106" s="59"/>
      <c r="O106" s="59">
        <v>1005054</v>
      </c>
      <c r="P106" s="13">
        <f t="shared" si="30"/>
        <v>6.5061277957530014E-2</v>
      </c>
      <c r="Q106" s="59">
        <v>0</v>
      </c>
      <c r="R106" s="79">
        <f t="shared" si="31"/>
        <v>0</v>
      </c>
      <c r="S106" s="59">
        <f t="shared" si="37"/>
        <v>1267313</v>
      </c>
      <c r="T106" s="281">
        <f t="shared" si="35"/>
        <v>707.99608938547487</v>
      </c>
      <c r="U106" s="281"/>
      <c r="V106" s="131">
        <f t="shared" si="32"/>
        <v>8.2477388912270869E-2</v>
      </c>
      <c r="W106" s="13"/>
      <c r="X106" s="59">
        <v>219529</v>
      </c>
      <c r="Y106" s="59">
        <v>464296</v>
      </c>
      <c r="Z106" s="59">
        <v>261432</v>
      </c>
      <c r="AA106" s="59">
        <v>0</v>
      </c>
      <c r="AB106" s="59">
        <v>320026</v>
      </c>
      <c r="AC106" s="59">
        <v>0</v>
      </c>
      <c r="AD106" s="59">
        <v>0</v>
      </c>
      <c r="AE106" s="59">
        <v>2030</v>
      </c>
      <c r="AF106" s="59">
        <v>2469383</v>
      </c>
      <c r="AG106" s="59">
        <v>125627</v>
      </c>
      <c r="AH106" s="59">
        <v>10706056</v>
      </c>
      <c r="AI106" s="59">
        <v>1255191</v>
      </c>
      <c r="AJ106" s="59">
        <v>0</v>
      </c>
      <c r="AK106" s="59">
        <v>7647968</v>
      </c>
      <c r="AL106" s="59">
        <v>4741750</v>
      </c>
      <c r="AM106" s="59">
        <v>0</v>
      </c>
      <c r="AN106" s="59">
        <v>296330</v>
      </c>
      <c r="AO106" s="59">
        <v>0</v>
      </c>
      <c r="AP106" s="59">
        <v>0</v>
      </c>
      <c r="AQ106" s="59">
        <v>0</v>
      </c>
      <c r="AR106" s="59">
        <v>1373423</v>
      </c>
      <c r="AS106" s="59">
        <v>0</v>
      </c>
      <c r="AT106" s="59">
        <v>0</v>
      </c>
      <c r="AU106" s="59">
        <v>7517</v>
      </c>
      <c r="AV106" s="27">
        <v>82225</v>
      </c>
      <c r="AW106" s="79">
        <f t="shared" si="33"/>
        <v>5.2945805452674242E-3</v>
      </c>
      <c r="AX106" s="59">
        <v>0</v>
      </c>
      <c r="AY106" s="59">
        <v>0</v>
      </c>
      <c r="AZ106" s="59">
        <v>0</v>
      </c>
      <c r="BA106" s="59">
        <v>0</v>
      </c>
      <c r="BB106" s="59">
        <v>0</v>
      </c>
      <c r="BC106" s="59">
        <v>0</v>
      </c>
      <c r="BD106" s="59">
        <v>82225</v>
      </c>
      <c r="BE106" s="59">
        <v>0</v>
      </c>
      <c r="BF106" s="59">
        <v>0</v>
      </c>
      <c r="BH106" s="59">
        <v>82225</v>
      </c>
      <c r="BI106" s="59">
        <v>0</v>
      </c>
      <c r="BJ106" s="59">
        <v>0</v>
      </c>
      <c r="BK106" s="59">
        <v>0</v>
      </c>
      <c r="BL106" s="59">
        <v>0</v>
      </c>
      <c r="BM106" s="4">
        <v>1805533</v>
      </c>
      <c r="BN106" s="32">
        <f t="shared" si="47"/>
        <v>1008.6776536312849</v>
      </c>
      <c r="BO106" s="281"/>
      <c r="BP106" s="4">
        <v>40204552</v>
      </c>
      <c r="BQ106" s="4">
        <v>686140416</v>
      </c>
      <c r="BR106" s="4">
        <v>728150528</v>
      </c>
      <c r="BS106" s="4">
        <v>1381.58997</v>
      </c>
      <c r="BT106" s="4">
        <v>1790</v>
      </c>
      <c r="BV106" s="175">
        <f t="shared" si="36"/>
        <v>-0.93305304528694988</v>
      </c>
    </row>
    <row r="107" spans="1:74" ht="17.25" customHeight="1" x14ac:dyDescent="0.25">
      <c r="A107" s="76" t="s">
        <v>141</v>
      </c>
      <c r="B107" s="255" t="s">
        <v>143</v>
      </c>
      <c r="C107" s="76">
        <v>1</v>
      </c>
      <c r="D107" s="142">
        <v>2016</v>
      </c>
      <c r="E107" s="77">
        <v>11</v>
      </c>
      <c r="F107" s="59">
        <v>19188112</v>
      </c>
      <c r="G107" s="59">
        <v>0</v>
      </c>
      <c r="H107" s="179">
        <f t="shared" si="45"/>
        <v>0</v>
      </c>
      <c r="I107" s="59">
        <f t="shared" si="34"/>
        <v>19188112</v>
      </c>
      <c r="J107" s="59"/>
      <c r="K107" s="59">
        <f t="shared" si="28"/>
        <v>19114542</v>
      </c>
      <c r="L107" s="59">
        <f t="shared" si="29"/>
        <v>10678.515083798882</v>
      </c>
      <c r="M107" s="59"/>
      <c r="N107" s="59"/>
      <c r="O107" s="59">
        <v>1955024</v>
      </c>
      <c r="P107" s="13">
        <f t="shared" si="30"/>
        <v>0.10188725185677465</v>
      </c>
      <c r="Q107" s="59">
        <v>0</v>
      </c>
      <c r="R107" s="79">
        <f t="shared" si="31"/>
        <v>0</v>
      </c>
      <c r="S107" s="59">
        <f t="shared" si="37"/>
        <v>1325200</v>
      </c>
      <c r="T107" s="281">
        <f t="shared" si="35"/>
        <v>740.33519553072631</v>
      </c>
      <c r="U107" s="281"/>
      <c r="V107" s="131">
        <f t="shared" si="32"/>
        <v>6.9329414222951302E-2</v>
      </c>
      <c r="W107" s="13"/>
      <c r="X107" s="59">
        <v>229657</v>
      </c>
      <c r="Y107" s="59">
        <v>485534</v>
      </c>
      <c r="Z107" s="59">
        <v>275990</v>
      </c>
      <c r="AA107" s="59">
        <v>-1472</v>
      </c>
      <c r="AB107" s="59">
        <v>334220</v>
      </c>
      <c r="AC107" s="59">
        <v>0</v>
      </c>
      <c r="AD107" s="59">
        <v>0</v>
      </c>
      <c r="AE107" s="59">
        <v>1271</v>
      </c>
      <c r="AF107" s="59">
        <v>3197644</v>
      </c>
      <c r="AG107" s="59">
        <v>352470</v>
      </c>
      <c r="AH107" s="59">
        <v>12710245</v>
      </c>
      <c r="AI107" s="59">
        <v>3642878</v>
      </c>
      <c r="AJ107" s="59">
        <v>0</v>
      </c>
      <c r="AK107" s="59">
        <v>6555440</v>
      </c>
      <c r="AL107" s="59">
        <v>6477868</v>
      </c>
      <c r="AM107" s="59">
        <v>0</v>
      </c>
      <c r="AN107" s="59">
        <v>362397</v>
      </c>
      <c r="AO107" s="59">
        <v>0</v>
      </c>
      <c r="AP107" s="59">
        <v>0</v>
      </c>
      <c r="AQ107" s="59">
        <v>0</v>
      </c>
      <c r="AR107" s="59">
        <v>1761881</v>
      </c>
      <c r="AS107" s="59">
        <v>0</v>
      </c>
      <c r="AT107" s="59">
        <v>0</v>
      </c>
      <c r="AU107" s="59">
        <v>35179</v>
      </c>
      <c r="AV107" s="27">
        <v>73570</v>
      </c>
      <c r="AW107" s="79">
        <f t="shared" si="33"/>
        <v>3.8195002907845743E-3</v>
      </c>
      <c r="AX107" s="59">
        <v>0</v>
      </c>
      <c r="AY107" s="59">
        <v>0</v>
      </c>
      <c r="AZ107" s="59">
        <v>0</v>
      </c>
      <c r="BA107" s="59">
        <v>0</v>
      </c>
      <c r="BB107" s="59">
        <v>0</v>
      </c>
      <c r="BC107" s="59">
        <v>0</v>
      </c>
      <c r="BD107" s="59">
        <v>73570</v>
      </c>
      <c r="BE107" s="59">
        <v>0</v>
      </c>
      <c r="BF107" s="59">
        <v>0</v>
      </c>
      <c r="BH107" s="59">
        <v>73570</v>
      </c>
      <c r="BI107" s="59">
        <v>0</v>
      </c>
      <c r="BJ107" s="59">
        <v>0</v>
      </c>
      <c r="BK107" s="59">
        <v>0</v>
      </c>
      <c r="BL107" s="59">
        <v>0</v>
      </c>
      <c r="BM107" s="4">
        <v>2384440</v>
      </c>
      <c r="BN107" s="32">
        <f t="shared" si="47"/>
        <v>1332.0893854748604</v>
      </c>
      <c r="BO107" s="281"/>
      <c r="BP107" s="4">
        <v>-5126939</v>
      </c>
      <c r="BQ107" s="4">
        <v>656146688</v>
      </c>
      <c r="BR107" s="4">
        <v>653404224</v>
      </c>
      <c r="BS107" s="4">
        <v>1397.26001</v>
      </c>
      <c r="BT107" s="4">
        <v>1790</v>
      </c>
      <c r="BV107" s="175">
        <f t="shared" si="36"/>
        <v>-0.92741394774234331</v>
      </c>
    </row>
    <row r="108" spans="1:74" ht="17.25" customHeight="1" x14ac:dyDescent="0.25">
      <c r="A108" s="76" t="s">
        <v>141</v>
      </c>
      <c r="B108" s="255" t="s">
        <v>143</v>
      </c>
      <c r="C108" s="76">
        <v>1</v>
      </c>
      <c r="D108" s="142">
        <v>2017</v>
      </c>
      <c r="E108" s="77">
        <v>11</v>
      </c>
      <c r="F108" s="59">
        <v>21789348</v>
      </c>
      <c r="G108" s="59">
        <v>0</v>
      </c>
      <c r="H108" s="179">
        <f t="shared" si="45"/>
        <v>0</v>
      </c>
      <c r="I108" s="59">
        <f t="shared" si="34"/>
        <v>21789348</v>
      </c>
      <c r="J108" s="59"/>
      <c r="K108" s="59">
        <f t="shared" si="28"/>
        <v>21727598</v>
      </c>
      <c r="L108" s="59">
        <f t="shared" si="29"/>
        <v>12138.322905027933</v>
      </c>
      <c r="M108" s="59"/>
      <c r="N108" s="59"/>
      <c r="O108" s="59">
        <v>1327188</v>
      </c>
      <c r="P108" s="13">
        <f t="shared" si="30"/>
        <v>6.0909945538526439E-2</v>
      </c>
      <c r="Q108" s="59">
        <v>0</v>
      </c>
      <c r="R108" s="79">
        <f t="shared" si="31"/>
        <v>0</v>
      </c>
      <c r="S108" s="59">
        <f t="shared" si="37"/>
        <v>1019092</v>
      </c>
      <c r="T108" s="281">
        <f t="shared" si="35"/>
        <v>569.32513966480451</v>
      </c>
      <c r="U108" s="281"/>
      <c r="V108" s="131">
        <f t="shared" si="32"/>
        <v>4.6903113726607056E-2</v>
      </c>
      <c r="W108" s="13"/>
      <c r="X108" s="59">
        <v>181509</v>
      </c>
      <c r="Y108" s="59">
        <v>356695</v>
      </c>
      <c r="Z108" s="59">
        <v>229947</v>
      </c>
      <c r="AA108" s="59">
        <v>-1224</v>
      </c>
      <c r="AB108" s="59">
        <v>251588</v>
      </c>
      <c r="AC108" s="59">
        <v>0</v>
      </c>
      <c r="AD108" s="59">
        <v>0</v>
      </c>
      <c r="AE108" s="59">
        <v>577</v>
      </c>
      <c r="AF108" s="59">
        <v>4009467</v>
      </c>
      <c r="AG108" s="59">
        <v>36907</v>
      </c>
      <c r="AH108" s="59">
        <v>15433600</v>
      </c>
      <c r="AI108" s="59">
        <v>5406264</v>
      </c>
      <c r="AJ108" s="59">
        <v>0</v>
      </c>
      <c r="AK108" s="59">
        <v>7802237</v>
      </c>
      <c r="AL108" s="59">
        <v>6355747</v>
      </c>
      <c r="AM108" s="59">
        <v>0</v>
      </c>
      <c r="AN108" s="59">
        <v>316036</v>
      </c>
      <c r="AO108" s="59">
        <v>0</v>
      </c>
      <c r="AP108" s="59">
        <v>0</v>
      </c>
      <c r="AQ108" s="59">
        <v>0</v>
      </c>
      <c r="AR108" s="59">
        <v>1672691</v>
      </c>
      <c r="AS108" s="59">
        <v>193996</v>
      </c>
      <c r="AT108" s="59">
        <v>0</v>
      </c>
      <c r="AU108" s="59">
        <v>5469</v>
      </c>
      <c r="AV108" s="27">
        <v>61750</v>
      </c>
      <c r="AW108" s="79">
        <f t="shared" si="33"/>
        <v>2.8259449479380852E-3</v>
      </c>
      <c r="AX108" s="59">
        <v>0</v>
      </c>
      <c r="AY108" s="59">
        <v>0</v>
      </c>
      <c r="AZ108" s="59">
        <v>0</v>
      </c>
      <c r="BA108" s="59">
        <v>0</v>
      </c>
      <c r="BB108" s="59">
        <v>0</v>
      </c>
      <c r="BC108" s="59">
        <v>0</v>
      </c>
      <c r="BD108" s="59">
        <v>61750</v>
      </c>
      <c r="BE108" s="59">
        <v>0</v>
      </c>
      <c r="BF108" s="59">
        <v>0</v>
      </c>
      <c r="BG108" s="59">
        <v>0</v>
      </c>
      <c r="BH108" s="59">
        <v>61750</v>
      </c>
      <c r="BI108" s="59">
        <v>0</v>
      </c>
      <c r="BJ108" s="59">
        <v>0</v>
      </c>
      <c r="BK108" s="59">
        <v>0</v>
      </c>
      <c r="BL108" s="59">
        <v>0</v>
      </c>
      <c r="BM108" s="4">
        <v>1398715</v>
      </c>
      <c r="BN108" s="32">
        <f t="shared" si="47"/>
        <v>781.40502793296093</v>
      </c>
      <c r="BO108" s="281"/>
      <c r="BP108" s="4">
        <v>21099908</v>
      </c>
      <c r="BQ108" s="4">
        <v>576366912</v>
      </c>
      <c r="BR108" s="4">
        <v>598865536</v>
      </c>
      <c r="BS108" s="4">
        <v>1406.1400100000001</v>
      </c>
      <c r="BT108" s="4">
        <v>1790</v>
      </c>
      <c r="BV108" s="175">
        <f t="shared" si="36"/>
        <v>-0.92424635494922969</v>
      </c>
    </row>
    <row r="109" spans="1:74" ht="17.25" customHeight="1" x14ac:dyDescent="0.25">
      <c r="A109" s="76" t="s">
        <v>141</v>
      </c>
      <c r="B109" s="255" t="s">
        <v>143</v>
      </c>
      <c r="C109" s="76">
        <v>1</v>
      </c>
      <c r="D109" s="142">
        <v>2018</v>
      </c>
      <c r="E109" s="77">
        <v>11</v>
      </c>
      <c r="F109" s="59">
        <v>22331650</v>
      </c>
      <c r="G109" s="59">
        <v>0</v>
      </c>
      <c r="H109" s="179">
        <f t="shared" si="45"/>
        <v>0</v>
      </c>
      <c r="I109" s="59">
        <f t="shared" si="34"/>
        <v>22331650</v>
      </c>
      <c r="J109" s="59"/>
      <c r="K109" s="59">
        <f t="shared" si="28"/>
        <v>22268373</v>
      </c>
      <c r="L109" s="59">
        <f t="shared" si="29"/>
        <v>12440.431843575419</v>
      </c>
      <c r="M109" s="59"/>
      <c r="N109" s="59"/>
      <c r="O109" s="59">
        <v>5685151</v>
      </c>
      <c r="P109" s="13">
        <f t="shared" si="30"/>
        <v>0.254578188355988</v>
      </c>
      <c r="Q109" s="59">
        <v>0</v>
      </c>
      <c r="R109" s="79">
        <f t="shared" si="31"/>
        <v>0</v>
      </c>
      <c r="S109" s="59">
        <f t="shared" si="37"/>
        <v>913186</v>
      </c>
      <c r="T109" s="281">
        <f t="shared" si="35"/>
        <v>510.15977653631285</v>
      </c>
      <c r="U109" s="281"/>
      <c r="V109" s="131">
        <f t="shared" si="32"/>
        <v>4.100820477544543E-2</v>
      </c>
      <c r="W109" s="13"/>
      <c r="X109" s="59">
        <v>190390</v>
      </c>
      <c r="Y109" s="59">
        <v>406427</v>
      </c>
      <c r="Z109" s="59">
        <v>265351</v>
      </c>
      <c r="AA109" s="59">
        <v>-1775</v>
      </c>
      <c r="AB109" s="59">
        <v>52212</v>
      </c>
      <c r="AC109" s="59">
        <v>0</v>
      </c>
      <c r="AD109" s="59">
        <v>0</v>
      </c>
      <c r="AE109" s="59">
        <v>581</v>
      </c>
      <c r="AF109" s="59">
        <v>2706656</v>
      </c>
      <c r="AG109" s="59">
        <v>49055</v>
      </c>
      <c r="AH109" s="59">
        <v>13026657</v>
      </c>
      <c r="AI109" s="59">
        <v>2166680</v>
      </c>
      <c r="AJ109" s="59">
        <v>0</v>
      </c>
      <c r="AK109" s="59">
        <v>8758457</v>
      </c>
      <c r="AL109" s="59">
        <v>9304993</v>
      </c>
      <c r="AM109" s="59">
        <v>0</v>
      </c>
      <c r="AN109" s="59">
        <v>51002</v>
      </c>
      <c r="AO109" s="59">
        <v>0</v>
      </c>
      <c r="AP109" s="59">
        <v>0</v>
      </c>
      <c r="AQ109" s="59">
        <v>0</v>
      </c>
      <c r="AR109" s="59">
        <v>1975744</v>
      </c>
      <c r="AS109" s="59">
        <v>25719</v>
      </c>
      <c r="AT109" s="59">
        <v>0</v>
      </c>
      <c r="AU109" s="59">
        <v>0</v>
      </c>
      <c r="AV109" s="27">
        <v>63277</v>
      </c>
      <c r="AW109" s="79">
        <f t="shared" si="33"/>
        <v>2.8255059728482259E-3</v>
      </c>
      <c r="AX109" s="59">
        <v>0</v>
      </c>
      <c r="AY109" s="59">
        <v>0</v>
      </c>
      <c r="AZ109" s="59">
        <v>0</v>
      </c>
      <c r="BA109" s="59">
        <v>0</v>
      </c>
      <c r="BB109" s="59">
        <v>0</v>
      </c>
      <c r="BC109" s="59">
        <v>0</v>
      </c>
      <c r="BD109" s="59">
        <v>63277</v>
      </c>
      <c r="BE109" s="59">
        <v>0</v>
      </c>
      <c r="BF109" s="59">
        <v>0</v>
      </c>
      <c r="BG109" s="59">
        <v>0</v>
      </c>
      <c r="BH109" s="59">
        <v>63277</v>
      </c>
      <c r="BI109" s="59">
        <v>0</v>
      </c>
      <c r="BJ109" s="59">
        <v>0</v>
      </c>
      <c r="BK109" s="59">
        <v>0</v>
      </c>
      <c r="BL109" s="59">
        <v>0</v>
      </c>
      <c r="BM109" s="4">
        <v>936154</v>
      </c>
      <c r="BN109" s="32">
        <f t="shared" si="47"/>
        <v>522.99106145251392</v>
      </c>
      <c r="BO109" s="281"/>
      <c r="BP109" s="4">
        <v>31780952</v>
      </c>
      <c r="BQ109" s="4">
        <v>609459712</v>
      </c>
      <c r="BR109" s="4">
        <v>642176832</v>
      </c>
      <c r="BS109" s="4">
        <v>1403.67004</v>
      </c>
      <c r="BT109" s="4">
        <v>1790</v>
      </c>
      <c r="BV109" s="175">
        <f t="shared" si="36"/>
        <v>-0.92512540748027505</v>
      </c>
    </row>
    <row r="110" spans="1:74" s="8" customFormat="1" ht="17.25" customHeight="1" thickBot="1" x14ac:dyDescent="0.3">
      <c r="A110" s="84" t="s">
        <v>141</v>
      </c>
      <c r="B110" s="255" t="s">
        <v>143</v>
      </c>
      <c r="C110" s="76">
        <v>1</v>
      </c>
      <c r="D110" s="143">
        <v>2019</v>
      </c>
      <c r="E110" s="85">
        <v>11</v>
      </c>
      <c r="F110" s="86">
        <v>26866774</v>
      </c>
      <c r="G110" s="86">
        <v>0</v>
      </c>
      <c r="H110" s="179">
        <f t="shared" si="45"/>
        <v>0</v>
      </c>
      <c r="I110" s="86">
        <f t="shared" si="34"/>
        <v>26866774</v>
      </c>
      <c r="J110" s="282">
        <f t="shared" ref="J110" si="48">LN(I110/I86)/(2019-1995)</f>
        <v>5.2716864318445945E-2</v>
      </c>
      <c r="K110" s="59">
        <f t="shared" si="28"/>
        <v>26814074</v>
      </c>
      <c r="L110" s="59">
        <f t="shared" si="29"/>
        <v>14979.929608938548</v>
      </c>
      <c r="M110" s="282">
        <f t="shared" ref="M110" si="49">LN(L110/L86)/(2019-1995)</f>
        <v>4.1065202348435782E-2</v>
      </c>
      <c r="N110" s="283">
        <f t="shared" ref="N110" si="50">AVERAGE(L108:L110)</f>
        <v>13186.228119180632</v>
      </c>
      <c r="O110" s="86">
        <v>4306203</v>
      </c>
      <c r="P110" s="14">
        <f t="shared" si="30"/>
        <v>0.16027986836082367</v>
      </c>
      <c r="Q110" s="86">
        <v>0</v>
      </c>
      <c r="R110" s="87">
        <f t="shared" si="31"/>
        <v>0</v>
      </c>
      <c r="S110" s="86">
        <f t="shared" si="37"/>
        <v>1054351</v>
      </c>
      <c r="T110" s="281">
        <f t="shared" si="35"/>
        <v>589.02290502793301</v>
      </c>
      <c r="U110" s="284">
        <f t="shared" ref="U110" si="51">AVERAGE(T108:T110)</f>
        <v>556.16927374301679</v>
      </c>
      <c r="V110" s="131">
        <f t="shared" si="32"/>
        <v>3.9320805931989299E-2</v>
      </c>
      <c r="W110" s="14"/>
      <c r="X110" s="86">
        <v>194135</v>
      </c>
      <c r="Y110" s="86">
        <v>431445</v>
      </c>
      <c r="Z110" s="86">
        <v>425207</v>
      </c>
      <c r="AA110" s="86">
        <v>-2240</v>
      </c>
      <c r="AB110" s="86">
        <v>5206</v>
      </c>
      <c r="AC110" s="86">
        <v>0</v>
      </c>
      <c r="AD110" s="86">
        <v>0</v>
      </c>
      <c r="AE110" s="86">
        <v>598</v>
      </c>
      <c r="AF110" s="86">
        <v>3344458</v>
      </c>
      <c r="AG110" s="86">
        <v>41132</v>
      </c>
      <c r="AH110" s="86">
        <v>18038614</v>
      </c>
      <c r="AI110" s="86">
        <v>2200999</v>
      </c>
      <c r="AJ110" s="86">
        <v>123148</v>
      </c>
      <c r="AK110" s="86">
        <v>10190502</v>
      </c>
      <c r="AL110" s="86">
        <v>8828160</v>
      </c>
      <c r="AM110" s="86">
        <v>0</v>
      </c>
      <c r="AN110" s="86">
        <v>9369</v>
      </c>
      <c r="AO110" s="86">
        <v>0</v>
      </c>
      <c r="AP110" s="86">
        <v>0</v>
      </c>
      <c r="AQ110" s="86">
        <v>0</v>
      </c>
      <c r="AR110" s="86">
        <v>5413678</v>
      </c>
      <c r="AS110" s="86">
        <v>182934</v>
      </c>
      <c r="AT110" s="86">
        <v>0</v>
      </c>
      <c r="AU110" s="86">
        <v>0</v>
      </c>
      <c r="AV110" s="28">
        <v>52700</v>
      </c>
      <c r="AW110" s="87">
        <f t="shared" si="33"/>
        <v>1.9576905551720661E-3</v>
      </c>
      <c r="AX110" s="86">
        <v>0</v>
      </c>
      <c r="AY110" s="86">
        <v>0</v>
      </c>
      <c r="AZ110" s="86">
        <v>0</v>
      </c>
      <c r="BA110" s="86">
        <v>0</v>
      </c>
      <c r="BB110" s="86">
        <v>0</v>
      </c>
      <c r="BC110" s="86">
        <v>0</v>
      </c>
      <c r="BD110" s="86">
        <v>52700</v>
      </c>
      <c r="BE110" s="86">
        <v>0</v>
      </c>
      <c r="BF110" s="86">
        <v>0</v>
      </c>
      <c r="BG110" s="86">
        <v>0</v>
      </c>
      <c r="BH110" s="86">
        <v>52700</v>
      </c>
      <c r="BI110" s="86">
        <v>0</v>
      </c>
      <c r="BJ110" s="86">
        <v>0</v>
      </c>
      <c r="BK110" s="86">
        <v>0</v>
      </c>
      <c r="BL110" s="86">
        <v>0</v>
      </c>
      <c r="BM110" s="7">
        <v>1424054</v>
      </c>
      <c r="BN110" s="32">
        <f t="shared" si="47"/>
        <v>795.56089385474866</v>
      </c>
      <c r="BO110" s="284">
        <f t="shared" ref="BO110" si="52">AVERAGE(BN108:BN110)</f>
        <v>699.98566108007446</v>
      </c>
      <c r="BP110" s="7">
        <v>-377510</v>
      </c>
      <c r="BQ110" s="7">
        <v>618114048</v>
      </c>
      <c r="BR110" s="7">
        <v>619160576</v>
      </c>
      <c r="BS110" s="7">
        <v>1373.4699700000001</v>
      </c>
      <c r="BT110" s="7">
        <v>1790</v>
      </c>
      <c r="BU110" s="275">
        <f t="shared" ref="BU110" si="53">AVERAGE(BT108:BT110)</f>
        <v>1790</v>
      </c>
      <c r="BV110" s="175">
        <f t="shared" si="36"/>
        <v>-0.9360003581181402</v>
      </c>
    </row>
    <row r="111" spans="1:74" s="20" customFormat="1" ht="16.5" thickTop="1" x14ac:dyDescent="0.25">
      <c r="A111" s="88" t="s">
        <v>144</v>
      </c>
      <c r="B111" s="251"/>
      <c r="C111" s="88">
        <v>0</v>
      </c>
      <c r="D111" s="141">
        <v>1995</v>
      </c>
      <c r="E111" s="89">
        <v>12</v>
      </c>
      <c r="F111" s="90">
        <v>11917911</v>
      </c>
      <c r="G111" s="90">
        <v>8529924</v>
      </c>
      <c r="H111" s="179">
        <f t="shared" si="45"/>
        <v>2.5176967916346786</v>
      </c>
      <c r="I111" s="90">
        <f t="shared" si="34"/>
        <v>3387987</v>
      </c>
      <c r="J111" s="70"/>
      <c r="K111" s="58">
        <f t="shared" si="28"/>
        <v>3387987</v>
      </c>
      <c r="L111" s="58">
        <f t="shared" si="29"/>
        <v>2347.8773388773388</v>
      </c>
      <c r="M111" s="70"/>
      <c r="N111" s="70"/>
      <c r="O111" s="90">
        <v>97817</v>
      </c>
      <c r="P111" s="41">
        <f t="shared" si="30"/>
        <v>2.8871716449915541E-2</v>
      </c>
      <c r="Q111" s="90">
        <v>117149</v>
      </c>
      <c r="R111" s="91">
        <f t="shared" si="31"/>
        <v>3.457775959588983E-2</v>
      </c>
      <c r="S111" s="73">
        <f t="shared" ref="S111:S121" si="54">F111-G111-O111-Q111-AF111-AG111-AI111-AJ111-AK111-SUM(AM111:AU111)</f>
        <v>555616</v>
      </c>
      <c r="T111" s="281">
        <f t="shared" si="35"/>
        <v>385.04227304227305</v>
      </c>
      <c r="U111" s="281"/>
      <c r="V111" s="131">
        <f t="shared" si="32"/>
        <v>0.16399590671392777</v>
      </c>
      <c r="W111" s="125"/>
      <c r="X111" s="90">
        <v>0</v>
      </c>
      <c r="Y111" s="90">
        <v>0</v>
      </c>
      <c r="Z111" s="90">
        <v>0</v>
      </c>
      <c r="AA111" s="90">
        <v>0</v>
      </c>
      <c r="AB111" s="90">
        <v>0</v>
      </c>
      <c r="AC111" s="90">
        <v>0</v>
      </c>
      <c r="AD111" s="90">
        <v>0</v>
      </c>
      <c r="AE111" s="90">
        <v>0</v>
      </c>
      <c r="AF111" s="90">
        <v>519603</v>
      </c>
      <c r="AG111" s="90">
        <v>91207</v>
      </c>
      <c r="AH111" s="90">
        <v>1303835</v>
      </c>
      <c r="AI111" s="90">
        <v>12040</v>
      </c>
      <c r="AJ111" s="90">
        <v>126413</v>
      </c>
      <c r="AK111" s="90">
        <v>675229</v>
      </c>
      <c r="AL111" s="90">
        <v>10614076</v>
      </c>
      <c r="AM111" s="90">
        <v>0</v>
      </c>
      <c r="AN111" s="90">
        <v>0</v>
      </c>
      <c r="AO111" s="90">
        <v>0</v>
      </c>
      <c r="AP111" s="90">
        <v>0</v>
      </c>
      <c r="AQ111" s="90">
        <v>667554</v>
      </c>
      <c r="AR111" s="90">
        <v>518727</v>
      </c>
      <c r="AS111" s="90">
        <v>3946</v>
      </c>
      <c r="AT111" s="90">
        <v>0</v>
      </c>
      <c r="AU111" s="90">
        <v>2686</v>
      </c>
      <c r="AV111" s="92">
        <v>0</v>
      </c>
      <c r="AW111" s="91">
        <f t="shared" si="33"/>
        <v>0</v>
      </c>
      <c r="AX111" s="90">
        <v>0</v>
      </c>
      <c r="AY111" s="90">
        <v>0</v>
      </c>
      <c r="AZ111" s="90">
        <v>0</v>
      </c>
      <c r="BA111" s="90">
        <v>0</v>
      </c>
      <c r="BB111" s="90">
        <v>0</v>
      </c>
      <c r="BC111" s="90">
        <v>0</v>
      </c>
      <c r="BD111" s="90">
        <v>0</v>
      </c>
      <c r="BE111" s="90">
        <v>0</v>
      </c>
      <c r="BF111" s="90">
        <v>0</v>
      </c>
      <c r="BG111" s="90">
        <v>0</v>
      </c>
      <c r="BH111" s="90">
        <v>0</v>
      </c>
      <c r="BI111" s="90">
        <v>0</v>
      </c>
      <c r="BJ111" s="90">
        <v>0</v>
      </c>
      <c r="BK111" s="90">
        <v>0</v>
      </c>
      <c r="BL111" s="90">
        <v>0</v>
      </c>
      <c r="BM111" s="19">
        <v>587207</v>
      </c>
      <c r="BN111" s="32">
        <f t="shared" si="47"/>
        <v>406.93485793485792</v>
      </c>
      <c r="BO111" s="281"/>
      <c r="BP111" s="19">
        <v>4467196</v>
      </c>
      <c r="BQ111" s="19">
        <v>97669352</v>
      </c>
      <c r="BR111" s="19">
        <v>102723752</v>
      </c>
      <c r="BS111" s="19">
        <v>2087.75</v>
      </c>
      <c r="BT111" s="19">
        <v>1443</v>
      </c>
      <c r="BU111" s="4"/>
      <c r="BV111" s="175">
        <f t="shared" si="36"/>
        <v>-0.834372743854354</v>
      </c>
    </row>
    <row r="112" spans="1:74" s="20" customFormat="1" x14ac:dyDescent="0.25">
      <c r="A112" s="48" t="s">
        <v>144</v>
      </c>
      <c r="B112" s="252"/>
      <c r="C112" s="88">
        <v>0</v>
      </c>
      <c r="D112" s="141">
        <v>1996</v>
      </c>
      <c r="E112" s="57">
        <v>12</v>
      </c>
      <c r="F112" s="58">
        <v>14887938</v>
      </c>
      <c r="G112" s="58">
        <v>10704420</v>
      </c>
      <c r="H112" s="179">
        <f t="shared" si="45"/>
        <v>2.5587125476692103</v>
      </c>
      <c r="I112" s="58">
        <f t="shared" si="34"/>
        <v>4183518</v>
      </c>
      <c r="J112" s="59"/>
      <c r="K112" s="58">
        <f t="shared" si="28"/>
        <v>4183518</v>
      </c>
      <c r="L112" s="58">
        <f t="shared" si="29"/>
        <v>2405.7032777458307</v>
      </c>
      <c r="M112" s="59"/>
      <c r="N112" s="59"/>
      <c r="O112" s="58">
        <v>29586</v>
      </c>
      <c r="P112" s="31">
        <f t="shared" si="30"/>
        <v>7.0720384136030963E-3</v>
      </c>
      <c r="Q112" s="58">
        <v>156993</v>
      </c>
      <c r="R112" s="93">
        <f t="shared" si="31"/>
        <v>3.7526550620793311E-2</v>
      </c>
      <c r="S112" s="73">
        <f t="shared" si="54"/>
        <v>608221</v>
      </c>
      <c r="T112" s="281">
        <f t="shared" si="35"/>
        <v>349.75330649798735</v>
      </c>
      <c r="U112" s="281"/>
      <c r="V112" s="131">
        <f t="shared" si="32"/>
        <v>0.14538505630906812</v>
      </c>
      <c r="W112" s="54"/>
      <c r="X112" s="58">
        <v>0</v>
      </c>
      <c r="Y112" s="58">
        <v>0</v>
      </c>
      <c r="Z112" s="58">
        <v>0</v>
      </c>
      <c r="AA112" s="58">
        <v>0</v>
      </c>
      <c r="AB112" s="58">
        <v>0</v>
      </c>
      <c r="AC112" s="58">
        <v>0</v>
      </c>
      <c r="AD112" s="58">
        <v>0</v>
      </c>
      <c r="AE112" s="58">
        <v>0</v>
      </c>
      <c r="AF112" s="58">
        <v>682325</v>
      </c>
      <c r="AG112" s="58">
        <v>155450</v>
      </c>
      <c r="AH112" s="58">
        <v>1948072</v>
      </c>
      <c r="AI112" s="58">
        <v>30021</v>
      </c>
      <c r="AJ112" s="58">
        <v>122593</v>
      </c>
      <c r="AK112" s="58">
        <v>1002530</v>
      </c>
      <c r="AL112" s="58">
        <v>12939866</v>
      </c>
      <c r="AM112" s="58">
        <v>0</v>
      </c>
      <c r="AN112" s="58">
        <v>0</v>
      </c>
      <c r="AO112" s="58">
        <v>0</v>
      </c>
      <c r="AP112" s="58">
        <v>0</v>
      </c>
      <c r="AQ112" s="58">
        <v>635728</v>
      </c>
      <c r="AR112" s="58">
        <v>747318</v>
      </c>
      <c r="AS112" s="58">
        <v>7249</v>
      </c>
      <c r="AT112" s="58">
        <v>0</v>
      </c>
      <c r="AU112" s="58">
        <v>5504</v>
      </c>
      <c r="AV112" s="61">
        <v>0</v>
      </c>
      <c r="AW112" s="93">
        <f t="shared" si="33"/>
        <v>0</v>
      </c>
      <c r="AX112" s="58">
        <v>0</v>
      </c>
      <c r="AY112" s="58">
        <v>0</v>
      </c>
      <c r="AZ112" s="58">
        <v>0</v>
      </c>
      <c r="BA112" s="58">
        <v>0</v>
      </c>
      <c r="BB112" s="58">
        <v>0</v>
      </c>
      <c r="BC112" s="58">
        <v>0</v>
      </c>
      <c r="BD112" s="58">
        <v>0</v>
      </c>
      <c r="BE112" s="58">
        <v>0</v>
      </c>
      <c r="BF112" s="58">
        <v>0</v>
      </c>
      <c r="BG112" s="58">
        <v>0</v>
      </c>
      <c r="BH112" s="58">
        <v>0</v>
      </c>
      <c r="BI112" s="58">
        <v>0</v>
      </c>
      <c r="BJ112" s="58">
        <v>0</v>
      </c>
      <c r="BK112" s="58">
        <v>0</v>
      </c>
      <c r="BL112" s="58">
        <v>0</v>
      </c>
      <c r="BM112" s="19">
        <v>612801</v>
      </c>
      <c r="BN112" s="32">
        <f t="shared" si="47"/>
        <v>352.38700402530191</v>
      </c>
      <c r="BO112" s="281"/>
      <c r="BP112" s="19">
        <v>13365557</v>
      </c>
      <c r="BQ112" s="19">
        <v>190040112</v>
      </c>
      <c r="BR112" s="19">
        <v>204018464</v>
      </c>
      <c r="BS112" s="19">
        <v>2091.62988</v>
      </c>
      <c r="BT112" s="19">
        <v>1739</v>
      </c>
      <c r="BU112" s="4"/>
      <c r="BV112" s="175">
        <f t="shared" si="36"/>
        <v>-0.74015142711770665</v>
      </c>
    </row>
    <row r="113" spans="1:74" s="20" customFormat="1" x14ac:dyDescent="0.25">
      <c r="A113" s="48" t="s">
        <v>144</v>
      </c>
      <c r="B113" s="252"/>
      <c r="C113" s="88">
        <v>0</v>
      </c>
      <c r="D113" s="141">
        <v>1997</v>
      </c>
      <c r="E113" s="57">
        <v>12</v>
      </c>
      <c r="F113" s="58">
        <v>16127103</v>
      </c>
      <c r="G113" s="58">
        <v>11749183</v>
      </c>
      <c r="H113" s="179">
        <f t="shared" si="45"/>
        <v>2.6837363405452819</v>
      </c>
      <c r="I113" s="58">
        <f t="shared" si="34"/>
        <v>4377920</v>
      </c>
      <c r="J113" s="59"/>
      <c r="K113" s="58">
        <f t="shared" si="28"/>
        <v>4377920</v>
      </c>
      <c r="L113" s="58">
        <f t="shared" si="29"/>
        <v>2517.4928119608971</v>
      </c>
      <c r="M113" s="59"/>
      <c r="N113" s="59"/>
      <c r="O113" s="58">
        <v>82699</v>
      </c>
      <c r="P113" s="31">
        <f t="shared" si="30"/>
        <v>1.8890020831810541E-2</v>
      </c>
      <c r="Q113" s="58">
        <v>82880</v>
      </c>
      <c r="R113" s="93">
        <f t="shared" si="31"/>
        <v>1.893136466632556E-2</v>
      </c>
      <c r="S113" s="73">
        <f t="shared" si="54"/>
        <v>806476</v>
      </c>
      <c r="T113" s="281">
        <f t="shared" si="35"/>
        <v>463.75848188614145</v>
      </c>
      <c r="U113" s="281"/>
      <c r="V113" s="131">
        <f t="shared" si="32"/>
        <v>0.18421442146041955</v>
      </c>
      <c r="W113" s="54"/>
      <c r="X113" s="58">
        <v>0</v>
      </c>
      <c r="Y113" s="58">
        <v>0</v>
      </c>
      <c r="Z113" s="58">
        <v>0</v>
      </c>
      <c r="AA113" s="58">
        <v>0</v>
      </c>
      <c r="AB113" s="58">
        <v>0</v>
      </c>
      <c r="AC113" s="58">
        <v>0</v>
      </c>
      <c r="AD113" s="58">
        <v>0</v>
      </c>
      <c r="AE113" s="58">
        <v>0</v>
      </c>
      <c r="AF113" s="58">
        <v>957054</v>
      </c>
      <c r="AG113" s="58">
        <v>130217</v>
      </c>
      <c r="AH113" s="58">
        <v>1644003</v>
      </c>
      <c r="AI113" s="58">
        <v>16652</v>
      </c>
      <c r="AJ113" s="58">
        <v>151244</v>
      </c>
      <c r="AK113" s="58">
        <v>919812</v>
      </c>
      <c r="AL113" s="58">
        <v>14483100</v>
      </c>
      <c r="AM113" s="58">
        <v>0</v>
      </c>
      <c r="AN113" s="58">
        <v>0</v>
      </c>
      <c r="AO113" s="58">
        <v>0</v>
      </c>
      <c r="AP113" s="58">
        <v>0</v>
      </c>
      <c r="AQ113" s="58">
        <v>653564</v>
      </c>
      <c r="AR113" s="58">
        <v>552990</v>
      </c>
      <c r="AS113" s="58">
        <v>10210</v>
      </c>
      <c r="AT113" s="58">
        <v>0</v>
      </c>
      <c r="AU113" s="58">
        <v>14122</v>
      </c>
      <c r="AV113" s="61">
        <v>0</v>
      </c>
      <c r="AW113" s="93">
        <f t="shared" si="33"/>
        <v>0</v>
      </c>
      <c r="AX113" s="58">
        <v>0</v>
      </c>
      <c r="AY113" s="58">
        <v>0</v>
      </c>
      <c r="AZ113" s="58">
        <v>0</v>
      </c>
      <c r="BA113" s="58">
        <v>0</v>
      </c>
      <c r="BB113" s="58">
        <v>0</v>
      </c>
      <c r="BC113" s="58">
        <v>0</v>
      </c>
      <c r="BD113" s="58">
        <v>0</v>
      </c>
      <c r="BE113" s="58">
        <v>0</v>
      </c>
      <c r="BF113" s="58">
        <v>0</v>
      </c>
      <c r="BG113" s="58">
        <v>0</v>
      </c>
      <c r="BH113" s="58">
        <v>0</v>
      </c>
      <c r="BI113" s="58">
        <v>0</v>
      </c>
      <c r="BJ113" s="58">
        <v>0</v>
      </c>
      <c r="BK113" s="58">
        <v>0</v>
      </c>
      <c r="BL113" s="58">
        <v>0</v>
      </c>
      <c r="BM113" s="19">
        <v>707788</v>
      </c>
      <c r="BN113" s="32">
        <f t="shared" si="47"/>
        <v>407.00862564692352</v>
      </c>
      <c r="BO113" s="281"/>
      <c r="BP113" s="19">
        <v>8991065</v>
      </c>
      <c r="BQ113" s="19">
        <v>309438624</v>
      </c>
      <c r="BR113" s="19">
        <v>319137472</v>
      </c>
      <c r="BS113" s="19">
        <v>2096.3501000000001</v>
      </c>
      <c r="BT113" s="19">
        <v>1739</v>
      </c>
      <c r="BU113" s="4"/>
      <c r="BV113" s="175">
        <f t="shared" si="36"/>
        <v>-0.73902433911315957</v>
      </c>
    </row>
    <row r="114" spans="1:74" s="20" customFormat="1" x14ac:dyDescent="0.25">
      <c r="A114" s="48" t="s">
        <v>144</v>
      </c>
      <c r="B114" s="252"/>
      <c r="C114" s="88">
        <v>0</v>
      </c>
      <c r="D114" s="141">
        <v>1998</v>
      </c>
      <c r="E114" s="57">
        <v>12</v>
      </c>
      <c r="F114" s="58">
        <v>18221194</v>
      </c>
      <c r="G114" s="58">
        <v>13340001</v>
      </c>
      <c r="H114" s="179">
        <f t="shared" si="45"/>
        <v>2.7329386484000939</v>
      </c>
      <c r="I114" s="58">
        <f t="shared" si="34"/>
        <v>4881193</v>
      </c>
      <c r="J114" s="59"/>
      <c r="K114" s="58">
        <f t="shared" si="28"/>
        <v>4881193</v>
      </c>
      <c r="L114" s="58">
        <f t="shared" si="29"/>
        <v>2806.8964922369178</v>
      </c>
      <c r="M114" s="59"/>
      <c r="N114" s="59"/>
      <c r="O114" s="58">
        <v>248863</v>
      </c>
      <c r="P114" s="31">
        <f t="shared" si="30"/>
        <v>5.0984052464223398E-2</v>
      </c>
      <c r="Q114" s="58">
        <v>102029</v>
      </c>
      <c r="R114" s="93">
        <f t="shared" si="31"/>
        <v>2.090247199813652E-2</v>
      </c>
      <c r="S114" s="73">
        <f t="shared" si="54"/>
        <v>853246</v>
      </c>
      <c r="T114" s="281">
        <f t="shared" si="35"/>
        <v>490.65324899367454</v>
      </c>
      <c r="U114" s="281"/>
      <c r="V114" s="131">
        <f t="shared" si="32"/>
        <v>0.17480275826012207</v>
      </c>
      <c r="W114" s="54"/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1043996</v>
      </c>
      <c r="AG114" s="58">
        <v>131294</v>
      </c>
      <c r="AH114" s="58">
        <v>2184204</v>
      </c>
      <c r="AI114" s="58">
        <v>12056</v>
      </c>
      <c r="AJ114" s="58">
        <v>154069</v>
      </c>
      <c r="AK114" s="58">
        <v>1178179</v>
      </c>
      <c r="AL114" s="58">
        <v>16036990</v>
      </c>
      <c r="AM114" s="58">
        <v>0</v>
      </c>
      <c r="AN114" s="58">
        <v>0</v>
      </c>
      <c r="AO114" s="58">
        <v>0</v>
      </c>
      <c r="AP114" s="58">
        <v>0</v>
      </c>
      <c r="AQ114" s="58">
        <v>290311</v>
      </c>
      <c r="AR114" s="58">
        <v>830692</v>
      </c>
      <c r="AS114" s="58">
        <v>27440</v>
      </c>
      <c r="AT114" s="58">
        <v>4475</v>
      </c>
      <c r="AU114" s="58">
        <v>4543</v>
      </c>
      <c r="AV114" s="61">
        <v>0</v>
      </c>
      <c r="AW114" s="93">
        <f t="shared" si="33"/>
        <v>0</v>
      </c>
      <c r="AX114" s="58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8">
        <v>0</v>
      </c>
      <c r="BG114" s="58">
        <v>0</v>
      </c>
      <c r="BH114" s="58">
        <v>0</v>
      </c>
      <c r="BI114" s="58">
        <v>0</v>
      </c>
      <c r="BJ114" s="58">
        <v>0</v>
      </c>
      <c r="BK114" s="58">
        <v>0</v>
      </c>
      <c r="BL114" s="58">
        <v>0</v>
      </c>
      <c r="BM114" s="19">
        <v>734962</v>
      </c>
      <c r="BN114" s="32">
        <f t="shared" si="47"/>
        <v>422.63484761357103</v>
      </c>
      <c r="BO114" s="281"/>
      <c r="BP114" s="19">
        <v>2121302</v>
      </c>
      <c r="BQ114" s="19">
        <v>470604448</v>
      </c>
      <c r="BR114" s="19">
        <v>473460704</v>
      </c>
      <c r="BS114" s="19">
        <v>2098</v>
      </c>
      <c r="BT114" s="19">
        <v>1739</v>
      </c>
      <c r="BU114" s="4"/>
      <c r="BV114" s="175">
        <f t="shared" si="36"/>
        <v>-0.73863097660269617</v>
      </c>
    </row>
    <row r="115" spans="1:74" s="20" customFormat="1" x14ac:dyDescent="0.25">
      <c r="A115" s="48" t="s">
        <v>144</v>
      </c>
      <c r="B115" s="252"/>
      <c r="C115" s="88">
        <v>0</v>
      </c>
      <c r="D115" s="141">
        <v>1999</v>
      </c>
      <c r="E115" s="57">
        <v>12</v>
      </c>
      <c r="F115" s="58">
        <v>15756622</v>
      </c>
      <c r="G115" s="58">
        <v>11050284</v>
      </c>
      <c r="H115" s="179">
        <f t="shared" si="45"/>
        <v>2.3479580089657821</v>
      </c>
      <c r="I115" s="58">
        <f t="shared" si="34"/>
        <v>4706338</v>
      </c>
      <c r="J115" s="59"/>
      <c r="K115" s="58">
        <f t="shared" si="28"/>
        <v>4706338</v>
      </c>
      <c r="L115" s="58">
        <f t="shared" si="29"/>
        <v>2706.3473260494538</v>
      </c>
      <c r="M115" s="59"/>
      <c r="N115" s="59"/>
      <c r="O115" s="58">
        <v>181693</v>
      </c>
      <c r="P115" s="31">
        <f t="shared" si="30"/>
        <v>3.8606024471680531E-2</v>
      </c>
      <c r="Q115" s="58">
        <v>40645</v>
      </c>
      <c r="R115" s="93">
        <f t="shared" si="31"/>
        <v>8.6362262973887546E-3</v>
      </c>
      <c r="S115" s="73">
        <f t="shared" si="54"/>
        <v>821561</v>
      </c>
      <c r="T115" s="281">
        <f t="shared" si="35"/>
        <v>472.43300747556066</v>
      </c>
      <c r="U115" s="281"/>
      <c r="V115" s="131">
        <f t="shared" si="32"/>
        <v>0.17456481026224635</v>
      </c>
      <c r="W115" s="54"/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0</v>
      </c>
      <c r="AF115" s="58">
        <v>1522776</v>
      </c>
      <c r="AG115" s="58">
        <v>118071</v>
      </c>
      <c r="AH115" s="58">
        <v>1761872</v>
      </c>
      <c r="AI115" s="58">
        <v>5600</v>
      </c>
      <c r="AJ115" s="58">
        <v>148640</v>
      </c>
      <c r="AK115" s="58">
        <v>929137</v>
      </c>
      <c r="AL115" s="58">
        <v>13994750</v>
      </c>
      <c r="AM115" s="58">
        <v>0</v>
      </c>
      <c r="AN115" s="58">
        <v>0</v>
      </c>
      <c r="AO115" s="58">
        <v>0</v>
      </c>
      <c r="AP115" s="58">
        <v>0</v>
      </c>
      <c r="AQ115" s="58">
        <v>229151</v>
      </c>
      <c r="AR115" s="58">
        <v>706905</v>
      </c>
      <c r="AS115" s="58">
        <v>-631</v>
      </c>
      <c r="AT115" s="58">
        <v>0</v>
      </c>
      <c r="AU115" s="58">
        <v>2790</v>
      </c>
      <c r="AV115" s="61">
        <v>0</v>
      </c>
      <c r="AW115" s="93">
        <f t="shared" si="33"/>
        <v>0</v>
      </c>
      <c r="AX115" s="58">
        <v>0</v>
      </c>
      <c r="AY115" s="58">
        <v>0</v>
      </c>
      <c r="AZ115" s="58">
        <v>0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0</v>
      </c>
      <c r="BG115" s="58">
        <v>0</v>
      </c>
      <c r="BH115" s="58">
        <v>0</v>
      </c>
      <c r="BI115" s="58">
        <v>0</v>
      </c>
      <c r="BJ115" s="58">
        <v>0</v>
      </c>
      <c r="BK115" s="58">
        <v>0</v>
      </c>
      <c r="BL115" s="58">
        <v>0</v>
      </c>
      <c r="BM115" s="19">
        <v>710947</v>
      </c>
      <c r="BN115" s="32">
        <f t="shared" si="47"/>
        <v>408.82518688901666</v>
      </c>
      <c r="BO115" s="281"/>
      <c r="BP115" s="19">
        <v>5961070</v>
      </c>
      <c r="BQ115" s="19">
        <v>543477504</v>
      </c>
      <c r="BR115" s="19">
        <v>550149504</v>
      </c>
      <c r="BS115" s="19">
        <v>2098</v>
      </c>
      <c r="BT115" s="19">
        <v>1739</v>
      </c>
      <c r="BU115" s="4"/>
      <c r="BV115" s="175">
        <f t="shared" si="36"/>
        <v>-0.73863097660269617</v>
      </c>
    </row>
    <row r="116" spans="1:74" s="20" customFormat="1" x14ac:dyDescent="0.25">
      <c r="A116" s="48" t="s">
        <v>144</v>
      </c>
      <c r="B116" s="252"/>
      <c r="C116" s="88">
        <v>0</v>
      </c>
      <c r="D116" s="141">
        <v>2000</v>
      </c>
      <c r="E116" s="57">
        <v>12</v>
      </c>
      <c r="F116" s="58">
        <v>16656425</v>
      </c>
      <c r="G116" s="58">
        <v>11074965</v>
      </c>
      <c r="H116" s="179">
        <f t="shared" si="45"/>
        <v>1.984241578368384</v>
      </c>
      <c r="I116" s="58">
        <f t="shared" si="34"/>
        <v>5581460</v>
      </c>
      <c r="J116" s="59"/>
      <c r="K116" s="58">
        <f t="shared" si="28"/>
        <v>5581460</v>
      </c>
      <c r="L116" s="58">
        <f t="shared" si="29"/>
        <v>3209.5802185163889</v>
      </c>
      <c r="M116" s="59"/>
      <c r="N116" s="59"/>
      <c r="O116" s="58">
        <v>252509</v>
      </c>
      <c r="P116" s="31">
        <f t="shared" si="30"/>
        <v>4.5240671795551704E-2</v>
      </c>
      <c r="Q116" s="58">
        <v>97048</v>
      </c>
      <c r="R116" s="93">
        <f t="shared" si="31"/>
        <v>1.7387565260702398E-2</v>
      </c>
      <c r="S116" s="73">
        <f t="shared" si="54"/>
        <v>1057450</v>
      </c>
      <c r="T116" s="281">
        <f t="shared" si="35"/>
        <v>608.07935595169636</v>
      </c>
      <c r="U116" s="281"/>
      <c r="V116" s="131">
        <f t="shared" si="32"/>
        <v>0.18945759711616675</v>
      </c>
      <c r="W116" s="54"/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0</v>
      </c>
      <c r="AF116" s="58">
        <v>1451874</v>
      </c>
      <c r="AG116" s="58">
        <v>127443</v>
      </c>
      <c r="AH116" s="58">
        <v>2357204</v>
      </c>
      <c r="AI116" s="58">
        <v>1468</v>
      </c>
      <c r="AJ116" s="58">
        <v>146019</v>
      </c>
      <c r="AK116" s="58">
        <v>614639</v>
      </c>
      <c r="AL116" s="58">
        <v>14299221</v>
      </c>
      <c r="AM116" s="58">
        <v>0</v>
      </c>
      <c r="AN116" s="58">
        <v>0</v>
      </c>
      <c r="AO116" s="58">
        <v>0</v>
      </c>
      <c r="AP116" s="58">
        <v>0</v>
      </c>
      <c r="AQ116" s="58">
        <v>219356</v>
      </c>
      <c r="AR116" s="58">
        <v>1588873</v>
      </c>
      <c r="AS116" s="58">
        <v>6589</v>
      </c>
      <c r="AT116" s="58">
        <v>0</v>
      </c>
      <c r="AU116" s="58">
        <v>18192</v>
      </c>
      <c r="AV116" s="61">
        <v>0</v>
      </c>
      <c r="AW116" s="93">
        <f t="shared" si="33"/>
        <v>0</v>
      </c>
      <c r="AX116" s="58">
        <v>0</v>
      </c>
      <c r="AY116" s="58">
        <v>0</v>
      </c>
      <c r="AZ116" s="58">
        <v>0</v>
      </c>
      <c r="BA116" s="58">
        <v>0</v>
      </c>
      <c r="BB116" s="58">
        <v>0</v>
      </c>
      <c r="BC116" s="58">
        <v>0</v>
      </c>
      <c r="BD116" s="58">
        <v>0</v>
      </c>
      <c r="BE116" s="58">
        <v>0</v>
      </c>
      <c r="BF116" s="58">
        <v>0</v>
      </c>
      <c r="BG116" s="58">
        <v>0</v>
      </c>
      <c r="BH116" s="58">
        <v>0</v>
      </c>
      <c r="BI116" s="58">
        <v>0</v>
      </c>
      <c r="BJ116" s="58">
        <v>0</v>
      </c>
      <c r="BK116" s="58">
        <v>0</v>
      </c>
      <c r="BL116" s="58">
        <v>0</v>
      </c>
      <c r="BM116" s="19">
        <v>727982</v>
      </c>
      <c r="BN116" s="32">
        <f t="shared" si="47"/>
        <v>418.62104657849341</v>
      </c>
      <c r="BO116" s="281"/>
      <c r="BP116" s="19">
        <v>-33697584</v>
      </c>
      <c r="BQ116" s="19">
        <v>1072474880</v>
      </c>
      <c r="BR116" s="19">
        <v>1039505280</v>
      </c>
      <c r="BS116" s="19">
        <v>2118</v>
      </c>
      <c r="BT116" s="19">
        <v>1739</v>
      </c>
      <c r="BU116" s="4"/>
      <c r="BV116" s="175">
        <f t="shared" si="36"/>
        <v>-0.73388710800014145</v>
      </c>
    </row>
    <row r="117" spans="1:74" s="20" customFormat="1" x14ac:dyDescent="0.25">
      <c r="A117" s="48" t="s">
        <v>144</v>
      </c>
      <c r="B117" s="252"/>
      <c r="C117" s="88">
        <v>0</v>
      </c>
      <c r="D117" s="141">
        <v>2001</v>
      </c>
      <c r="E117" s="57">
        <v>12</v>
      </c>
      <c r="F117" s="58">
        <v>16129214</v>
      </c>
      <c r="G117" s="58">
        <v>9888820</v>
      </c>
      <c r="H117" s="179">
        <f t="shared" si="45"/>
        <v>1.5846467386514378</v>
      </c>
      <c r="I117" s="58">
        <f t="shared" si="34"/>
        <v>6240394</v>
      </c>
      <c r="J117" s="59"/>
      <c r="K117" s="58">
        <f t="shared" si="28"/>
        <v>6240394</v>
      </c>
      <c r="L117" s="58">
        <f t="shared" si="29"/>
        <v>3588.4956871765385</v>
      </c>
      <c r="M117" s="59"/>
      <c r="N117" s="59"/>
      <c r="O117" s="58">
        <v>526551</v>
      </c>
      <c r="P117" s="31">
        <f t="shared" si="30"/>
        <v>8.4377845373224833E-2</v>
      </c>
      <c r="Q117" s="58">
        <v>128500</v>
      </c>
      <c r="R117" s="93">
        <f t="shared" si="31"/>
        <v>2.0591648540140253E-2</v>
      </c>
      <c r="S117" s="73">
        <f t="shared" si="54"/>
        <v>959898</v>
      </c>
      <c r="T117" s="281">
        <f t="shared" si="35"/>
        <v>551.98274870615296</v>
      </c>
      <c r="U117" s="281"/>
      <c r="V117" s="131">
        <f t="shared" si="32"/>
        <v>0.15382009533372412</v>
      </c>
      <c r="W117" s="54"/>
      <c r="X117" s="58">
        <v>0</v>
      </c>
      <c r="Y117" s="58">
        <v>0</v>
      </c>
      <c r="Z117" s="58">
        <v>0</v>
      </c>
      <c r="AA117" s="58">
        <v>0</v>
      </c>
      <c r="AB117" s="58">
        <v>0</v>
      </c>
      <c r="AC117" s="58">
        <v>0</v>
      </c>
      <c r="AD117" s="58">
        <v>0</v>
      </c>
      <c r="AE117" s="58">
        <v>0</v>
      </c>
      <c r="AF117" s="58">
        <v>2099226</v>
      </c>
      <c r="AG117" s="58">
        <v>138343</v>
      </c>
      <c r="AH117" s="58">
        <v>2237766</v>
      </c>
      <c r="AI117" s="58">
        <v>500</v>
      </c>
      <c r="AJ117" s="58">
        <v>122599</v>
      </c>
      <c r="AK117" s="58">
        <v>970101</v>
      </c>
      <c r="AL117" s="58">
        <v>13891448</v>
      </c>
      <c r="AM117" s="58">
        <v>0</v>
      </c>
      <c r="AN117" s="58">
        <v>0</v>
      </c>
      <c r="AO117" s="58">
        <v>0</v>
      </c>
      <c r="AP117" s="58">
        <v>0</v>
      </c>
      <c r="AQ117" s="58">
        <v>165854</v>
      </c>
      <c r="AR117" s="58">
        <v>1069865</v>
      </c>
      <c r="AS117" s="58">
        <v>35475</v>
      </c>
      <c r="AT117" s="58">
        <v>0</v>
      </c>
      <c r="AU117" s="58">
        <v>23482</v>
      </c>
      <c r="AV117" s="61">
        <v>0</v>
      </c>
      <c r="AW117" s="93">
        <f t="shared" si="33"/>
        <v>0</v>
      </c>
      <c r="AX117" s="58">
        <v>0</v>
      </c>
      <c r="AY117" s="58">
        <v>0</v>
      </c>
      <c r="AZ117" s="58">
        <v>0</v>
      </c>
      <c r="BA117" s="58">
        <v>0</v>
      </c>
      <c r="BB117" s="58">
        <v>0</v>
      </c>
      <c r="BC117" s="58">
        <v>0</v>
      </c>
      <c r="BD117" s="58">
        <v>0</v>
      </c>
      <c r="BE117" s="58">
        <v>0</v>
      </c>
      <c r="BF117" s="58">
        <v>0</v>
      </c>
      <c r="BG117" s="58">
        <v>0</v>
      </c>
      <c r="BH117" s="58">
        <v>0</v>
      </c>
      <c r="BI117" s="58">
        <v>0</v>
      </c>
      <c r="BJ117" s="58">
        <v>0</v>
      </c>
      <c r="BK117" s="58">
        <v>0</v>
      </c>
      <c r="BL117" s="58">
        <v>0</v>
      </c>
      <c r="BM117" s="19">
        <v>899145</v>
      </c>
      <c r="BN117" s="32">
        <f t="shared" si="47"/>
        <v>517.04715353651522</v>
      </c>
      <c r="BO117" s="281"/>
      <c r="BP117" s="19">
        <v>-152001216</v>
      </c>
      <c r="BQ117" s="19">
        <v>708320704</v>
      </c>
      <c r="BR117" s="19">
        <v>557218624</v>
      </c>
      <c r="BS117" s="19">
        <v>2164.6999500000002</v>
      </c>
      <c r="BT117" s="19">
        <v>1739</v>
      </c>
      <c r="BU117" s="4"/>
      <c r="BV117" s="175">
        <f t="shared" si="36"/>
        <v>-0.72298235127685695</v>
      </c>
    </row>
    <row r="118" spans="1:74" s="20" customFormat="1" x14ac:dyDescent="0.25">
      <c r="A118" s="48" t="s">
        <v>144</v>
      </c>
      <c r="B118" s="252"/>
      <c r="C118" s="88">
        <v>0</v>
      </c>
      <c r="D118" s="141">
        <v>2002</v>
      </c>
      <c r="E118" s="57">
        <v>12</v>
      </c>
      <c r="F118" s="58">
        <v>13592302</v>
      </c>
      <c r="G118" s="58">
        <v>8441228</v>
      </c>
      <c r="H118" s="179">
        <f t="shared" si="45"/>
        <v>1.6387316509139647</v>
      </c>
      <c r="I118" s="58">
        <f t="shared" si="34"/>
        <v>5151074</v>
      </c>
      <c r="J118" s="59"/>
      <c r="K118" s="58">
        <f t="shared" si="28"/>
        <v>5151074</v>
      </c>
      <c r="L118" s="58">
        <f t="shared" si="29"/>
        <v>2962.0897067280048</v>
      </c>
      <c r="M118" s="59"/>
      <c r="N118" s="59"/>
      <c r="O118" s="58">
        <v>301663</v>
      </c>
      <c r="P118" s="31">
        <f t="shared" si="30"/>
        <v>5.8563126835296873E-2</v>
      </c>
      <c r="Q118" s="58">
        <v>115440</v>
      </c>
      <c r="R118" s="93">
        <f t="shared" si="31"/>
        <v>2.2410860337086985E-2</v>
      </c>
      <c r="S118" s="73">
        <f t="shared" si="54"/>
        <v>966064</v>
      </c>
      <c r="T118" s="281">
        <f t="shared" si="35"/>
        <v>555.52846463484764</v>
      </c>
      <c r="U118" s="281"/>
      <c r="V118" s="131">
        <f t="shared" si="32"/>
        <v>0.1875461311563375</v>
      </c>
      <c r="W118" s="54"/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0</v>
      </c>
      <c r="AF118" s="58">
        <v>2054685</v>
      </c>
      <c r="AG118" s="58">
        <v>138292</v>
      </c>
      <c r="AH118" s="58">
        <v>1470542</v>
      </c>
      <c r="AI118" s="58">
        <v>2882</v>
      </c>
      <c r="AJ118" s="58">
        <v>112411</v>
      </c>
      <c r="AK118" s="58">
        <v>114217</v>
      </c>
      <c r="AL118" s="58">
        <v>12121760</v>
      </c>
      <c r="AM118" s="58">
        <v>0</v>
      </c>
      <c r="AN118" s="58">
        <v>0</v>
      </c>
      <c r="AO118" s="58">
        <v>0</v>
      </c>
      <c r="AP118" s="58">
        <v>0</v>
      </c>
      <c r="AQ118" s="58">
        <v>130269</v>
      </c>
      <c r="AR118" s="58">
        <v>1187787</v>
      </c>
      <c r="AS118" s="58">
        <v>18435</v>
      </c>
      <c r="AT118" s="58">
        <v>0</v>
      </c>
      <c r="AU118" s="58">
        <v>8929</v>
      </c>
      <c r="AV118" s="61">
        <v>0</v>
      </c>
      <c r="AW118" s="93">
        <f t="shared" si="33"/>
        <v>0</v>
      </c>
      <c r="AX118" s="58">
        <v>0</v>
      </c>
      <c r="AY118" s="58">
        <v>0</v>
      </c>
      <c r="AZ118" s="58">
        <v>0</v>
      </c>
      <c r="BA118" s="58">
        <v>0</v>
      </c>
      <c r="BB118" s="58">
        <v>0</v>
      </c>
      <c r="BC118" s="58">
        <v>0</v>
      </c>
      <c r="BD118" s="58">
        <v>0</v>
      </c>
      <c r="BE118" s="58">
        <v>0</v>
      </c>
      <c r="BF118" s="58">
        <v>0</v>
      </c>
      <c r="BG118" s="58">
        <v>0</v>
      </c>
      <c r="BH118" s="58">
        <v>0</v>
      </c>
      <c r="BI118" s="58">
        <v>0</v>
      </c>
      <c r="BJ118" s="58">
        <v>0</v>
      </c>
      <c r="BK118" s="58">
        <v>0</v>
      </c>
      <c r="BL118" s="58">
        <v>0</v>
      </c>
      <c r="BM118" s="19">
        <v>1004616</v>
      </c>
      <c r="BN118" s="32">
        <f t="shared" si="47"/>
        <v>577.69752731454855</v>
      </c>
      <c r="BO118" s="281"/>
      <c r="BP118" s="19">
        <v>109507408</v>
      </c>
      <c r="BQ118" s="19">
        <v>115282088</v>
      </c>
      <c r="BR118" s="19">
        <v>225794112</v>
      </c>
      <c r="BS118" s="19">
        <v>2154</v>
      </c>
      <c r="BT118" s="19">
        <v>1739</v>
      </c>
      <c r="BU118" s="4"/>
      <c r="BV118" s="175">
        <f t="shared" si="36"/>
        <v>-0.72545994222265042</v>
      </c>
    </row>
    <row r="119" spans="1:74" s="20" customFormat="1" x14ac:dyDescent="0.25">
      <c r="A119" s="48" t="s">
        <v>144</v>
      </c>
      <c r="B119" s="252"/>
      <c r="C119" s="88">
        <v>0</v>
      </c>
      <c r="D119" s="141">
        <v>2003</v>
      </c>
      <c r="E119" s="57">
        <v>12</v>
      </c>
      <c r="F119" s="58">
        <v>14989464</v>
      </c>
      <c r="G119" s="58">
        <v>9079188</v>
      </c>
      <c r="H119" s="179">
        <f t="shared" si="45"/>
        <v>1.5361698844520966</v>
      </c>
      <c r="I119" s="58">
        <f t="shared" si="34"/>
        <v>5910276</v>
      </c>
      <c r="J119" s="59"/>
      <c r="K119" s="58">
        <f t="shared" si="28"/>
        <v>5910276</v>
      </c>
      <c r="L119" s="58">
        <f t="shared" si="29"/>
        <v>3398.6635997699827</v>
      </c>
      <c r="M119" s="59"/>
      <c r="N119" s="59"/>
      <c r="O119" s="58">
        <v>426368</v>
      </c>
      <c r="P119" s="31">
        <f t="shared" si="30"/>
        <v>7.2140116637530977E-2</v>
      </c>
      <c r="Q119" s="58">
        <v>115042</v>
      </c>
      <c r="R119" s="93">
        <f t="shared" si="31"/>
        <v>1.9464742424888447E-2</v>
      </c>
      <c r="S119" s="73">
        <f t="shared" si="54"/>
        <v>1167554</v>
      </c>
      <c r="T119" s="281">
        <f t="shared" si="35"/>
        <v>671.39390454284069</v>
      </c>
      <c r="U119" s="281"/>
      <c r="V119" s="131">
        <f t="shared" si="32"/>
        <v>0.19754644283955605</v>
      </c>
      <c r="W119" s="54"/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1785068</v>
      </c>
      <c r="AG119" s="58">
        <v>254349</v>
      </c>
      <c r="AH119" s="58">
        <v>2150527</v>
      </c>
      <c r="AI119" s="58">
        <v>0</v>
      </c>
      <c r="AJ119" s="58">
        <v>108887</v>
      </c>
      <c r="AK119" s="58">
        <v>695328</v>
      </c>
      <c r="AL119" s="58">
        <v>12838937</v>
      </c>
      <c r="AM119" s="58">
        <v>0</v>
      </c>
      <c r="AN119" s="58">
        <v>0</v>
      </c>
      <c r="AO119" s="58">
        <v>0</v>
      </c>
      <c r="AP119" s="58">
        <v>0</v>
      </c>
      <c r="AQ119" s="58">
        <v>156830</v>
      </c>
      <c r="AR119" s="58">
        <v>1197871</v>
      </c>
      <c r="AS119" s="58">
        <v>1744</v>
      </c>
      <c r="AT119" s="58">
        <v>0</v>
      </c>
      <c r="AU119" s="58">
        <v>1235</v>
      </c>
      <c r="AV119" s="61">
        <v>0</v>
      </c>
      <c r="AW119" s="93">
        <f t="shared" si="33"/>
        <v>0</v>
      </c>
      <c r="AX119" s="58">
        <v>0</v>
      </c>
      <c r="AY119" s="58">
        <v>0</v>
      </c>
      <c r="AZ119" s="58">
        <v>0</v>
      </c>
      <c r="BA119" s="58">
        <v>0</v>
      </c>
      <c r="BB119" s="58">
        <v>0</v>
      </c>
      <c r="BC119" s="58">
        <v>0</v>
      </c>
      <c r="BD119" s="58">
        <v>0</v>
      </c>
      <c r="BE119" s="58">
        <v>0</v>
      </c>
      <c r="BF119" s="58">
        <v>0</v>
      </c>
      <c r="BG119" s="58">
        <v>0</v>
      </c>
      <c r="BH119" s="58">
        <v>0</v>
      </c>
      <c r="BI119" s="58">
        <v>0</v>
      </c>
      <c r="BJ119" s="58">
        <v>0</v>
      </c>
      <c r="BK119" s="58">
        <v>0</v>
      </c>
      <c r="BL119" s="58">
        <v>0</v>
      </c>
      <c r="BM119" s="19">
        <v>995177</v>
      </c>
      <c r="BN119" s="32">
        <f t="shared" si="47"/>
        <v>572.26969522714205</v>
      </c>
      <c r="BO119" s="281"/>
      <c r="BP119" s="19">
        <v>112065296</v>
      </c>
      <c r="BQ119" s="19">
        <v>148932688</v>
      </c>
      <c r="BR119" s="19">
        <v>261993152</v>
      </c>
      <c r="BS119" s="19">
        <v>2155</v>
      </c>
      <c r="BT119" s="19">
        <v>1739</v>
      </c>
      <c r="BU119" s="4"/>
      <c r="BV119" s="175">
        <f t="shared" si="36"/>
        <v>-0.72522786981189324</v>
      </c>
    </row>
    <row r="120" spans="1:74" s="20" customFormat="1" x14ac:dyDescent="0.25">
      <c r="A120" s="48" t="s">
        <v>144</v>
      </c>
      <c r="B120" s="252"/>
      <c r="C120" s="88">
        <v>0</v>
      </c>
      <c r="D120" s="141">
        <v>2004</v>
      </c>
      <c r="E120" s="57">
        <v>12</v>
      </c>
      <c r="F120" s="58">
        <v>16115328</v>
      </c>
      <c r="G120" s="58">
        <v>9455394</v>
      </c>
      <c r="H120" s="179">
        <f t="shared" si="45"/>
        <v>1.4197428983530467</v>
      </c>
      <c r="I120" s="58">
        <f t="shared" si="34"/>
        <v>6659934</v>
      </c>
      <c r="J120" s="59"/>
      <c r="K120" s="58">
        <f t="shared" si="28"/>
        <v>6659934</v>
      </c>
      <c r="L120" s="58">
        <f t="shared" si="29"/>
        <v>3771.1970554926388</v>
      </c>
      <c r="M120" s="59"/>
      <c r="N120" s="59"/>
      <c r="O120" s="58">
        <v>409169</v>
      </c>
      <c r="P120" s="31">
        <f t="shared" si="30"/>
        <v>6.1437395625842536E-2</v>
      </c>
      <c r="Q120" s="58">
        <v>154809</v>
      </c>
      <c r="R120" s="93">
        <f t="shared" si="31"/>
        <v>2.3244824948715707E-2</v>
      </c>
      <c r="S120" s="73">
        <f t="shared" si="54"/>
        <v>1312895</v>
      </c>
      <c r="T120" s="281">
        <f t="shared" si="35"/>
        <v>743.42865232163081</v>
      </c>
      <c r="U120" s="281"/>
      <c r="V120" s="131">
        <f t="shared" si="32"/>
        <v>0.19713333495497101</v>
      </c>
      <c r="W120" s="54"/>
      <c r="X120" s="58">
        <v>0</v>
      </c>
      <c r="Y120" s="58">
        <v>0</v>
      </c>
      <c r="Z120" s="58">
        <v>0</v>
      </c>
      <c r="AA120" s="58">
        <v>0</v>
      </c>
      <c r="AB120" s="58">
        <v>0</v>
      </c>
      <c r="AC120" s="58">
        <v>0</v>
      </c>
      <c r="AD120" s="58">
        <v>0</v>
      </c>
      <c r="AE120" s="58">
        <v>0</v>
      </c>
      <c r="AF120" s="58">
        <v>1760093</v>
      </c>
      <c r="AG120" s="58">
        <v>418183</v>
      </c>
      <c r="AH120" s="58">
        <v>2683329</v>
      </c>
      <c r="AI120" s="58">
        <v>0</v>
      </c>
      <c r="AJ120" s="58">
        <v>175275</v>
      </c>
      <c r="AK120" s="58">
        <v>921940</v>
      </c>
      <c r="AL120" s="58">
        <v>13431999</v>
      </c>
      <c r="AM120" s="58">
        <v>0</v>
      </c>
      <c r="AN120" s="58">
        <v>0</v>
      </c>
      <c r="AO120" s="58">
        <v>0</v>
      </c>
      <c r="AP120" s="58">
        <v>0</v>
      </c>
      <c r="AQ120" s="58">
        <v>164364</v>
      </c>
      <c r="AR120" s="58">
        <v>1327652</v>
      </c>
      <c r="AS120" s="58">
        <v>6067</v>
      </c>
      <c r="AT120" s="58">
        <v>0</v>
      </c>
      <c r="AU120" s="58">
        <v>9487</v>
      </c>
      <c r="AV120" s="61">
        <v>0</v>
      </c>
      <c r="AW120" s="93">
        <f t="shared" si="33"/>
        <v>0</v>
      </c>
      <c r="AX120" s="58">
        <v>0</v>
      </c>
      <c r="AY120" s="58">
        <v>0</v>
      </c>
      <c r="AZ120" s="58">
        <v>0</v>
      </c>
      <c r="BA120" s="58">
        <v>0</v>
      </c>
      <c r="BB120" s="58">
        <v>0</v>
      </c>
      <c r="BC120" s="58">
        <v>0</v>
      </c>
      <c r="BD120" s="58">
        <v>0</v>
      </c>
      <c r="BE120" s="58">
        <v>0</v>
      </c>
      <c r="BF120" s="58">
        <v>0</v>
      </c>
      <c r="BG120" s="58">
        <v>0</v>
      </c>
      <c r="BH120" s="58">
        <v>0</v>
      </c>
      <c r="BI120" s="58">
        <v>0</v>
      </c>
      <c r="BJ120" s="58">
        <v>0</v>
      </c>
      <c r="BK120" s="58">
        <v>0</v>
      </c>
      <c r="BL120" s="58">
        <v>0</v>
      </c>
      <c r="BM120" s="19">
        <v>1174128</v>
      </c>
      <c r="BN120" s="32">
        <f t="shared" si="47"/>
        <v>664.85164212910536</v>
      </c>
      <c r="BO120" s="281"/>
      <c r="BP120" s="19">
        <v>116339552</v>
      </c>
      <c r="BQ120" s="19">
        <v>172891712</v>
      </c>
      <c r="BR120" s="19">
        <v>290405408</v>
      </c>
      <c r="BS120" s="19">
        <v>2147</v>
      </c>
      <c r="BT120" s="19">
        <v>1766</v>
      </c>
      <c r="BU120" s="4"/>
      <c r="BV120" s="175">
        <f t="shared" si="36"/>
        <v>-0.71938403873661572</v>
      </c>
    </row>
    <row r="121" spans="1:74" s="20" customFormat="1" x14ac:dyDescent="0.25">
      <c r="A121" s="48" t="s">
        <v>144</v>
      </c>
      <c r="B121" s="252"/>
      <c r="C121" s="88">
        <v>0</v>
      </c>
      <c r="D121" s="141">
        <v>2005</v>
      </c>
      <c r="E121" s="57">
        <v>12</v>
      </c>
      <c r="F121" s="58">
        <v>16327683</v>
      </c>
      <c r="G121" s="58">
        <v>9846677</v>
      </c>
      <c r="H121" s="179">
        <f t="shared" si="45"/>
        <v>1.5193130510911423</v>
      </c>
      <c r="I121" s="58">
        <f t="shared" si="34"/>
        <v>6481006</v>
      </c>
      <c r="J121" s="59"/>
      <c r="K121" s="58">
        <f t="shared" si="28"/>
        <v>6481006</v>
      </c>
      <c r="L121" s="58">
        <f t="shared" si="29"/>
        <v>3669.8788221970553</v>
      </c>
      <c r="M121" s="59"/>
      <c r="N121" s="59"/>
      <c r="O121" s="58">
        <v>670773</v>
      </c>
      <c r="P121" s="31">
        <f t="shared" si="30"/>
        <v>0.10349828406269027</v>
      </c>
      <c r="Q121" s="58">
        <v>70626</v>
      </c>
      <c r="R121" s="93">
        <f t="shared" si="31"/>
        <v>1.0897382289107586E-2</v>
      </c>
      <c r="S121" s="73">
        <f t="shared" si="54"/>
        <v>1520559</v>
      </c>
      <c r="T121" s="281">
        <f t="shared" si="35"/>
        <v>861.01868629671571</v>
      </c>
      <c r="U121" s="281"/>
      <c r="V121" s="131">
        <f t="shared" si="32"/>
        <v>0.23461774298619689</v>
      </c>
      <c r="W121" s="54"/>
      <c r="X121" s="58">
        <v>0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0</v>
      </c>
      <c r="AF121" s="58">
        <v>1604219</v>
      </c>
      <c r="AG121" s="58">
        <v>368665</v>
      </c>
      <c r="AH121" s="58">
        <v>2250075</v>
      </c>
      <c r="AI121" s="58">
        <v>131689</v>
      </c>
      <c r="AJ121" s="58">
        <v>139096</v>
      </c>
      <c r="AK121" s="58">
        <v>808075</v>
      </c>
      <c r="AL121" s="58">
        <v>14077608</v>
      </c>
      <c r="AM121" s="58">
        <v>0</v>
      </c>
      <c r="AN121" s="58">
        <v>0</v>
      </c>
      <c r="AO121" s="58">
        <v>0</v>
      </c>
      <c r="AP121" s="58">
        <v>0</v>
      </c>
      <c r="AQ121" s="58">
        <v>225658</v>
      </c>
      <c r="AR121" s="58">
        <v>786451</v>
      </c>
      <c r="AS121" s="58">
        <v>154312</v>
      </c>
      <c r="AT121" s="58">
        <v>0</v>
      </c>
      <c r="AU121" s="58">
        <v>883</v>
      </c>
      <c r="AV121" s="61">
        <v>0</v>
      </c>
      <c r="AW121" s="93">
        <f t="shared" si="33"/>
        <v>0</v>
      </c>
      <c r="AX121" s="58">
        <v>0</v>
      </c>
      <c r="AY121" s="58">
        <v>0</v>
      </c>
      <c r="AZ121" s="58">
        <v>0</v>
      </c>
      <c r="BA121" s="58">
        <v>0</v>
      </c>
      <c r="BB121" s="58">
        <v>0</v>
      </c>
      <c r="BC121" s="58">
        <v>0</v>
      </c>
      <c r="BD121" s="58">
        <v>0</v>
      </c>
      <c r="BE121" s="58">
        <v>0</v>
      </c>
      <c r="BF121" s="58">
        <v>0</v>
      </c>
      <c r="BG121" s="58">
        <v>0</v>
      </c>
      <c r="BH121" s="58">
        <v>0</v>
      </c>
      <c r="BI121" s="58">
        <v>0</v>
      </c>
      <c r="BJ121" s="58">
        <v>0</v>
      </c>
      <c r="BK121" s="58">
        <v>0</v>
      </c>
      <c r="BL121" s="58">
        <v>0</v>
      </c>
      <c r="BM121" s="19">
        <v>679530</v>
      </c>
      <c r="BN121" s="32">
        <f t="shared" si="47"/>
        <v>384.78482446206118</v>
      </c>
      <c r="BO121" s="281"/>
      <c r="BP121" s="19">
        <v>67517680</v>
      </c>
      <c r="BQ121" s="19">
        <v>257077616</v>
      </c>
      <c r="BR121" s="19">
        <v>325274848</v>
      </c>
      <c r="BS121" s="19">
        <v>2136</v>
      </c>
      <c r="BT121" s="19">
        <v>1766</v>
      </c>
      <c r="BU121" s="4"/>
      <c r="BV121" s="175">
        <f t="shared" si="36"/>
        <v>-0.72195233763596356</v>
      </c>
    </row>
    <row r="122" spans="1:74" s="20" customFormat="1" ht="17.25" customHeight="1" x14ac:dyDescent="0.25">
      <c r="A122" s="48" t="s">
        <v>144</v>
      </c>
      <c r="B122" s="252"/>
      <c r="C122" s="88">
        <v>0</v>
      </c>
      <c r="D122" s="142">
        <v>2006</v>
      </c>
      <c r="E122" s="62">
        <v>12</v>
      </c>
      <c r="F122" s="63">
        <v>19547280</v>
      </c>
      <c r="G122" s="63">
        <v>11881367</v>
      </c>
      <c r="H122" s="179">
        <f t="shared" ref="H122:H146" si="55">G122/I122</f>
        <v>1.5498958832431309</v>
      </c>
      <c r="I122" s="63">
        <f t="shared" si="34"/>
        <v>7665913</v>
      </c>
      <c r="J122" s="59"/>
      <c r="K122" s="58">
        <f t="shared" si="28"/>
        <v>7665913</v>
      </c>
      <c r="L122" s="58">
        <f t="shared" si="29"/>
        <v>4340.8340883352212</v>
      </c>
      <c r="M122" s="59"/>
      <c r="N122" s="59"/>
      <c r="O122" s="63">
        <v>718741</v>
      </c>
      <c r="P122" s="29">
        <f t="shared" si="30"/>
        <v>9.3758042910218262E-2</v>
      </c>
      <c r="Q122" s="63">
        <v>107794</v>
      </c>
      <c r="R122" s="94">
        <f t="shared" si="31"/>
        <v>1.4061469260086829E-2</v>
      </c>
      <c r="S122" s="73">
        <f t="shared" ref="S122:S130" si="56">SUM(W122:AE122)</f>
        <v>1946982</v>
      </c>
      <c r="T122" s="281">
        <f t="shared" si="35"/>
        <v>1102.4813137032843</v>
      </c>
      <c r="U122" s="281"/>
      <c r="V122" s="131">
        <f t="shared" si="32"/>
        <v>0.25397914116687731</v>
      </c>
      <c r="W122" s="127">
        <v>-6011</v>
      </c>
      <c r="X122" s="127">
        <v>16212</v>
      </c>
      <c r="Y122" s="127">
        <v>1165928</v>
      </c>
      <c r="Z122" s="127">
        <v>770853</v>
      </c>
      <c r="AA122" s="19"/>
      <c r="AB122" s="19"/>
      <c r="AC122" s="19"/>
      <c r="AD122" s="19"/>
      <c r="AE122" s="19"/>
      <c r="AF122" s="63">
        <v>1698115</v>
      </c>
      <c r="AG122" s="63">
        <v>418687</v>
      </c>
      <c r="AH122" s="63">
        <v>2750343</v>
      </c>
      <c r="AI122" s="63">
        <v>54287</v>
      </c>
      <c r="AJ122" s="63">
        <v>169000</v>
      </c>
      <c r="AK122" s="63">
        <v>962501</v>
      </c>
      <c r="AL122" s="63">
        <v>16796936</v>
      </c>
      <c r="AM122" s="63">
        <v>0</v>
      </c>
      <c r="AN122" s="63">
        <v>0</v>
      </c>
      <c r="AO122" s="63">
        <v>0</v>
      </c>
      <c r="AP122" s="63">
        <v>0</v>
      </c>
      <c r="AQ122" s="63">
        <v>274938</v>
      </c>
      <c r="AR122" s="63">
        <v>1115863</v>
      </c>
      <c r="AS122" s="63">
        <v>193198</v>
      </c>
      <c r="AT122" s="63">
        <v>0</v>
      </c>
      <c r="AU122" s="63">
        <v>5807</v>
      </c>
      <c r="AV122" s="27">
        <v>0</v>
      </c>
      <c r="AW122" s="94">
        <f t="shared" si="33"/>
        <v>0</v>
      </c>
      <c r="AX122" s="63">
        <v>0</v>
      </c>
      <c r="AY122" s="63">
        <v>0</v>
      </c>
      <c r="AZ122" s="63">
        <v>0</v>
      </c>
      <c r="BA122" s="63">
        <v>0</v>
      </c>
      <c r="BB122" s="63">
        <v>0</v>
      </c>
      <c r="BC122" s="63">
        <v>0</v>
      </c>
      <c r="BD122" s="63">
        <v>0</v>
      </c>
      <c r="BE122" s="63">
        <v>0</v>
      </c>
      <c r="BF122" s="63">
        <v>0</v>
      </c>
      <c r="BG122" s="63">
        <v>0</v>
      </c>
      <c r="BH122" s="63">
        <v>0</v>
      </c>
      <c r="BI122" s="63">
        <v>0</v>
      </c>
      <c r="BJ122" s="63">
        <v>0</v>
      </c>
      <c r="BK122" s="63">
        <v>0</v>
      </c>
      <c r="BL122" s="63">
        <v>0</v>
      </c>
      <c r="BM122" s="19">
        <v>638755</v>
      </c>
      <c r="BN122" s="32">
        <f t="shared" si="47"/>
        <v>361.69592298980746</v>
      </c>
      <c r="BO122" s="281"/>
      <c r="BP122" s="19">
        <v>87233656</v>
      </c>
      <c r="BQ122" s="19">
        <v>200083216</v>
      </c>
      <c r="BR122" s="19">
        <v>287955616</v>
      </c>
      <c r="BS122" s="19">
        <v>2138</v>
      </c>
      <c r="BT122" s="19">
        <v>1766</v>
      </c>
      <c r="BU122" s="4"/>
      <c r="BV122" s="175">
        <f t="shared" si="36"/>
        <v>-0.72148439188351099</v>
      </c>
    </row>
    <row r="123" spans="1:74" s="20" customFormat="1" ht="17.25" customHeight="1" x14ac:dyDescent="0.25">
      <c r="A123" s="48" t="s">
        <v>144</v>
      </c>
      <c r="B123" s="252"/>
      <c r="C123" s="88">
        <v>0</v>
      </c>
      <c r="D123" s="142">
        <v>2007</v>
      </c>
      <c r="E123" s="62">
        <v>12</v>
      </c>
      <c r="F123" s="63">
        <v>22316212</v>
      </c>
      <c r="G123" s="63">
        <v>13853279</v>
      </c>
      <c r="H123" s="179">
        <f t="shared" si="55"/>
        <v>1.6369359180794649</v>
      </c>
      <c r="I123" s="63">
        <f t="shared" si="34"/>
        <v>8462933</v>
      </c>
      <c r="J123" s="59"/>
      <c r="K123" s="58">
        <f t="shared" si="28"/>
        <v>8462933</v>
      </c>
      <c r="L123" s="58">
        <f t="shared" si="29"/>
        <v>4792.147791619479</v>
      </c>
      <c r="M123" s="59"/>
      <c r="N123" s="59"/>
      <c r="O123" s="63">
        <v>878319</v>
      </c>
      <c r="P123" s="29">
        <f t="shared" si="30"/>
        <v>0.10378423177874621</v>
      </c>
      <c r="Q123" s="63">
        <v>77306</v>
      </c>
      <c r="R123" s="94">
        <f t="shared" si="31"/>
        <v>9.1346581616562478E-3</v>
      </c>
      <c r="S123" s="73">
        <f t="shared" si="56"/>
        <v>1926984</v>
      </c>
      <c r="T123" s="281">
        <f t="shared" si="35"/>
        <v>1091.1574178935448</v>
      </c>
      <c r="U123" s="281"/>
      <c r="V123" s="131">
        <f t="shared" si="32"/>
        <v>0.22769694620056663</v>
      </c>
      <c r="W123" s="127">
        <v>-26009</v>
      </c>
      <c r="X123" s="127">
        <v>16212</v>
      </c>
      <c r="Y123" s="127">
        <v>1165928</v>
      </c>
      <c r="Z123" s="127">
        <v>770853</v>
      </c>
      <c r="AA123" s="19"/>
      <c r="AB123" s="19"/>
      <c r="AC123" s="19"/>
      <c r="AD123" s="19"/>
      <c r="AE123" s="19"/>
      <c r="AF123" s="63">
        <v>2406849</v>
      </c>
      <c r="AG123" s="63">
        <v>480094</v>
      </c>
      <c r="AH123" s="63">
        <v>2846699</v>
      </c>
      <c r="AI123" s="63">
        <v>99918</v>
      </c>
      <c r="AJ123" s="63">
        <v>160177</v>
      </c>
      <c r="AK123" s="63">
        <v>940925</v>
      </c>
      <c r="AL123" s="63">
        <v>19469512</v>
      </c>
      <c r="AM123" s="63">
        <v>0</v>
      </c>
      <c r="AN123" s="63">
        <v>0</v>
      </c>
      <c r="AO123" s="63">
        <v>0</v>
      </c>
      <c r="AP123" s="63">
        <v>0</v>
      </c>
      <c r="AQ123" s="63">
        <v>166599</v>
      </c>
      <c r="AR123" s="63">
        <v>990440</v>
      </c>
      <c r="AS123" s="63">
        <v>324247</v>
      </c>
      <c r="AT123" s="63">
        <v>0</v>
      </c>
      <c r="AU123" s="63">
        <v>11075</v>
      </c>
      <c r="AV123" s="27">
        <v>0</v>
      </c>
      <c r="AW123" s="94">
        <f t="shared" si="33"/>
        <v>0</v>
      </c>
      <c r="AX123" s="63">
        <v>0</v>
      </c>
      <c r="AY123" s="63">
        <v>0</v>
      </c>
      <c r="AZ123" s="63">
        <v>0</v>
      </c>
      <c r="BA123" s="63">
        <v>0</v>
      </c>
      <c r="BB123" s="63">
        <v>0</v>
      </c>
      <c r="BC123" s="63">
        <v>0</v>
      </c>
      <c r="BD123" s="63">
        <v>0</v>
      </c>
      <c r="BE123" s="63">
        <v>0</v>
      </c>
      <c r="BF123" s="63">
        <v>0</v>
      </c>
      <c r="BG123" s="63">
        <v>0</v>
      </c>
      <c r="BH123" s="63">
        <v>0</v>
      </c>
      <c r="BI123" s="63">
        <v>0</v>
      </c>
      <c r="BJ123" s="63">
        <v>0</v>
      </c>
      <c r="BK123" s="63">
        <v>0</v>
      </c>
      <c r="BL123" s="63">
        <v>0</v>
      </c>
      <c r="BM123" s="19">
        <v>480570</v>
      </c>
      <c r="BN123" s="32">
        <f t="shared" si="47"/>
        <v>272.12344280860702</v>
      </c>
      <c r="BO123" s="281"/>
      <c r="BP123" s="19">
        <v>26956544</v>
      </c>
      <c r="BQ123" s="19">
        <v>191126240</v>
      </c>
      <c r="BR123" s="19">
        <v>218563360</v>
      </c>
      <c r="BS123" s="19">
        <v>2153</v>
      </c>
      <c r="BT123" s="19">
        <v>1766</v>
      </c>
      <c r="BU123" s="4"/>
      <c r="BV123" s="175">
        <f t="shared" si="36"/>
        <v>-0.71798868899382473</v>
      </c>
    </row>
    <row r="124" spans="1:74" s="20" customFormat="1" ht="17.25" customHeight="1" x14ac:dyDescent="0.25">
      <c r="A124" s="48" t="s">
        <v>144</v>
      </c>
      <c r="B124" s="252"/>
      <c r="C124" s="88">
        <v>0</v>
      </c>
      <c r="D124" s="142">
        <v>2008</v>
      </c>
      <c r="E124" s="62">
        <v>12</v>
      </c>
      <c r="F124" s="63">
        <v>23354984</v>
      </c>
      <c r="G124" s="63">
        <v>13632001</v>
      </c>
      <c r="H124" s="179">
        <f t="shared" si="55"/>
        <v>1.4020389627339676</v>
      </c>
      <c r="I124" s="63">
        <f t="shared" si="34"/>
        <v>9722983</v>
      </c>
      <c r="J124" s="59"/>
      <c r="K124" s="58">
        <f t="shared" si="28"/>
        <v>9722983</v>
      </c>
      <c r="L124" s="58">
        <f t="shared" si="29"/>
        <v>5505.6528878822201</v>
      </c>
      <c r="M124" s="59"/>
      <c r="N124" s="59"/>
      <c r="O124" s="63">
        <v>1312796</v>
      </c>
      <c r="P124" s="29">
        <f t="shared" si="30"/>
        <v>0.1350198802157733</v>
      </c>
      <c r="Q124" s="63">
        <v>100620</v>
      </c>
      <c r="R124" s="94">
        <f t="shared" si="31"/>
        <v>1.0348675915611494E-2</v>
      </c>
      <c r="S124" s="73">
        <f t="shared" si="56"/>
        <v>1981275</v>
      </c>
      <c r="T124" s="281">
        <f t="shared" si="35"/>
        <v>1121.8997734994336</v>
      </c>
      <c r="U124" s="281"/>
      <c r="V124" s="131">
        <f t="shared" si="32"/>
        <v>0.20377234023755877</v>
      </c>
      <c r="W124" s="127">
        <v>1981275</v>
      </c>
      <c r="X124" s="127">
        <v>0</v>
      </c>
      <c r="Y124" s="127">
        <v>0</v>
      </c>
      <c r="Z124" s="127">
        <v>0</v>
      </c>
      <c r="AA124" s="19"/>
      <c r="AB124" s="19"/>
      <c r="AC124" s="19"/>
      <c r="AD124" s="19"/>
      <c r="AE124" s="19"/>
      <c r="AF124" s="63">
        <v>2227450</v>
      </c>
      <c r="AG124" s="63">
        <v>591365</v>
      </c>
      <c r="AH124" s="63">
        <v>3343566</v>
      </c>
      <c r="AI124" s="63">
        <v>7209</v>
      </c>
      <c r="AJ124" s="63">
        <v>505160</v>
      </c>
      <c r="AK124" s="63">
        <v>1226863</v>
      </c>
      <c r="AL124" s="63">
        <v>20011416</v>
      </c>
      <c r="AM124" s="63">
        <v>0</v>
      </c>
      <c r="AN124" s="63">
        <v>0</v>
      </c>
      <c r="AO124" s="63">
        <v>0</v>
      </c>
      <c r="AP124" s="63">
        <v>0</v>
      </c>
      <c r="AQ124" s="63">
        <v>252115</v>
      </c>
      <c r="AR124" s="63">
        <v>1237393</v>
      </c>
      <c r="AS124" s="63">
        <v>279425</v>
      </c>
      <c r="AT124" s="63">
        <v>0</v>
      </c>
      <c r="AU124" s="63">
        <v>1311</v>
      </c>
      <c r="AV124" s="27">
        <v>0</v>
      </c>
      <c r="AW124" s="94">
        <f t="shared" si="33"/>
        <v>0</v>
      </c>
      <c r="AX124" s="63">
        <v>0</v>
      </c>
      <c r="AY124" s="63">
        <v>0</v>
      </c>
      <c r="AZ124" s="63">
        <v>0</v>
      </c>
      <c r="BA124" s="63">
        <v>0</v>
      </c>
      <c r="BB124" s="63">
        <v>0</v>
      </c>
      <c r="BC124" s="63">
        <v>0</v>
      </c>
      <c r="BD124" s="63">
        <v>0</v>
      </c>
      <c r="BE124" s="63">
        <v>0</v>
      </c>
      <c r="BF124" s="63">
        <v>0</v>
      </c>
      <c r="BG124" s="63">
        <v>0</v>
      </c>
      <c r="BH124" s="63">
        <v>0</v>
      </c>
      <c r="BI124" s="63">
        <v>0</v>
      </c>
      <c r="BJ124" s="63">
        <v>0</v>
      </c>
      <c r="BK124" s="63">
        <v>0</v>
      </c>
      <c r="BL124" s="63">
        <v>0</v>
      </c>
      <c r="BM124" s="19">
        <v>500980</v>
      </c>
      <c r="BN124" s="32">
        <f t="shared" si="47"/>
        <v>283.68063420158552</v>
      </c>
      <c r="BO124" s="281"/>
      <c r="BP124" s="19">
        <v>78800960</v>
      </c>
      <c r="BQ124" s="19">
        <v>276853216</v>
      </c>
      <c r="BR124" s="19">
        <v>356155168</v>
      </c>
      <c r="BS124" s="19">
        <v>2218</v>
      </c>
      <c r="BT124" s="19">
        <v>1766</v>
      </c>
      <c r="BU124" s="4"/>
      <c r="BV124" s="175">
        <f t="shared" si="36"/>
        <v>-0.70311685372085009</v>
      </c>
    </row>
    <row r="125" spans="1:74" s="20" customFormat="1" ht="17.25" customHeight="1" x14ac:dyDescent="0.25">
      <c r="A125" s="48" t="s">
        <v>144</v>
      </c>
      <c r="B125" s="252"/>
      <c r="C125" s="88">
        <v>0</v>
      </c>
      <c r="D125" s="142">
        <v>2009</v>
      </c>
      <c r="E125" s="62">
        <v>12</v>
      </c>
      <c r="F125" s="63">
        <v>23894960</v>
      </c>
      <c r="G125" s="63">
        <v>13350741</v>
      </c>
      <c r="H125" s="179">
        <f t="shared" si="55"/>
        <v>1.2661668920192193</v>
      </c>
      <c r="I125" s="63">
        <f t="shared" si="34"/>
        <v>10544219</v>
      </c>
      <c r="J125" s="59"/>
      <c r="K125" s="58">
        <f t="shared" si="28"/>
        <v>10544219</v>
      </c>
      <c r="L125" s="58">
        <f t="shared" si="29"/>
        <v>5970.6789354473385</v>
      </c>
      <c r="M125" s="59"/>
      <c r="N125" s="59"/>
      <c r="O125" s="63">
        <v>1387100</v>
      </c>
      <c r="P125" s="29">
        <f t="shared" si="30"/>
        <v>0.13155075781335726</v>
      </c>
      <c r="Q125" s="63">
        <v>152055</v>
      </c>
      <c r="R125" s="94">
        <f t="shared" si="31"/>
        <v>1.4420698204390481E-2</v>
      </c>
      <c r="S125" s="73">
        <f t="shared" si="56"/>
        <v>2224918</v>
      </c>
      <c r="T125" s="281">
        <f t="shared" si="35"/>
        <v>1259.8629671574179</v>
      </c>
      <c r="U125" s="281"/>
      <c r="V125" s="131">
        <f t="shared" si="32"/>
        <v>0.21100832598412458</v>
      </c>
      <c r="W125" s="127">
        <v>2224918</v>
      </c>
      <c r="X125" s="19"/>
      <c r="Y125" s="19"/>
      <c r="Z125" s="19"/>
      <c r="AA125" s="19"/>
      <c r="AB125" s="19"/>
      <c r="AC125" s="19"/>
      <c r="AD125" s="19"/>
      <c r="AE125" s="19"/>
      <c r="AF125" s="63">
        <v>2436974</v>
      </c>
      <c r="AG125" s="63">
        <v>566082</v>
      </c>
      <c r="AH125" s="63">
        <v>3609839</v>
      </c>
      <c r="AI125" s="63">
        <v>38785</v>
      </c>
      <c r="AJ125" s="63">
        <v>543042</v>
      </c>
      <c r="AK125" s="63">
        <v>1528641</v>
      </c>
      <c r="AL125" s="63">
        <v>20285120</v>
      </c>
      <c r="AM125" s="63">
        <v>0</v>
      </c>
      <c r="AN125" s="63">
        <v>0</v>
      </c>
      <c r="AO125" s="63">
        <v>0</v>
      </c>
      <c r="AP125" s="63">
        <v>0</v>
      </c>
      <c r="AQ125" s="63">
        <v>190291</v>
      </c>
      <c r="AR125" s="63">
        <v>1127999</v>
      </c>
      <c r="AS125" s="63">
        <v>330766</v>
      </c>
      <c r="AT125" s="63">
        <v>0</v>
      </c>
      <c r="AU125" s="63">
        <v>17566</v>
      </c>
      <c r="AV125" s="27">
        <v>0</v>
      </c>
      <c r="AW125" s="94">
        <f t="shared" si="33"/>
        <v>0</v>
      </c>
      <c r="AX125" s="63">
        <v>0</v>
      </c>
      <c r="AY125" s="63">
        <v>0</v>
      </c>
      <c r="AZ125" s="63">
        <v>0</v>
      </c>
      <c r="BA125" s="63">
        <v>0</v>
      </c>
      <c r="BB125" s="63">
        <v>0</v>
      </c>
      <c r="BC125" s="63">
        <v>0</v>
      </c>
      <c r="BD125" s="63">
        <v>0</v>
      </c>
      <c r="BE125" s="63">
        <v>0</v>
      </c>
      <c r="BF125" s="63">
        <v>0</v>
      </c>
      <c r="BG125" s="63">
        <v>0</v>
      </c>
      <c r="BH125" s="63">
        <v>0</v>
      </c>
      <c r="BI125" s="63">
        <v>0</v>
      </c>
      <c r="BJ125" s="63">
        <v>0</v>
      </c>
      <c r="BK125" s="63">
        <v>0</v>
      </c>
      <c r="BL125" s="63">
        <v>0</v>
      </c>
      <c r="BM125" s="19">
        <v>528673</v>
      </c>
      <c r="BN125" s="32">
        <f t="shared" si="47"/>
        <v>299.36183465458663</v>
      </c>
      <c r="BO125" s="281"/>
      <c r="BP125" s="19">
        <v>69198480</v>
      </c>
      <c r="BQ125" s="19">
        <v>303784768</v>
      </c>
      <c r="BR125" s="19">
        <v>373511936</v>
      </c>
      <c r="BS125" s="19">
        <v>2219</v>
      </c>
      <c r="BT125" s="19">
        <v>1766</v>
      </c>
      <c r="BU125" s="4"/>
      <c r="BV125" s="175">
        <f t="shared" si="36"/>
        <v>-0.70289147620970926</v>
      </c>
    </row>
    <row r="126" spans="1:74" s="20" customFormat="1" ht="17.25" customHeight="1" x14ac:dyDescent="0.25">
      <c r="A126" s="48" t="s">
        <v>144</v>
      </c>
      <c r="B126" s="252"/>
      <c r="C126" s="88">
        <v>0</v>
      </c>
      <c r="D126" s="142">
        <v>2010</v>
      </c>
      <c r="E126" s="62">
        <v>12</v>
      </c>
      <c r="F126" s="63">
        <v>28461432</v>
      </c>
      <c r="G126" s="63">
        <v>17742126</v>
      </c>
      <c r="H126" s="179">
        <f t="shared" si="55"/>
        <v>1.6551562200015562</v>
      </c>
      <c r="I126" s="63">
        <f t="shared" si="34"/>
        <v>10719306</v>
      </c>
      <c r="J126" s="59"/>
      <c r="K126" s="58">
        <f t="shared" si="28"/>
        <v>10719306</v>
      </c>
      <c r="L126" s="58">
        <f t="shared" si="29"/>
        <v>6069.8221970554923</v>
      </c>
      <c r="M126" s="59"/>
      <c r="N126" s="59"/>
      <c r="O126" s="63">
        <v>1617125</v>
      </c>
      <c r="P126" s="29">
        <f t="shared" si="30"/>
        <v>0.15086097924623104</v>
      </c>
      <c r="Q126" s="63">
        <v>120946</v>
      </c>
      <c r="R126" s="94">
        <f t="shared" si="31"/>
        <v>1.1283006567775936E-2</v>
      </c>
      <c r="S126" s="73">
        <f t="shared" si="56"/>
        <v>2192996</v>
      </c>
      <c r="T126" s="281">
        <f t="shared" si="35"/>
        <v>1241.7870894677237</v>
      </c>
      <c r="U126" s="281"/>
      <c r="V126" s="131">
        <f t="shared" si="32"/>
        <v>0.20458376689684948</v>
      </c>
      <c r="W126" s="127">
        <v>2192996</v>
      </c>
      <c r="X126" s="19"/>
      <c r="Y126" s="19"/>
      <c r="Z126" s="19"/>
      <c r="AA126" s="19"/>
      <c r="AB126" s="19"/>
      <c r="AC126" s="19"/>
      <c r="AD126" s="19"/>
      <c r="AE126" s="19"/>
      <c r="AF126" s="63">
        <v>2210636</v>
      </c>
      <c r="AG126" s="63">
        <v>665430</v>
      </c>
      <c r="AH126" s="63">
        <v>3858354</v>
      </c>
      <c r="AI126" s="63">
        <v>-2754</v>
      </c>
      <c r="AJ126" s="63">
        <v>447185</v>
      </c>
      <c r="AK126" s="63">
        <v>1751805</v>
      </c>
      <c r="AL126" s="63">
        <v>24603076</v>
      </c>
      <c r="AM126" s="63">
        <v>0</v>
      </c>
      <c r="AN126" s="63">
        <v>0</v>
      </c>
      <c r="AO126" s="63">
        <v>0</v>
      </c>
      <c r="AP126" s="63">
        <v>0</v>
      </c>
      <c r="AQ126" s="63">
        <v>272063</v>
      </c>
      <c r="AR126" s="63">
        <v>1157114</v>
      </c>
      <c r="AS126" s="63">
        <v>275169</v>
      </c>
      <c r="AT126" s="63">
        <v>0</v>
      </c>
      <c r="AU126" s="63">
        <v>11590</v>
      </c>
      <c r="AV126" s="27">
        <v>0</v>
      </c>
      <c r="AW126" s="94">
        <f t="shared" si="33"/>
        <v>0</v>
      </c>
      <c r="AX126" s="63">
        <v>0</v>
      </c>
      <c r="AY126" s="63">
        <v>0</v>
      </c>
      <c r="AZ126" s="63">
        <v>0</v>
      </c>
      <c r="BA126" s="63">
        <v>0</v>
      </c>
      <c r="BB126" s="63">
        <v>0</v>
      </c>
      <c r="BC126" s="63">
        <v>0</v>
      </c>
      <c r="BD126" s="63">
        <v>0</v>
      </c>
      <c r="BE126" s="63">
        <v>0</v>
      </c>
      <c r="BF126" s="63">
        <v>0</v>
      </c>
      <c r="BG126" s="63">
        <v>0</v>
      </c>
      <c r="BH126" s="63">
        <v>0</v>
      </c>
      <c r="BI126" s="63">
        <v>0</v>
      </c>
      <c r="BJ126" s="63">
        <v>0</v>
      </c>
      <c r="BK126" s="63">
        <v>0</v>
      </c>
      <c r="BL126" s="63">
        <v>0</v>
      </c>
      <c r="BM126" s="19">
        <v>555351</v>
      </c>
      <c r="BN126" s="32">
        <f t="shared" si="47"/>
        <v>314.46828992072483</v>
      </c>
      <c r="BO126" s="281"/>
      <c r="BP126" s="19">
        <v>126323056</v>
      </c>
      <c r="BQ126" s="19">
        <v>277079136</v>
      </c>
      <c r="BR126" s="19">
        <v>403957536</v>
      </c>
      <c r="BS126" s="19">
        <v>2210</v>
      </c>
      <c r="BT126" s="19">
        <v>1766</v>
      </c>
      <c r="BU126" s="4"/>
      <c r="BV126" s="175">
        <f t="shared" si="36"/>
        <v>-0.70492354042010696</v>
      </c>
    </row>
    <row r="127" spans="1:74" s="20" customFormat="1" ht="17.25" customHeight="1" x14ac:dyDescent="0.25">
      <c r="A127" s="48" t="s">
        <v>144</v>
      </c>
      <c r="B127" s="252"/>
      <c r="C127" s="88">
        <v>0</v>
      </c>
      <c r="D127" s="142">
        <v>2011</v>
      </c>
      <c r="E127" s="62">
        <v>12</v>
      </c>
      <c r="F127" s="63">
        <v>29778012</v>
      </c>
      <c r="G127" s="63">
        <v>17489620</v>
      </c>
      <c r="H127" s="179">
        <f t="shared" si="55"/>
        <v>1.423263515682117</v>
      </c>
      <c r="I127" s="63">
        <f t="shared" si="34"/>
        <v>12288392</v>
      </c>
      <c r="J127" s="59"/>
      <c r="K127" s="58">
        <f t="shared" si="28"/>
        <v>12288392</v>
      </c>
      <c r="L127" s="58">
        <f t="shared" si="29"/>
        <v>6958.3193657984148</v>
      </c>
      <c r="M127" s="59"/>
      <c r="N127" s="59"/>
      <c r="O127" s="63">
        <v>1679342</v>
      </c>
      <c r="P127" s="29">
        <f t="shared" si="30"/>
        <v>0.13666084219969546</v>
      </c>
      <c r="Q127" s="63">
        <v>127552</v>
      </c>
      <c r="R127" s="94">
        <f t="shared" si="31"/>
        <v>1.0379877204438139E-2</v>
      </c>
      <c r="S127" s="73">
        <f t="shared" si="56"/>
        <v>2230033</v>
      </c>
      <c r="T127" s="281">
        <f t="shared" si="35"/>
        <v>1262.7593431483579</v>
      </c>
      <c r="U127" s="281"/>
      <c r="V127" s="131">
        <f t="shared" si="32"/>
        <v>0.18147476089629952</v>
      </c>
      <c r="W127" s="127">
        <v>2230033</v>
      </c>
      <c r="X127" s="19"/>
      <c r="Y127" s="19"/>
      <c r="Z127" s="19"/>
      <c r="AA127" s="19"/>
      <c r="AB127" s="19"/>
      <c r="AC127" s="19"/>
      <c r="AD127" s="19"/>
      <c r="AE127" s="19"/>
      <c r="AF127" s="63">
        <v>2091494</v>
      </c>
      <c r="AG127" s="63">
        <v>1313699</v>
      </c>
      <c r="AH127" s="63">
        <v>5323285</v>
      </c>
      <c r="AI127" s="63">
        <v>28956</v>
      </c>
      <c r="AJ127" s="63">
        <v>518176</v>
      </c>
      <c r="AK127" s="63">
        <v>2405427</v>
      </c>
      <c r="AL127" s="63">
        <v>24454728</v>
      </c>
      <c r="AM127" s="63">
        <v>0</v>
      </c>
      <c r="AN127" s="63">
        <v>0</v>
      </c>
      <c r="AO127" s="63">
        <v>0</v>
      </c>
      <c r="AP127" s="63">
        <v>0</v>
      </c>
      <c r="AQ127" s="63">
        <v>318511</v>
      </c>
      <c r="AR127" s="63">
        <v>1146932</v>
      </c>
      <c r="AS127" s="63">
        <v>426540</v>
      </c>
      <c r="AT127" s="63">
        <v>0</v>
      </c>
      <c r="AU127" s="63">
        <v>1731</v>
      </c>
      <c r="AV127" s="27">
        <v>0</v>
      </c>
      <c r="AW127" s="94">
        <f t="shared" si="33"/>
        <v>0</v>
      </c>
      <c r="AX127" s="63">
        <v>0</v>
      </c>
      <c r="AY127" s="63">
        <v>0</v>
      </c>
      <c r="AZ127" s="63">
        <v>0</v>
      </c>
      <c r="BA127" s="63">
        <v>0</v>
      </c>
      <c r="BB127" s="63">
        <v>0</v>
      </c>
      <c r="BC127" s="63">
        <v>0</v>
      </c>
      <c r="BD127" s="63">
        <v>0</v>
      </c>
      <c r="BE127" s="63">
        <v>0</v>
      </c>
      <c r="BF127" s="63">
        <v>0</v>
      </c>
      <c r="BG127" s="63">
        <v>0</v>
      </c>
      <c r="BH127" s="63">
        <v>0</v>
      </c>
      <c r="BI127" s="63">
        <v>0</v>
      </c>
      <c r="BJ127" s="63">
        <v>0</v>
      </c>
      <c r="BK127" s="63">
        <v>0</v>
      </c>
      <c r="BL127" s="63">
        <v>0</v>
      </c>
      <c r="BM127" s="19">
        <v>714621</v>
      </c>
      <c r="BN127" s="32">
        <f t="shared" si="47"/>
        <v>404.6551528878822</v>
      </c>
      <c r="BO127" s="281"/>
      <c r="BP127" s="19">
        <v>228635616</v>
      </c>
      <c r="BQ127" s="19">
        <v>209550752</v>
      </c>
      <c r="BR127" s="19">
        <v>438900992</v>
      </c>
      <c r="BS127" s="19">
        <v>2210</v>
      </c>
      <c r="BT127" s="19">
        <v>1766</v>
      </c>
      <c r="BU127" s="4"/>
      <c r="BV127" s="175">
        <f t="shared" si="36"/>
        <v>-0.70492354042010696</v>
      </c>
    </row>
    <row r="128" spans="1:74" s="20" customFormat="1" ht="17.25" customHeight="1" x14ac:dyDescent="0.25">
      <c r="A128" s="48" t="s">
        <v>144</v>
      </c>
      <c r="B128" s="252"/>
      <c r="C128" s="88">
        <v>0</v>
      </c>
      <c r="D128" s="142">
        <v>2012</v>
      </c>
      <c r="E128" s="62">
        <v>12</v>
      </c>
      <c r="F128" s="63">
        <v>30231930</v>
      </c>
      <c r="G128" s="63">
        <v>17551614</v>
      </c>
      <c r="H128" s="179">
        <f t="shared" si="55"/>
        <v>1.3841621928033969</v>
      </c>
      <c r="I128" s="63">
        <f t="shared" si="34"/>
        <v>12680316</v>
      </c>
      <c r="J128" s="59"/>
      <c r="K128" s="58">
        <f t="shared" si="28"/>
        <v>12680316</v>
      </c>
      <c r="L128" s="58">
        <f t="shared" si="29"/>
        <v>7180.2468856172136</v>
      </c>
      <c r="M128" s="59"/>
      <c r="N128" s="59"/>
      <c r="O128" s="63">
        <v>1787287</v>
      </c>
      <c r="P128" s="29">
        <f t="shared" si="30"/>
        <v>0.14094972081137411</v>
      </c>
      <c r="Q128" s="63">
        <v>115925</v>
      </c>
      <c r="R128" s="94">
        <f t="shared" si="31"/>
        <v>9.1421223256581297E-3</v>
      </c>
      <c r="S128" s="73">
        <f t="shared" si="56"/>
        <v>2152948</v>
      </c>
      <c r="T128" s="281">
        <f t="shared" si="35"/>
        <v>1219.1098527746319</v>
      </c>
      <c r="U128" s="281"/>
      <c r="V128" s="131">
        <f t="shared" si="32"/>
        <v>0.16978662045961632</v>
      </c>
      <c r="W128" s="127">
        <v>0</v>
      </c>
      <c r="X128" s="127">
        <v>14379</v>
      </c>
      <c r="Y128" s="127">
        <v>1175921</v>
      </c>
      <c r="Z128" s="127">
        <v>962648</v>
      </c>
      <c r="AA128" s="19"/>
      <c r="AB128" s="19"/>
      <c r="AC128" s="19"/>
      <c r="AD128" s="19"/>
      <c r="AE128" s="19"/>
      <c r="AF128" s="63">
        <v>2165264</v>
      </c>
      <c r="AG128" s="63">
        <v>2123807</v>
      </c>
      <c r="AH128" s="63">
        <v>5570298</v>
      </c>
      <c r="AI128" s="63">
        <v>96193</v>
      </c>
      <c r="AJ128" s="63">
        <v>468930</v>
      </c>
      <c r="AK128" s="63">
        <v>1750864</v>
      </c>
      <c r="AL128" s="63">
        <v>24661632</v>
      </c>
      <c r="AM128" s="63">
        <v>0</v>
      </c>
      <c r="AN128" s="63">
        <v>0</v>
      </c>
      <c r="AO128" s="63">
        <v>0</v>
      </c>
      <c r="AP128" s="63">
        <v>0</v>
      </c>
      <c r="AQ128" s="63">
        <v>419664</v>
      </c>
      <c r="AR128" s="63">
        <v>1139396</v>
      </c>
      <c r="AS128" s="63">
        <v>451661</v>
      </c>
      <c r="AT128" s="63">
        <v>0</v>
      </c>
      <c r="AU128" s="63">
        <v>8377</v>
      </c>
      <c r="AV128" s="27">
        <v>0</v>
      </c>
      <c r="AW128" s="94">
        <f t="shared" si="33"/>
        <v>0</v>
      </c>
      <c r="AX128" s="63">
        <v>0</v>
      </c>
      <c r="AY128" s="63">
        <v>0</v>
      </c>
      <c r="AZ128" s="63">
        <v>0</v>
      </c>
      <c r="BA128" s="63">
        <v>0</v>
      </c>
      <c r="BB128" s="63">
        <v>0</v>
      </c>
      <c r="BC128" s="63">
        <v>0</v>
      </c>
      <c r="BD128" s="63">
        <v>0</v>
      </c>
      <c r="BE128" s="63">
        <v>0</v>
      </c>
      <c r="BF128" s="63">
        <v>0</v>
      </c>
      <c r="BG128" s="63">
        <v>0</v>
      </c>
      <c r="BH128" s="63">
        <v>0</v>
      </c>
      <c r="BI128" s="63">
        <v>0</v>
      </c>
      <c r="BJ128" s="63">
        <v>0</v>
      </c>
      <c r="BK128" s="63">
        <v>0</v>
      </c>
      <c r="BL128" s="63">
        <v>0</v>
      </c>
      <c r="BM128" s="19">
        <v>864537</v>
      </c>
      <c r="BN128" s="32">
        <f t="shared" si="47"/>
        <v>489.54530011325028</v>
      </c>
      <c r="BO128" s="281"/>
      <c r="BP128" s="19">
        <v>145305648</v>
      </c>
      <c r="BQ128" s="19">
        <v>239356432</v>
      </c>
      <c r="BR128" s="19">
        <v>385526624</v>
      </c>
      <c r="BS128" s="19">
        <v>2201</v>
      </c>
      <c r="BT128" s="19">
        <v>1766</v>
      </c>
      <c r="BU128" s="4"/>
      <c r="BV128" s="175">
        <f t="shared" si="36"/>
        <v>-0.70696389691277539</v>
      </c>
    </row>
    <row r="129" spans="1:74" s="20" customFormat="1" ht="17.25" customHeight="1" x14ac:dyDescent="0.25">
      <c r="A129" s="48" t="s">
        <v>144</v>
      </c>
      <c r="B129" s="252"/>
      <c r="C129" s="88">
        <v>0</v>
      </c>
      <c r="D129" s="142">
        <v>2013</v>
      </c>
      <c r="E129" s="62">
        <v>12</v>
      </c>
      <c r="F129" s="63">
        <v>30263426</v>
      </c>
      <c r="G129" s="63">
        <v>17926900</v>
      </c>
      <c r="H129" s="179">
        <f t="shared" si="55"/>
        <v>1.453156261333215</v>
      </c>
      <c r="I129" s="63">
        <f t="shared" si="34"/>
        <v>12336526</v>
      </c>
      <c r="J129" s="59"/>
      <c r="K129" s="58">
        <f t="shared" si="28"/>
        <v>12336526</v>
      </c>
      <c r="L129" s="58">
        <f t="shared" si="29"/>
        <v>6985.5753114382787</v>
      </c>
      <c r="M129" s="59"/>
      <c r="N129" s="59"/>
      <c r="O129" s="63">
        <v>1969445</v>
      </c>
      <c r="P129" s="29">
        <f t="shared" si="30"/>
        <v>0.15964340366161431</v>
      </c>
      <c r="Q129" s="63">
        <v>101823</v>
      </c>
      <c r="R129" s="94">
        <f t="shared" si="31"/>
        <v>8.2537823046779941E-3</v>
      </c>
      <c r="S129" s="73">
        <f t="shared" si="56"/>
        <v>2428536</v>
      </c>
      <c r="T129" s="281">
        <f t="shared" si="35"/>
        <v>1375.1619479048697</v>
      </c>
      <c r="U129" s="281"/>
      <c r="V129" s="131">
        <f t="shared" si="32"/>
        <v>0.19685736486916983</v>
      </c>
      <c r="W129" s="19"/>
      <c r="X129" s="127">
        <v>24584</v>
      </c>
      <c r="Y129" s="127">
        <v>1296586</v>
      </c>
      <c r="Z129" s="127">
        <v>1107366</v>
      </c>
      <c r="AA129" s="19"/>
      <c r="AB129" s="19"/>
      <c r="AC129" s="19"/>
      <c r="AD129" s="19"/>
      <c r="AE129" s="19"/>
      <c r="AF129" s="63">
        <v>2476590</v>
      </c>
      <c r="AG129" s="63">
        <v>1095334</v>
      </c>
      <c r="AH129" s="63">
        <v>4376969</v>
      </c>
      <c r="AI129" s="63">
        <v>49081</v>
      </c>
      <c r="AJ129" s="63">
        <v>525234</v>
      </c>
      <c r="AK129" s="63">
        <v>1473050</v>
      </c>
      <c r="AL129" s="63">
        <v>25886456</v>
      </c>
      <c r="AM129" s="63">
        <v>0</v>
      </c>
      <c r="AN129" s="63">
        <v>0</v>
      </c>
      <c r="AO129" s="63">
        <v>0</v>
      </c>
      <c r="AP129" s="63">
        <v>0</v>
      </c>
      <c r="AQ129" s="63">
        <v>457928</v>
      </c>
      <c r="AR129" s="63">
        <v>1353879</v>
      </c>
      <c r="AS129" s="63">
        <v>384459</v>
      </c>
      <c r="AT129" s="63">
        <v>0</v>
      </c>
      <c r="AU129" s="63">
        <v>21166</v>
      </c>
      <c r="AV129" s="27">
        <v>0</v>
      </c>
      <c r="AW129" s="94">
        <f t="shared" si="33"/>
        <v>0</v>
      </c>
      <c r="AX129" s="63">
        <v>0</v>
      </c>
      <c r="AY129" s="63">
        <v>0</v>
      </c>
      <c r="AZ129" s="63">
        <v>0</v>
      </c>
      <c r="BA129" s="63">
        <v>0</v>
      </c>
      <c r="BB129" s="63">
        <v>0</v>
      </c>
      <c r="BC129" s="63">
        <v>0</v>
      </c>
      <c r="BD129" s="63">
        <v>0</v>
      </c>
      <c r="BE129" s="63">
        <v>0</v>
      </c>
      <c r="BF129" s="63">
        <v>0</v>
      </c>
      <c r="BG129" s="63">
        <v>0</v>
      </c>
      <c r="BH129" s="63">
        <v>0</v>
      </c>
      <c r="BI129" s="63">
        <v>0</v>
      </c>
      <c r="BJ129" s="63">
        <v>0</v>
      </c>
      <c r="BK129" s="63">
        <v>0</v>
      </c>
      <c r="BL129" s="63">
        <v>0</v>
      </c>
      <c r="BM129" s="19">
        <v>965965</v>
      </c>
      <c r="BN129" s="32">
        <f t="shared" si="47"/>
        <v>546.97904869762169</v>
      </c>
      <c r="BO129" s="281"/>
      <c r="BP129" s="19">
        <v>121667120</v>
      </c>
      <c r="BQ129" s="19">
        <v>205763920</v>
      </c>
      <c r="BR129" s="19">
        <v>328396992</v>
      </c>
      <c r="BS129" s="19">
        <v>2210</v>
      </c>
      <c r="BT129" s="19">
        <v>1766</v>
      </c>
      <c r="BU129" s="4"/>
      <c r="BV129" s="175">
        <f t="shared" si="36"/>
        <v>-0.70492354042010696</v>
      </c>
    </row>
    <row r="130" spans="1:74" s="20" customFormat="1" ht="17.25" customHeight="1" x14ac:dyDescent="0.25">
      <c r="A130" s="48" t="s">
        <v>144</v>
      </c>
      <c r="B130" s="252"/>
      <c r="C130" s="88">
        <v>0</v>
      </c>
      <c r="D130" s="142">
        <v>2014</v>
      </c>
      <c r="E130" s="62">
        <v>12</v>
      </c>
      <c r="F130" s="63">
        <v>31163932</v>
      </c>
      <c r="G130" s="63">
        <v>18896022</v>
      </c>
      <c r="H130" s="179">
        <f t="shared" si="55"/>
        <v>1.5402804552690719</v>
      </c>
      <c r="I130" s="63">
        <f t="shared" si="34"/>
        <v>12267910</v>
      </c>
      <c r="J130" s="59"/>
      <c r="K130" s="58">
        <f t="shared" si="28"/>
        <v>12267910</v>
      </c>
      <c r="L130" s="58">
        <f t="shared" si="29"/>
        <v>6946.721404303511</v>
      </c>
      <c r="M130" s="59"/>
      <c r="N130" s="59"/>
      <c r="O130" s="63">
        <v>1943266</v>
      </c>
      <c r="P130" s="29">
        <f t="shared" si="30"/>
        <v>0.15840236845558861</v>
      </c>
      <c r="Q130" s="63">
        <v>154350</v>
      </c>
      <c r="R130" s="94">
        <f t="shared" si="31"/>
        <v>1.2581605179692385E-2</v>
      </c>
      <c r="S130" s="73">
        <f t="shared" si="56"/>
        <v>2455071</v>
      </c>
      <c r="T130" s="281">
        <f t="shared" si="35"/>
        <v>1390.187429218573</v>
      </c>
      <c r="U130" s="281"/>
      <c r="V130" s="131">
        <f t="shared" si="32"/>
        <v>0.20012137356729875</v>
      </c>
      <c r="W130" s="19"/>
      <c r="X130" s="127">
        <v>45521</v>
      </c>
      <c r="Y130" s="127">
        <v>1334633</v>
      </c>
      <c r="Z130" s="127">
        <v>1074917</v>
      </c>
      <c r="AA130" s="19"/>
      <c r="AB130" s="19"/>
      <c r="AC130" s="19"/>
      <c r="AD130" s="19"/>
      <c r="AE130" s="19"/>
      <c r="AF130" s="63">
        <v>2248616</v>
      </c>
      <c r="AG130" s="63">
        <v>802377</v>
      </c>
      <c r="AH130" s="63">
        <v>4432573</v>
      </c>
      <c r="AI130" s="63">
        <v>101431</v>
      </c>
      <c r="AJ130" s="63">
        <v>537485</v>
      </c>
      <c r="AK130" s="63">
        <v>1733944</v>
      </c>
      <c r="AL130" s="63">
        <v>26731358</v>
      </c>
      <c r="AM130" s="63">
        <v>0</v>
      </c>
      <c r="AN130" s="63">
        <v>0</v>
      </c>
      <c r="AO130" s="63">
        <v>0</v>
      </c>
      <c r="AP130" s="63">
        <v>0</v>
      </c>
      <c r="AQ130" s="63">
        <v>496548</v>
      </c>
      <c r="AR130" s="63">
        <v>1421588</v>
      </c>
      <c r="AS130" s="63">
        <v>379954</v>
      </c>
      <c r="AT130" s="63">
        <v>0</v>
      </c>
      <c r="AU130" s="63">
        <v>-6721</v>
      </c>
      <c r="AV130" s="27">
        <v>0</v>
      </c>
      <c r="AW130" s="94">
        <f t="shared" si="33"/>
        <v>0</v>
      </c>
      <c r="AX130" s="63">
        <v>0</v>
      </c>
      <c r="AY130" s="63">
        <v>0</v>
      </c>
      <c r="AZ130" s="63">
        <v>0</v>
      </c>
      <c r="BA130" s="63">
        <v>0</v>
      </c>
      <c r="BB130" s="63">
        <v>0</v>
      </c>
      <c r="BC130" s="63">
        <v>0</v>
      </c>
      <c r="BD130" s="63">
        <v>0</v>
      </c>
      <c r="BE130" s="63">
        <v>0</v>
      </c>
      <c r="BF130" s="63">
        <v>0</v>
      </c>
      <c r="BG130" s="63">
        <v>0</v>
      </c>
      <c r="BH130" s="63">
        <v>0</v>
      </c>
      <c r="BI130" s="63">
        <v>0</v>
      </c>
      <c r="BJ130" s="63">
        <v>0</v>
      </c>
      <c r="BK130" s="63">
        <v>0</v>
      </c>
      <c r="BL130" s="63">
        <v>0</v>
      </c>
      <c r="BM130" s="19">
        <v>978453</v>
      </c>
      <c r="BN130" s="32">
        <f t="shared" si="47"/>
        <v>554.05039637599089</v>
      </c>
      <c r="BO130" s="281"/>
      <c r="BP130" s="19">
        <v>87372432</v>
      </c>
      <c r="BQ130" s="19">
        <v>197691168</v>
      </c>
      <c r="BR130" s="19">
        <v>286042048</v>
      </c>
      <c r="BS130" s="19">
        <v>2201</v>
      </c>
      <c r="BT130" s="19">
        <v>1766</v>
      </c>
      <c r="BU130" s="4"/>
      <c r="BV130" s="175">
        <f t="shared" si="36"/>
        <v>-0.70696389691277539</v>
      </c>
    </row>
    <row r="131" spans="1:74" s="20" customFormat="1" ht="17.25" customHeight="1" x14ac:dyDescent="0.25">
      <c r="A131" s="48" t="s">
        <v>144</v>
      </c>
      <c r="B131" s="252"/>
      <c r="C131" s="88">
        <v>0</v>
      </c>
      <c r="D131" s="142">
        <v>2015</v>
      </c>
      <c r="E131" s="62">
        <v>12</v>
      </c>
      <c r="F131" s="63">
        <v>29542068</v>
      </c>
      <c r="G131" s="63">
        <v>17389892</v>
      </c>
      <c r="H131" s="179">
        <f t="shared" si="55"/>
        <v>1.4310105449427328</v>
      </c>
      <c r="I131" s="63">
        <f t="shared" si="34"/>
        <v>12152176</v>
      </c>
      <c r="J131" s="59"/>
      <c r="K131" s="58">
        <f t="shared" si="28"/>
        <v>12152176</v>
      </c>
      <c r="L131" s="58">
        <f t="shared" si="29"/>
        <v>6881.1868629671571</v>
      </c>
      <c r="M131" s="59"/>
      <c r="N131" s="59"/>
      <c r="O131" s="63">
        <v>2162711</v>
      </c>
      <c r="P131" s="29">
        <f t="shared" si="30"/>
        <v>0.1779690320482521</v>
      </c>
      <c r="Q131" s="63">
        <v>153599</v>
      </c>
      <c r="R131" s="94">
        <f t="shared" si="31"/>
        <v>1.2639629314124483E-2</v>
      </c>
      <c r="S131" s="63">
        <f t="shared" si="37"/>
        <v>2554257</v>
      </c>
      <c r="T131" s="281">
        <f t="shared" si="35"/>
        <v>1446.3516421291054</v>
      </c>
      <c r="U131" s="281"/>
      <c r="V131" s="131">
        <f t="shared" si="32"/>
        <v>0.21018926980649391</v>
      </c>
      <c r="W131" s="29"/>
      <c r="X131" s="63">
        <v>94738</v>
      </c>
      <c r="Y131" s="63">
        <v>1377187</v>
      </c>
      <c r="Z131" s="63">
        <v>1082332</v>
      </c>
      <c r="AA131" s="63">
        <v>0</v>
      </c>
      <c r="AB131" s="63">
        <v>0</v>
      </c>
      <c r="AC131" s="63">
        <v>0</v>
      </c>
      <c r="AD131" s="63">
        <v>0</v>
      </c>
      <c r="AE131" s="63">
        <v>0</v>
      </c>
      <c r="AF131" s="63">
        <v>2119618</v>
      </c>
      <c r="AG131" s="63">
        <v>808914</v>
      </c>
      <c r="AH131" s="63">
        <v>4170511</v>
      </c>
      <c r="AI131" s="63">
        <v>107904</v>
      </c>
      <c r="AJ131" s="63">
        <v>458587</v>
      </c>
      <c r="AK131" s="63">
        <v>1147565</v>
      </c>
      <c r="AL131" s="63">
        <v>25371556</v>
      </c>
      <c r="AM131" s="63">
        <v>0</v>
      </c>
      <c r="AN131" s="63">
        <v>0</v>
      </c>
      <c r="AO131" s="63">
        <v>0</v>
      </c>
      <c r="AP131" s="63">
        <v>0</v>
      </c>
      <c r="AQ131" s="63">
        <v>532894</v>
      </c>
      <c r="AR131" s="63">
        <v>1358489</v>
      </c>
      <c r="AS131" s="63">
        <v>737752</v>
      </c>
      <c r="AT131" s="63">
        <v>0</v>
      </c>
      <c r="AU131" s="63">
        <v>9887</v>
      </c>
      <c r="AV131" s="27">
        <v>0</v>
      </c>
      <c r="AW131" s="94">
        <f t="shared" si="33"/>
        <v>0</v>
      </c>
      <c r="AX131" s="63">
        <v>0</v>
      </c>
      <c r="AY131" s="63">
        <v>0</v>
      </c>
      <c r="AZ131" s="63">
        <v>0</v>
      </c>
      <c r="BA131" s="63">
        <v>0</v>
      </c>
      <c r="BB131" s="63">
        <v>0</v>
      </c>
      <c r="BC131" s="63">
        <v>0</v>
      </c>
      <c r="BD131" s="63">
        <v>0</v>
      </c>
      <c r="BE131" s="63">
        <v>0</v>
      </c>
      <c r="BF131" s="63">
        <v>0</v>
      </c>
      <c r="BG131" s="19"/>
      <c r="BH131" s="63">
        <v>0</v>
      </c>
      <c r="BI131" s="63">
        <v>0</v>
      </c>
      <c r="BJ131" s="63">
        <v>0</v>
      </c>
      <c r="BK131" s="63">
        <v>0</v>
      </c>
      <c r="BL131" s="63">
        <v>0</v>
      </c>
      <c r="BM131" s="19">
        <v>1049171</v>
      </c>
      <c r="BN131" s="32">
        <f t="shared" si="47"/>
        <v>594.09456398640998</v>
      </c>
      <c r="BO131" s="281"/>
      <c r="BP131" s="19">
        <v>84496416</v>
      </c>
      <c r="BQ131" s="19">
        <v>172688000</v>
      </c>
      <c r="BR131" s="19">
        <v>258233600</v>
      </c>
      <c r="BS131" s="19">
        <v>2210</v>
      </c>
      <c r="BT131" s="19">
        <v>1766</v>
      </c>
      <c r="BU131" s="4"/>
      <c r="BV131" s="175">
        <f t="shared" si="36"/>
        <v>-0.70492354042010696</v>
      </c>
    </row>
    <row r="132" spans="1:74" s="20" customFormat="1" ht="17.25" customHeight="1" x14ac:dyDescent="0.25">
      <c r="A132" s="48" t="s">
        <v>144</v>
      </c>
      <c r="B132" s="252"/>
      <c r="C132" s="88">
        <v>0</v>
      </c>
      <c r="D132" s="142">
        <v>2016</v>
      </c>
      <c r="E132" s="62">
        <v>12</v>
      </c>
      <c r="F132" s="63">
        <v>31089878</v>
      </c>
      <c r="G132" s="63">
        <v>17251360</v>
      </c>
      <c r="H132" s="179">
        <f t="shared" si="55"/>
        <v>1.2466190382525064</v>
      </c>
      <c r="I132" s="63">
        <f t="shared" si="34"/>
        <v>13838518</v>
      </c>
      <c r="J132" s="59"/>
      <c r="K132" s="58">
        <f t="shared" si="28"/>
        <v>13838518</v>
      </c>
      <c r="L132" s="58">
        <f t="shared" si="29"/>
        <v>7836.0804077010189</v>
      </c>
      <c r="M132" s="59"/>
      <c r="N132" s="59"/>
      <c r="O132" s="63">
        <v>2431975</v>
      </c>
      <c r="P132" s="29">
        <f t="shared" si="30"/>
        <v>0.17573955534834004</v>
      </c>
      <c r="Q132" s="63">
        <v>190703</v>
      </c>
      <c r="R132" s="94">
        <f t="shared" si="31"/>
        <v>1.3780594135874954E-2</v>
      </c>
      <c r="S132" s="63">
        <f t="shared" si="37"/>
        <v>2833701</v>
      </c>
      <c r="T132" s="281">
        <f t="shared" si="35"/>
        <v>1604.5872027180069</v>
      </c>
      <c r="U132" s="281"/>
      <c r="V132" s="131">
        <f t="shared" si="32"/>
        <v>0.20476910894649267</v>
      </c>
      <c r="W132" s="29"/>
      <c r="X132" s="63">
        <v>58701</v>
      </c>
      <c r="Y132" s="63">
        <v>1533643</v>
      </c>
      <c r="Z132" s="63">
        <v>1241357</v>
      </c>
      <c r="AA132" s="63">
        <v>0</v>
      </c>
      <c r="AB132" s="63">
        <v>0</v>
      </c>
      <c r="AC132" s="63">
        <v>0</v>
      </c>
      <c r="AD132" s="63">
        <v>0</v>
      </c>
      <c r="AE132" s="63">
        <v>0</v>
      </c>
      <c r="AF132" s="63">
        <v>2540071</v>
      </c>
      <c r="AG132" s="63">
        <v>1019083</v>
      </c>
      <c r="AH132" s="63">
        <v>4892095</v>
      </c>
      <c r="AI132" s="63">
        <v>83000</v>
      </c>
      <c r="AJ132" s="63">
        <v>513129</v>
      </c>
      <c r="AK132" s="63">
        <v>1783246</v>
      </c>
      <c r="AL132" s="63">
        <v>26197784</v>
      </c>
      <c r="AM132" s="63">
        <v>0</v>
      </c>
      <c r="AN132" s="63">
        <v>0</v>
      </c>
      <c r="AO132" s="63">
        <v>0</v>
      </c>
      <c r="AP132" s="63">
        <v>0</v>
      </c>
      <c r="AQ132" s="63">
        <v>436845</v>
      </c>
      <c r="AR132" s="63">
        <v>1331446</v>
      </c>
      <c r="AS132" s="63">
        <v>673664</v>
      </c>
      <c r="AT132" s="63">
        <v>0</v>
      </c>
      <c r="AU132" s="63">
        <v>1656</v>
      </c>
      <c r="AV132" s="27">
        <v>0</v>
      </c>
      <c r="AW132" s="94">
        <f t="shared" si="33"/>
        <v>0</v>
      </c>
      <c r="AX132" s="63">
        <v>0</v>
      </c>
      <c r="AY132" s="63">
        <v>0</v>
      </c>
      <c r="AZ132" s="63">
        <v>0</v>
      </c>
      <c r="BA132" s="63">
        <v>0</v>
      </c>
      <c r="BB132" s="63">
        <v>0</v>
      </c>
      <c r="BC132" s="63">
        <v>0</v>
      </c>
      <c r="BD132" s="63">
        <v>0</v>
      </c>
      <c r="BE132" s="63">
        <v>0</v>
      </c>
      <c r="BF132" s="63">
        <v>0</v>
      </c>
      <c r="BG132" s="19"/>
      <c r="BH132" s="63">
        <v>0</v>
      </c>
      <c r="BI132" s="63">
        <v>0</v>
      </c>
      <c r="BJ132" s="63">
        <v>0</v>
      </c>
      <c r="BK132" s="63">
        <v>0</v>
      </c>
      <c r="BL132" s="63">
        <v>0</v>
      </c>
      <c r="BM132" s="19">
        <v>750333</v>
      </c>
      <c r="BN132" s="32">
        <f t="shared" si="47"/>
        <v>424.87712344280862</v>
      </c>
      <c r="BO132" s="281"/>
      <c r="BP132" s="19">
        <v>79059448</v>
      </c>
      <c r="BQ132" s="19">
        <v>147226720</v>
      </c>
      <c r="BR132" s="19">
        <v>227036512</v>
      </c>
      <c r="BS132" s="19">
        <v>2208</v>
      </c>
      <c r="BT132" s="19">
        <v>1766</v>
      </c>
      <c r="BU132" s="4"/>
      <c r="BV132" s="175">
        <f t="shared" si="36"/>
        <v>-0.70537623397751337</v>
      </c>
    </row>
    <row r="133" spans="1:74" s="20" customFormat="1" ht="17.25" customHeight="1" x14ac:dyDescent="0.25">
      <c r="A133" s="48" t="s">
        <v>144</v>
      </c>
      <c r="B133" s="252"/>
      <c r="C133" s="88">
        <v>0</v>
      </c>
      <c r="D133" s="142">
        <v>2017</v>
      </c>
      <c r="E133" s="62">
        <v>12</v>
      </c>
      <c r="F133" s="63">
        <v>33348680</v>
      </c>
      <c r="G133" s="63">
        <v>17569670</v>
      </c>
      <c r="H133" s="179">
        <f t="shared" si="55"/>
        <v>1.1134836722962975</v>
      </c>
      <c r="I133" s="63">
        <f t="shared" si="34"/>
        <v>15779010</v>
      </c>
      <c r="J133" s="59"/>
      <c r="K133" s="58">
        <f t="shared" si="28"/>
        <v>15779010</v>
      </c>
      <c r="L133" s="58">
        <f t="shared" si="29"/>
        <v>8934.886749716874</v>
      </c>
      <c r="M133" s="59"/>
      <c r="N133" s="59"/>
      <c r="O133" s="63">
        <v>2048338</v>
      </c>
      <c r="P133" s="29">
        <f t="shared" si="30"/>
        <v>0.12981410113815758</v>
      </c>
      <c r="Q133" s="63">
        <v>153496</v>
      </c>
      <c r="R133" s="94">
        <f t="shared" si="31"/>
        <v>9.7278599861461527E-3</v>
      </c>
      <c r="S133" s="63">
        <f t="shared" si="37"/>
        <v>5566508</v>
      </c>
      <c r="T133" s="281">
        <f t="shared" si="35"/>
        <v>3152.0430351075879</v>
      </c>
      <c r="U133" s="281"/>
      <c r="V133" s="131">
        <f t="shared" si="32"/>
        <v>0.35277929350447207</v>
      </c>
      <c r="W133" s="29"/>
      <c r="X133" s="63">
        <v>77944</v>
      </c>
      <c r="Y133" s="63">
        <v>1471441</v>
      </c>
      <c r="Z133" s="63">
        <v>1407937</v>
      </c>
      <c r="AA133" s="63">
        <v>0</v>
      </c>
      <c r="AB133" s="63">
        <v>2609186</v>
      </c>
      <c r="AC133" s="63">
        <v>0</v>
      </c>
      <c r="AD133" s="63">
        <v>0</v>
      </c>
      <c r="AE133" s="63">
        <v>0</v>
      </c>
      <c r="AF133" s="63">
        <v>2705830</v>
      </c>
      <c r="AG133" s="63">
        <v>860108</v>
      </c>
      <c r="AH133" s="63">
        <v>4560374</v>
      </c>
      <c r="AI133" s="63">
        <v>117575</v>
      </c>
      <c r="AJ133" s="63">
        <v>426023</v>
      </c>
      <c r="AK133" s="63">
        <v>1069453</v>
      </c>
      <c r="AL133" s="63">
        <v>28788306</v>
      </c>
      <c r="AM133" s="63">
        <v>0</v>
      </c>
      <c r="AN133" s="63">
        <v>0</v>
      </c>
      <c r="AO133" s="63">
        <v>0</v>
      </c>
      <c r="AP133" s="63">
        <v>0</v>
      </c>
      <c r="AQ133" s="63">
        <v>318441</v>
      </c>
      <c r="AR133" s="63">
        <v>1712538</v>
      </c>
      <c r="AS133" s="63">
        <v>800208</v>
      </c>
      <c r="AT133" s="63">
        <v>0</v>
      </c>
      <c r="AU133" s="63">
        <v>492</v>
      </c>
      <c r="AV133" s="27">
        <v>0</v>
      </c>
      <c r="AW133" s="94">
        <f t="shared" si="33"/>
        <v>0</v>
      </c>
      <c r="AX133" s="63">
        <v>0</v>
      </c>
      <c r="AY133" s="63">
        <v>0</v>
      </c>
      <c r="AZ133" s="63">
        <v>0</v>
      </c>
      <c r="BA133" s="63">
        <v>0</v>
      </c>
      <c r="BB133" s="63">
        <v>0</v>
      </c>
      <c r="BC133" s="63">
        <v>0</v>
      </c>
      <c r="BD133" s="63">
        <v>0</v>
      </c>
      <c r="BE133" s="63">
        <v>0</v>
      </c>
      <c r="BF133" s="63">
        <v>0</v>
      </c>
      <c r="BG133" s="63">
        <v>0</v>
      </c>
      <c r="BH133" s="63">
        <v>0</v>
      </c>
      <c r="BI133" s="63">
        <v>0</v>
      </c>
      <c r="BJ133" s="63">
        <v>0</v>
      </c>
      <c r="BK133" s="63">
        <v>0</v>
      </c>
      <c r="BL133" s="63">
        <v>0</v>
      </c>
      <c r="BM133" s="19">
        <v>734819</v>
      </c>
      <c r="BN133" s="32">
        <f t="shared" si="47"/>
        <v>416.09229898074744</v>
      </c>
      <c r="BO133" s="281"/>
      <c r="BP133" s="19">
        <v>75130320</v>
      </c>
      <c r="BQ133" s="19">
        <v>130674112</v>
      </c>
      <c r="BR133" s="19">
        <v>206539248</v>
      </c>
      <c r="BS133" s="19">
        <v>2191</v>
      </c>
      <c r="BT133" s="19">
        <v>1766</v>
      </c>
      <c r="BU133" s="4"/>
      <c r="BV133" s="175">
        <f t="shared" si="36"/>
        <v>-0.70924076787827306</v>
      </c>
    </row>
    <row r="134" spans="1:74" s="20" customFormat="1" ht="17.25" customHeight="1" x14ac:dyDescent="0.25">
      <c r="A134" s="48" t="s">
        <v>144</v>
      </c>
      <c r="B134" s="252"/>
      <c r="C134" s="88">
        <v>0</v>
      </c>
      <c r="D134" s="142">
        <v>2018</v>
      </c>
      <c r="E134" s="62">
        <v>12</v>
      </c>
      <c r="F134" s="63">
        <v>28817882</v>
      </c>
      <c r="G134" s="63">
        <v>17529488</v>
      </c>
      <c r="H134" s="179">
        <f t="shared" si="55"/>
        <v>1.5528770523069977</v>
      </c>
      <c r="I134" s="63">
        <f t="shared" si="34"/>
        <v>11288394</v>
      </c>
      <c r="J134" s="59"/>
      <c r="K134" s="58">
        <f t="shared" si="28"/>
        <v>11288394</v>
      </c>
      <c r="L134" s="58">
        <f t="shared" si="29"/>
        <v>6392.0690826727068</v>
      </c>
      <c r="M134" s="59"/>
      <c r="N134" s="59"/>
      <c r="O134" s="63">
        <v>2414323</v>
      </c>
      <c r="P134" s="29">
        <f t="shared" si="30"/>
        <v>0.21387657092762707</v>
      </c>
      <c r="Q134" s="63">
        <v>189784</v>
      </c>
      <c r="R134" s="94">
        <f t="shared" si="31"/>
        <v>1.6812311831071809E-2</v>
      </c>
      <c r="S134" s="63">
        <f t="shared" si="37"/>
        <v>2610314</v>
      </c>
      <c r="T134" s="281">
        <f t="shared" si="35"/>
        <v>1478.0939977349944</v>
      </c>
      <c r="U134" s="281"/>
      <c r="V134" s="131">
        <f t="shared" si="32"/>
        <v>0.23123873954080626</v>
      </c>
      <c r="W134" s="29"/>
      <c r="X134" s="63">
        <v>39842</v>
      </c>
      <c r="Y134" s="63">
        <v>1045793</v>
      </c>
      <c r="Z134" s="63">
        <v>1017880</v>
      </c>
      <c r="AA134" s="63">
        <v>0</v>
      </c>
      <c r="AB134" s="63">
        <v>506799</v>
      </c>
      <c r="AC134" s="63">
        <v>0</v>
      </c>
      <c r="AD134" s="63">
        <v>0</v>
      </c>
      <c r="AE134" s="63">
        <v>0</v>
      </c>
      <c r="AF134" s="63">
        <v>1868255</v>
      </c>
      <c r="AG134" s="63">
        <v>538347</v>
      </c>
      <c r="AH134" s="63">
        <v>3306370</v>
      </c>
      <c r="AI134" s="63">
        <v>91275</v>
      </c>
      <c r="AJ134" s="63">
        <v>438645</v>
      </c>
      <c r="AK134" s="63">
        <v>1346716</v>
      </c>
      <c r="AL134" s="63">
        <v>25511512</v>
      </c>
      <c r="AM134" s="63">
        <v>0</v>
      </c>
      <c r="AN134" s="63">
        <v>0</v>
      </c>
      <c r="AO134" s="63">
        <v>0</v>
      </c>
      <c r="AP134" s="63">
        <v>0</v>
      </c>
      <c r="AQ134" s="63">
        <v>460703</v>
      </c>
      <c r="AR134" s="63">
        <v>697405</v>
      </c>
      <c r="AS134" s="63">
        <v>632439</v>
      </c>
      <c r="AT134" s="63">
        <v>0</v>
      </c>
      <c r="AU134" s="63">
        <v>188</v>
      </c>
      <c r="AV134" s="27">
        <v>0</v>
      </c>
      <c r="AW134" s="94">
        <f t="shared" si="33"/>
        <v>0</v>
      </c>
      <c r="AX134" s="63">
        <v>0</v>
      </c>
      <c r="AY134" s="63">
        <v>0</v>
      </c>
      <c r="AZ134" s="63">
        <v>0</v>
      </c>
      <c r="BA134" s="63">
        <v>0</v>
      </c>
      <c r="BB134" s="63">
        <v>0</v>
      </c>
      <c r="BC134" s="63">
        <v>0</v>
      </c>
      <c r="BD134" s="63">
        <v>0</v>
      </c>
      <c r="BE134" s="63">
        <v>0</v>
      </c>
      <c r="BF134" s="63">
        <v>0</v>
      </c>
      <c r="BG134" s="63">
        <v>0</v>
      </c>
      <c r="BH134" s="63">
        <v>0</v>
      </c>
      <c r="BI134" s="63">
        <v>0</v>
      </c>
      <c r="BJ134" s="63">
        <v>0</v>
      </c>
      <c r="BK134" s="63">
        <v>0</v>
      </c>
      <c r="BL134" s="63">
        <v>0</v>
      </c>
      <c r="BM134" s="19">
        <v>598799</v>
      </c>
      <c r="BN134" s="32">
        <f t="shared" si="47"/>
        <v>339.07078142695354</v>
      </c>
      <c r="BO134" s="281"/>
      <c r="BP134" s="19">
        <v>75953264</v>
      </c>
      <c r="BQ134" s="19">
        <v>136263904</v>
      </c>
      <c r="BR134" s="19">
        <v>212815968</v>
      </c>
      <c r="BS134" s="19">
        <v>2233</v>
      </c>
      <c r="BT134" s="19">
        <v>1766</v>
      </c>
      <c r="BU134" s="4"/>
      <c r="BV134" s="175">
        <f t="shared" si="36"/>
        <v>-0.69974681175592734</v>
      </c>
    </row>
    <row r="135" spans="1:74" s="23" customFormat="1" ht="17.25" customHeight="1" thickBot="1" x14ac:dyDescent="0.3">
      <c r="A135" s="16" t="s">
        <v>144</v>
      </c>
      <c r="B135" s="253"/>
      <c r="C135" s="88">
        <v>0</v>
      </c>
      <c r="D135" s="143">
        <v>2019</v>
      </c>
      <c r="E135" s="65">
        <v>12</v>
      </c>
      <c r="F135" s="66">
        <v>28954444</v>
      </c>
      <c r="G135" s="66">
        <v>17252820</v>
      </c>
      <c r="H135" s="179">
        <f t="shared" si="55"/>
        <v>1.4743953488849069</v>
      </c>
      <c r="I135" s="66">
        <f t="shared" si="34"/>
        <v>11701624</v>
      </c>
      <c r="J135" s="282">
        <f t="shared" ref="J135" si="57">LN(I135/I111)/(2019-1995)</f>
        <v>5.1645487328324302E-2</v>
      </c>
      <c r="K135" s="116">
        <f t="shared" si="28"/>
        <v>11701624</v>
      </c>
      <c r="L135" s="116">
        <f t="shared" si="29"/>
        <v>6626.0611551528882</v>
      </c>
      <c r="M135" s="282">
        <f t="shared" ref="M135" si="58">LN(L135/L111)/(2019-1995)</f>
        <v>4.322911972873953E-2</v>
      </c>
      <c r="N135" s="283">
        <f t="shared" ref="N135" si="59">AVERAGE(L133:L135)</f>
        <v>7317.672329180823</v>
      </c>
      <c r="O135" s="66">
        <v>2805371</v>
      </c>
      <c r="P135" s="30">
        <f t="shared" si="30"/>
        <v>0.23974202213299625</v>
      </c>
      <c r="Q135" s="66">
        <v>170983</v>
      </c>
      <c r="R135" s="95">
        <f t="shared" si="31"/>
        <v>1.461190344177868E-2</v>
      </c>
      <c r="S135" s="66">
        <f t="shared" si="37"/>
        <v>2953736</v>
      </c>
      <c r="T135" s="281">
        <f t="shared" si="35"/>
        <v>1672.5571913929784</v>
      </c>
      <c r="U135" s="284">
        <f t="shared" ref="U135" si="60">AVERAGE(T133:T135)</f>
        <v>2100.8980747451865</v>
      </c>
      <c r="V135" s="131">
        <f t="shared" si="32"/>
        <v>0.25242103147392192</v>
      </c>
      <c r="W135" s="30"/>
      <c r="X135" s="66">
        <v>60658</v>
      </c>
      <c r="Y135" s="66">
        <v>1227913</v>
      </c>
      <c r="Z135" s="66">
        <v>1002020</v>
      </c>
      <c r="AA135" s="66">
        <v>0</v>
      </c>
      <c r="AB135" s="66">
        <v>663145</v>
      </c>
      <c r="AC135" s="66">
        <v>0</v>
      </c>
      <c r="AD135" s="66">
        <v>0</v>
      </c>
      <c r="AE135" s="66">
        <v>0</v>
      </c>
      <c r="AF135" s="66">
        <v>1931225</v>
      </c>
      <c r="AG135" s="66">
        <v>499807</v>
      </c>
      <c r="AH135" s="66">
        <v>2969481</v>
      </c>
      <c r="AI135" s="66">
        <v>73382</v>
      </c>
      <c r="AJ135" s="66">
        <v>370882</v>
      </c>
      <c r="AK135" s="66">
        <v>1002431</v>
      </c>
      <c r="AL135" s="66">
        <v>25984964</v>
      </c>
      <c r="AM135" s="66">
        <v>0</v>
      </c>
      <c r="AN135" s="66">
        <v>0</v>
      </c>
      <c r="AO135" s="66">
        <v>0</v>
      </c>
      <c r="AP135" s="66">
        <v>0</v>
      </c>
      <c r="AQ135" s="66">
        <v>499947</v>
      </c>
      <c r="AR135" s="66">
        <v>823646</v>
      </c>
      <c r="AS135" s="66">
        <v>570168</v>
      </c>
      <c r="AT135" s="66">
        <v>0</v>
      </c>
      <c r="AU135" s="66">
        <v>47</v>
      </c>
      <c r="AV135" s="28">
        <v>0</v>
      </c>
      <c r="AW135" s="95">
        <f t="shared" si="33"/>
        <v>0</v>
      </c>
      <c r="AX135" s="66">
        <v>0</v>
      </c>
      <c r="AY135" s="66">
        <v>0</v>
      </c>
      <c r="AZ135" s="66">
        <v>0</v>
      </c>
      <c r="BA135" s="66">
        <v>0</v>
      </c>
      <c r="BB135" s="66">
        <v>0</v>
      </c>
      <c r="BC135" s="66">
        <v>0</v>
      </c>
      <c r="BD135" s="66">
        <v>0</v>
      </c>
      <c r="BE135" s="66">
        <v>0</v>
      </c>
      <c r="BF135" s="66">
        <v>0</v>
      </c>
      <c r="BG135" s="66">
        <v>0</v>
      </c>
      <c r="BH135" s="66">
        <v>0</v>
      </c>
      <c r="BI135" s="66">
        <v>0</v>
      </c>
      <c r="BJ135" s="66">
        <v>0</v>
      </c>
      <c r="BK135" s="66">
        <v>0</v>
      </c>
      <c r="BL135" s="66">
        <v>0</v>
      </c>
      <c r="BM135" s="22">
        <v>660144</v>
      </c>
      <c r="BN135" s="32">
        <f t="shared" si="47"/>
        <v>373.80747451868632</v>
      </c>
      <c r="BO135" s="284">
        <f t="shared" ref="BO135" si="61">AVERAGE(BN133:BN135)</f>
        <v>376.32351830879583</v>
      </c>
      <c r="BP135" s="22">
        <v>48105792</v>
      </c>
      <c r="BQ135" s="22">
        <v>144313776</v>
      </c>
      <c r="BR135" s="22">
        <v>193079712</v>
      </c>
      <c r="BS135" s="22">
        <v>2243</v>
      </c>
      <c r="BT135" s="22">
        <v>1766</v>
      </c>
      <c r="BU135" s="275">
        <f t="shared" ref="BU135" si="62">AVERAGE(BT133:BT135)</f>
        <v>1766</v>
      </c>
      <c r="BV135" s="175">
        <f t="shared" si="36"/>
        <v>-0.69751267041590204</v>
      </c>
    </row>
    <row r="136" spans="1:74" ht="16.5" thickTop="1" x14ac:dyDescent="0.25">
      <c r="A136" s="51" t="s">
        <v>145</v>
      </c>
      <c r="B136" s="254"/>
      <c r="C136" s="68">
        <v>0</v>
      </c>
      <c r="D136" s="141">
        <v>1995</v>
      </c>
      <c r="E136" s="69">
        <v>13</v>
      </c>
      <c r="F136" s="70">
        <v>11969086</v>
      </c>
      <c r="G136" s="70">
        <v>1822945</v>
      </c>
      <c r="H136" s="179">
        <f t="shared" si="55"/>
        <v>0.17966880215837727</v>
      </c>
      <c r="I136" s="70">
        <f t="shared" si="34"/>
        <v>10146141</v>
      </c>
      <c r="J136" s="70"/>
      <c r="K136" s="70">
        <f t="shared" si="28"/>
        <v>10146141</v>
      </c>
      <c r="L136" s="70">
        <f t="shared" si="29"/>
        <v>2011.9256395002974</v>
      </c>
      <c r="M136" s="70"/>
      <c r="N136" s="70"/>
      <c r="O136" s="70">
        <v>1871929</v>
      </c>
      <c r="P136" s="40">
        <f t="shared" si="30"/>
        <v>0.1844966475431398</v>
      </c>
      <c r="Q136" s="70">
        <v>457810</v>
      </c>
      <c r="R136" s="72">
        <f t="shared" si="31"/>
        <v>4.5121588592155384E-2</v>
      </c>
      <c r="S136" s="73">
        <f t="shared" ref="S136:S146" si="63">F136-G136-O136-Q136-AF136-AG136-AI136-AJ136-AK136-SUM(AM136:AU136)</f>
        <v>1609227</v>
      </c>
      <c r="T136" s="281">
        <f t="shared" si="35"/>
        <v>319.10113027959545</v>
      </c>
      <c r="U136" s="281"/>
      <c r="V136" s="131">
        <f t="shared" si="32"/>
        <v>0.15860483310846951</v>
      </c>
      <c r="W136" s="125"/>
      <c r="X136" s="70">
        <v>0</v>
      </c>
      <c r="Y136" s="70">
        <v>0</v>
      </c>
      <c r="Z136" s="70">
        <v>0</v>
      </c>
      <c r="AA136" s="70">
        <v>0</v>
      </c>
      <c r="AB136" s="70">
        <v>0</v>
      </c>
      <c r="AC136" s="70">
        <v>0</v>
      </c>
      <c r="AD136" s="70">
        <v>0</v>
      </c>
      <c r="AE136" s="70">
        <v>0</v>
      </c>
      <c r="AF136" s="70">
        <v>2160451</v>
      </c>
      <c r="AG136" s="70">
        <v>600620</v>
      </c>
      <c r="AH136" s="70">
        <v>3805557</v>
      </c>
      <c r="AI136" s="70">
        <v>223819</v>
      </c>
      <c r="AJ136" s="70">
        <v>221566</v>
      </c>
      <c r="AK136" s="70">
        <v>2708084</v>
      </c>
      <c r="AL136" s="70">
        <v>8163529</v>
      </c>
      <c r="AM136" s="70">
        <v>0</v>
      </c>
      <c r="AN136" s="70">
        <v>0</v>
      </c>
      <c r="AO136" s="70">
        <v>0</v>
      </c>
      <c r="AP136" s="70">
        <v>0</v>
      </c>
      <c r="AQ136" s="70">
        <v>10300</v>
      </c>
      <c r="AR136" s="70">
        <v>231947</v>
      </c>
      <c r="AS136" s="70">
        <v>0</v>
      </c>
      <c r="AT136" s="70">
        <v>9301</v>
      </c>
      <c r="AU136" s="70">
        <v>41087</v>
      </c>
      <c r="AV136" s="74">
        <v>0</v>
      </c>
      <c r="AW136" s="72">
        <f t="shared" si="33"/>
        <v>0</v>
      </c>
      <c r="AX136" s="70">
        <v>0</v>
      </c>
      <c r="AY136" s="70">
        <v>0</v>
      </c>
      <c r="AZ136" s="70">
        <v>0</v>
      </c>
      <c r="BA136" s="70">
        <v>0</v>
      </c>
      <c r="BB136" s="70">
        <v>0</v>
      </c>
      <c r="BC136" s="70">
        <v>0</v>
      </c>
      <c r="BD136" s="70">
        <v>0</v>
      </c>
      <c r="BE136" s="70">
        <v>0</v>
      </c>
      <c r="BF136" s="70">
        <v>0</v>
      </c>
      <c r="BG136" s="70">
        <v>0</v>
      </c>
      <c r="BH136" s="70">
        <v>0</v>
      </c>
      <c r="BI136" s="70">
        <v>0</v>
      </c>
      <c r="BJ136" s="70">
        <v>0</v>
      </c>
      <c r="BK136" s="70">
        <v>0</v>
      </c>
      <c r="BL136" s="70">
        <v>0</v>
      </c>
      <c r="BM136" s="4">
        <v>3320831</v>
      </c>
      <c r="BN136" s="32">
        <f t="shared" si="47"/>
        <v>658.50307356732105</v>
      </c>
      <c r="BO136" s="281"/>
      <c r="BP136" s="4">
        <v>24284788</v>
      </c>
      <c r="BQ136" s="4">
        <v>221127920</v>
      </c>
      <c r="BR136" s="4">
        <v>248733536</v>
      </c>
      <c r="BS136" s="4">
        <v>929.51000999999997</v>
      </c>
      <c r="BT136" s="4">
        <v>5043</v>
      </c>
      <c r="BV136" s="175">
        <f t="shared" si="36"/>
        <v>-0.61332662905245616</v>
      </c>
    </row>
    <row r="137" spans="1:74" x14ac:dyDescent="0.25">
      <c r="A137" s="96" t="s">
        <v>145</v>
      </c>
      <c r="C137" s="76">
        <v>0</v>
      </c>
      <c r="D137" s="141">
        <v>1996</v>
      </c>
      <c r="E137" s="77">
        <v>13</v>
      </c>
      <c r="F137" s="59">
        <v>16719826</v>
      </c>
      <c r="G137" s="59">
        <v>1061693</v>
      </c>
      <c r="H137" s="179">
        <f t="shared" si="55"/>
        <v>6.7804571592283702E-2</v>
      </c>
      <c r="I137" s="59">
        <f t="shared" si="34"/>
        <v>15658133</v>
      </c>
      <c r="J137" s="59"/>
      <c r="K137" s="59">
        <f t="shared" si="28"/>
        <v>15658133</v>
      </c>
      <c r="L137" s="59">
        <f t="shared" si="29"/>
        <v>3033.3461836497481</v>
      </c>
      <c r="M137" s="59"/>
      <c r="N137" s="59"/>
      <c r="O137" s="59">
        <v>4892631</v>
      </c>
      <c r="P137" s="13">
        <f t="shared" si="30"/>
        <v>0.31246579652887096</v>
      </c>
      <c r="Q137" s="59">
        <v>17544</v>
      </c>
      <c r="R137" s="79">
        <f t="shared" si="31"/>
        <v>1.1204400933367983E-3</v>
      </c>
      <c r="S137" s="73">
        <f t="shared" si="63"/>
        <v>5249119</v>
      </c>
      <c r="T137" s="281">
        <f t="shared" si="35"/>
        <v>1016.8769856644711</v>
      </c>
      <c r="U137" s="281"/>
      <c r="V137" s="131">
        <f t="shared" si="32"/>
        <v>0.33523275092886234</v>
      </c>
      <c r="W137" s="54"/>
      <c r="X137" s="59">
        <v>0</v>
      </c>
      <c r="Y137" s="59">
        <v>0</v>
      </c>
      <c r="Z137" s="59">
        <v>0</v>
      </c>
      <c r="AA137" s="59">
        <v>0</v>
      </c>
      <c r="AB137" s="59">
        <v>0</v>
      </c>
      <c r="AC137" s="59">
        <v>0</v>
      </c>
      <c r="AD137" s="59">
        <v>0</v>
      </c>
      <c r="AE137" s="59">
        <v>0</v>
      </c>
      <c r="AF137" s="59">
        <v>1960873</v>
      </c>
      <c r="AG137" s="59">
        <v>602047</v>
      </c>
      <c r="AH137" s="59">
        <v>3262463</v>
      </c>
      <c r="AI137" s="59">
        <v>257125</v>
      </c>
      <c r="AJ137" s="59">
        <v>251449</v>
      </c>
      <c r="AK137" s="59">
        <v>2392629</v>
      </c>
      <c r="AL137" s="59">
        <v>13457363</v>
      </c>
      <c r="AM137" s="59">
        <v>0</v>
      </c>
      <c r="AN137" s="59">
        <v>0</v>
      </c>
      <c r="AO137" s="59">
        <v>0</v>
      </c>
      <c r="AP137" s="59">
        <v>0</v>
      </c>
      <c r="AQ137" s="59">
        <v>22587</v>
      </c>
      <c r="AR137" s="59">
        <v>172630</v>
      </c>
      <c r="AS137" s="59">
        <v>0</v>
      </c>
      <c r="AT137" s="59">
        <v>1467</v>
      </c>
      <c r="AU137" s="59">
        <v>-161968</v>
      </c>
      <c r="AV137" s="80">
        <v>0</v>
      </c>
      <c r="AW137" s="79">
        <f t="shared" si="33"/>
        <v>0</v>
      </c>
      <c r="AX137" s="59">
        <v>0</v>
      </c>
      <c r="AY137" s="59">
        <v>0</v>
      </c>
      <c r="AZ137" s="59">
        <v>0</v>
      </c>
      <c r="BA137" s="59">
        <v>0</v>
      </c>
      <c r="BB137" s="59">
        <v>0</v>
      </c>
      <c r="BC137" s="59">
        <v>0</v>
      </c>
      <c r="BD137" s="59">
        <v>0</v>
      </c>
      <c r="BE137" s="59">
        <v>0</v>
      </c>
      <c r="BF137" s="59">
        <v>0</v>
      </c>
      <c r="BG137" s="59">
        <v>0</v>
      </c>
      <c r="BH137" s="59">
        <v>0</v>
      </c>
      <c r="BI137" s="59">
        <v>0</v>
      </c>
      <c r="BJ137" s="59">
        <v>0</v>
      </c>
      <c r="BK137" s="59">
        <v>0</v>
      </c>
      <c r="BL137" s="59">
        <v>0</v>
      </c>
      <c r="BM137" s="4">
        <v>58288</v>
      </c>
      <c r="BN137" s="32">
        <f t="shared" si="47"/>
        <v>11.291747384734599</v>
      </c>
      <c r="BO137" s="281"/>
      <c r="BP137" s="4">
        <v>103564632</v>
      </c>
      <c r="BQ137" s="4">
        <v>207981168</v>
      </c>
      <c r="BR137" s="4">
        <v>311604096</v>
      </c>
      <c r="BS137" s="4">
        <v>929.83496000000002</v>
      </c>
      <c r="BT137" s="4">
        <v>5162</v>
      </c>
      <c r="BV137" s="175">
        <f t="shared" si="36"/>
        <v>-0.60149038410197853</v>
      </c>
    </row>
    <row r="138" spans="1:74" x14ac:dyDescent="0.25">
      <c r="A138" s="96" t="s">
        <v>145</v>
      </c>
      <c r="B138" s="255"/>
      <c r="C138" s="76">
        <v>0</v>
      </c>
      <c r="D138" s="141">
        <v>1997</v>
      </c>
      <c r="E138" s="77">
        <v>13</v>
      </c>
      <c r="F138" s="59">
        <v>16262741</v>
      </c>
      <c r="G138" s="59">
        <v>2026167</v>
      </c>
      <c r="H138" s="179">
        <f t="shared" si="55"/>
        <v>0.14232124948038763</v>
      </c>
      <c r="I138" s="59">
        <f t="shared" si="34"/>
        <v>14236574</v>
      </c>
      <c r="J138" s="59"/>
      <c r="K138" s="59">
        <f t="shared" si="28"/>
        <v>14236574</v>
      </c>
      <c r="L138" s="59">
        <f t="shared" si="29"/>
        <v>2571.6354768786127</v>
      </c>
      <c r="M138" s="59"/>
      <c r="N138" s="59"/>
      <c r="O138" s="59">
        <v>4317496</v>
      </c>
      <c r="P138" s="13">
        <f t="shared" si="30"/>
        <v>0.30326790701189765</v>
      </c>
      <c r="Q138" s="59">
        <v>72256</v>
      </c>
      <c r="R138" s="79">
        <f t="shared" si="31"/>
        <v>5.0753783880869091E-3</v>
      </c>
      <c r="S138" s="73">
        <f t="shared" si="63"/>
        <v>4449628</v>
      </c>
      <c r="T138" s="281">
        <f t="shared" si="35"/>
        <v>803.76228323699422</v>
      </c>
      <c r="U138" s="281"/>
      <c r="V138" s="131">
        <f t="shared" si="32"/>
        <v>0.31254907255074149</v>
      </c>
      <c r="W138" s="54"/>
      <c r="X138" s="59">
        <v>0</v>
      </c>
      <c r="Y138" s="59">
        <v>0</v>
      </c>
      <c r="Z138" s="59">
        <v>0</v>
      </c>
      <c r="AA138" s="59">
        <v>0</v>
      </c>
      <c r="AB138" s="59">
        <v>0</v>
      </c>
      <c r="AC138" s="59">
        <v>0</v>
      </c>
      <c r="AD138" s="59">
        <v>0</v>
      </c>
      <c r="AE138" s="59">
        <v>0</v>
      </c>
      <c r="AF138" s="59">
        <v>1392073</v>
      </c>
      <c r="AG138" s="59">
        <v>60705</v>
      </c>
      <c r="AH138" s="59">
        <v>3452453</v>
      </c>
      <c r="AI138" s="59">
        <v>159744</v>
      </c>
      <c r="AJ138" s="59">
        <v>168054</v>
      </c>
      <c r="AK138" s="59">
        <v>2435854</v>
      </c>
      <c r="AL138" s="59">
        <v>12810288</v>
      </c>
      <c r="AM138" s="59">
        <v>0</v>
      </c>
      <c r="AN138" s="59">
        <v>0</v>
      </c>
      <c r="AO138" s="59">
        <v>0</v>
      </c>
      <c r="AP138" s="59">
        <v>0</v>
      </c>
      <c r="AQ138" s="59">
        <v>384614</v>
      </c>
      <c r="AR138" s="59">
        <v>695125</v>
      </c>
      <c r="AS138" s="59">
        <v>93522</v>
      </c>
      <c r="AT138" s="59">
        <v>0</v>
      </c>
      <c r="AU138" s="59">
        <v>7503</v>
      </c>
      <c r="AV138" s="80">
        <v>0</v>
      </c>
      <c r="AW138" s="79">
        <f t="shared" si="33"/>
        <v>0</v>
      </c>
      <c r="AX138" s="59">
        <v>0</v>
      </c>
      <c r="AY138" s="59">
        <v>0</v>
      </c>
      <c r="AZ138" s="59">
        <v>0</v>
      </c>
      <c r="BA138" s="59">
        <v>0</v>
      </c>
      <c r="BB138" s="59">
        <v>0</v>
      </c>
      <c r="BC138" s="59">
        <v>0</v>
      </c>
      <c r="BD138" s="59">
        <v>0</v>
      </c>
      <c r="BE138" s="59">
        <v>0</v>
      </c>
      <c r="BF138" s="59">
        <v>0</v>
      </c>
      <c r="BG138" s="59">
        <v>0</v>
      </c>
      <c r="BH138" s="59">
        <v>0</v>
      </c>
      <c r="BI138" s="59">
        <v>0</v>
      </c>
      <c r="BJ138" s="59">
        <v>0</v>
      </c>
      <c r="BK138" s="59">
        <v>0</v>
      </c>
      <c r="BL138" s="59">
        <v>0</v>
      </c>
      <c r="BM138" s="4">
        <v>83405</v>
      </c>
      <c r="BN138" s="32">
        <f t="shared" si="47"/>
        <v>15.065932080924856</v>
      </c>
      <c r="BO138" s="281"/>
      <c r="BP138" s="4">
        <v>14664612</v>
      </c>
      <c r="BQ138" s="4">
        <v>170004992</v>
      </c>
      <c r="BR138" s="4">
        <v>184753008</v>
      </c>
      <c r="BS138" s="4">
        <v>930.15997000000004</v>
      </c>
      <c r="BT138" s="4">
        <v>5536</v>
      </c>
      <c r="BV138" s="175">
        <f t="shared" si="36"/>
        <v>-0.56634158855528771</v>
      </c>
    </row>
    <row r="139" spans="1:74" x14ac:dyDescent="0.25">
      <c r="A139" s="96" t="s">
        <v>145</v>
      </c>
      <c r="B139" s="254" t="s">
        <v>142</v>
      </c>
      <c r="C139" s="76">
        <v>1</v>
      </c>
      <c r="D139" s="141">
        <v>1998</v>
      </c>
      <c r="E139" s="77">
        <v>13</v>
      </c>
      <c r="F139" s="59">
        <v>13259420</v>
      </c>
      <c r="G139" s="59">
        <v>1042296</v>
      </c>
      <c r="H139" s="179">
        <f t="shared" si="55"/>
        <v>8.5314350578745049E-2</v>
      </c>
      <c r="I139" s="59">
        <f t="shared" si="34"/>
        <v>12217124</v>
      </c>
      <c r="J139" s="59"/>
      <c r="K139" s="59">
        <f t="shared" ref="K139:K202" si="64">I139-AV139</f>
        <v>12217124</v>
      </c>
      <c r="L139" s="59">
        <f t="shared" ref="L139:L202" si="65">K139/BT139</f>
        <v>2206.8504335260118</v>
      </c>
      <c r="M139" s="59"/>
      <c r="N139" s="59"/>
      <c r="O139" s="59">
        <v>3267908</v>
      </c>
      <c r="P139" s="13">
        <f t="shared" ref="P139:P202" si="66">O139/I139</f>
        <v>0.26748586655910178</v>
      </c>
      <c r="Q139" s="59">
        <v>465527</v>
      </c>
      <c r="R139" s="79">
        <f t="shared" ref="R139:R202" si="67">Q139/I139</f>
        <v>3.8104467139729446E-2</v>
      </c>
      <c r="S139" s="73">
        <f t="shared" si="63"/>
        <v>1415102</v>
      </c>
      <c r="T139" s="281">
        <f t="shared" si="35"/>
        <v>255.61813583815029</v>
      </c>
      <c r="U139" s="281"/>
      <c r="V139" s="131">
        <f t="shared" ref="V139:V202" si="68">S139/K139</f>
        <v>0.11582938832412604</v>
      </c>
      <c r="W139" s="54"/>
      <c r="X139" s="59">
        <v>0</v>
      </c>
      <c r="Y139" s="59">
        <v>0</v>
      </c>
      <c r="Z139" s="59">
        <v>0</v>
      </c>
      <c r="AA139" s="59">
        <v>0</v>
      </c>
      <c r="AB139" s="59">
        <v>0</v>
      </c>
      <c r="AC139" s="59">
        <v>0</v>
      </c>
      <c r="AD139" s="59">
        <v>0</v>
      </c>
      <c r="AE139" s="59">
        <v>0</v>
      </c>
      <c r="AF139" s="59">
        <v>851591</v>
      </c>
      <c r="AG139" s="59">
        <v>221499</v>
      </c>
      <c r="AH139" s="59">
        <v>5778644</v>
      </c>
      <c r="AI139" s="59">
        <v>3016202</v>
      </c>
      <c r="AJ139" s="59">
        <v>19642</v>
      </c>
      <c r="AK139" s="59">
        <v>939210</v>
      </c>
      <c r="AL139" s="59">
        <v>7480776</v>
      </c>
      <c r="AM139" s="59">
        <v>0</v>
      </c>
      <c r="AN139" s="59">
        <v>0</v>
      </c>
      <c r="AO139" s="59">
        <v>0</v>
      </c>
      <c r="AP139" s="59">
        <v>0</v>
      </c>
      <c r="AQ139" s="59">
        <v>418710</v>
      </c>
      <c r="AR139" s="59">
        <v>1059777</v>
      </c>
      <c r="AS139" s="59">
        <v>101325</v>
      </c>
      <c r="AT139" s="59">
        <v>0</v>
      </c>
      <c r="AU139" s="59">
        <v>440631</v>
      </c>
      <c r="AV139" s="80">
        <v>0</v>
      </c>
      <c r="AW139" s="79">
        <f t="shared" ref="AW139:AW202" si="69">AV139/(AV139+I139)</f>
        <v>0</v>
      </c>
      <c r="AX139" s="59">
        <v>0</v>
      </c>
      <c r="AY139" s="59">
        <v>0</v>
      </c>
      <c r="AZ139" s="59">
        <v>0</v>
      </c>
      <c r="BA139" s="59">
        <v>0</v>
      </c>
      <c r="BB139" s="59">
        <v>0</v>
      </c>
      <c r="BC139" s="59">
        <v>0</v>
      </c>
      <c r="BD139" s="59">
        <v>0</v>
      </c>
      <c r="BE139" s="59">
        <v>0</v>
      </c>
      <c r="BF139" s="59">
        <v>0</v>
      </c>
      <c r="BG139" s="59">
        <v>0</v>
      </c>
      <c r="BH139" s="59">
        <v>0</v>
      </c>
      <c r="BI139" s="59">
        <v>0</v>
      </c>
      <c r="BJ139" s="59">
        <v>0</v>
      </c>
      <c r="BK139" s="59">
        <v>0</v>
      </c>
      <c r="BL139" s="59">
        <v>0</v>
      </c>
      <c r="BM139" s="4">
        <v>5915168</v>
      </c>
      <c r="BN139" s="32">
        <f t="shared" si="47"/>
        <v>1068.4913294797689</v>
      </c>
      <c r="BO139" s="281"/>
      <c r="BP139" s="4">
        <v>-9658805</v>
      </c>
      <c r="BQ139" s="4">
        <v>176693664</v>
      </c>
      <c r="BR139" s="4">
        <v>172950016</v>
      </c>
      <c r="BS139" s="4">
        <v>666.63</v>
      </c>
      <c r="BT139" s="4">
        <v>5536</v>
      </c>
      <c r="BV139" s="175">
        <f t="shared" si="36"/>
        <v>-0.73290229492849746</v>
      </c>
    </row>
    <row r="140" spans="1:74" x14ac:dyDescent="0.25">
      <c r="A140" s="96" t="s">
        <v>145</v>
      </c>
      <c r="B140" s="254" t="s">
        <v>142</v>
      </c>
      <c r="C140" s="76">
        <v>1</v>
      </c>
      <c r="D140" s="141">
        <v>1999</v>
      </c>
      <c r="E140" s="77">
        <v>13</v>
      </c>
      <c r="F140" s="59">
        <v>12067240</v>
      </c>
      <c r="G140" s="59">
        <v>738944</v>
      </c>
      <c r="H140" s="179">
        <f t="shared" si="55"/>
        <v>6.5229933963589934E-2</v>
      </c>
      <c r="I140" s="59">
        <f t="shared" ref="I140:I203" si="70">F140-G140</f>
        <v>11328296</v>
      </c>
      <c r="J140" s="59"/>
      <c r="K140" s="59">
        <f t="shared" si="64"/>
        <v>11328296</v>
      </c>
      <c r="L140" s="59">
        <f t="shared" si="65"/>
        <v>2046.2962427745665</v>
      </c>
      <c r="M140" s="59"/>
      <c r="N140" s="59"/>
      <c r="O140" s="59">
        <v>2117813</v>
      </c>
      <c r="P140" s="13">
        <f t="shared" si="66"/>
        <v>0.18694894624928585</v>
      </c>
      <c r="Q140" s="59">
        <v>487349</v>
      </c>
      <c r="R140" s="79">
        <f t="shared" si="67"/>
        <v>4.3020503701527574E-2</v>
      </c>
      <c r="S140" s="73">
        <f t="shared" si="63"/>
        <v>1962974</v>
      </c>
      <c r="T140" s="281">
        <f t="shared" ref="T140:T203" si="71">S140/BT140</f>
        <v>354.58345375722541</v>
      </c>
      <c r="U140" s="281"/>
      <c r="V140" s="131">
        <f t="shared" si="68"/>
        <v>0.17328060636833642</v>
      </c>
      <c r="W140" s="54"/>
      <c r="X140" s="59">
        <v>0</v>
      </c>
      <c r="Y140" s="59">
        <v>0</v>
      </c>
      <c r="Z140" s="59">
        <v>0</v>
      </c>
      <c r="AA140" s="59">
        <v>0</v>
      </c>
      <c r="AB140" s="59">
        <v>0</v>
      </c>
      <c r="AC140" s="59">
        <v>0</v>
      </c>
      <c r="AD140" s="59">
        <v>0</v>
      </c>
      <c r="AE140" s="59">
        <v>0</v>
      </c>
      <c r="AF140" s="59">
        <v>1387100</v>
      </c>
      <c r="AG140" s="59">
        <v>243819</v>
      </c>
      <c r="AH140" s="59">
        <v>4508547</v>
      </c>
      <c r="AI140" s="59">
        <v>2869109</v>
      </c>
      <c r="AJ140" s="59">
        <v>225366</v>
      </c>
      <c r="AK140" s="59">
        <v>184147</v>
      </c>
      <c r="AL140" s="59">
        <v>7558693</v>
      </c>
      <c r="AM140" s="59">
        <v>0</v>
      </c>
      <c r="AN140" s="59">
        <v>0</v>
      </c>
      <c r="AO140" s="59">
        <v>0</v>
      </c>
      <c r="AP140" s="59">
        <v>0</v>
      </c>
      <c r="AQ140" s="59">
        <v>608682</v>
      </c>
      <c r="AR140" s="59">
        <v>1159398</v>
      </c>
      <c r="AS140" s="59">
        <v>0</v>
      </c>
      <c r="AT140" s="59">
        <v>30465</v>
      </c>
      <c r="AU140" s="59">
        <v>52074</v>
      </c>
      <c r="AV140" s="80">
        <v>0</v>
      </c>
      <c r="AW140" s="79">
        <f t="shared" si="69"/>
        <v>0</v>
      </c>
      <c r="AX140" s="59">
        <v>0</v>
      </c>
      <c r="AY140" s="59">
        <v>0</v>
      </c>
      <c r="AZ140" s="59">
        <v>0</v>
      </c>
      <c r="BA140" s="59">
        <v>0</v>
      </c>
      <c r="BB140" s="59">
        <v>0</v>
      </c>
      <c r="BC140" s="59">
        <v>0</v>
      </c>
      <c r="BD140" s="59">
        <v>0</v>
      </c>
      <c r="BE140" s="59">
        <v>0</v>
      </c>
      <c r="BF140" s="59">
        <v>0</v>
      </c>
      <c r="BG140" s="59">
        <v>0</v>
      </c>
      <c r="BH140" s="59">
        <v>0</v>
      </c>
      <c r="BI140" s="59">
        <v>0</v>
      </c>
      <c r="BJ140" s="59">
        <v>0</v>
      </c>
      <c r="BK140" s="59">
        <v>0</v>
      </c>
      <c r="BL140" s="59">
        <v>0</v>
      </c>
      <c r="BM140" s="4">
        <v>7101501</v>
      </c>
      <c r="BN140" s="32">
        <f t="shared" si="47"/>
        <v>1282.7855852601156</v>
      </c>
      <c r="BO140" s="281"/>
      <c r="BP140" s="4">
        <v>-71026088</v>
      </c>
      <c r="BQ140" s="4">
        <v>201380464</v>
      </c>
      <c r="BR140" s="4">
        <v>137455888</v>
      </c>
      <c r="BS140" s="4">
        <v>667.79998999999998</v>
      </c>
      <c r="BT140" s="4">
        <v>5536</v>
      </c>
      <c r="BV140" s="175">
        <f t="shared" ref="BV140:BV203" si="72">0.5*LN(BS140/BS$10)+0.5*LN(BT140/BT$10)</f>
        <v>-0.73202552334170068</v>
      </c>
    </row>
    <row r="141" spans="1:74" x14ac:dyDescent="0.25">
      <c r="A141" s="76" t="s">
        <v>145</v>
      </c>
      <c r="B141" s="254" t="s">
        <v>142</v>
      </c>
      <c r="C141" s="76">
        <v>1</v>
      </c>
      <c r="D141" s="141">
        <v>2000</v>
      </c>
      <c r="E141" s="77">
        <v>13</v>
      </c>
      <c r="F141" s="59">
        <v>12339662</v>
      </c>
      <c r="G141" s="59">
        <v>551100</v>
      </c>
      <c r="H141" s="179">
        <f t="shared" si="55"/>
        <v>4.6748704379719938E-2</v>
      </c>
      <c r="I141" s="59">
        <f t="shared" si="70"/>
        <v>11788562</v>
      </c>
      <c r="J141" s="59"/>
      <c r="K141" s="59">
        <f t="shared" si="64"/>
        <v>11788562</v>
      </c>
      <c r="L141" s="59">
        <f t="shared" si="65"/>
        <v>2114.540269058296</v>
      </c>
      <c r="M141" s="59"/>
      <c r="N141" s="59"/>
      <c r="O141" s="59">
        <v>2398402</v>
      </c>
      <c r="P141" s="13">
        <f t="shared" si="66"/>
        <v>0.20345161691476873</v>
      </c>
      <c r="Q141" s="59">
        <v>513420</v>
      </c>
      <c r="R141" s="79">
        <f t="shared" si="67"/>
        <v>4.3552385778689549E-2</v>
      </c>
      <c r="S141" s="73">
        <f t="shared" si="63"/>
        <v>668326</v>
      </c>
      <c r="T141" s="281">
        <f t="shared" si="71"/>
        <v>119.87910313901345</v>
      </c>
      <c r="U141" s="281"/>
      <c r="V141" s="131">
        <f t="shared" si="68"/>
        <v>5.6692750142044467E-2</v>
      </c>
      <c r="W141" s="54"/>
      <c r="X141" s="59">
        <v>0</v>
      </c>
      <c r="Y141" s="59">
        <v>0</v>
      </c>
      <c r="Z141" s="59">
        <v>0</v>
      </c>
      <c r="AA141" s="59">
        <v>0</v>
      </c>
      <c r="AB141" s="59">
        <v>0</v>
      </c>
      <c r="AC141" s="59">
        <v>0</v>
      </c>
      <c r="AD141" s="59">
        <v>0</v>
      </c>
      <c r="AE141" s="59">
        <v>0</v>
      </c>
      <c r="AF141" s="59">
        <v>1114310</v>
      </c>
      <c r="AG141" s="59">
        <v>31846</v>
      </c>
      <c r="AH141" s="59">
        <v>6191225</v>
      </c>
      <c r="AI141" s="59">
        <v>2760371</v>
      </c>
      <c r="AJ141" s="59">
        <v>176044</v>
      </c>
      <c r="AK141" s="59">
        <v>448784</v>
      </c>
      <c r="AL141" s="59">
        <v>6148437</v>
      </c>
      <c r="AM141" s="59">
        <v>0</v>
      </c>
      <c r="AN141" s="59">
        <v>0</v>
      </c>
      <c r="AO141" s="59">
        <v>0</v>
      </c>
      <c r="AP141" s="59">
        <v>0</v>
      </c>
      <c r="AQ141" s="59">
        <v>645112</v>
      </c>
      <c r="AR141" s="59">
        <v>2819029</v>
      </c>
      <c r="AS141" s="59">
        <v>62715</v>
      </c>
      <c r="AT141" s="59">
        <v>81723</v>
      </c>
      <c r="AU141" s="59">
        <v>68480</v>
      </c>
      <c r="AV141" s="80">
        <v>0</v>
      </c>
      <c r="AW141" s="79">
        <f t="shared" si="69"/>
        <v>0</v>
      </c>
      <c r="AX141" s="59">
        <v>0</v>
      </c>
      <c r="AY141" s="59">
        <v>0</v>
      </c>
      <c r="AZ141" s="59">
        <v>0</v>
      </c>
      <c r="BA141" s="59">
        <v>0</v>
      </c>
      <c r="BB141" s="59">
        <v>0</v>
      </c>
      <c r="BC141" s="59">
        <v>0</v>
      </c>
      <c r="BD141" s="59">
        <v>0</v>
      </c>
      <c r="BE141" s="59">
        <v>0</v>
      </c>
      <c r="BF141" s="59">
        <v>0</v>
      </c>
      <c r="BG141" s="59">
        <v>0</v>
      </c>
      <c r="BH141" s="59">
        <v>0</v>
      </c>
      <c r="BI141" s="59">
        <v>0</v>
      </c>
      <c r="BJ141" s="59">
        <v>0</v>
      </c>
      <c r="BK141" s="59">
        <v>0</v>
      </c>
      <c r="BL141" s="59">
        <v>0</v>
      </c>
      <c r="BM141" s="4">
        <v>5211261</v>
      </c>
      <c r="BN141" s="32">
        <f t="shared" si="47"/>
        <v>934.75533632286999</v>
      </c>
      <c r="BO141" s="281"/>
      <c r="BP141" s="4">
        <v>-222203584</v>
      </c>
      <c r="BQ141" s="4">
        <v>920494464</v>
      </c>
      <c r="BR141" s="4">
        <v>703502080</v>
      </c>
      <c r="BS141" s="4">
        <v>661.53998000000001</v>
      </c>
      <c r="BT141" s="4">
        <v>5575</v>
      </c>
      <c r="BV141" s="175">
        <f t="shared" si="72"/>
        <v>-0.73322462003066646</v>
      </c>
    </row>
    <row r="142" spans="1:74" x14ac:dyDescent="0.25">
      <c r="A142" s="76" t="s">
        <v>145</v>
      </c>
      <c r="B142" s="255" t="s">
        <v>143</v>
      </c>
      <c r="C142" s="76">
        <v>1</v>
      </c>
      <c r="D142" s="141">
        <v>2001</v>
      </c>
      <c r="E142" s="77">
        <v>13</v>
      </c>
      <c r="F142" s="59">
        <v>11283233</v>
      </c>
      <c r="G142" s="59">
        <v>332514</v>
      </c>
      <c r="H142" s="179">
        <f t="shared" si="55"/>
        <v>3.0364581540262333E-2</v>
      </c>
      <c r="I142" s="59">
        <f t="shared" si="70"/>
        <v>10950719</v>
      </c>
      <c r="J142" s="59"/>
      <c r="K142" s="59">
        <f t="shared" si="64"/>
        <v>10950719</v>
      </c>
      <c r="L142" s="59">
        <f t="shared" si="65"/>
        <v>1964.2545291479821</v>
      </c>
      <c r="M142" s="59"/>
      <c r="N142" s="59"/>
      <c r="O142" s="59">
        <v>2299557</v>
      </c>
      <c r="P142" s="13">
        <f t="shared" si="66"/>
        <v>0.20999141700193386</v>
      </c>
      <c r="Q142" s="59">
        <v>578606</v>
      </c>
      <c r="R142" s="79">
        <f t="shared" si="67"/>
        <v>5.2837261188055325E-2</v>
      </c>
      <c r="S142" s="73">
        <f t="shared" si="63"/>
        <v>733131</v>
      </c>
      <c r="T142" s="281">
        <f t="shared" si="71"/>
        <v>131.50331838565023</v>
      </c>
      <c r="U142" s="281"/>
      <c r="V142" s="131">
        <f t="shared" si="68"/>
        <v>6.6948206779847058E-2</v>
      </c>
      <c r="W142" s="54"/>
      <c r="X142" s="59">
        <v>0</v>
      </c>
      <c r="Y142" s="59">
        <v>0</v>
      </c>
      <c r="Z142" s="59">
        <v>0</v>
      </c>
      <c r="AA142" s="59">
        <v>0</v>
      </c>
      <c r="AB142" s="59">
        <v>0</v>
      </c>
      <c r="AC142" s="59">
        <v>0</v>
      </c>
      <c r="AD142" s="59">
        <v>0</v>
      </c>
      <c r="AE142" s="59">
        <v>0</v>
      </c>
      <c r="AF142" s="59">
        <v>1117538</v>
      </c>
      <c r="AG142" s="59">
        <v>72249</v>
      </c>
      <c r="AH142" s="59">
        <v>5325722</v>
      </c>
      <c r="AI142" s="59">
        <v>2463248</v>
      </c>
      <c r="AJ142" s="59">
        <v>206245</v>
      </c>
      <c r="AK142" s="59">
        <v>386793</v>
      </c>
      <c r="AL142" s="59">
        <v>5957511</v>
      </c>
      <c r="AM142" s="59">
        <v>0</v>
      </c>
      <c r="AN142" s="59">
        <v>0</v>
      </c>
      <c r="AO142" s="59">
        <v>0</v>
      </c>
      <c r="AP142" s="59">
        <v>0</v>
      </c>
      <c r="AQ142" s="59">
        <v>583375</v>
      </c>
      <c r="AR142" s="59">
        <v>2380930</v>
      </c>
      <c r="AS142" s="59">
        <v>0</v>
      </c>
      <c r="AT142" s="59">
        <v>106545</v>
      </c>
      <c r="AU142" s="59">
        <v>22502</v>
      </c>
      <c r="AV142" s="80">
        <v>0</v>
      </c>
      <c r="AW142" s="79">
        <f t="shared" si="69"/>
        <v>0</v>
      </c>
      <c r="AX142" s="59">
        <v>0</v>
      </c>
      <c r="AY142" s="59">
        <v>0</v>
      </c>
      <c r="AZ142" s="59">
        <v>0</v>
      </c>
      <c r="BA142" s="59">
        <v>0</v>
      </c>
      <c r="BB142" s="59">
        <v>0</v>
      </c>
      <c r="BC142" s="59">
        <v>0</v>
      </c>
      <c r="BD142" s="59">
        <v>0</v>
      </c>
      <c r="BE142" s="59">
        <v>0</v>
      </c>
      <c r="BF142" s="59">
        <v>0</v>
      </c>
      <c r="BG142" s="59">
        <v>0</v>
      </c>
      <c r="BH142" s="59">
        <v>0</v>
      </c>
      <c r="BI142" s="59">
        <v>0</v>
      </c>
      <c r="BJ142" s="59">
        <v>0</v>
      </c>
      <c r="BK142" s="59">
        <v>0</v>
      </c>
      <c r="BL142" s="59">
        <v>0</v>
      </c>
      <c r="BM142" s="4">
        <v>1308337</v>
      </c>
      <c r="BN142" s="32">
        <f t="shared" si="47"/>
        <v>234.67928251121077</v>
      </c>
      <c r="BO142" s="281"/>
      <c r="BP142" s="4">
        <v>-170742928</v>
      </c>
      <c r="BQ142" s="4">
        <v>1363425024</v>
      </c>
      <c r="BR142" s="4">
        <v>1193990400</v>
      </c>
      <c r="BS142" s="4">
        <v>661.53998000000001</v>
      </c>
      <c r="BT142" s="4">
        <v>5575</v>
      </c>
      <c r="BV142" s="175">
        <f t="shared" si="72"/>
        <v>-0.73322462003066646</v>
      </c>
    </row>
    <row r="143" spans="1:74" x14ac:dyDescent="0.25">
      <c r="A143" s="76" t="s">
        <v>145</v>
      </c>
      <c r="B143" s="255" t="s">
        <v>143</v>
      </c>
      <c r="C143" s="76">
        <v>1</v>
      </c>
      <c r="D143" s="141">
        <v>2002</v>
      </c>
      <c r="E143" s="77">
        <v>13</v>
      </c>
      <c r="F143" s="59">
        <v>13149573</v>
      </c>
      <c r="G143" s="59">
        <v>337944</v>
      </c>
      <c r="H143" s="179">
        <f t="shared" si="55"/>
        <v>2.6377910256377233E-2</v>
      </c>
      <c r="I143" s="59">
        <f t="shared" si="70"/>
        <v>12811629</v>
      </c>
      <c r="J143" s="59"/>
      <c r="K143" s="59">
        <f t="shared" si="64"/>
        <v>12811629</v>
      </c>
      <c r="L143" s="59">
        <f t="shared" si="65"/>
        <v>2298.0500448430494</v>
      </c>
      <c r="M143" s="59"/>
      <c r="N143" s="59"/>
      <c r="O143" s="59">
        <v>3343617</v>
      </c>
      <c r="P143" s="13">
        <f t="shared" si="66"/>
        <v>0.26098297101797124</v>
      </c>
      <c r="Q143" s="59">
        <v>573120</v>
      </c>
      <c r="R143" s="79">
        <f t="shared" si="67"/>
        <v>4.4734358136658499E-2</v>
      </c>
      <c r="S143" s="73">
        <f t="shared" si="63"/>
        <v>1560931</v>
      </c>
      <c r="T143" s="281">
        <f t="shared" si="71"/>
        <v>279.98762331838566</v>
      </c>
      <c r="U143" s="281"/>
      <c r="V143" s="131">
        <f t="shared" si="68"/>
        <v>0.12183704351726077</v>
      </c>
      <c r="W143" s="54"/>
      <c r="X143" s="59">
        <v>0</v>
      </c>
      <c r="Y143" s="59">
        <v>0</v>
      </c>
      <c r="Z143" s="59">
        <v>0</v>
      </c>
      <c r="AA143" s="59">
        <v>0</v>
      </c>
      <c r="AB143" s="59">
        <v>0</v>
      </c>
      <c r="AC143" s="59">
        <v>0</v>
      </c>
      <c r="AD143" s="59">
        <v>0</v>
      </c>
      <c r="AE143" s="59">
        <v>0</v>
      </c>
      <c r="AF143" s="59">
        <v>743136</v>
      </c>
      <c r="AG143" s="59">
        <v>151605</v>
      </c>
      <c r="AH143" s="59">
        <v>5359695</v>
      </c>
      <c r="AI143" s="59">
        <v>2688040</v>
      </c>
      <c r="AJ143" s="59">
        <v>103929</v>
      </c>
      <c r="AK143" s="59">
        <v>374108</v>
      </c>
      <c r="AL143" s="59">
        <v>7789878</v>
      </c>
      <c r="AM143" s="59">
        <v>0</v>
      </c>
      <c r="AN143" s="59">
        <v>0</v>
      </c>
      <c r="AO143" s="59">
        <v>0</v>
      </c>
      <c r="AP143" s="59">
        <v>0</v>
      </c>
      <c r="AQ143" s="59">
        <v>1110590</v>
      </c>
      <c r="AR143" s="59">
        <v>1933721</v>
      </c>
      <c r="AS143" s="59">
        <v>0</v>
      </c>
      <c r="AT143" s="59">
        <v>16611</v>
      </c>
      <c r="AU143" s="59">
        <v>212221</v>
      </c>
      <c r="AV143" s="80">
        <v>0</v>
      </c>
      <c r="AW143" s="79">
        <f t="shared" si="69"/>
        <v>0</v>
      </c>
      <c r="AX143" s="59">
        <v>0</v>
      </c>
      <c r="AY143" s="59">
        <v>0</v>
      </c>
      <c r="AZ143" s="59">
        <v>0</v>
      </c>
      <c r="BA143" s="59">
        <v>0</v>
      </c>
      <c r="BB143" s="59">
        <v>0</v>
      </c>
      <c r="BC143" s="59">
        <v>0</v>
      </c>
      <c r="BD143" s="59">
        <v>0</v>
      </c>
      <c r="BE143" s="59">
        <v>0</v>
      </c>
      <c r="BF143" s="59">
        <v>0</v>
      </c>
      <c r="BG143" s="59">
        <v>0</v>
      </c>
      <c r="BH143" s="59">
        <v>0</v>
      </c>
      <c r="BI143" s="59">
        <v>0</v>
      </c>
      <c r="BJ143" s="59">
        <v>0</v>
      </c>
      <c r="BK143" s="59">
        <v>0</v>
      </c>
      <c r="BL143" s="59">
        <v>0</v>
      </c>
      <c r="BM143" s="4">
        <v>1086567</v>
      </c>
      <c r="BN143" s="32">
        <f t="shared" si="47"/>
        <v>194.89991031390136</v>
      </c>
      <c r="BO143" s="281"/>
      <c r="BP143" s="4">
        <v>-113827224</v>
      </c>
      <c r="BQ143" s="4">
        <v>1194375936</v>
      </c>
      <c r="BR143" s="4">
        <v>1081635328</v>
      </c>
      <c r="BS143" s="4">
        <v>671.02002000000005</v>
      </c>
      <c r="BT143" s="4">
        <v>5575</v>
      </c>
      <c r="BV143" s="175">
        <f t="shared" si="72"/>
        <v>-0.72611034379771466</v>
      </c>
    </row>
    <row r="144" spans="1:74" x14ac:dyDescent="0.25">
      <c r="A144" s="76" t="s">
        <v>145</v>
      </c>
      <c r="B144" s="255" t="s">
        <v>143</v>
      </c>
      <c r="C144" s="76">
        <v>1</v>
      </c>
      <c r="D144" s="141">
        <v>2003</v>
      </c>
      <c r="E144" s="77">
        <v>13</v>
      </c>
      <c r="F144" s="59">
        <v>12295369</v>
      </c>
      <c r="G144" s="59">
        <v>338491</v>
      </c>
      <c r="H144" s="179">
        <f t="shared" si="55"/>
        <v>2.8309312849056419E-2</v>
      </c>
      <c r="I144" s="59">
        <f t="shared" si="70"/>
        <v>11956878</v>
      </c>
      <c r="J144" s="59"/>
      <c r="K144" s="59">
        <f t="shared" si="64"/>
        <v>11956878</v>
      </c>
      <c r="L144" s="59">
        <f t="shared" si="65"/>
        <v>1935.0830231429034</v>
      </c>
      <c r="M144" s="59"/>
      <c r="N144" s="59"/>
      <c r="O144" s="59">
        <v>2229137</v>
      </c>
      <c r="P144" s="13">
        <f t="shared" si="66"/>
        <v>0.18643135775074396</v>
      </c>
      <c r="Q144" s="59">
        <v>570700</v>
      </c>
      <c r="R144" s="79">
        <f t="shared" si="67"/>
        <v>4.7729850551289393E-2</v>
      </c>
      <c r="S144" s="73">
        <f t="shared" si="63"/>
        <v>666690</v>
      </c>
      <c r="T144" s="281">
        <f t="shared" si="71"/>
        <v>107.89609969250688</v>
      </c>
      <c r="U144" s="281"/>
      <c r="V144" s="131">
        <f t="shared" si="68"/>
        <v>5.5757865891079596E-2</v>
      </c>
      <c r="W144" s="54"/>
      <c r="X144" s="59">
        <v>0</v>
      </c>
      <c r="Y144" s="59">
        <v>0</v>
      </c>
      <c r="Z144" s="59">
        <v>0</v>
      </c>
      <c r="AA144" s="59">
        <v>0</v>
      </c>
      <c r="AB144" s="59">
        <v>0</v>
      </c>
      <c r="AC144" s="59">
        <v>0</v>
      </c>
      <c r="AD144" s="59">
        <v>0</v>
      </c>
      <c r="AE144" s="59">
        <v>0</v>
      </c>
      <c r="AF144" s="59">
        <v>787656</v>
      </c>
      <c r="AG144" s="59">
        <v>150659</v>
      </c>
      <c r="AH144" s="59">
        <v>6038408</v>
      </c>
      <c r="AI144" s="59">
        <v>3086952</v>
      </c>
      <c r="AJ144" s="59">
        <v>197469</v>
      </c>
      <c r="AK144" s="59">
        <v>268517</v>
      </c>
      <c r="AL144" s="59">
        <v>6256961</v>
      </c>
      <c r="AM144" s="59">
        <v>0</v>
      </c>
      <c r="AN144" s="59">
        <v>0</v>
      </c>
      <c r="AO144" s="59">
        <v>0</v>
      </c>
      <c r="AP144" s="59">
        <v>0</v>
      </c>
      <c r="AQ144" s="59">
        <v>1423222</v>
      </c>
      <c r="AR144" s="59">
        <v>2399827</v>
      </c>
      <c r="AS144" s="59">
        <v>0</v>
      </c>
      <c r="AT144" s="59">
        <v>43596</v>
      </c>
      <c r="AU144" s="59">
        <v>132453</v>
      </c>
      <c r="AV144" s="80">
        <v>0</v>
      </c>
      <c r="AW144" s="79">
        <f t="shared" si="69"/>
        <v>0</v>
      </c>
      <c r="AX144" s="59">
        <v>0</v>
      </c>
      <c r="AY144" s="59">
        <v>0</v>
      </c>
      <c r="AZ144" s="59">
        <v>0</v>
      </c>
      <c r="BA144" s="59">
        <v>0</v>
      </c>
      <c r="BB144" s="59">
        <v>0</v>
      </c>
      <c r="BC144" s="59">
        <v>0</v>
      </c>
      <c r="BD144" s="59">
        <v>0</v>
      </c>
      <c r="BE144" s="59">
        <v>0</v>
      </c>
      <c r="BF144" s="59">
        <v>0</v>
      </c>
      <c r="BG144" s="59">
        <v>0</v>
      </c>
      <c r="BH144" s="59">
        <v>0</v>
      </c>
      <c r="BI144" s="59">
        <v>0</v>
      </c>
      <c r="BJ144" s="59">
        <v>0</v>
      </c>
      <c r="BK144" s="59">
        <v>0</v>
      </c>
      <c r="BL144" s="59">
        <v>0</v>
      </c>
      <c r="BM144" s="4">
        <v>1118599</v>
      </c>
      <c r="BN144" s="32">
        <f t="shared" si="47"/>
        <v>181.03236769703835</v>
      </c>
      <c r="BO144" s="281"/>
      <c r="BP144" s="4">
        <v>24129886</v>
      </c>
      <c r="BQ144" s="4">
        <v>999250688</v>
      </c>
      <c r="BR144" s="4">
        <v>1024499136</v>
      </c>
      <c r="BS144" s="4">
        <v>663.15002000000004</v>
      </c>
      <c r="BT144" s="4">
        <v>6179</v>
      </c>
      <c r="BV144" s="175">
        <f t="shared" si="72"/>
        <v>-0.68057714617774379</v>
      </c>
    </row>
    <row r="145" spans="1:74" x14ac:dyDescent="0.25">
      <c r="A145" s="76" t="s">
        <v>145</v>
      </c>
      <c r="B145" s="255" t="s">
        <v>143</v>
      </c>
      <c r="C145" s="76">
        <v>1</v>
      </c>
      <c r="D145" s="141">
        <v>2004</v>
      </c>
      <c r="E145" s="77">
        <v>13</v>
      </c>
      <c r="F145" s="59">
        <v>15341519</v>
      </c>
      <c r="G145" s="59">
        <v>0</v>
      </c>
      <c r="H145" s="179">
        <f t="shared" si="55"/>
        <v>0</v>
      </c>
      <c r="I145" s="59">
        <f t="shared" si="70"/>
        <v>15341519</v>
      </c>
      <c r="J145" s="59"/>
      <c r="K145" s="59">
        <f t="shared" si="64"/>
        <v>15341519</v>
      </c>
      <c r="L145" s="59">
        <f t="shared" si="65"/>
        <v>2482.8481955008901</v>
      </c>
      <c r="M145" s="59"/>
      <c r="N145" s="59"/>
      <c r="O145" s="59">
        <v>3189714</v>
      </c>
      <c r="P145" s="13">
        <f t="shared" si="66"/>
        <v>0.20791383173986877</v>
      </c>
      <c r="Q145" s="59">
        <v>554020</v>
      </c>
      <c r="R145" s="79">
        <f t="shared" si="67"/>
        <v>3.611246057186384E-2</v>
      </c>
      <c r="S145" s="73">
        <f t="shared" si="63"/>
        <v>773005</v>
      </c>
      <c r="T145" s="281">
        <f t="shared" si="71"/>
        <v>125.10195824567082</v>
      </c>
      <c r="U145" s="281"/>
      <c r="V145" s="131">
        <f t="shared" si="68"/>
        <v>5.0386470857286036E-2</v>
      </c>
      <c r="W145" s="54"/>
      <c r="X145" s="59">
        <v>0</v>
      </c>
      <c r="Y145" s="59">
        <v>0</v>
      </c>
      <c r="Z145" s="59">
        <v>0</v>
      </c>
      <c r="AA145" s="59">
        <v>0</v>
      </c>
      <c r="AB145" s="59">
        <v>0</v>
      </c>
      <c r="AC145" s="59">
        <v>0</v>
      </c>
      <c r="AD145" s="59">
        <v>0</v>
      </c>
      <c r="AE145" s="59">
        <v>0</v>
      </c>
      <c r="AF145" s="59">
        <v>966822</v>
      </c>
      <c r="AG145" s="59">
        <v>178724</v>
      </c>
      <c r="AH145" s="59">
        <v>8472409</v>
      </c>
      <c r="AI145" s="59">
        <v>3032502</v>
      </c>
      <c r="AJ145" s="59">
        <v>100420</v>
      </c>
      <c r="AK145" s="59">
        <v>2082652</v>
      </c>
      <c r="AL145" s="59">
        <v>6869110</v>
      </c>
      <c r="AM145" s="59">
        <v>0</v>
      </c>
      <c r="AN145" s="59">
        <v>0</v>
      </c>
      <c r="AO145" s="59">
        <v>0</v>
      </c>
      <c r="AP145" s="59">
        <v>0</v>
      </c>
      <c r="AQ145" s="59">
        <v>1264208</v>
      </c>
      <c r="AR145" s="59">
        <v>3089097</v>
      </c>
      <c r="AS145" s="59">
        <v>0</v>
      </c>
      <c r="AT145" s="59">
        <v>20921</v>
      </c>
      <c r="AU145" s="59">
        <v>89434</v>
      </c>
      <c r="AV145" s="80">
        <v>0</v>
      </c>
      <c r="AW145" s="79">
        <f t="shared" si="69"/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4">
        <v>1321267</v>
      </c>
      <c r="BN145" s="32">
        <f t="shared" si="47"/>
        <v>213.83184981388575</v>
      </c>
      <c r="BO145" s="281"/>
      <c r="BP145" s="4">
        <v>-11765070</v>
      </c>
      <c r="BQ145" s="4">
        <v>1045716032</v>
      </c>
      <c r="BR145" s="4">
        <v>1035272256</v>
      </c>
      <c r="BS145" s="4">
        <v>919.06</v>
      </c>
      <c r="BT145" s="4">
        <v>6179</v>
      </c>
      <c r="BV145" s="175">
        <f t="shared" si="72"/>
        <v>-0.5174020614367667</v>
      </c>
    </row>
    <row r="146" spans="1:74" x14ac:dyDescent="0.25">
      <c r="A146" s="76" t="s">
        <v>145</v>
      </c>
      <c r="B146" s="255" t="s">
        <v>143</v>
      </c>
      <c r="C146" s="76">
        <v>1</v>
      </c>
      <c r="D146" s="141">
        <v>2005</v>
      </c>
      <c r="E146" s="77">
        <v>13</v>
      </c>
      <c r="F146" s="59">
        <v>16978656</v>
      </c>
      <c r="G146" s="59">
        <v>0</v>
      </c>
      <c r="H146" s="179">
        <f t="shared" si="55"/>
        <v>0</v>
      </c>
      <c r="I146" s="59">
        <f t="shared" si="70"/>
        <v>16978656</v>
      </c>
      <c r="J146" s="59"/>
      <c r="K146" s="59">
        <f t="shared" si="64"/>
        <v>16978656</v>
      </c>
      <c r="L146" s="59">
        <f t="shared" si="65"/>
        <v>2747.7999676323029</v>
      </c>
      <c r="M146" s="59"/>
      <c r="N146" s="59"/>
      <c r="O146" s="59">
        <v>2433284</v>
      </c>
      <c r="P146" s="13">
        <f t="shared" si="66"/>
        <v>0.14331428824519443</v>
      </c>
      <c r="Q146" s="59">
        <v>563230</v>
      </c>
      <c r="R146" s="79">
        <f t="shared" si="67"/>
        <v>3.3172825929213716E-2</v>
      </c>
      <c r="S146" s="73">
        <f t="shared" si="63"/>
        <v>1559001</v>
      </c>
      <c r="T146" s="281">
        <f t="shared" si="71"/>
        <v>252.30636025246804</v>
      </c>
      <c r="U146" s="281"/>
      <c r="V146" s="131">
        <f t="shared" si="68"/>
        <v>9.1821225425616729E-2</v>
      </c>
      <c r="W146" s="54"/>
      <c r="X146" s="59">
        <v>0</v>
      </c>
      <c r="Y146" s="59">
        <v>0</v>
      </c>
      <c r="Z146" s="59">
        <v>0</v>
      </c>
      <c r="AA146" s="59">
        <v>0</v>
      </c>
      <c r="AB146" s="59">
        <v>0</v>
      </c>
      <c r="AC146" s="59">
        <v>0</v>
      </c>
      <c r="AD146" s="59">
        <v>0</v>
      </c>
      <c r="AE146" s="59">
        <v>0</v>
      </c>
      <c r="AF146" s="59">
        <v>2390903</v>
      </c>
      <c r="AG146" s="59">
        <v>121918</v>
      </c>
      <c r="AH146" s="59">
        <v>8544427</v>
      </c>
      <c r="AI146" s="59">
        <v>5120</v>
      </c>
      <c r="AJ146" s="59">
        <v>61096</v>
      </c>
      <c r="AK146" s="59">
        <v>4831987</v>
      </c>
      <c r="AL146" s="59">
        <v>8434230</v>
      </c>
      <c r="AM146" s="59">
        <v>0</v>
      </c>
      <c r="AN146" s="59">
        <v>0</v>
      </c>
      <c r="AO146" s="59">
        <v>0</v>
      </c>
      <c r="AP146" s="59">
        <v>0</v>
      </c>
      <c r="AQ146" s="59">
        <v>1393449</v>
      </c>
      <c r="AR146" s="59">
        <v>3228903</v>
      </c>
      <c r="AS146" s="59">
        <v>0</v>
      </c>
      <c r="AT146" s="59">
        <v>33266</v>
      </c>
      <c r="AU146" s="59">
        <v>356499</v>
      </c>
      <c r="AV146" s="80">
        <v>0</v>
      </c>
      <c r="AW146" s="79">
        <f t="shared" si="69"/>
        <v>0</v>
      </c>
      <c r="AX146" s="59">
        <v>0</v>
      </c>
      <c r="AY146" s="59">
        <v>0</v>
      </c>
      <c r="AZ146" s="59">
        <v>0</v>
      </c>
      <c r="BA146" s="59">
        <v>0</v>
      </c>
      <c r="BB146" s="59">
        <v>0</v>
      </c>
      <c r="BC146" s="59">
        <v>0</v>
      </c>
      <c r="BD146" s="59">
        <v>0</v>
      </c>
      <c r="BE146" s="59">
        <v>0</v>
      </c>
      <c r="BF146" s="59">
        <v>0</v>
      </c>
      <c r="BG146" s="59">
        <v>0</v>
      </c>
      <c r="BH146" s="59">
        <v>0</v>
      </c>
      <c r="BI146" s="59">
        <v>0</v>
      </c>
      <c r="BJ146" s="59">
        <v>0</v>
      </c>
      <c r="BK146" s="59">
        <v>0</v>
      </c>
      <c r="BL146" s="59">
        <v>0</v>
      </c>
      <c r="BM146" s="4">
        <v>1200928</v>
      </c>
      <c r="BN146" s="32">
        <f t="shared" si="47"/>
        <v>194.35636834439231</v>
      </c>
      <c r="BO146" s="281"/>
      <c r="BP146" s="4">
        <v>-28005184</v>
      </c>
      <c r="BQ146" s="4">
        <v>1096902144</v>
      </c>
      <c r="BR146" s="4">
        <v>1070097920</v>
      </c>
      <c r="BS146" s="4">
        <v>911.34997999999996</v>
      </c>
      <c r="BT146" s="4">
        <v>6179</v>
      </c>
      <c r="BV146" s="175">
        <f t="shared" si="72"/>
        <v>-0.52161426836473079</v>
      </c>
    </row>
    <row r="147" spans="1:74" ht="17.25" customHeight="1" x14ac:dyDescent="0.25">
      <c r="A147" s="76" t="s">
        <v>145</v>
      </c>
      <c r="B147" s="255" t="s">
        <v>143</v>
      </c>
      <c r="C147" s="76">
        <v>1</v>
      </c>
      <c r="D147" s="142">
        <v>2006</v>
      </c>
      <c r="E147" s="77">
        <v>13</v>
      </c>
      <c r="F147" s="59">
        <v>20350704</v>
      </c>
      <c r="G147" s="59">
        <v>0</v>
      </c>
      <c r="H147" s="179">
        <f t="shared" ref="H147:H171" si="73">G147/I147</f>
        <v>0</v>
      </c>
      <c r="I147" s="59">
        <f t="shared" si="70"/>
        <v>20350704</v>
      </c>
      <c r="J147" s="59"/>
      <c r="K147" s="59">
        <f t="shared" si="64"/>
        <v>20325718</v>
      </c>
      <c r="L147" s="59">
        <f t="shared" si="65"/>
        <v>3289.483411555268</v>
      </c>
      <c r="M147" s="59"/>
      <c r="N147" s="59"/>
      <c r="O147" s="59">
        <v>2158380</v>
      </c>
      <c r="P147" s="13">
        <f t="shared" si="66"/>
        <v>0.10605923018682793</v>
      </c>
      <c r="Q147" s="59">
        <v>592579</v>
      </c>
      <c r="R147" s="79">
        <f t="shared" si="67"/>
        <v>2.9118353841714763E-2</v>
      </c>
      <c r="S147" s="73">
        <f t="shared" ref="S147:S155" si="74">SUM(W147:AE147)</f>
        <v>2000432</v>
      </c>
      <c r="T147" s="281">
        <f t="shared" si="71"/>
        <v>323.74688460916008</v>
      </c>
      <c r="U147" s="281"/>
      <c r="V147" s="131">
        <f t="shared" si="68"/>
        <v>9.8418761885803979E-2</v>
      </c>
      <c r="W147" s="126">
        <v>-30442</v>
      </c>
      <c r="X147" s="126">
        <v>280284</v>
      </c>
      <c r="Y147" s="126">
        <v>1655012</v>
      </c>
      <c r="AA147" s="126">
        <v>91142</v>
      </c>
      <c r="AE147" s="126">
        <v>4436</v>
      </c>
      <c r="AF147" s="59">
        <v>2672505</v>
      </c>
      <c r="AG147" s="59">
        <v>121593</v>
      </c>
      <c r="AH147" s="59">
        <v>11152240</v>
      </c>
      <c r="AI147" s="59">
        <v>2419</v>
      </c>
      <c r="AJ147" s="59">
        <v>142897</v>
      </c>
      <c r="AK147" s="59">
        <v>6492073</v>
      </c>
      <c r="AL147" s="59">
        <v>9198464</v>
      </c>
      <c r="AM147" s="126">
        <v>442754</v>
      </c>
      <c r="AN147" s="126">
        <v>319882</v>
      </c>
      <c r="AO147" s="126">
        <v>159444</v>
      </c>
      <c r="AP147"/>
      <c r="AQ147" s="59">
        <v>1631658</v>
      </c>
      <c r="AR147" s="59">
        <v>3314828</v>
      </c>
      <c r="AS147" s="59">
        <v>0</v>
      </c>
      <c r="AT147" s="59">
        <v>13</v>
      </c>
      <c r="AU147" s="59">
        <v>299247</v>
      </c>
      <c r="AV147" s="27">
        <v>24986</v>
      </c>
      <c r="AW147" s="79">
        <f t="shared" si="69"/>
        <v>1.2262652209569344E-3</v>
      </c>
      <c r="AX147" s="59">
        <v>0</v>
      </c>
      <c r="AY147" s="59">
        <v>0</v>
      </c>
      <c r="AZ147" s="59">
        <v>0</v>
      </c>
      <c r="BA147" s="59">
        <v>0</v>
      </c>
      <c r="BB147" s="59">
        <v>0</v>
      </c>
      <c r="BC147" s="59">
        <v>0</v>
      </c>
      <c r="BD147" s="59">
        <v>24986</v>
      </c>
      <c r="BE147" s="59">
        <v>0</v>
      </c>
      <c r="BF147" s="59">
        <v>0</v>
      </c>
      <c r="BG147" s="59">
        <v>0</v>
      </c>
      <c r="BH147" s="59">
        <v>24986</v>
      </c>
      <c r="BI147" s="59">
        <v>0</v>
      </c>
      <c r="BJ147" s="59">
        <v>0</v>
      </c>
      <c r="BK147" s="59">
        <v>0</v>
      </c>
      <c r="BL147" s="59">
        <v>0</v>
      </c>
      <c r="BM147" s="4">
        <v>1192784</v>
      </c>
      <c r="BN147" s="32">
        <f t="shared" si="47"/>
        <v>193.03835572099044</v>
      </c>
      <c r="BO147" s="281"/>
      <c r="BP147" s="4">
        <v>-316076160</v>
      </c>
      <c r="BQ147" s="4">
        <v>1483912448</v>
      </c>
      <c r="BR147" s="4">
        <v>1169029120</v>
      </c>
      <c r="BS147" s="4">
        <v>915.78003000000001</v>
      </c>
      <c r="BT147" s="4">
        <v>6179</v>
      </c>
      <c r="BV147" s="175">
        <f t="shared" si="72"/>
        <v>-0.5191896687704467</v>
      </c>
    </row>
    <row r="148" spans="1:74" ht="17.25" customHeight="1" x14ac:dyDescent="0.25">
      <c r="A148" s="76" t="s">
        <v>145</v>
      </c>
      <c r="B148" s="255" t="s">
        <v>143</v>
      </c>
      <c r="C148" s="76">
        <v>1</v>
      </c>
      <c r="D148" s="142">
        <v>2007</v>
      </c>
      <c r="E148" s="77">
        <v>13</v>
      </c>
      <c r="F148" s="59">
        <v>21092128</v>
      </c>
      <c r="G148" s="59">
        <v>0</v>
      </c>
      <c r="H148" s="179">
        <f t="shared" si="73"/>
        <v>0</v>
      </c>
      <c r="I148" s="59">
        <f t="shared" si="70"/>
        <v>21092128</v>
      </c>
      <c r="J148" s="59"/>
      <c r="K148" s="59">
        <f t="shared" si="64"/>
        <v>21040890</v>
      </c>
      <c r="L148" s="59">
        <f t="shared" si="65"/>
        <v>3405.2257646868425</v>
      </c>
      <c r="M148" s="59"/>
      <c r="N148" s="59"/>
      <c r="O148" s="59">
        <v>2724669</v>
      </c>
      <c r="P148" s="13">
        <f t="shared" si="66"/>
        <v>0.12917942656141665</v>
      </c>
      <c r="Q148" s="59">
        <v>592673</v>
      </c>
      <c r="R148" s="79">
        <f t="shared" si="67"/>
        <v>2.8099251057076838E-2</v>
      </c>
      <c r="S148" s="73">
        <f t="shared" si="74"/>
        <v>1929227</v>
      </c>
      <c r="T148" s="281">
        <f t="shared" si="71"/>
        <v>312.22317527107947</v>
      </c>
      <c r="U148" s="281"/>
      <c r="V148" s="131">
        <f t="shared" si="68"/>
        <v>9.1689419981759321E-2</v>
      </c>
      <c r="W148" s="126">
        <v>33616</v>
      </c>
      <c r="X148" s="126">
        <v>115607</v>
      </c>
      <c r="Y148" s="126">
        <v>1713742</v>
      </c>
      <c r="AA148" s="126">
        <v>62602</v>
      </c>
      <c r="AE148" s="126">
        <v>3660</v>
      </c>
      <c r="AF148" s="59">
        <v>2761152</v>
      </c>
      <c r="AG148" s="59">
        <v>87345</v>
      </c>
      <c r="AH148" s="59">
        <v>10927995</v>
      </c>
      <c r="AI148" s="59">
        <v>24946</v>
      </c>
      <c r="AJ148" s="59">
        <v>301441</v>
      </c>
      <c r="AK148" s="59">
        <v>6198054</v>
      </c>
      <c r="AL148" s="59">
        <v>10164132</v>
      </c>
      <c r="AM148" s="126">
        <v>606432</v>
      </c>
      <c r="AN148" s="126">
        <v>186328</v>
      </c>
      <c r="AO148" s="126">
        <v>318497</v>
      </c>
      <c r="AP148"/>
      <c r="AQ148" s="59">
        <v>1815227</v>
      </c>
      <c r="AR148" s="59">
        <v>2701052</v>
      </c>
      <c r="AS148" s="59">
        <v>0</v>
      </c>
      <c r="AT148" s="59">
        <v>39743</v>
      </c>
      <c r="AU148" s="59">
        <v>805341</v>
      </c>
      <c r="AV148" s="27">
        <v>51238</v>
      </c>
      <c r="AW148" s="79">
        <f t="shared" si="69"/>
        <v>2.4233605945240696E-3</v>
      </c>
      <c r="AX148" s="59">
        <v>0</v>
      </c>
      <c r="AY148" s="59">
        <v>0</v>
      </c>
      <c r="AZ148" s="59">
        <v>0</v>
      </c>
      <c r="BA148" s="59">
        <v>0</v>
      </c>
      <c r="BB148" s="59">
        <v>0</v>
      </c>
      <c r="BC148" s="59">
        <v>0</v>
      </c>
      <c r="BD148" s="59">
        <v>51238</v>
      </c>
      <c r="BE148" s="59">
        <v>0</v>
      </c>
      <c r="BF148" s="59">
        <v>0</v>
      </c>
      <c r="BG148" s="59">
        <v>0</v>
      </c>
      <c r="BH148" s="59">
        <v>51238</v>
      </c>
      <c r="BI148" s="59">
        <v>0</v>
      </c>
      <c r="BJ148" s="59">
        <v>0</v>
      </c>
      <c r="BK148" s="59">
        <v>0</v>
      </c>
      <c r="BL148" s="59">
        <v>0</v>
      </c>
      <c r="BM148" s="139">
        <v>1650</v>
      </c>
      <c r="BN148" s="32">
        <f t="shared" si="47"/>
        <v>0.26703350056643471</v>
      </c>
      <c r="BO148" s="281"/>
      <c r="BP148" s="4">
        <v>-254580208</v>
      </c>
      <c r="BQ148" s="4">
        <v>1754959104</v>
      </c>
      <c r="BR148" s="4">
        <v>1500380544</v>
      </c>
      <c r="BS148" s="4">
        <v>915.78003000000001</v>
      </c>
      <c r="BT148" s="4">
        <v>6179</v>
      </c>
      <c r="BV148" s="175">
        <f t="shared" si="72"/>
        <v>-0.5191896687704467</v>
      </c>
    </row>
    <row r="149" spans="1:74" ht="17.25" customHeight="1" x14ac:dyDescent="0.25">
      <c r="A149" s="76" t="s">
        <v>145</v>
      </c>
      <c r="B149" s="255" t="s">
        <v>143</v>
      </c>
      <c r="C149" s="76">
        <v>1</v>
      </c>
      <c r="D149" s="142">
        <v>2008</v>
      </c>
      <c r="E149" s="77">
        <v>13</v>
      </c>
      <c r="F149" s="59">
        <v>25464450</v>
      </c>
      <c r="G149" s="59">
        <v>0</v>
      </c>
      <c r="H149" s="179">
        <f t="shared" si="73"/>
        <v>0</v>
      </c>
      <c r="I149" s="59">
        <f t="shared" si="70"/>
        <v>25464450</v>
      </c>
      <c r="J149" s="59"/>
      <c r="K149" s="59">
        <f t="shared" si="64"/>
        <v>25391107</v>
      </c>
      <c r="L149" s="59">
        <f t="shared" si="65"/>
        <v>4109.2582942223662</v>
      </c>
      <c r="M149" s="59"/>
      <c r="N149" s="59"/>
      <c r="O149" s="59">
        <v>4471227</v>
      </c>
      <c r="P149" s="13">
        <f t="shared" si="66"/>
        <v>0.17558702426323758</v>
      </c>
      <c r="Q149" s="59">
        <v>618914</v>
      </c>
      <c r="R149" s="79">
        <f t="shared" si="67"/>
        <v>2.4305021314027987E-2</v>
      </c>
      <c r="S149" s="73">
        <f t="shared" si="74"/>
        <v>1918181</v>
      </c>
      <c r="T149" s="281">
        <f t="shared" si="71"/>
        <v>310.43550736365108</v>
      </c>
      <c r="U149" s="281"/>
      <c r="V149" s="131">
        <f t="shared" si="68"/>
        <v>7.5545386815943083E-2</v>
      </c>
      <c r="W149" s="126">
        <v>71127</v>
      </c>
      <c r="X149" s="126">
        <v>0</v>
      </c>
      <c r="Y149" s="126">
        <v>1795728</v>
      </c>
      <c r="AA149" s="126">
        <v>48612</v>
      </c>
      <c r="AE149" s="126">
        <v>2714</v>
      </c>
      <c r="AF149" s="59">
        <v>3114603</v>
      </c>
      <c r="AG149" s="59">
        <v>55962</v>
      </c>
      <c r="AH149" s="59">
        <v>13229740</v>
      </c>
      <c r="AI149" s="59">
        <v>14397</v>
      </c>
      <c r="AJ149" s="59">
        <v>360025</v>
      </c>
      <c r="AK149" s="59">
        <v>8988259</v>
      </c>
      <c r="AL149" s="59">
        <v>12234710</v>
      </c>
      <c r="AM149" s="126">
        <v>626806</v>
      </c>
      <c r="AN149" s="126">
        <v>245325</v>
      </c>
      <c r="AO149" s="126">
        <v>283971</v>
      </c>
      <c r="AP149"/>
      <c r="AQ149" s="59">
        <v>1614537</v>
      </c>
      <c r="AR149" s="59">
        <v>2621812</v>
      </c>
      <c r="AS149" s="59">
        <v>0</v>
      </c>
      <c r="AT149" s="59">
        <v>137223</v>
      </c>
      <c r="AU149" s="59">
        <v>393208</v>
      </c>
      <c r="AV149" s="27">
        <v>73343</v>
      </c>
      <c r="AW149" s="79">
        <f t="shared" si="69"/>
        <v>2.8719396386367451E-3</v>
      </c>
      <c r="AX149" s="59">
        <v>0</v>
      </c>
      <c r="AY149" s="59">
        <v>0</v>
      </c>
      <c r="AZ149" s="59">
        <v>0</v>
      </c>
      <c r="BA149" s="59">
        <v>0</v>
      </c>
      <c r="BB149" s="59">
        <v>0</v>
      </c>
      <c r="BC149" s="59">
        <v>0</v>
      </c>
      <c r="BD149" s="59">
        <v>73343</v>
      </c>
      <c r="BE149" s="59">
        <v>0</v>
      </c>
      <c r="BF149" s="59">
        <v>0</v>
      </c>
      <c r="BG149" s="59">
        <v>0</v>
      </c>
      <c r="BH149" s="59">
        <v>73343</v>
      </c>
      <c r="BI149" s="59">
        <v>0</v>
      </c>
      <c r="BJ149" s="59">
        <v>0</v>
      </c>
      <c r="BK149" s="59">
        <v>0</v>
      </c>
      <c r="BL149" s="59">
        <v>0</v>
      </c>
      <c r="BM149" s="139">
        <v>0</v>
      </c>
      <c r="BN149" s="32">
        <f t="shared" si="47"/>
        <v>0</v>
      </c>
      <c r="BO149" s="281"/>
      <c r="BP149" s="4">
        <v>59211016</v>
      </c>
      <c r="BQ149" s="4">
        <v>1820894336</v>
      </c>
      <c r="BR149" s="4">
        <v>1880105344</v>
      </c>
      <c r="BS149" s="4">
        <v>915.78003000000001</v>
      </c>
      <c r="BT149" s="4">
        <v>6179</v>
      </c>
      <c r="BV149" s="175">
        <f t="shared" si="72"/>
        <v>-0.5191896687704467</v>
      </c>
    </row>
    <row r="150" spans="1:74" ht="17.25" customHeight="1" x14ac:dyDescent="0.25">
      <c r="A150" s="76" t="s">
        <v>145</v>
      </c>
      <c r="B150" s="255" t="s">
        <v>143</v>
      </c>
      <c r="C150" s="76">
        <v>1</v>
      </c>
      <c r="D150" s="142">
        <v>2009</v>
      </c>
      <c r="E150" s="77">
        <v>13</v>
      </c>
      <c r="F150" s="59">
        <v>28280064</v>
      </c>
      <c r="G150" s="59">
        <v>0</v>
      </c>
      <c r="H150" s="179">
        <f t="shared" si="73"/>
        <v>0</v>
      </c>
      <c r="I150" s="59">
        <f t="shared" si="70"/>
        <v>28280064</v>
      </c>
      <c r="J150" s="59"/>
      <c r="K150" s="59">
        <f t="shared" si="64"/>
        <v>28267910</v>
      </c>
      <c r="L150" s="59">
        <f t="shared" si="65"/>
        <v>4574.8357339375307</v>
      </c>
      <c r="M150" s="59"/>
      <c r="N150" s="59"/>
      <c r="O150" s="59">
        <v>4223720</v>
      </c>
      <c r="P150" s="13">
        <f t="shared" si="66"/>
        <v>0.14935326879033936</v>
      </c>
      <c r="Q150" s="59">
        <v>594550</v>
      </c>
      <c r="R150" s="79">
        <f t="shared" si="67"/>
        <v>2.1023644076618778E-2</v>
      </c>
      <c r="S150" s="73">
        <f t="shared" si="74"/>
        <v>2001162</v>
      </c>
      <c r="T150" s="281">
        <f t="shared" si="71"/>
        <v>323.86502670335005</v>
      </c>
      <c r="U150" s="281"/>
      <c r="V150" s="131">
        <f t="shared" si="68"/>
        <v>7.0792711594171623E-2</v>
      </c>
      <c r="W150" s="126">
        <v>84217</v>
      </c>
      <c r="Y150" s="126">
        <v>1811520</v>
      </c>
      <c r="AA150" s="126">
        <v>99826</v>
      </c>
      <c r="AE150" s="126">
        <v>5599</v>
      </c>
      <c r="AF150" s="59">
        <v>3659282</v>
      </c>
      <c r="AG150" s="59">
        <v>199824</v>
      </c>
      <c r="AH150" s="59">
        <v>15483791</v>
      </c>
      <c r="AI150" s="59">
        <v>15912</v>
      </c>
      <c r="AJ150" s="59">
        <v>7653</v>
      </c>
      <c r="AK150" s="59">
        <v>9041289</v>
      </c>
      <c r="AL150" s="59">
        <v>12796273</v>
      </c>
      <c r="AM150" s="126">
        <v>825382</v>
      </c>
      <c r="AN150" s="126">
        <v>1294089</v>
      </c>
      <c r="AO150" s="126">
        <v>234655</v>
      </c>
      <c r="AP150"/>
      <c r="AQ150" s="59">
        <v>2118444</v>
      </c>
      <c r="AR150" s="59">
        <v>2998853</v>
      </c>
      <c r="AS150" s="59">
        <v>0</v>
      </c>
      <c r="AT150" s="59">
        <v>191462</v>
      </c>
      <c r="AU150" s="59">
        <v>873787</v>
      </c>
      <c r="AV150" s="27">
        <v>12154</v>
      </c>
      <c r="AW150" s="79">
        <f t="shared" si="69"/>
        <v>4.2958809380021034E-4</v>
      </c>
      <c r="AX150" s="59">
        <v>0</v>
      </c>
      <c r="AY150" s="59">
        <v>0</v>
      </c>
      <c r="AZ150" s="59">
        <v>0</v>
      </c>
      <c r="BA150" s="59">
        <v>0</v>
      </c>
      <c r="BB150" s="59">
        <v>0</v>
      </c>
      <c r="BC150" s="59">
        <v>0</v>
      </c>
      <c r="BD150" s="59">
        <v>12154</v>
      </c>
      <c r="BE150" s="59">
        <v>0</v>
      </c>
      <c r="BF150" s="59">
        <v>0</v>
      </c>
      <c r="BG150" s="59">
        <v>0</v>
      </c>
      <c r="BH150" s="59">
        <v>12154</v>
      </c>
      <c r="BI150" s="59">
        <v>0</v>
      </c>
      <c r="BJ150" s="59">
        <v>0</v>
      </c>
      <c r="BK150" s="59">
        <v>0</v>
      </c>
      <c r="BL150" s="59">
        <v>0</v>
      </c>
      <c r="BM150" s="139">
        <v>0</v>
      </c>
      <c r="BN150" s="32">
        <f t="shared" si="47"/>
        <v>0</v>
      </c>
      <c r="BO150" s="281"/>
      <c r="BP150" s="4">
        <v>69920856</v>
      </c>
      <c r="BQ150" s="4">
        <v>1770949504</v>
      </c>
      <c r="BR150" s="4">
        <v>1840870400</v>
      </c>
      <c r="BS150" s="4">
        <v>939.37</v>
      </c>
      <c r="BT150" s="4">
        <v>6179</v>
      </c>
      <c r="BV150" s="175">
        <f t="shared" si="72"/>
        <v>-0.50647304682491101</v>
      </c>
    </row>
    <row r="151" spans="1:74" ht="17.25" customHeight="1" x14ac:dyDescent="0.25">
      <c r="A151" s="76" t="s">
        <v>145</v>
      </c>
      <c r="B151" s="255" t="s">
        <v>143</v>
      </c>
      <c r="C151" s="76">
        <v>1</v>
      </c>
      <c r="D151" s="142">
        <v>2010</v>
      </c>
      <c r="E151" s="77">
        <v>13</v>
      </c>
      <c r="F151" s="59">
        <v>29913370</v>
      </c>
      <c r="G151" s="59">
        <v>0</v>
      </c>
      <c r="H151" s="179">
        <f t="shared" si="73"/>
        <v>0</v>
      </c>
      <c r="I151" s="59">
        <f t="shared" si="70"/>
        <v>29913370</v>
      </c>
      <c r="J151" s="59"/>
      <c r="K151" s="59">
        <f t="shared" si="64"/>
        <v>29913370</v>
      </c>
      <c r="L151" s="59">
        <f t="shared" si="65"/>
        <v>4841.1344877811944</v>
      </c>
      <c r="M151" s="59"/>
      <c r="N151" s="59"/>
      <c r="O151" s="59">
        <v>3818114</v>
      </c>
      <c r="P151" s="13">
        <f t="shared" si="66"/>
        <v>0.12763904568425424</v>
      </c>
      <c r="Q151" s="59">
        <v>615201</v>
      </c>
      <c r="R151" s="79">
        <f t="shared" si="67"/>
        <v>2.0566088006800973E-2</v>
      </c>
      <c r="S151" s="73">
        <f t="shared" si="74"/>
        <v>2747572</v>
      </c>
      <c r="T151" s="281">
        <f t="shared" si="71"/>
        <v>444.6628904353455</v>
      </c>
      <c r="U151" s="281"/>
      <c r="V151" s="131">
        <f t="shared" si="68"/>
        <v>9.1850968312831349E-2</v>
      </c>
      <c r="W151" s="126">
        <v>65961</v>
      </c>
      <c r="Y151" s="126">
        <v>2157268</v>
      </c>
      <c r="AA151" s="126">
        <v>139676</v>
      </c>
      <c r="AC151" s="126">
        <v>376099</v>
      </c>
      <c r="AD151" s="126">
        <v>800</v>
      </c>
      <c r="AE151" s="126">
        <v>7768</v>
      </c>
      <c r="AF151" s="59">
        <v>5360089</v>
      </c>
      <c r="AG151" s="59">
        <v>207355</v>
      </c>
      <c r="AH151" s="59">
        <v>14792234</v>
      </c>
      <c r="AI151" s="59">
        <v>9629</v>
      </c>
      <c r="AJ151" s="59">
        <v>0</v>
      </c>
      <c r="AK151" s="59">
        <v>7779802</v>
      </c>
      <c r="AL151" s="59">
        <v>15121136</v>
      </c>
      <c r="AM151" s="126">
        <v>973823</v>
      </c>
      <c r="AN151" s="126">
        <v>1848406</v>
      </c>
      <c r="AO151" s="126">
        <v>301246</v>
      </c>
      <c r="AP151"/>
      <c r="AQ151" s="59">
        <v>2376714</v>
      </c>
      <c r="AR151" s="59">
        <v>3359771</v>
      </c>
      <c r="AS151" s="59">
        <v>0</v>
      </c>
      <c r="AT151" s="59">
        <v>203446</v>
      </c>
      <c r="AU151" s="59">
        <v>312202</v>
      </c>
      <c r="AV151" s="27">
        <v>0</v>
      </c>
      <c r="AW151" s="79">
        <f t="shared" si="69"/>
        <v>0</v>
      </c>
      <c r="AX151" s="59">
        <v>0</v>
      </c>
      <c r="AY151" s="59">
        <v>0</v>
      </c>
      <c r="AZ151" s="59">
        <v>0</v>
      </c>
      <c r="BA151" s="59">
        <v>0</v>
      </c>
      <c r="BB151" s="59">
        <v>0</v>
      </c>
      <c r="BC151" s="59">
        <v>0</v>
      </c>
      <c r="BD151" s="59">
        <v>0</v>
      </c>
      <c r="BE151" s="59">
        <v>0</v>
      </c>
      <c r="BF151" s="59">
        <v>0</v>
      </c>
      <c r="BG151" s="59">
        <v>0</v>
      </c>
      <c r="BH151" s="59">
        <v>0</v>
      </c>
      <c r="BI151" s="59">
        <v>0</v>
      </c>
      <c r="BJ151" s="59">
        <v>0</v>
      </c>
      <c r="BK151" s="59">
        <v>0</v>
      </c>
      <c r="BL151" s="59">
        <v>0</v>
      </c>
      <c r="BM151" s="139">
        <v>0</v>
      </c>
      <c r="BN151" s="32">
        <f t="shared" si="47"/>
        <v>0</v>
      </c>
      <c r="BO151" s="281"/>
      <c r="BP151" s="4">
        <v>61077428</v>
      </c>
      <c r="BQ151" s="4">
        <v>1619866624</v>
      </c>
      <c r="BR151" s="4">
        <v>1680944000</v>
      </c>
      <c r="BS151" s="4">
        <v>969.96996999999999</v>
      </c>
      <c r="BT151" s="4">
        <v>6179</v>
      </c>
      <c r="BV151" s="175">
        <f t="shared" si="72"/>
        <v>-0.4904452095998143</v>
      </c>
    </row>
    <row r="152" spans="1:74" ht="17.25" customHeight="1" x14ac:dyDescent="0.25">
      <c r="A152" s="76" t="s">
        <v>145</v>
      </c>
      <c r="B152" s="255" t="s">
        <v>143</v>
      </c>
      <c r="C152" s="76">
        <v>1</v>
      </c>
      <c r="D152" s="142">
        <v>2011</v>
      </c>
      <c r="E152" s="77">
        <v>13</v>
      </c>
      <c r="F152" s="59">
        <v>35355092</v>
      </c>
      <c r="G152" s="59">
        <v>0</v>
      </c>
      <c r="H152" s="179">
        <f t="shared" si="73"/>
        <v>0</v>
      </c>
      <c r="I152" s="59">
        <f t="shared" si="70"/>
        <v>35355092</v>
      </c>
      <c r="J152" s="59"/>
      <c r="K152" s="59">
        <f t="shared" si="64"/>
        <v>35355092</v>
      </c>
      <c r="L152" s="59">
        <f t="shared" si="65"/>
        <v>5721.8145330959705</v>
      </c>
      <c r="M152" s="59"/>
      <c r="N152" s="59"/>
      <c r="O152" s="59">
        <v>3531533</v>
      </c>
      <c r="P152" s="13">
        <f t="shared" si="66"/>
        <v>9.988753529477451E-2</v>
      </c>
      <c r="Q152" s="59">
        <v>617289</v>
      </c>
      <c r="R152" s="79">
        <f t="shared" si="67"/>
        <v>1.7459691520531187E-2</v>
      </c>
      <c r="S152" s="73">
        <f t="shared" si="74"/>
        <v>3471696</v>
      </c>
      <c r="T152" s="281">
        <f t="shared" si="71"/>
        <v>561.85402168635699</v>
      </c>
      <c r="U152" s="281"/>
      <c r="V152" s="131">
        <f t="shared" si="68"/>
        <v>9.8195077529426314E-2</v>
      </c>
      <c r="W152" s="126">
        <v>12684</v>
      </c>
      <c r="Y152" s="126">
        <v>2859940</v>
      </c>
      <c r="AA152" s="126">
        <v>102161</v>
      </c>
      <c r="AC152" s="126">
        <v>491083</v>
      </c>
      <c r="AD152" s="126">
        <v>0</v>
      </c>
      <c r="AE152" s="126">
        <v>5828</v>
      </c>
      <c r="AF152" s="59">
        <v>5383974</v>
      </c>
      <c r="AG152" s="59">
        <v>241520</v>
      </c>
      <c r="AH152" s="59">
        <v>19504848</v>
      </c>
      <c r="AI152" s="59">
        <v>42137</v>
      </c>
      <c r="AJ152" s="59">
        <v>27136</v>
      </c>
      <c r="AK152" s="59">
        <v>11494900</v>
      </c>
      <c r="AL152" s="59">
        <v>15850244</v>
      </c>
      <c r="AM152" s="126">
        <v>974519</v>
      </c>
      <c r="AN152" s="126">
        <v>1755409</v>
      </c>
      <c r="AO152" s="126">
        <v>394885</v>
      </c>
      <c r="AP152"/>
      <c r="AQ152" s="59">
        <v>2589435</v>
      </c>
      <c r="AR152" s="59">
        <v>4267607</v>
      </c>
      <c r="AS152" s="59">
        <v>0</v>
      </c>
      <c r="AT152" s="59">
        <v>229181</v>
      </c>
      <c r="AU152" s="59">
        <v>333871</v>
      </c>
      <c r="AV152" s="27">
        <v>0</v>
      </c>
      <c r="AW152" s="79">
        <f t="shared" si="69"/>
        <v>0</v>
      </c>
      <c r="AX152" s="59">
        <v>0</v>
      </c>
      <c r="AY152" s="59">
        <v>0</v>
      </c>
      <c r="AZ152" s="59">
        <v>0</v>
      </c>
      <c r="BA152" s="59">
        <v>0</v>
      </c>
      <c r="BB152" s="59">
        <v>0</v>
      </c>
      <c r="BC152" s="59">
        <v>0</v>
      </c>
      <c r="BD152" s="59">
        <v>0</v>
      </c>
      <c r="BE152" s="59">
        <v>0</v>
      </c>
      <c r="BF152" s="59">
        <v>0</v>
      </c>
      <c r="BG152" s="59">
        <v>0</v>
      </c>
      <c r="BH152" s="59">
        <v>0</v>
      </c>
      <c r="BI152" s="59">
        <v>0</v>
      </c>
      <c r="BJ152" s="59">
        <v>0</v>
      </c>
      <c r="BK152" s="59">
        <v>0</v>
      </c>
      <c r="BL152" s="59">
        <v>0</v>
      </c>
      <c r="BM152" s="139">
        <v>0</v>
      </c>
      <c r="BN152" s="32">
        <f t="shared" si="47"/>
        <v>0</v>
      </c>
      <c r="BO152" s="281"/>
      <c r="BP152" s="4">
        <v>114744232</v>
      </c>
      <c r="BQ152" s="4">
        <v>1144594304</v>
      </c>
      <c r="BR152" s="4">
        <v>1259338496</v>
      </c>
      <c r="BS152" s="4">
        <v>912.70001000000002</v>
      </c>
      <c r="BT152" s="4">
        <v>6179</v>
      </c>
      <c r="BV152" s="175">
        <f t="shared" si="72"/>
        <v>-0.5208741404878019</v>
      </c>
    </row>
    <row r="153" spans="1:74" ht="17.25" customHeight="1" x14ac:dyDescent="0.25">
      <c r="A153" s="76" t="s">
        <v>145</v>
      </c>
      <c r="B153" s="255" t="s">
        <v>143</v>
      </c>
      <c r="C153" s="76">
        <v>1</v>
      </c>
      <c r="D153" s="142">
        <v>2012</v>
      </c>
      <c r="E153" s="77">
        <v>13</v>
      </c>
      <c r="F153" s="59">
        <v>37149432</v>
      </c>
      <c r="G153" s="59">
        <v>0</v>
      </c>
      <c r="H153" s="179">
        <f t="shared" si="73"/>
        <v>0</v>
      </c>
      <c r="I153" s="59">
        <f t="shared" si="70"/>
        <v>37149432</v>
      </c>
      <c r="J153" s="59"/>
      <c r="K153" s="59">
        <f t="shared" si="64"/>
        <v>37149432</v>
      </c>
      <c r="L153" s="59">
        <f t="shared" si="65"/>
        <v>6012.2078006149859</v>
      </c>
      <c r="M153" s="59"/>
      <c r="N153" s="59"/>
      <c r="O153" s="59">
        <v>8354685</v>
      </c>
      <c r="P153" s="13">
        <f t="shared" si="66"/>
        <v>0.22489401722212066</v>
      </c>
      <c r="Q153" s="59">
        <v>648611</v>
      </c>
      <c r="R153" s="79">
        <f t="shared" si="67"/>
        <v>1.7459513243701815E-2</v>
      </c>
      <c r="S153" s="73">
        <f t="shared" si="74"/>
        <v>2954281</v>
      </c>
      <c r="T153" s="281">
        <f t="shared" si="71"/>
        <v>478.11636187085287</v>
      </c>
      <c r="U153" s="281"/>
      <c r="V153" s="131">
        <f t="shared" si="68"/>
        <v>7.9524257598339587E-2</v>
      </c>
      <c r="W153" s="126">
        <v>0</v>
      </c>
      <c r="X153" s="126">
        <v>685</v>
      </c>
      <c r="Y153" s="126">
        <v>2865765</v>
      </c>
      <c r="AA153" s="126">
        <v>83028</v>
      </c>
      <c r="AC153" s="126">
        <v>0</v>
      </c>
      <c r="AE153" s="126">
        <v>4803</v>
      </c>
      <c r="AF153" s="59">
        <v>4522099</v>
      </c>
      <c r="AG153" s="59">
        <v>226892</v>
      </c>
      <c r="AH153" s="59">
        <v>17822768</v>
      </c>
      <c r="AI153" s="59">
        <v>50432</v>
      </c>
      <c r="AJ153" s="59">
        <v>61933</v>
      </c>
      <c r="AK153" s="59">
        <v>8684324</v>
      </c>
      <c r="AL153" s="59">
        <v>19326666</v>
      </c>
      <c r="AM153" s="126">
        <v>2107934</v>
      </c>
      <c r="AN153" s="126">
        <v>1199939</v>
      </c>
      <c r="AO153" s="126">
        <v>515959</v>
      </c>
      <c r="AP153"/>
      <c r="AQ153" s="59">
        <v>2586352</v>
      </c>
      <c r="AR153" s="59">
        <v>4513898</v>
      </c>
      <c r="AS153" s="59">
        <v>0</v>
      </c>
      <c r="AT153" s="59">
        <v>198705</v>
      </c>
      <c r="AU153" s="59">
        <v>523390</v>
      </c>
      <c r="AV153" s="27">
        <v>0</v>
      </c>
      <c r="AW153" s="79">
        <f t="shared" si="69"/>
        <v>0</v>
      </c>
      <c r="AX153" s="59">
        <v>0</v>
      </c>
      <c r="AY153" s="59">
        <v>0</v>
      </c>
      <c r="AZ153" s="59">
        <v>0</v>
      </c>
      <c r="BA153" s="59">
        <v>0</v>
      </c>
      <c r="BB153" s="59">
        <v>0</v>
      </c>
      <c r="BC153" s="59">
        <v>0</v>
      </c>
      <c r="BD153" s="59">
        <v>0</v>
      </c>
      <c r="BE153" s="59">
        <v>0</v>
      </c>
      <c r="BF153" s="59">
        <v>0</v>
      </c>
      <c r="BG153" s="59">
        <v>0</v>
      </c>
      <c r="BH153" s="59">
        <v>0</v>
      </c>
      <c r="BI153" s="59">
        <v>0</v>
      </c>
      <c r="BJ153" s="59">
        <v>0</v>
      </c>
      <c r="BK153" s="59">
        <v>0</v>
      </c>
      <c r="BL153" s="59">
        <v>0</v>
      </c>
      <c r="BM153" s="139">
        <v>75</v>
      </c>
      <c r="BN153" s="32">
        <f t="shared" si="47"/>
        <v>1.2137886389383396E-2</v>
      </c>
      <c r="BO153" s="281"/>
      <c r="BP153" s="4">
        <v>181291232</v>
      </c>
      <c r="BQ153" s="4">
        <v>934599680</v>
      </c>
      <c r="BR153" s="4">
        <v>1115890944</v>
      </c>
      <c r="BS153" s="4">
        <v>922.90997000000004</v>
      </c>
      <c r="BT153" s="4">
        <v>6179</v>
      </c>
      <c r="BV153" s="175">
        <f t="shared" si="72"/>
        <v>-0.5153119211689341</v>
      </c>
    </row>
    <row r="154" spans="1:74" ht="17.25" customHeight="1" x14ac:dyDescent="0.25">
      <c r="A154" s="76" t="s">
        <v>145</v>
      </c>
      <c r="B154" s="255" t="s">
        <v>143</v>
      </c>
      <c r="C154" s="76">
        <v>1</v>
      </c>
      <c r="D154" s="142">
        <v>2013</v>
      </c>
      <c r="E154" s="77">
        <v>13</v>
      </c>
      <c r="F154" s="59">
        <v>35100048</v>
      </c>
      <c r="G154" s="59">
        <v>0</v>
      </c>
      <c r="H154" s="179">
        <f t="shared" si="73"/>
        <v>0</v>
      </c>
      <c r="I154" s="59">
        <f t="shared" si="70"/>
        <v>35100048</v>
      </c>
      <c r="J154" s="59"/>
      <c r="K154" s="59">
        <f t="shared" si="64"/>
        <v>35100048</v>
      </c>
      <c r="L154" s="59">
        <f t="shared" si="65"/>
        <v>5680.5385984787181</v>
      </c>
      <c r="M154" s="59"/>
      <c r="N154" s="59"/>
      <c r="O154" s="59">
        <v>3524682</v>
      </c>
      <c r="P154" s="13">
        <f t="shared" si="66"/>
        <v>0.10041815327432031</v>
      </c>
      <c r="Q154" s="59">
        <v>644403</v>
      </c>
      <c r="R154" s="79">
        <f t="shared" si="67"/>
        <v>1.8359034722687559E-2</v>
      </c>
      <c r="S154" s="73">
        <f t="shared" si="74"/>
        <v>2213882</v>
      </c>
      <c r="T154" s="281">
        <f t="shared" si="71"/>
        <v>358.29130927334518</v>
      </c>
      <c r="U154" s="281"/>
      <c r="V154" s="131">
        <f t="shared" si="68"/>
        <v>6.3073474999236462E-2</v>
      </c>
      <c r="W154" s="4"/>
      <c r="X154" s="126">
        <v>600</v>
      </c>
      <c r="Y154" s="126">
        <v>2085128</v>
      </c>
      <c r="AA154" s="126">
        <v>78869</v>
      </c>
      <c r="AC154" s="126">
        <v>44726</v>
      </c>
      <c r="AE154" s="126">
        <v>4559</v>
      </c>
      <c r="AF154" s="59">
        <v>5322480</v>
      </c>
      <c r="AG154" s="59">
        <v>57906</v>
      </c>
      <c r="AH154" s="59">
        <v>18920532</v>
      </c>
      <c r="AI154" s="59">
        <v>24871</v>
      </c>
      <c r="AJ154" s="59">
        <v>487288</v>
      </c>
      <c r="AK154" s="59">
        <v>9860148</v>
      </c>
      <c r="AL154" s="59">
        <v>16179516</v>
      </c>
      <c r="AM154" s="126">
        <v>1361513</v>
      </c>
      <c r="AN154" s="126">
        <v>2860921</v>
      </c>
      <c r="AO154" s="126">
        <v>129402</v>
      </c>
      <c r="AP154"/>
      <c r="AQ154" s="59">
        <v>3474370</v>
      </c>
      <c r="AR154" s="59">
        <v>3986174</v>
      </c>
      <c r="AS154" s="59">
        <v>0</v>
      </c>
      <c r="AT154" s="59">
        <v>512411</v>
      </c>
      <c r="AU154" s="59">
        <v>639598</v>
      </c>
      <c r="AV154" s="27">
        <v>0</v>
      </c>
      <c r="AW154" s="79">
        <f t="shared" si="69"/>
        <v>0</v>
      </c>
      <c r="AX154" s="59">
        <v>0</v>
      </c>
      <c r="AY154" s="59">
        <v>0</v>
      </c>
      <c r="AZ154" s="59">
        <v>0</v>
      </c>
      <c r="BA154" s="59">
        <v>0</v>
      </c>
      <c r="BB154" s="59">
        <v>0</v>
      </c>
      <c r="BC154" s="59">
        <v>0</v>
      </c>
      <c r="BD154" s="59">
        <v>0</v>
      </c>
      <c r="BE154" s="59">
        <v>0</v>
      </c>
      <c r="BF154" s="59">
        <v>0</v>
      </c>
      <c r="BG154" s="59">
        <v>0</v>
      </c>
      <c r="BH154" s="59">
        <v>0</v>
      </c>
      <c r="BI154" s="59">
        <v>0</v>
      </c>
      <c r="BJ154" s="59">
        <v>0</v>
      </c>
      <c r="BK154" s="59">
        <v>0</v>
      </c>
      <c r="BL154" s="59">
        <v>0</v>
      </c>
      <c r="BM154" s="139">
        <v>0</v>
      </c>
      <c r="BN154" s="32">
        <f t="shared" si="47"/>
        <v>0</v>
      </c>
      <c r="BO154" s="281"/>
      <c r="BP154" s="4">
        <v>159990288</v>
      </c>
      <c r="BQ154" s="4">
        <v>967848640</v>
      </c>
      <c r="BR154" s="4">
        <v>1127838976</v>
      </c>
      <c r="BS154" s="4">
        <v>923.71996999999999</v>
      </c>
      <c r="BT154" s="4">
        <v>6179</v>
      </c>
      <c r="BV154" s="175">
        <f t="shared" si="72"/>
        <v>-0.51487328425830936</v>
      </c>
    </row>
    <row r="155" spans="1:74" ht="17.25" customHeight="1" x14ac:dyDescent="0.25">
      <c r="A155" s="76" t="s">
        <v>145</v>
      </c>
      <c r="B155" s="255" t="s">
        <v>143</v>
      </c>
      <c r="C155" s="76">
        <v>1</v>
      </c>
      <c r="D155" s="142">
        <v>2014</v>
      </c>
      <c r="E155" s="77">
        <v>13</v>
      </c>
      <c r="F155" s="59">
        <v>37757592</v>
      </c>
      <c r="G155" s="59">
        <v>0</v>
      </c>
      <c r="H155" s="179">
        <f t="shared" si="73"/>
        <v>0</v>
      </c>
      <c r="I155" s="59">
        <f t="shared" si="70"/>
        <v>37757592</v>
      </c>
      <c r="J155" s="59"/>
      <c r="K155" s="59">
        <f t="shared" si="64"/>
        <v>37757592</v>
      </c>
      <c r="L155" s="59">
        <f t="shared" si="65"/>
        <v>5785.7174379405451</v>
      </c>
      <c r="M155" s="59"/>
      <c r="N155" s="59"/>
      <c r="O155" s="59">
        <v>5258156</v>
      </c>
      <c r="P155" s="13">
        <f t="shared" si="66"/>
        <v>0.13926089354427051</v>
      </c>
      <c r="Q155" s="59">
        <v>652319</v>
      </c>
      <c r="R155" s="79">
        <f t="shared" si="67"/>
        <v>1.7276498988600755E-2</v>
      </c>
      <c r="S155" s="73">
        <f t="shared" si="74"/>
        <v>2909293</v>
      </c>
      <c r="T155" s="281">
        <f t="shared" si="71"/>
        <v>445.80033711308613</v>
      </c>
      <c r="U155" s="281"/>
      <c r="V155" s="131">
        <f t="shared" si="68"/>
        <v>7.7051868138201182E-2</v>
      </c>
      <c r="W155" s="4"/>
      <c r="X155" s="126">
        <v>0</v>
      </c>
      <c r="Y155" s="126">
        <v>1851565</v>
      </c>
      <c r="AA155" s="126">
        <v>129918</v>
      </c>
      <c r="AB155" s="126">
        <v>920568</v>
      </c>
      <c r="AC155" s="126">
        <v>-265</v>
      </c>
      <c r="AE155" s="126">
        <v>7507</v>
      </c>
      <c r="AF155" s="59">
        <v>6502015</v>
      </c>
      <c r="AG155" s="59">
        <v>0</v>
      </c>
      <c r="AH155" s="59">
        <v>15742309</v>
      </c>
      <c r="AI155" s="59">
        <v>34151</v>
      </c>
      <c r="AJ155" s="59">
        <v>774616</v>
      </c>
      <c r="AK155" s="59">
        <v>6558944</v>
      </c>
      <c r="AL155" s="59">
        <v>22015284</v>
      </c>
      <c r="AM155" s="126">
        <v>489017</v>
      </c>
      <c r="AN155" s="126">
        <v>1870997</v>
      </c>
      <c r="AO155" s="126">
        <v>1977653</v>
      </c>
      <c r="AP155"/>
      <c r="AQ155" s="59">
        <v>5536751</v>
      </c>
      <c r="AR155" s="59">
        <v>3964534</v>
      </c>
      <c r="AS155" s="59">
        <v>0</v>
      </c>
      <c r="AT155" s="59">
        <v>382135</v>
      </c>
      <c r="AU155" s="59">
        <v>847013</v>
      </c>
      <c r="AV155" s="27">
        <v>0</v>
      </c>
      <c r="AW155" s="79">
        <f t="shared" si="69"/>
        <v>0</v>
      </c>
      <c r="AX155" s="59">
        <v>0</v>
      </c>
      <c r="AY155" s="59">
        <v>0</v>
      </c>
      <c r="AZ155" s="59">
        <v>0</v>
      </c>
      <c r="BA155" s="59">
        <v>0</v>
      </c>
      <c r="BB155" s="59">
        <v>0</v>
      </c>
      <c r="BC155" s="59">
        <v>0</v>
      </c>
      <c r="BD155" s="59">
        <v>0</v>
      </c>
      <c r="BE155" s="59">
        <v>0</v>
      </c>
      <c r="BF155" s="59">
        <v>0</v>
      </c>
      <c r="BG155" s="59">
        <v>0</v>
      </c>
      <c r="BH155" s="59">
        <v>0</v>
      </c>
      <c r="BI155" s="59">
        <v>0</v>
      </c>
      <c r="BJ155" s="59">
        <v>0</v>
      </c>
      <c r="BK155" s="59">
        <v>0</v>
      </c>
      <c r="BL155" s="59">
        <v>0</v>
      </c>
      <c r="BM155" s="139">
        <v>0</v>
      </c>
      <c r="BN155" s="32">
        <f t="shared" si="47"/>
        <v>0</v>
      </c>
      <c r="BO155" s="281"/>
      <c r="BP155" s="4">
        <v>151962560</v>
      </c>
      <c r="BQ155" s="4">
        <v>962320640</v>
      </c>
      <c r="BR155" s="4">
        <v>1114283264</v>
      </c>
      <c r="BS155" s="4">
        <v>931.21996999999999</v>
      </c>
      <c r="BT155" s="4">
        <v>6526</v>
      </c>
      <c r="BV155" s="175">
        <f t="shared" si="72"/>
        <v>-0.48351112858434669</v>
      </c>
    </row>
    <row r="156" spans="1:74" ht="17.25" customHeight="1" x14ac:dyDescent="0.25">
      <c r="A156" s="76" t="s">
        <v>145</v>
      </c>
      <c r="B156" s="255" t="s">
        <v>143</v>
      </c>
      <c r="C156" s="76">
        <v>1</v>
      </c>
      <c r="D156" s="142">
        <v>2015</v>
      </c>
      <c r="E156" s="77">
        <v>13</v>
      </c>
      <c r="F156" s="59">
        <v>42726448</v>
      </c>
      <c r="G156" s="59">
        <v>0</v>
      </c>
      <c r="H156" s="179">
        <f t="shared" si="73"/>
        <v>0</v>
      </c>
      <c r="I156" s="59">
        <f t="shared" si="70"/>
        <v>42726448</v>
      </c>
      <c r="J156" s="59"/>
      <c r="K156" s="59">
        <f t="shared" si="64"/>
        <v>42726448</v>
      </c>
      <c r="L156" s="59">
        <f t="shared" si="65"/>
        <v>6547.1112473184185</v>
      </c>
      <c r="M156" s="59"/>
      <c r="N156" s="59"/>
      <c r="O156" s="59">
        <v>10462010</v>
      </c>
      <c r="P156" s="13">
        <f t="shared" si="66"/>
        <v>0.24486027951586334</v>
      </c>
      <c r="Q156" s="59">
        <v>732551</v>
      </c>
      <c r="R156" s="79">
        <f t="shared" si="67"/>
        <v>1.7145141576009312E-2</v>
      </c>
      <c r="S156" s="59">
        <f t="shared" ref="S156:S185" si="75">SUM(X156:AE156)</f>
        <v>1385409</v>
      </c>
      <c r="T156" s="281">
        <f t="shared" si="71"/>
        <v>212.29068342016549</v>
      </c>
      <c r="U156" s="281"/>
      <c r="V156" s="131">
        <f t="shared" si="68"/>
        <v>3.2425091830708699E-2</v>
      </c>
      <c r="W156" s="13"/>
      <c r="X156" s="59">
        <v>0</v>
      </c>
      <c r="Y156" s="59">
        <v>2265358</v>
      </c>
      <c r="Z156" s="59">
        <v>0</v>
      </c>
      <c r="AA156" s="59">
        <v>89840</v>
      </c>
      <c r="AB156" s="59">
        <v>-979594</v>
      </c>
      <c r="AC156" s="59">
        <v>4616</v>
      </c>
      <c r="AD156" s="59">
        <v>0</v>
      </c>
      <c r="AE156" s="59">
        <v>5189</v>
      </c>
      <c r="AF156" s="59">
        <v>7795797</v>
      </c>
      <c r="AG156" s="59">
        <v>0</v>
      </c>
      <c r="AH156" s="59">
        <v>14588820</v>
      </c>
      <c r="AI156" s="59">
        <v>6564</v>
      </c>
      <c r="AJ156" s="59">
        <v>453038</v>
      </c>
      <c r="AK156" s="59">
        <v>6801677</v>
      </c>
      <c r="AL156" s="59">
        <v>28137628</v>
      </c>
      <c r="AM156" s="59">
        <v>993473</v>
      </c>
      <c r="AN156" s="59">
        <v>539111</v>
      </c>
      <c r="AO156" s="59">
        <v>1135185</v>
      </c>
      <c r="AP156" s="59">
        <v>0</v>
      </c>
      <c r="AQ156" s="59">
        <v>6892231</v>
      </c>
      <c r="AR156" s="59">
        <v>3543529</v>
      </c>
      <c r="AS156" s="59">
        <v>0</v>
      </c>
      <c r="AT156" s="59">
        <v>416591</v>
      </c>
      <c r="AU156" s="59">
        <v>1569281</v>
      </c>
      <c r="AV156" s="27">
        <v>0</v>
      </c>
      <c r="AW156" s="79">
        <f t="shared" si="69"/>
        <v>0</v>
      </c>
      <c r="AX156" s="59">
        <v>0</v>
      </c>
      <c r="AY156" s="59">
        <v>0</v>
      </c>
      <c r="AZ156" s="59">
        <v>0</v>
      </c>
      <c r="BA156" s="59">
        <v>0</v>
      </c>
      <c r="BB156" s="59">
        <v>0</v>
      </c>
      <c r="BC156" s="59">
        <v>0</v>
      </c>
      <c r="BD156" s="59">
        <v>0</v>
      </c>
      <c r="BE156" s="59">
        <v>0</v>
      </c>
      <c r="BF156" s="59">
        <v>0</v>
      </c>
      <c r="BH156" s="59">
        <v>0</v>
      </c>
      <c r="BI156" s="59">
        <v>0</v>
      </c>
      <c r="BJ156" s="59">
        <v>0</v>
      </c>
      <c r="BK156" s="59">
        <v>0</v>
      </c>
      <c r="BL156" s="59">
        <v>0</v>
      </c>
      <c r="BM156" s="139">
        <v>0</v>
      </c>
      <c r="BN156" s="32">
        <f t="shared" si="47"/>
        <v>0</v>
      </c>
      <c r="BO156" s="281"/>
      <c r="BP156" s="4">
        <v>151741040</v>
      </c>
      <c r="BQ156" s="4">
        <v>948133248</v>
      </c>
      <c r="BR156" s="4">
        <v>1099874304</v>
      </c>
      <c r="BS156" s="4">
        <v>967.59997999999996</v>
      </c>
      <c r="BT156" s="4">
        <v>6526</v>
      </c>
      <c r="BV156" s="175">
        <f t="shared" si="72"/>
        <v>-0.46434951064823898</v>
      </c>
    </row>
    <row r="157" spans="1:74" ht="17.25" customHeight="1" x14ac:dyDescent="0.25">
      <c r="A157" s="76" t="s">
        <v>145</v>
      </c>
      <c r="B157" s="255" t="s">
        <v>143</v>
      </c>
      <c r="C157" s="76">
        <v>1</v>
      </c>
      <c r="D157" s="142">
        <v>2016</v>
      </c>
      <c r="E157" s="77">
        <v>13</v>
      </c>
      <c r="F157" s="59">
        <v>45398944</v>
      </c>
      <c r="G157" s="59">
        <v>0</v>
      </c>
      <c r="H157" s="179">
        <f t="shared" si="73"/>
        <v>0</v>
      </c>
      <c r="I157" s="59">
        <f t="shared" si="70"/>
        <v>45398944</v>
      </c>
      <c r="J157" s="59"/>
      <c r="K157" s="59">
        <f t="shared" si="64"/>
        <v>45398944</v>
      </c>
      <c r="L157" s="59">
        <f t="shared" si="65"/>
        <v>6956.626417407294</v>
      </c>
      <c r="M157" s="59"/>
      <c r="N157" s="59"/>
      <c r="O157" s="59">
        <v>8914734</v>
      </c>
      <c r="P157" s="13">
        <f t="shared" si="66"/>
        <v>0.19636434715309678</v>
      </c>
      <c r="Q157" s="59">
        <v>648058</v>
      </c>
      <c r="R157" s="79">
        <f t="shared" si="67"/>
        <v>1.4274737315475884E-2</v>
      </c>
      <c r="S157" s="59">
        <f t="shared" si="75"/>
        <v>2981946</v>
      </c>
      <c r="T157" s="281">
        <f t="shared" si="71"/>
        <v>456.93319031566045</v>
      </c>
      <c r="U157" s="281"/>
      <c r="V157" s="131">
        <f t="shared" si="68"/>
        <v>6.5683157740409115E-2</v>
      </c>
      <c r="W157" s="13"/>
      <c r="X157" s="59">
        <v>0</v>
      </c>
      <c r="Y157" s="59">
        <v>2417922</v>
      </c>
      <c r="Z157" s="59">
        <v>0</v>
      </c>
      <c r="AA157" s="59">
        <v>59080</v>
      </c>
      <c r="AB157" s="59">
        <v>509565</v>
      </c>
      <c r="AC157" s="59">
        <v>-7998</v>
      </c>
      <c r="AD157" s="59">
        <v>0</v>
      </c>
      <c r="AE157" s="59">
        <v>3377</v>
      </c>
      <c r="AF157" s="59">
        <v>7329683</v>
      </c>
      <c r="AG157" s="59">
        <v>0</v>
      </c>
      <c r="AH157" s="59">
        <v>17468496</v>
      </c>
      <c r="AI157" s="59">
        <v>554389</v>
      </c>
      <c r="AJ157" s="59">
        <v>431621</v>
      </c>
      <c r="AK157" s="59">
        <v>7030942</v>
      </c>
      <c r="AL157" s="59">
        <v>27930448</v>
      </c>
      <c r="AM157" s="59">
        <v>1299841</v>
      </c>
      <c r="AN157" s="59">
        <v>1442798</v>
      </c>
      <c r="AO157" s="59">
        <v>1387372</v>
      </c>
      <c r="AP157" s="59">
        <v>0</v>
      </c>
      <c r="AQ157" s="59">
        <v>7101805</v>
      </c>
      <c r="AR157" s="59">
        <v>5166110</v>
      </c>
      <c r="AS157" s="59">
        <v>0</v>
      </c>
      <c r="AT157" s="59">
        <v>522600</v>
      </c>
      <c r="AU157" s="59">
        <v>587044</v>
      </c>
      <c r="AV157" s="27">
        <v>0</v>
      </c>
      <c r="AW157" s="79">
        <f t="shared" si="69"/>
        <v>0</v>
      </c>
      <c r="AX157" s="59">
        <v>0</v>
      </c>
      <c r="AY157" s="59">
        <v>0</v>
      </c>
      <c r="AZ157" s="59">
        <v>0</v>
      </c>
      <c r="BA157" s="59">
        <v>0</v>
      </c>
      <c r="BB157" s="59">
        <v>0</v>
      </c>
      <c r="BC157" s="59">
        <v>0</v>
      </c>
      <c r="BD157" s="59">
        <v>0</v>
      </c>
      <c r="BE157" s="59">
        <v>0</v>
      </c>
      <c r="BF157" s="59">
        <v>0</v>
      </c>
      <c r="BH157" s="59">
        <v>0</v>
      </c>
      <c r="BI157" s="59">
        <v>0</v>
      </c>
      <c r="BJ157" s="59">
        <v>0</v>
      </c>
      <c r="BK157" s="59">
        <v>0</v>
      </c>
      <c r="BL157" s="59">
        <v>0</v>
      </c>
      <c r="BM157" s="139">
        <v>0</v>
      </c>
      <c r="BN157" s="32">
        <f t="shared" si="47"/>
        <v>0</v>
      </c>
      <c r="BO157" s="281"/>
      <c r="BP157" s="4">
        <v>200331440</v>
      </c>
      <c r="BQ157" s="4">
        <v>931404032</v>
      </c>
      <c r="BR157" s="4">
        <v>1131735424</v>
      </c>
      <c r="BS157" s="4">
        <v>927.63</v>
      </c>
      <c r="BT157" s="4">
        <v>6526</v>
      </c>
      <c r="BV157" s="175">
        <f t="shared" si="72"/>
        <v>-0.48544241648886549</v>
      </c>
    </row>
    <row r="158" spans="1:74" ht="17.25" customHeight="1" x14ac:dyDescent="0.25">
      <c r="A158" s="76" t="s">
        <v>145</v>
      </c>
      <c r="B158" s="255" t="s">
        <v>143</v>
      </c>
      <c r="C158" s="76">
        <v>1</v>
      </c>
      <c r="D158" s="142">
        <v>2017</v>
      </c>
      <c r="E158" s="77">
        <v>13</v>
      </c>
      <c r="F158" s="59">
        <v>46869568</v>
      </c>
      <c r="G158" s="59">
        <v>0</v>
      </c>
      <c r="H158" s="179">
        <f t="shared" si="73"/>
        <v>0</v>
      </c>
      <c r="I158" s="59">
        <f t="shared" si="70"/>
        <v>46869568</v>
      </c>
      <c r="J158" s="59"/>
      <c r="K158" s="59">
        <f t="shared" si="64"/>
        <v>46869568</v>
      </c>
      <c r="L158" s="59">
        <f t="shared" si="65"/>
        <v>7181.9748697517625</v>
      </c>
      <c r="M158" s="59"/>
      <c r="N158" s="59"/>
      <c r="O158" s="59">
        <v>12008009</v>
      </c>
      <c r="P158" s="13">
        <f t="shared" si="66"/>
        <v>0.25620054786935526</v>
      </c>
      <c r="Q158" s="59">
        <v>670263</v>
      </c>
      <c r="R158" s="79">
        <f t="shared" si="67"/>
        <v>1.4300601191801042E-2</v>
      </c>
      <c r="S158" s="59">
        <f t="shared" si="75"/>
        <v>2516674</v>
      </c>
      <c r="T158" s="281">
        <f t="shared" si="71"/>
        <v>385.63806313208704</v>
      </c>
      <c r="U158" s="281"/>
      <c r="V158" s="131">
        <f t="shared" si="68"/>
        <v>5.3695267684139951E-2</v>
      </c>
      <c r="W158" s="13"/>
      <c r="X158" s="59">
        <v>0</v>
      </c>
      <c r="Y158" s="59">
        <v>2516598</v>
      </c>
      <c r="Z158" s="59">
        <v>0</v>
      </c>
      <c r="AA158" s="59">
        <v>45160</v>
      </c>
      <c r="AB158" s="59">
        <v>-44717</v>
      </c>
      <c r="AC158" s="59">
        <v>-5167</v>
      </c>
      <c r="AD158" s="59">
        <v>0</v>
      </c>
      <c r="AE158" s="59">
        <v>4800</v>
      </c>
      <c r="AF158" s="59">
        <v>4020977</v>
      </c>
      <c r="AG158" s="59">
        <v>0</v>
      </c>
      <c r="AH158" s="59">
        <v>20084860</v>
      </c>
      <c r="AI158" s="59">
        <v>1328134</v>
      </c>
      <c r="AJ158" s="59">
        <v>197517</v>
      </c>
      <c r="AK158" s="59">
        <v>7348461</v>
      </c>
      <c r="AL158" s="59">
        <v>26784708</v>
      </c>
      <c r="AM158" s="59">
        <v>810478</v>
      </c>
      <c r="AN158" s="59">
        <v>1722361</v>
      </c>
      <c r="AO158" s="59">
        <v>1708637</v>
      </c>
      <c r="AP158" s="59">
        <v>0</v>
      </c>
      <c r="AQ158" s="59">
        <v>6780812</v>
      </c>
      <c r="AR158" s="59">
        <v>5376150</v>
      </c>
      <c r="AS158" s="59">
        <v>0</v>
      </c>
      <c r="AT158" s="59">
        <v>590455</v>
      </c>
      <c r="AU158" s="59">
        <v>1790638</v>
      </c>
      <c r="AV158" s="27">
        <v>0</v>
      </c>
      <c r="AW158" s="79">
        <f t="shared" si="69"/>
        <v>0</v>
      </c>
      <c r="AX158" s="59">
        <v>0</v>
      </c>
      <c r="AY158" s="59">
        <v>0</v>
      </c>
      <c r="AZ158" s="59">
        <v>0</v>
      </c>
      <c r="BA158" s="59">
        <v>0</v>
      </c>
      <c r="BB158" s="59">
        <v>0</v>
      </c>
      <c r="BC158" s="59">
        <v>0</v>
      </c>
      <c r="BD158" s="59">
        <v>0</v>
      </c>
      <c r="BE158" s="59">
        <v>0</v>
      </c>
      <c r="BF158" s="59">
        <v>0</v>
      </c>
      <c r="BG158" s="59">
        <v>0</v>
      </c>
      <c r="BH158" s="59">
        <v>0</v>
      </c>
      <c r="BI158" s="59">
        <v>0</v>
      </c>
      <c r="BJ158" s="59">
        <v>0</v>
      </c>
      <c r="BK158" s="59">
        <v>0</v>
      </c>
      <c r="BL158" s="59">
        <v>0</v>
      </c>
      <c r="BM158" s="139">
        <v>0</v>
      </c>
      <c r="BN158" s="32">
        <f t="shared" si="47"/>
        <v>0</v>
      </c>
      <c r="BO158" s="281"/>
      <c r="BP158" s="4">
        <v>131437856</v>
      </c>
      <c r="BQ158" s="4">
        <v>818394944</v>
      </c>
      <c r="BR158" s="4">
        <v>949832768</v>
      </c>
      <c r="BS158" s="4">
        <v>931.21996999999999</v>
      </c>
      <c r="BT158" s="4">
        <v>6526</v>
      </c>
      <c r="BV158" s="175">
        <f t="shared" si="72"/>
        <v>-0.48351112858434669</v>
      </c>
    </row>
    <row r="159" spans="1:74" ht="17.25" customHeight="1" x14ac:dyDescent="0.25">
      <c r="A159" s="76" t="s">
        <v>145</v>
      </c>
      <c r="B159" s="255" t="s">
        <v>143</v>
      </c>
      <c r="C159" s="76">
        <v>1</v>
      </c>
      <c r="D159" s="142">
        <v>2018</v>
      </c>
      <c r="E159" s="77">
        <v>13</v>
      </c>
      <c r="F159" s="59">
        <v>43791492</v>
      </c>
      <c r="G159" s="59">
        <v>0</v>
      </c>
      <c r="H159" s="179">
        <f t="shared" si="73"/>
        <v>0</v>
      </c>
      <c r="I159" s="59">
        <f t="shared" si="70"/>
        <v>43791492</v>
      </c>
      <c r="J159" s="59"/>
      <c r="K159" s="59">
        <f t="shared" si="64"/>
        <v>43791492</v>
      </c>
      <c r="L159" s="59">
        <f t="shared" si="65"/>
        <v>6710.3113699049954</v>
      </c>
      <c r="M159" s="59"/>
      <c r="N159" s="59"/>
      <c r="O159" s="59">
        <v>14126810</v>
      </c>
      <c r="P159" s="13">
        <f t="shared" si="66"/>
        <v>0.32259257117798135</v>
      </c>
      <c r="Q159" s="59">
        <v>691114</v>
      </c>
      <c r="R159" s="79">
        <f t="shared" si="67"/>
        <v>1.578192403218415E-2</v>
      </c>
      <c r="S159" s="59">
        <f t="shared" si="75"/>
        <v>509258</v>
      </c>
      <c r="T159" s="281">
        <f t="shared" si="71"/>
        <v>78.035243640821335</v>
      </c>
      <c r="U159" s="281"/>
      <c r="V159" s="131">
        <f t="shared" si="68"/>
        <v>1.162915390048825E-2</v>
      </c>
      <c r="W159" s="13"/>
      <c r="X159" s="59">
        <v>0</v>
      </c>
      <c r="Y159" s="59">
        <v>465407</v>
      </c>
      <c r="Z159" s="59">
        <v>0</v>
      </c>
      <c r="AA159" s="59">
        <v>40291</v>
      </c>
      <c r="AB159" s="59">
        <v>0</v>
      </c>
      <c r="AC159" s="59">
        <v>0</v>
      </c>
      <c r="AD159" s="59">
        <v>0</v>
      </c>
      <c r="AE159" s="59">
        <v>3560</v>
      </c>
      <c r="AF159" s="59">
        <v>4218890</v>
      </c>
      <c r="AG159" s="59">
        <v>0</v>
      </c>
      <c r="AH159" s="59">
        <v>17482436</v>
      </c>
      <c r="AI159" s="59">
        <v>1406368</v>
      </c>
      <c r="AJ159" s="59">
        <v>207495</v>
      </c>
      <c r="AK159" s="59">
        <v>6870125</v>
      </c>
      <c r="AL159" s="59">
        <v>26309056</v>
      </c>
      <c r="AM159" s="59">
        <v>1218965</v>
      </c>
      <c r="AN159" s="59">
        <v>2951791</v>
      </c>
      <c r="AO159" s="59">
        <v>354209</v>
      </c>
      <c r="AP159" s="59">
        <v>0</v>
      </c>
      <c r="AQ159" s="59">
        <v>5928274</v>
      </c>
      <c r="AR159" s="59">
        <v>3839854</v>
      </c>
      <c r="AS159" s="59">
        <v>0</v>
      </c>
      <c r="AT159" s="59">
        <v>627216</v>
      </c>
      <c r="AU159" s="59">
        <v>841124</v>
      </c>
      <c r="AV159" s="27">
        <v>0</v>
      </c>
      <c r="AW159" s="79">
        <f t="shared" si="69"/>
        <v>0</v>
      </c>
      <c r="AX159" s="59">
        <v>0</v>
      </c>
      <c r="AY159" s="59">
        <v>0</v>
      </c>
      <c r="AZ159" s="59">
        <v>0</v>
      </c>
      <c r="BA159" s="59">
        <v>0</v>
      </c>
      <c r="BB159" s="59">
        <v>0</v>
      </c>
      <c r="BC159" s="59">
        <v>0</v>
      </c>
      <c r="BD159" s="59">
        <v>0</v>
      </c>
      <c r="BE159" s="59">
        <v>0</v>
      </c>
      <c r="BF159" s="59">
        <v>0</v>
      </c>
      <c r="BG159" s="59">
        <v>0</v>
      </c>
      <c r="BH159" s="59">
        <v>0</v>
      </c>
      <c r="BI159" s="59">
        <v>0</v>
      </c>
      <c r="BJ159" s="59">
        <v>0</v>
      </c>
      <c r="BK159" s="59">
        <v>0</v>
      </c>
      <c r="BL159" s="59">
        <v>0</v>
      </c>
      <c r="BM159" s="139">
        <v>0</v>
      </c>
      <c r="BN159" s="32">
        <f t="shared" si="47"/>
        <v>0</v>
      </c>
      <c r="BO159" s="281"/>
      <c r="BP159" s="4">
        <v>124255568</v>
      </c>
      <c r="BQ159" s="4">
        <v>802963776</v>
      </c>
      <c r="BR159" s="4">
        <v>927219392</v>
      </c>
      <c r="BS159" s="4">
        <v>929.63</v>
      </c>
      <c r="BT159" s="4">
        <v>6526</v>
      </c>
      <c r="BV159" s="175">
        <f t="shared" si="72"/>
        <v>-0.48436556092040522</v>
      </c>
    </row>
    <row r="160" spans="1:74" s="8" customFormat="1" ht="17.25" customHeight="1" thickBot="1" x14ac:dyDescent="0.3">
      <c r="A160" s="84" t="s">
        <v>145</v>
      </c>
      <c r="B160" s="255" t="s">
        <v>143</v>
      </c>
      <c r="C160" s="76">
        <v>1</v>
      </c>
      <c r="D160" s="143">
        <v>2019</v>
      </c>
      <c r="E160" s="85">
        <v>13</v>
      </c>
      <c r="F160" s="86">
        <v>45945424</v>
      </c>
      <c r="G160" s="86">
        <v>0</v>
      </c>
      <c r="H160" s="179">
        <f t="shared" si="73"/>
        <v>0</v>
      </c>
      <c r="I160" s="86">
        <f t="shared" si="70"/>
        <v>45945424</v>
      </c>
      <c r="J160" s="282">
        <f t="shared" ref="J160" si="76">LN(I160/I136)/(2019-1995)</f>
        <v>6.2931700882721542E-2</v>
      </c>
      <c r="K160" s="86">
        <f t="shared" si="64"/>
        <v>45945424</v>
      </c>
      <c r="L160" s="86">
        <f t="shared" si="65"/>
        <v>7040.3653079987744</v>
      </c>
      <c r="M160" s="282">
        <f t="shared" ref="M160" si="77">LN(L160/L136)/(2019-1995)</f>
        <v>5.2190323587865683E-2</v>
      </c>
      <c r="N160" s="283">
        <f t="shared" ref="N160" si="78">AVERAGE(L158:L160)</f>
        <v>6977.5505158851774</v>
      </c>
      <c r="O160" s="86">
        <v>13220914</v>
      </c>
      <c r="P160" s="14">
        <f t="shared" si="66"/>
        <v>0.28775257357511819</v>
      </c>
      <c r="Q160" s="86">
        <v>176130</v>
      </c>
      <c r="R160" s="87">
        <f t="shared" si="67"/>
        <v>3.8334611951780007E-3</v>
      </c>
      <c r="S160" s="86">
        <f t="shared" si="75"/>
        <v>60834</v>
      </c>
      <c r="T160" s="281">
        <f t="shared" si="71"/>
        <v>9.3217897640208403</v>
      </c>
      <c r="U160" s="284">
        <f t="shared" ref="U160" si="79">AVERAGE(T158:T160)</f>
        <v>157.66503217897642</v>
      </c>
      <c r="V160" s="170">
        <f t="shared" si="68"/>
        <v>1.3240491588455033E-3</v>
      </c>
      <c r="W160" s="14"/>
      <c r="X160" s="86">
        <v>0</v>
      </c>
      <c r="Y160" s="86">
        <v>0</v>
      </c>
      <c r="Z160" s="86">
        <v>0</v>
      </c>
      <c r="AA160" s="86">
        <v>57501</v>
      </c>
      <c r="AB160" s="86">
        <v>0</v>
      </c>
      <c r="AC160" s="86">
        <v>0</v>
      </c>
      <c r="AD160" s="86">
        <v>0</v>
      </c>
      <c r="AE160" s="86">
        <v>3333</v>
      </c>
      <c r="AF160" s="86">
        <v>4992155</v>
      </c>
      <c r="AG160" s="86">
        <v>0</v>
      </c>
      <c r="AH160" s="86">
        <v>20475684</v>
      </c>
      <c r="AI160" s="86">
        <v>1236894</v>
      </c>
      <c r="AJ160" s="86">
        <v>299923</v>
      </c>
      <c r="AK160" s="86">
        <v>8816053</v>
      </c>
      <c r="AL160" s="86">
        <v>25469742</v>
      </c>
      <c r="AM160" s="86">
        <v>919571</v>
      </c>
      <c r="AN160" s="86">
        <v>3023068</v>
      </c>
      <c r="AO160" s="86">
        <v>713545</v>
      </c>
      <c r="AP160" s="86">
        <v>0</v>
      </c>
      <c r="AQ160" s="86">
        <v>6174295</v>
      </c>
      <c r="AR160" s="86">
        <v>3473761</v>
      </c>
      <c r="AS160" s="86">
        <v>0</v>
      </c>
      <c r="AT160" s="86">
        <v>545491</v>
      </c>
      <c r="AU160" s="86">
        <v>2292792</v>
      </c>
      <c r="AV160" s="28">
        <v>0</v>
      </c>
      <c r="AW160" s="87">
        <f t="shared" si="69"/>
        <v>0</v>
      </c>
      <c r="AX160" s="86">
        <v>0</v>
      </c>
      <c r="AY160" s="86">
        <v>0</v>
      </c>
      <c r="AZ160" s="86">
        <v>0</v>
      </c>
      <c r="BA160" s="86">
        <v>0</v>
      </c>
      <c r="BB160" s="86">
        <v>0</v>
      </c>
      <c r="BC160" s="86">
        <v>0</v>
      </c>
      <c r="BD160" s="86">
        <v>0</v>
      </c>
      <c r="BE160" s="86">
        <v>0</v>
      </c>
      <c r="BF160" s="86">
        <v>0</v>
      </c>
      <c r="BG160" s="86">
        <v>0</v>
      </c>
      <c r="BH160" s="86">
        <v>0</v>
      </c>
      <c r="BI160" s="86">
        <v>0</v>
      </c>
      <c r="BJ160" s="86">
        <v>0</v>
      </c>
      <c r="BK160" s="86">
        <v>0</v>
      </c>
      <c r="BL160" s="86">
        <v>0</v>
      </c>
      <c r="BM160" s="140">
        <v>0</v>
      </c>
      <c r="BN160" s="32">
        <f t="shared" si="47"/>
        <v>0</v>
      </c>
      <c r="BO160" s="284">
        <f t="shared" ref="BO160" si="80">AVERAGE(BN158:BN160)</f>
        <v>0</v>
      </c>
      <c r="BP160" s="7">
        <v>136351424</v>
      </c>
      <c r="BQ160" s="7">
        <v>733428608</v>
      </c>
      <c r="BR160" s="7">
        <v>869780032</v>
      </c>
      <c r="BS160" s="7">
        <v>925.90997000000004</v>
      </c>
      <c r="BT160" s="7">
        <v>6526</v>
      </c>
      <c r="BU160" s="275">
        <f t="shared" ref="BU160" si="81">AVERAGE(BT158:BT160)</f>
        <v>6526</v>
      </c>
      <c r="BV160" s="175">
        <f t="shared" si="72"/>
        <v>-0.48637038703256125</v>
      </c>
    </row>
    <row r="161" spans="1:74" s="20" customFormat="1" ht="16.5" thickTop="1" x14ac:dyDescent="0.25">
      <c r="A161" s="49" t="s">
        <v>146</v>
      </c>
      <c r="B161" s="257"/>
      <c r="C161" s="49">
        <v>0</v>
      </c>
      <c r="D161" s="141">
        <v>1995</v>
      </c>
      <c r="E161" s="97">
        <v>15</v>
      </c>
      <c r="F161" s="98">
        <v>1238626</v>
      </c>
      <c r="G161" s="98">
        <v>0</v>
      </c>
      <c r="H161" s="179">
        <f t="shared" si="73"/>
        <v>0</v>
      </c>
      <c r="I161" s="98">
        <f t="shared" si="70"/>
        <v>1238626</v>
      </c>
      <c r="J161" s="70"/>
      <c r="K161" s="70">
        <f t="shared" si="64"/>
        <v>1238626</v>
      </c>
      <c r="L161" s="70">
        <f t="shared" si="65"/>
        <v>4504.0945454545454</v>
      </c>
      <c r="M161" s="70"/>
      <c r="N161" s="70"/>
      <c r="O161" s="98">
        <v>142126</v>
      </c>
      <c r="P161" s="42">
        <f t="shared" si="66"/>
        <v>0.11474488667281327</v>
      </c>
      <c r="Q161" s="98">
        <v>0</v>
      </c>
      <c r="R161" s="99">
        <f t="shared" si="67"/>
        <v>0</v>
      </c>
      <c r="S161" s="169">
        <f t="shared" ref="S161:S171" si="82">F161-G161-O161-Q161-AF161-AG161-AI161-AJ161-AK161-SUM(AM161:AU161)</f>
        <v>503057</v>
      </c>
      <c r="T161" s="281">
        <f t="shared" si="71"/>
        <v>1829.2981818181818</v>
      </c>
      <c r="U161" s="281"/>
      <c r="V161" s="168">
        <f t="shared" si="68"/>
        <v>0.40614115963979441</v>
      </c>
      <c r="W161" s="125"/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221186</v>
      </c>
      <c r="AG161" s="98">
        <v>37183</v>
      </c>
      <c r="AH161" s="98">
        <v>241704</v>
      </c>
      <c r="AI161" s="98">
        <v>12</v>
      </c>
      <c r="AJ161" s="98">
        <v>49688</v>
      </c>
      <c r="AK161" s="98">
        <v>93212</v>
      </c>
      <c r="AL161" s="98">
        <v>996922</v>
      </c>
      <c r="AM161" s="98">
        <v>0</v>
      </c>
      <c r="AN161" s="98">
        <v>0</v>
      </c>
      <c r="AO161" s="98">
        <v>0</v>
      </c>
      <c r="AP161" s="98">
        <v>0</v>
      </c>
      <c r="AQ161" s="98">
        <v>80865</v>
      </c>
      <c r="AR161" s="98">
        <v>111297</v>
      </c>
      <c r="AS161" s="98">
        <v>0</v>
      </c>
      <c r="AT161" s="98">
        <v>0</v>
      </c>
      <c r="AU161" s="98">
        <v>0</v>
      </c>
      <c r="AV161" s="74">
        <v>0</v>
      </c>
      <c r="AW161" s="99">
        <f t="shared" si="69"/>
        <v>0</v>
      </c>
      <c r="AX161" s="98">
        <v>0</v>
      </c>
      <c r="AY161" s="98">
        <v>0</v>
      </c>
      <c r="AZ161" s="98">
        <v>0</v>
      </c>
      <c r="BA161" s="98">
        <v>0</v>
      </c>
      <c r="BB161" s="98">
        <v>0</v>
      </c>
      <c r="BC161" s="98">
        <v>0</v>
      </c>
      <c r="BD161" s="98">
        <v>0</v>
      </c>
      <c r="BE161" s="98">
        <v>0</v>
      </c>
      <c r="BF161" s="98">
        <v>0</v>
      </c>
      <c r="BG161" s="98">
        <v>0</v>
      </c>
      <c r="BH161" s="98">
        <v>0</v>
      </c>
      <c r="BI161" s="98">
        <v>0</v>
      </c>
      <c r="BJ161" s="98">
        <v>0</v>
      </c>
      <c r="BK161" s="98">
        <v>0</v>
      </c>
      <c r="BL161" s="98">
        <v>0</v>
      </c>
      <c r="BM161" s="19">
        <v>0</v>
      </c>
      <c r="BN161" s="32">
        <f t="shared" si="47"/>
        <v>0</v>
      </c>
      <c r="BO161" s="281"/>
      <c r="BP161" s="19">
        <v>0</v>
      </c>
      <c r="BQ161" s="19">
        <v>26052114</v>
      </c>
      <c r="BR161" s="19">
        <v>26052114</v>
      </c>
      <c r="BS161" s="19">
        <v>1137.8000500000001</v>
      </c>
      <c r="BT161" s="19">
        <v>275</v>
      </c>
      <c r="BU161" s="4"/>
      <c r="BV161" s="175">
        <f t="shared" si="72"/>
        <v>-1.9667221312941732</v>
      </c>
    </row>
    <row r="162" spans="1:74" s="20" customFormat="1" x14ac:dyDescent="0.25">
      <c r="A162" s="100" t="s">
        <v>146</v>
      </c>
      <c r="B162" s="258"/>
      <c r="C162" s="49">
        <v>0</v>
      </c>
      <c r="D162" s="141">
        <v>1996</v>
      </c>
      <c r="E162" s="62">
        <v>15</v>
      </c>
      <c r="F162" s="63">
        <v>1281383</v>
      </c>
      <c r="G162" s="63">
        <v>0</v>
      </c>
      <c r="H162" s="179">
        <f t="shared" si="73"/>
        <v>0</v>
      </c>
      <c r="I162" s="63">
        <f t="shared" si="70"/>
        <v>1281383</v>
      </c>
      <c r="J162" s="59"/>
      <c r="K162" s="59">
        <f t="shared" si="64"/>
        <v>1281383</v>
      </c>
      <c r="L162" s="59">
        <f t="shared" si="65"/>
        <v>4403.378006872852</v>
      </c>
      <c r="M162" s="59"/>
      <c r="N162" s="59"/>
      <c r="O162" s="63">
        <v>140393</v>
      </c>
      <c r="P162" s="29">
        <f t="shared" si="66"/>
        <v>0.10956365114879782</v>
      </c>
      <c r="Q162" s="63">
        <v>0</v>
      </c>
      <c r="R162" s="94">
        <f t="shared" si="67"/>
        <v>0</v>
      </c>
      <c r="S162" s="73">
        <f t="shared" si="82"/>
        <v>524705</v>
      </c>
      <c r="T162" s="281">
        <f t="shared" si="71"/>
        <v>1803.1099656357389</v>
      </c>
      <c r="U162" s="281"/>
      <c r="V162" s="131">
        <f t="shared" si="68"/>
        <v>0.40948334728960817</v>
      </c>
      <c r="W162" s="54"/>
      <c r="X162" s="63">
        <v>0</v>
      </c>
      <c r="Y162" s="63">
        <v>0</v>
      </c>
      <c r="Z162" s="63">
        <v>0</v>
      </c>
      <c r="AA162" s="63">
        <v>0</v>
      </c>
      <c r="AB162" s="63">
        <v>0</v>
      </c>
      <c r="AC162" s="63">
        <v>0</v>
      </c>
      <c r="AD162" s="63">
        <v>0</v>
      </c>
      <c r="AE162" s="63">
        <v>0</v>
      </c>
      <c r="AF162" s="63">
        <v>179302</v>
      </c>
      <c r="AG162" s="63">
        <v>44996</v>
      </c>
      <c r="AH162" s="63">
        <v>304541</v>
      </c>
      <c r="AI162" s="63">
        <v>22</v>
      </c>
      <c r="AJ162" s="63">
        <v>20657</v>
      </c>
      <c r="AK162" s="63">
        <v>64182</v>
      </c>
      <c r="AL162" s="63">
        <v>976842</v>
      </c>
      <c r="AM162" s="63">
        <v>0</v>
      </c>
      <c r="AN162" s="63">
        <v>0</v>
      </c>
      <c r="AO162" s="63">
        <v>0</v>
      </c>
      <c r="AP162" s="63">
        <v>0</v>
      </c>
      <c r="AQ162" s="63">
        <v>111785</v>
      </c>
      <c r="AR162" s="63">
        <v>195341</v>
      </c>
      <c r="AS162" s="63">
        <v>0</v>
      </c>
      <c r="AT162" s="63">
        <v>0</v>
      </c>
      <c r="AU162" s="63">
        <v>0</v>
      </c>
      <c r="AV162" s="80">
        <v>0</v>
      </c>
      <c r="AW162" s="94">
        <f t="shared" si="69"/>
        <v>0</v>
      </c>
      <c r="AX162" s="63">
        <v>0</v>
      </c>
      <c r="AY162" s="63">
        <v>0</v>
      </c>
      <c r="AZ162" s="63">
        <v>0</v>
      </c>
      <c r="BA162" s="63">
        <v>0</v>
      </c>
      <c r="BB162" s="63">
        <v>0</v>
      </c>
      <c r="BC162" s="63">
        <v>0</v>
      </c>
      <c r="BD162" s="63">
        <v>0</v>
      </c>
      <c r="BE162" s="63">
        <v>0</v>
      </c>
      <c r="BF162" s="63">
        <v>0</v>
      </c>
      <c r="BG162" s="63">
        <v>0</v>
      </c>
      <c r="BH162" s="63">
        <v>0</v>
      </c>
      <c r="BI162" s="63">
        <v>0</v>
      </c>
      <c r="BJ162" s="63">
        <v>0</v>
      </c>
      <c r="BK162" s="63">
        <v>0</v>
      </c>
      <c r="BL162" s="63">
        <v>0</v>
      </c>
      <c r="BM162" s="19">
        <v>0</v>
      </c>
      <c r="BN162" s="32">
        <f t="shared" si="47"/>
        <v>0</v>
      </c>
      <c r="BO162" s="281"/>
      <c r="BP162" s="19">
        <v>0</v>
      </c>
      <c r="BQ162" s="19">
        <v>21123780</v>
      </c>
      <c r="BR162" s="19">
        <v>21123780</v>
      </c>
      <c r="BS162" s="19">
        <v>1180.40002</v>
      </c>
      <c r="BT162" s="19">
        <v>291</v>
      </c>
      <c r="BU162" s="4"/>
      <c r="BV162" s="175">
        <f t="shared" si="72"/>
        <v>-1.9200676646661159</v>
      </c>
    </row>
    <row r="163" spans="1:74" s="20" customFormat="1" x14ac:dyDescent="0.25">
      <c r="A163" s="100" t="s">
        <v>146</v>
      </c>
      <c r="B163" s="258"/>
      <c r="C163" s="49">
        <v>0</v>
      </c>
      <c r="D163" s="141">
        <v>1997</v>
      </c>
      <c r="E163" s="62">
        <v>15</v>
      </c>
      <c r="F163" s="63">
        <v>2206653</v>
      </c>
      <c r="G163" s="63">
        <v>844773</v>
      </c>
      <c r="H163" s="179">
        <f t="shared" si="73"/>
        <v>0.62029914529914532</v>
      </c>
      <c r="I163" s="63">
        <f t="shared" si="70"/>
        <v>1361880</v>
      </c>
      <c r="J163" s="59"/>
      <c r="K163" s="59">
        <f t="shared" si="64"/>
        <v>1361880</v>
      </c>
      <c r="L163" s="59">
        <f t="shared" si="65"/>
        <v>4164.7706422018346</v>
      </c>
      <c r="M163" s="59"/>
      <c r="N163" s="59"/>
      <c r="O163" s="63">
        <v>152544</v>
      </c>
      <c r="P163" s="29">
        <f t="shared" si="66"/>
        <v>0.11200986871089964</v>
      </c>
      <c r="Q163" s="63">
        <v>0</v>
      </c>
      <c r="R163" s="94">
        <f t="shared" si="67"/>
        <v>0</v>
      </c>
      <c r="S163" s="73">
        <f t="shared" si="82"/>
        <v>531764</v>
      </c>
      <c r="T163" s="281">
        <f t="shared" si="71"/>
        <v>1626.1896024464831</v>
      </c>
      <c r="U163" s="281"/>
      <c r="V163" s="131">
        <f t="shared" si="68"/>
        <v>0.39046318324668838</v>
      </c>
      <c r="W163" s="54"/>
      <c r="X163" s="63">
        <v>0</v>
      </c>
      <c r="Y163" s="63">
        <v>0</v>
      </c>
      <c r="Z163" s="63">
        <v>0</v>
      </c>
      <c r="AA163" s="63">
        <v>0</v>
      </c>
      <c r="AB163" s="63">
        <v>0</v>
      </c>
      <c r="AC163" s="63">
        <v>0</v>
      </c>
      <c r="AD163" s="63">
        <v>0</v>
      </c>
      <c r="AE163" s="63">
        <v>0</v>
      </c>
      <c r="AF163" s="63">
        <v>198529</v>
      </c>
      <c r="AG163" s="63">
        <v>35412</v>
      </c>
      <c r="AH163" s="63">
        <v>305126</v>
      </c>
      <c r="AI163" s="63">
        <v>594</v>
      </c>
      <c r="AJ163" s="63">
        <v>86504</v>
      </c>
      <c r="AK163" s="63">
        <v>137239</v>
      </c>
      <c r="AL163" s="63">
        <v>1901527</v>
      </c>
      <c r="AM163" s="63">
        <v>0</v>
      </c>
      <c r="AN163" s="63">
        <v>0</v>
      </c>
      <c r="AO163" s="63">
        <v>0</v>
      </c>
      <c r="AP163" s="63">
        <v>0</v>
      </c>
      <c r="AQ163" s="63">
        <v>87413</v>
      </c>
      <c r="AR163" s="63">
        <v>131881</v>
      </c>
      <c r="AS163" s="63">
        <v>0</v>
      </c>
      <c r="AT163" s="63">
        <v>0</v>
      </c>
      <c r="AU163" s="63">
        <v>0</v>
      </c>
      <c r="AV163" s="80">
        <v>0</v>
      </c>
      <c r="AW163" s="94">
        <f t="shared" si="69"/>
        <v>0</v>
      </c>
      <c r="AX163" s="63">
        <v>0</v>
      </c>
      <c r="AY163" s="63">
        <v>0</v>
      </c>
      <c r="AZ163" s="63">
        <v>0</v>
      </c>
      <c r="BA163" s="63">
        <v>0</v>
      </c>
      <c r="BB163" s="63">
        <v>0</v>
      </c>
      <c r="BC163" s="63">
        <v>0</v>
      </c>
      <c r="BD163" s="63">
        <v>0</v>
      </c>
      <c r="BE163" s="63">
        <v>0</v>
      </c>
      <c r="BF163" s="63">
        <v>0</v>
      </c>
      <c r="BG163" s="63">
        <v>0</v>
      </c>
      <c r="BH163" s="63">
        <v>0</v>
      </c>
      <c r="BI163" s="63">
        <v>0</v>
      </c>
      <c r="BJ163" s="63">
        <v>0</v>
      </c>
      <c r="BK163" s="63">
        <v>0</v>
      </c>
      <c r="BL163" s="63">
        <v>0</v>
      </c>
      <c r="BM163" s="19">
        <v>0</v>
      </c>
      <c r="BN163" s="32">
        <f t="shared" si="47"/>
        <v>0</v>
      </c>
      <c r="BO163" s="281"/>
      <c r="BP163" s="19">
        <v>0</v>
      </c>
      <c r="BQ163" s="19">
        <v>21571092</v>
      </c>
      <c r="BR163" s="19">
        <v>21571092</v>
      </c>
      <c r="BS163" s="19">
        <v>1086.7900400000001</v>
      </c>
      <c r="BT163" s="19">
        <v>327</v>
      </c>
      <c r="BU163" s="4"/>
      <c r="BV163" s="175">
        <f t="shared" si="72"/>
        <v>-1.9030616863140783</v>
      </c>
    </row>
    <row r="164" spans="1:74" s="20" customFormat="1" x14ac:dyDescent="0.25">
      <c r="A164" s="100" t="s">
        <v>146</v>
      </c>
      <c r="B164" s="258"/>
      <c r="C164" s="49">
        <v>0</v>
      </c>
      <c r="D164" s="141">
        <v>1998</v>
      </c>
      <c r="E164" s="62">
        <v>15</v>
      </c>
      <c r="F164" s="63">
        <v>3096942</v>
      </c>
      <c r="G164" s="63">
        <v>1818159</v>
      </c>
      <c r="H164" s="179">
        <f t="shared" si="73"/>
        <v>1.4217885286244814</v>
      </c>
      <c r="I164" s="63">
        <f t="shared" si="70"/>
        <v>1278783</v>
      </c>
      <c r="J164" s="59"/>
      <c r="K164" s="59">
        <f t="shared" si="64"/>
        <v>1278783</v>
      </c>
      <c r="L164" s="59">
        <f t="shared" si="65"/>
        <v>3910.6513761467891</v>
      </c>
      <c r="M164" s="59"/>
      <c r="N164" s="59"/>
      <c r="O164" s="63">
        <v>142306</v>
      </c>
      <c r="P164" s="29">
        <f t="shared" si="66"/>
        <v>0.11128236768865397</v>
      </c>
      <c r="Q164" s="63">
        <v>0</v>
      </c>
      <c r="R164" s="94">
        <f t="shared" si="67"/>
        <v>0</v>
      </c>
      <c r="S164" s="73">
        <f t="shared" si="82"/>
        <v>529604</v>
      </c>
      <c r="T164" s="281">
        <f t="shared" si="71"/>
        <v>1619.5840978593271</v>
      </c>
      <c r="U164" s="281"/>
      <c r="V164" s="131">
        <f t="shared" si="68"/>
        <v>0.41414688809594746</v>
      </c>
      <c r="W164" s="54"/>
      <c r="X164" s="63">
        <v>0</v>
      </c>
      <c r="Y164" s="63">
        <v>0</v>
      </c>
      <c r="Z164" s="63">
        <v>0</v>
      </c>
      <c r="AA164" s="63">
        <v>0</v>
      </c>
      <c r="AB164" s="63">
        <v>0</v>
      </c>
      <c r="AC164" s="63">
        <v>0</v>
      </c>
      <c r="AD164" s="63">
        <v>0</v>
      </c>
      <c r="AE164" s="63">
        <v>0</v>
      </c>
      <c r="AF164" s="63">
        <v>254924</v>
      </c>
      <c r="AG164" s="63">
        <v>38075</v>
      </c>
      <c r="AH164" s="63">
        <v>268301</v>
      </c>
      <c r="AI164" s="63">
        <v>1577</v>
      </c>
      <c r="AJ164" s="63">
        <v>37345</v>
      </c>
      <c r="AK164" s="63">
        <v>130999</v>
      </c>
      <c r="AL164" s="63">
        <v>2828641</v>
      </c>
      <c r="AM164" s="63">
        <v>0</v>
      </c>
      <c r="AN164" s="63">
        <v>0</v>
      </c>
      <c r="AO164" s="63">
        <v>0</v>
      </c>
      <c r="AP164" s="63">
        <v>0</v>
      </c>
      <c r="AQ164" s="63">
        <v>46303</v>
      </c>
      <c r="AR164" s="63">
        <v>97650</v>
      </c>
      <c r="AS164" s="63">
        <v>0</v>
      </c>
      <c r="AT164" s="63">
        <v>0</v>
      </c>
      <c r="AU164" s="63">
        <v>0</v>
      </c>
      <c r="AV164" s="80">
        <v>0</v>
      </c>
      <c r="AW164" s="94">
        <f t="shared" si="69"/>
        <v>0</v>
      </c>
      <c r="AX164" s="63">
        <v>0</v>
      </c>
      <c r="AY164" s="63">
        <v>0</v>
      </c>
      <c r="AZ164" s="63">
        <v>0</v>
      </c>
      <c r="BA164" s="63">
        <v>0</v>
      </c>
      <c r="BB164" s="63">
        <v>0</v>
      </c>
      <c r="BC164" s="63">
        <v>0</v>
      </c>
      <c r="BD164" s="63">
        <v>0</v>
      </c>
      <c r="BE164" s="63">
        <v>0</v>
      </c>
      <c r="BF164" s="63">
        <v>0</v>
      </c>
      <c r="BG164" s="63">
        <v>0</v>
      </c>
      <c r="BH164" s="63">
        <v>0</v>
      </c>
      <c r="BI164" s="63">
        <v>0</v>
      </c>
      <c r="BJ164" s="63">
        <v>0</v>
      </c>
      <c r="BK164" s="63">
        <v>0</v>
      </c>
      <c r="BL164" s="63">
        <v>0</v>
      </c>
      <c r="BM164" s="19">
        <v>0</v>
      </c>
      <c r="BN164" s="32">
        <f t="shared" si="47"/>
        <v>0</v>
      </c>
      <c r="BO164" s="281"/>
      <c r="BP164" s="19">
        <v>0</v>
      </c>
      <c r="BQ164" s="19">
        <v>18970780</v>
      </c>
      <c r="BR164" s="19">
        <v>18970780</v>
      </c>
      <c r="BS164" s="19">
        <v>1080.5500500000001</v>
      </c>
      <c r="BT164" s="19">
        <v>327</v>
      </c>
      <c r="BU164" s="4"/>
      <c r="BV164" s="175">
        <f t="shared" si="72"/>
        <v>-1.905940794798449</v>
      </c>
    </row>
    <row r="165" spans="1:74" s="20" customFormat="1" x14ac:dyDescent="0.25">
      <c r="A165" s="100" t="s">
        <v>146</v>
      </c>
      <c r="B165" s="258"/>
      <c r="C165" s="49">
        <v>0</v>
      </c>
      <c r="D165" s="141">
        <v>1999</v>
      </c>
      <c r="E165" s="62">
        <v>15</v>
      </c>
      <c r="F165" s="63">
        <v>3200810</v>
      </c>
      <c r="G165" s="63">
        <v>1817943</v>
      </c>
      <c r="H165" s="179">
        <f t="shared" si="73"/>
        <v>1.3146188317459306</v>
      </c>
      <c r="I165" s="63">
        <f t="shared" si="70"/>
        <v>1382867</v>
      </c>
      <c r="J165" s="59"/>
      <c r="K165" s="59">
        <f t="shared" si="64"/>
        <v>1382867</v>
      </c>
      <c r="L165" s="59">
        <f t="shared" si="65"/>
        <v>4228.9510703363912</v>
      </c>
      <c r="M165" s="59"/>
      <c r="N165" s="59"/>
      <c r="O165" s="63">
        <v>157967</v>
      </c>
      <c r="P165" s="29">
        <f t="shared" si="66"/>
        <v>0.11423152045713723</v>
      </c>
      <c r="Q165" s="63">
        <v>0</v>
      </c>
      <c r="R165" s="94">
        <f t="shared" si="67"/>
        <v>0</v>
      </c>
      <c r="S165" s="73">
        <f t="shared" si="82"/>
        <v>635774</v>
      </c>
      <c r="T165" s="281">
        <f t="shared" si="71"/>
        <v>1944.2629969418961</v>
      </c>
      <c r="U165" s="281"/>
      <c r="V165" s="131">
        <f t="shared" si="68"/>
        <v>0.45975064847161728</v>
      </c>
      <c r="W165" s="54"/>
      <c r="X165" s="63">
        <v>0</v>
      </c>
      <c r="Y165" s="63">
        <v>0</v>
      </c>
      <c r="Z165" s="63">
        <v>0</v>
      </c>
      <c r="AA165" s="63">
        <v>0</v>
      </c>
      <c r="AB165" s="63">
        <v>0</v>
      </c>
      <c r="AC165" s="63">
        <v>0</v>
      </c>
      <c r="AD165" s="63">
        <v>0</v>
      </c>
      <c r="AE165" s="63">
        <v>0</v>
      </c>
      <c r="AF165" s="63">
        <v>266975</v>
      </c>
      <c r="AG165" s="63">
        <v>43185</v>
      </c>
      <c r="AH165" s="63">
        <v>233913</v>
      </c>
      <c r="AI165" s="63">
        <v>23</v>
      </c>
      <c r="AJ165" s="63">
        <v>34064</v>
      </c>
      <c r="AK165" s="63">
        <v>121366</v>
      </c>
      <c r="AL165" s="63">
        <v>2966897</v>
      </c>
      <c r="AM165" s="63">
        <v>0</v>
      </c>
      <c r="AN165" s="63">
        <v>0</v>
      </c>
      <c r="AO165" s="63">
        <v>0</v>
      </c>
      <c r="AP165" s="63">
        <v>0</v>
      </c>
      <c r="AQ165" s="63">
        <v>54174</v>
      </c>
      <c r="AR165" s="63">
        <v>69339</v>
      </c>
      <c r="AS165" s="63">
        <v>0</v>
      </c>
      <c r="AT165" s="63">
        <v>0</v>
      </c>
      <c r="AU165" s="63">
        <v>0</v>
      </c>
      <c r="AV165" s="80">
        <v>0</v>
      </c>
      <c r="AW165" s="94">
        <f t="shared" si="69"/>
        <v>0</v>
      </c>
      <c r="AX165" s="63">
        <v>0</v>
      </c>
      <c r="AY165" s="63">
        <v>0</v>
      </c>
      <c r="AZ165" s="63">
        <v>0</v>
      </c>
      <c r="BA165" s="63">
        <v>0</v>
      </c>
      <c r="BB165" s="63">
        <v>0</v>
      </c>
      <c r="BC165" s="63">
        <v>0</v>
      </c>
      <c r="BD165" s="63">
        <v>0</v>
      </c>
      <c r="BE165" s="63">
        <v>0</v>
      </c>
      <c r="BF165" s="63">
        <v>0</v>
      </c>
      <c r="BG165" s="63">
        <v>0</v>
      </c>
      <c r="BH165" s="63">
        <v>0</v>
      </c>
      <c r="BI165" s="63">
        <v>0</v>
      </c>
      <c r="BJ165" s="63">
        <v>0</v>
      </c>
      <c r="BK165" s="63">
        <v>0</v>
      </c>
      <c r="BL165" s="63">
        <v>0</v>
      </c>
      <c r="BM165" s="19">
        <v>0</v>
      </c>
      <c r="BN165" s="32">
        <f t="shared" ref="BN165:BN228" si="83">BM165/BT165</f>
        <v>0</v>
      </c>
      <c r="BO165" s="281"/>
      <c r="BP165" s="19">
        <v>0</v>
      </c>
      <c r="BQ165" s="19">
        <v>20547262</v>
      </c>
      <c r="BR165" s="19">
        <v>20547262</v>
      </c>
      <c r="BS165" s="19">
        <v>1083.5</v>
      </c>
      <c r="BT165" s="19">
        <v>327</v>
      </c>
      <c r="BU165" s="4"/>
      <c r="BV165" s="175">
        <f t="shared" si="72"/>
        <v>-1.9045776323211252</v>
      </c>
    </row>
    <row r="166" spans="1:74" s="20" customFormat="1" x14ac:dyDescent="0.25">
      <c r="A166" s="100" t="s">
        <v>146</v>
      </c>
      <c r="B166" s="258"/>
      <c r="C166" s="49">
        <v>0</v>
      </c>
      <c r="D166" s="141">
        <v>2000</v>
      </c>
      <c r="E166" s="62">
        <v>15</v>
      </c>
      <c r="F166" s="63">
        <v>3182016</v>
      </c>
      <c r="G166" s="63">
        <v>1880664</v>
      </c>
      <c r="H166" s="179">
        <f t="shared" si="73"/>
        <v>1.445161647271453</v>
      </c>
      <c r="I166" s="63">
        <f t="shared" si="70"/>
        <v>1301352</v>
      </c>
      <c r="J166" s="59"/>
      <c r="K166" s="59">
        <f t="shared" si="64"/>
        <v>1301352</v>
      </c>
      <c r="L166" s="59">
        <f t="shared" si="65"/>
        <v>3979.669724770642</v>
      </c>
      <c r="M166" s="59"/>
      <c r="N166" s="59"/>
      <c r="O166" s="63">
        <v>211058</v>
      </c>
      <c r="P166" s="29">
        <f t="shared" si="66"/>
        <v>0.16218363671012917</v>
      </c>
      <c r="Q166" s="63">
        <v>0</v>
      </c>
      <c r="R166" s="94">
        <f t="shared" si="67"/>
        <v>0</v>
      </c>
      <c r="S166" s="73">
        <f t="shared" si="82"/>
        <v>560093</v>
      </c>
      <c r="T166" s="281">
        <f t="shared" si="71"/>
        <v>1712.822629969419</v>
      </c>
      <c r="U166" s="281"/>
      <c r="V166" s="131">
        <f t="shared" si="68"/>
        <v>0.43039316034401148</v>
      </c>
      <c r="W166" s="54"/>
      <c r="X166" s="63">
        <v>0</v>
      </c>
      <c r="Y166" s="63">
        <v>0</v>
      </c>
      <c r="Z166" s="63">
        <v>0</v>
      </c>
      <c r="AA166" s="63">
        <v>0</v>
      </c>
      <c r="AB166" s="63">
        <v>0</v>
      </c>
      <c r="AC166" s="63">
        <v>0</v>
      </c>
      <c r="AD166" s="63">
        <v>0</v>
      </c>
      <c r="AE166" s="63">
        <v>0</v>
      </c>
      <c r="AF166" s="63">
        <v>262387</v>
      </c>
      <c r="AG166" s="63">
        <v>49328</v>
      </c>
      <c r="AH166" s="63">
        <v>177277</v>
      </c>
      <c r="AI166" s="63">
        <v>0</v>
      </c>
      <c r="AJ166" s="63">
        <v>38119</v>
      </c>
      <c r="AK166" s="63">
        <v>71592</v>
      </c>
      <c r="AL166" s="63">
        <v>3004739</v>
      </c>
      <c r="AM166" s="63">
        <v>0</v>
      </c>
      <c r="AN166" s="63">
        <v>0</v>
      </c>
      <c r="AO166" s="63">
        <v>0</v>
      </c>
      <c r="AP166" s="63">
        <v>0</v>
      </c>
      <c r="AQ166" s="63">
        <v>52418</v>
      </c>
      <c r="AR166" s="63">
        <v>56357</v>
      </c>
      <c r="AS166" s="63">
        <v>0</v>
      </c>
      <c r="AT166" s="63">
        <v>0</v>
      </c>
      <c r="AU166" s="63">
        <v>0</v>
      </c>
      <c r="AV166" s="80">
        <v>0</v>
      </c>
      <c r="AW166" s="94">
        <f t="shared" si="69"/>
        <v>0</v>
      </c>
      <c r="AX166" s="63">
        <v>0</v>
      </c>
      <c r="AY166" s="63">
        <v>0</v>
      </c>
      <c r="AZ166" s="63">
        <v>0</v>
      </c>
      <c r="BA166" s="63">
        <v>0</v>
      </c>
      <c r="BB166" s="63">
        <v>0</v>
      </c>
      <c r="BC166" s="63">
        <v>0</v>
      </c>
      <c r="BD166" s="63">
        <v>0</v>
      </c>
      <c r="BE166" s="63">
        <v>0</v>
      </c>
      <c r="BF166" s="63">
        <v>0</v>
      </c>
      <c r="BG166" s="63">
        <v>0</v>
      </c>
      <c r="BH166" s="63">
        <v>0</v>
      </c>
      <c r="BI166" s="63">
        <v>0</v>
      </c>
      <c r="BJ166" s="63">
        <v>0</v>
      </c>
      <c r="BK166" s="63">
        <v>0</v>
      </c>
      <c r="BL166" s="63">
        <v>0</v>
      </c>
      <c r="BM166" s="19">
        <v>0</v>
      </c>
      <c r="BN166" s="32">
        <f t="shared" si="83"/>
        <v>0</v>
      </c>
      <c r="BO166" s="281"/>
      <c r="BP166" s="19">
        <v>0</v>
      </c>
      <c r="BQ166" s="19">
        <v>22333528</v>
      </c>
      <c r="BR166" s="19">
        <v>22333528</v>
      </c>
      <c r="BS166" s="19">
        <v>1086.5200199999999</v>
      </c>
      <c r="BT166" s="19">
        <v>327</v>
      </c>
      <c r="BU166" s="4"/>
      <c r="BV166" s="175">
        <f t="shared" si="72"/>
        <v>-1.9031859299764804</v>
      </c>
    </row>
    <row r="167" spans="1:74" s="20" customFormat="1" x14ac:dyDescent="0.25">
      <c r="A167" s="100" t="s">
        <v>146</v>
      </c>
      <c r="B167" s="258"/>
      <c r="C167" s="49">
        <v>0</v>
      </c>
      <c r="D167" s="141">
        <v>2001</v>
      </c>
      <c r="E167" s="62">
        <v>15</v>
      </c>
      <c r="F167" s="63">
        <v>3745571</v>
      </c>
      <c r="G167" s="63">
        <v>2219591</v>
      </c>
      <c r="H167" s="179">
        <f t="shared" si="73"/>
        <v>1.4545347907574149</v>
      </c>
      <c r="I167" s="63">
        <f t="shared" si="70"/>
        <v>1525980</v>
      </c>
      <c r="J167" s="59"/>
      <c r="K167" s="59">
        <f t="shared" si="64"/>
        <v>1525980</v>
      </c>
      <c r="L167" s="59">
        <f t="shared" si="65"/>
        <v>4666.6055045871562</v>
      </c>
      <c r="M167" s="59"/>
      <c r="N167" s="59"/>
      <c r="O167" s="63">
        <v>199024</v>
      </c>
      <c r="P167" s="29">
        <f t="shared" si="66"/>
        <v>0.13042372770285324</v>
      </c>
      <c r="Q167" s="63">
        <v>0</v>
      </c>
      <c r="R167" s="94">
        <f t="shared" si="67"/>
        <v>0</v>
      </c>
      <c r="S167" s="73">
        <f t="shared" si="82"/>
        <v>617893</v>
      </c>
      <c r="T167" s="281">
        <f t="shared" si="71"/>
        <v>1889.5810397553516</v>
      </c>
      <c r="U167" s="281"/>
      <c r="V167" s="131">
        <f t="shared" si="68"/>
        <v>0.40491552969239442</v>
      </c>
      <c r="W167" s="54"/>
      <c r="X167" s="63">
        <v>0</v>
      </c>
      <c r="Y167" s="63">
        <v>0</v>
      </c>
      <c r="Z167" s="63">
        <v>0</v>
      </c>
      <c r="AA167" s="63">
        <v>0</v>
      </c>
      <c r="AB167" s="63">
        <v>0</v>
      </c>
      <c r="AC167" s="63">
        <v>0</v>
      </c>
      <c r="AD167" s="63">
        <v>0</v>
      </c>
      <c r="AE167" s="63">
        <v>0</v>
      </c>
      <c r="AF167" s="63">
        <v>230306</v>
      </c>
      <c r="AG167" s="63">
        <v>37413</v>
      </c>
      <c r="AH167" s="63">
        <v>334317</v>
      </c>
      <c r="AI167" s="63">
        <v>0</v>
      </c>
      <c r="AJ167" s="63">
        <v>98680</v>
      </c>
      <c r="AK167" s="63">
        <v>221444</v>
      </c>
      <c r="AL167" s="63">
        <v>3411254</v>
      </c>
      <c r="AM167" s="63">
        <v>0</v>
      </c>
      <c r="AN167" s="63">
        <v>0</v>
      </c>
      <c r="AO167" s="63">
        <v>0</v>
      </c>
      <c r="AP167" s="63">
        <v>0</v>
      </c>
      <c r="AQ167" s="63">
        <v>45760</v>
      </c>
      <c r="AR167" s="63">
        <v>75460</v>
      </c>
      <c r="AS167" s="63">
        <v>0</v>
      </c>
      <c r="AT167" s="63">
        <v>0</v>
      </c>
      <c r="AU167" s="63">
        <v>0</v>
      </c>
      <c r="AV167" s="80">
        <v>0</v>
      </c>
      <c r="AW167" s="94">
        <f t="shared" si="69"/>
        <v>0</v>
      </c>
      <c r="AX167" s="63">
        <v>0</v>
      </c>
      <c r="AY167" s="63">
        <v>0</v>
      </c>
      <c r="AZ167" s="63">
        <v>0</v>
      </c>
      <c r="BA167" s="63">
        <v>0</v>
      </c>
      <c r="BB167" s="63">
        <v>0</v>
      </c>
      <c r="BC167" s="63">
        <v>0</v>
      </c>
      <c r="BD167" s="63">
        <v>0</v>
      </c>
      <c r="BE167" s="63">
        <v>0</v>
      </c>
      <c r="BF167" s="63">
        <v>0</v>
      </c>
      <c r="BG167" s="63">
        <v>0</v>
      </c>
      <c r="BH167" s="63">
        <v>0</v>
      </c>
      <c r="BI167" s="63">
        <v>0</v>
      </c>
      <c r="BJ167" s="63">
        <v>0</v>
      </c>
      <c r="BK167" s="63">
        <v>0</v>
      </c>
      <c r="BL167" s="63">
        <v>0</v>
      </c>
      <c r="BM167" s="19">
        <v>0</v>
      </c>
      <c r="BN167" s="32">
        <f t="shared" si="83"/>
        <v>0</v>
      </c>
      <c r="BO167" s="281"/>
      <c r="BP167" s="19">
        <v>0</v>
      </c>
      <c r="BQ167" s="19">
        <v>28712682</v>
      </c>
      <c r="BR167" s="19">
        <v>28712682</v>
      </c>
      <c r="BS167" s="19">
        <v>1086.67004</v>
      </c>
      <c r="BT167" s="19">
        <v>327</v>
      </c>
      <c r="BU167" s="4"/>
      <c r="BV167" s="175">
        <f t="shared" si="72"/>
        <v>-1.9031168978181803</v>
      </c>
    </row>
    <row r="168" spans="1:74" s="20" customFormat="1" x14ac:dyDescent="0.25">
      <c r="A168" s="100" t="s">
        <v>146</v>
      </c>
      <c r="B168" s="258"/>
      <c r="C168" s="49">
        <v>0</v>
      </c>
      <c r="D168" s="141">
        <v>2002</v>
      </c>
      <c r="E168" s="62">
        <v>15</v>
      </c>
      <c r="F168" s="63">
        <v>3337241</v>
      </c>
      <c r="G168" s="63">
        <v>1690839</v>
      </c>
      <c r="H168" s="179">
        <f t="shared" si="73"/>
        <v>1.0269903705170427</v>
      </c>
      <c r="I168" s="63">
        <f t="shared" si="70"/>
        <v>1646402</v>
      </c>
      <c r="J168" s="59"/>
      <c r="K168" s="59">
        <f t="shared" si="64"/>
        <v>1646402</v>
      </c>
      <c r="L168" s="59">
        <f t="shared" si="65"/>
        <v>5034.8685015290521</v>
      </c>
      <c r="M168" s="59"/>
      <c r="N168" s="59"/>
      <c r="O168" s="63">
        <v>166927</v>
      </c>
      <c r="P168" s="29">
        <f t="shared" si="66"/>
        <v>0.10138896818638461</v>
      </c>
      <c r="Q168" s="63">
        <v>0</v>
      </c>
      <c r="R168" s="94">
        <f t="shared" si="67"/>
        <v>0</v>
      </c>
      <c r="S168" s="73">
        <f t="shared" si="82"/>
        <v>701111</v>
      </c>
      <c r="T168" s="281">
        <f t="shared" si="71"/>
        <v>2144.0703363914372</v>
      </c>
      <c r="U168" s="281"/>
      <c r="V168" s="131">
        <f t="shared" si="68"/>
        <v>0.42584435636011131</v>
      </c>
      <c r="W168" s="54"/>
      <c r="X168" s="63">
        <v>0</v>
      </c>
      <c r="Y168" s="63">
        <v>0</v>
      </c>
      <c r="Z168" s="63">
        <v>0</v>
      </c>
      <c r="AA168" s="63">
        <v>0</v>
      </c>
      <c r="AB168" s="63">
        <v>0</v>
      </c>
      <c r="AC168" s="63">
        <v>0</v>
      </c>
      <c r="AD168" s="63">
        <v>0</v>
      </c>
      <c r="AE168" s="63">
        <v>0</v>
      </c>
      <c r="AF168" s="63">
        <v>206437</v>
      </c>
      <c r="AG168" s="63">
        <v>53676</v>
      </c>
      <c r="AH168" s="63">
        <v>436125</v>
      </c>
      <c r="AI168" s="63">
        <v>0</v>
      </c>
      <c r="AJ168" s="63">
        <v>50102</v>
      </c>
      <c r="AK168" s="63">
        <v>300071</v>
      </c>
      <c r="AL168" s="63">
        <v>2901116</v>
      </c>
      <c r="AM168" s="63">
        <v>0</v>
      </c>
      <c r="AN168" s="63">
        <v>0</v>
      </c>
      <c r="AO168" s="63">
        <v>0</v>
      </c>
      <c r="AP168" s="63">
        <v>0</v>
      </c>
      <c r="AQ168" s="63">
        <v>85700</v>
      </c>
      <c r="AR168" s="63">
        <v>82378</v>
      </c>
      <c r="AS168" s="63">
        <v>0</v>
      </c>
      <c r="AT168" s="63">
        <v>0</v>
      </c>
      <c r="AU168" s="63">
        <v>0</v>
      </c>
      <c r="AV168" s="80">
        <v>0</v>
      </c>
      <c r="AW168" s="94">
        <f t="shared" si="69"/>
        <v>0</v>
      </c>
      <c r="AX168" s="63">
        <v>0</v>
      </c>
      <c r="AY168" s="63">
        <v>0</v>
      </c>
      <c r="AZ168" s="63">
        <v>0</v>
      </c>
      <c r="BA168" s="63">
        <v>0</v>
      </c>
      <c r="BB168" s="63">
        <v>0</v>
      </c>
      <c r="BC168" s="63">
        <v>0</v>
      </c>
      <c r="BD168" s="63">
        <v>0</v>
      </c>
      <c r="BE168" s="63">
        <v>0</v>
      </c>
      <c r="BF168" s="63">
        <v>0</v>
      </c>
      <c r="BG168" s="63">
        <v>0</v>
      </c>
      <c r="BH168" s="63">
        <v>0</v>
      </c>
      <c r="BI168" s="63">
        <v>0</v>
      </c>
      <c r="BJ168" s="63">
        <v>0</v>
      </c>
      <c r="BK168" s="63">
        <v>0</v>
      </c>
      <c r="BL168" s="63">
        <v>0</v>
      </c>
      <c r="BM168" s="19">
        <v>0</v>
      </c>
      <c r="BN168" s="32">
        <f t="shared" si="83"/>
        <v>0</v>
      </c>
      <c r="BO168" s="281"/>
      <c r="BP168" s="19">
        <v>0</v>
      </c>
      <c r="BQ168" s="19">
        <v>25900572</v>
      </c>
      <c r="BR168" s="19">
        <v>25900572</v>
      </c>
      <c r="BS168" s="19">
        <v>1058.7299800000001</v>
      </c>
      <c r="BT168" s="19">
        <v>327</v>
      </c>
      <c r="BU168" s="4"/>
      <c r="BV168" s="175">
        <f t="shared" si="72"/>
        <v>-1.916140874461044</v>
      </c>
    </row>
    <row r="169" spans="1:74" s="20" customFormat="1" x14ac:dyDescent="0.25">
      <c r="A169" s="100" t="s">
        <v>146</v>
      </c>
      <c r="B169" s="258"/>
      <c r="C169" s="49">
        <v>0</v>
      </c>
      <c r="D169" s="141">
        <v>2003</v>
      </c>
      <c r="E169" s="62">
        <v>15</v>
      </c>
      <c r="F169" s="63">
        <v>3516172</v>
      </c>
      <c r="G169" s="63">
        <v>1971245</v>
      </c>
      <c r="H169" s="179">
        <f t="shared" si="73"/>
        <v>1.275947018855907</v>
      </c>
      <c r="I169" s="63">
        <f t="shared" si="70"/>
        <v>1544927</v>
      </c>
      <c r="J169" s="59"/>
      <c r="K169" s="59">
        <f t="shared" si="64"/>
        <v>1544927</v>
      </c>
      <c r="L169" s="59">
        <f t="shared" si="65"/>
        <v>4724.547400611621</v>
      </c>
      <c r="M169" s="59"/>
      <c r="N169" s="59"/>
      <c r="O169" s="63">
        <v>196171</v>
      </c>
      <c r="P169" s="29">
        <f t="shared" si="66"/>
        <v>0.12697752062071541</v>
      </c>
      <c r="Q169" s="63">
        <v>0</v>
      </c>
      <c r="R169" s="94">
        <f t="shared" si="67"/>
        <v>0</v>
      </c>
      <c r="S169" s="73">
        <f t="shared" si="82"/>
        <v>707498</v>
      </c>
      <c r="T169" s="281">
        <f t="shared" si="71"/>
        <v>2163.6024464831803</v>
      </c>
      <c r="U169" s="281"/>
      <c r="V169" s="131">
        <f t="shared" si="68"/>
        <v>0.45794914581724572</v>
      </c>
      <c r="W169" s="54"/>
      <c r="X169" s="63">
        <v>0</v>
      </c>
      <c r="Y169" s="63">
        <v>0</v>
      </c>
      <c r="Z169" s="63">
        <v>0</v>
      </c>
      <c r="AA169" s="63">
        <v>0</v>
      </c>
      <c r="AB169" s="63">
        <v>0</v>
      </c>
      <c r="AC169" s="63">
        <v>0</v>
      </c>
      <c r="AD169" s="63">
        <v>0</v>
      </c>
      <c r="AE169" s="63">
        <v>0</v>
      </c>
      <c r="AF169" s="63">
        <v>191164</v>
      </c>
      <c r="AG169" s="63">
        <v>37345</v>
      </c>
      <c r="AH169" s="63">
        <v>315737</v>
      </c>
      <c r="AI169" s="63">
        <v>0</v>
      </c>
      <c r="AJ169" s="63">
        <v>25236</v>
      </c>
      <c r="AK169" s="63">
        <v>207311</v>
      </c>
      <c r="AL169" s="63">
        <v>3200435</v>
      </c>
      <c r="AM169" s="63">
        <v>0</v>
      </c>
      <c r="AN169" s="63">
        <v>0</v>
      </c>
      <c r="AO169" s="63">
        <v>0</v>
      </c>
      <c r="AP169" s="63">
        <v>0</v>
      </c>
      <c r="AQ169" s="63">
        <v>109121</v>
      </c>
      <c r="AR169" s="63">
        <v>71081</v>
      </c>
      <c r="AS169" s="63">
        <v>0</v>
      </c>
      <c r="AT169" s="63">
        <v>0</v>
      </c>
      <c r="AU169" s="63">
        <v>0</v>
      </c>
      <c r="AV169" s="80">
        <v>0</v>
      </c>
      <c r="AW169" s="94">
        <f t="shared" si="69"/>
        <v>0</v>
      </c>
      <c r="AX169" s="63">
        <v>0</v>
      </c>
      <c r="AY169" s="63">
        <v>0</v>
      </c>
      <c r="AZ169" s="63">
        <v>0</v>
      </c>
      <c r="BA169" s="63">
        <v>0</v>
      </c>
      <c r="BB169" s="63">
        <v>0</v>
      </c>
      <c r="BC169" s="63">
        <v>0</v>
      </c>
      <c r="BD169" s="63">
        <v>0</v>
      </c>
      <c r="BE169" s="63">
        <v>0</v>
      </c>
      <c r="BF169" s="63">
        <v>0</v>
      </c>
      <c r="BG169" s="63">
        <v>0</v>
      </c>
      <c r="BH169" s="63">
        <v>0</v>
      </c>
      <c r="BI169" s="63">
        <v>0</v>
      </c>
      <c r="BJ169" s="63">
        <v>0</v>
      </c>
      <c r="BK169" s="63">
        <v>0</v>
      </c>
      <c r="BL169" s="63">
        <v>0</v>
      </c>
      <c r="BM169" s="19">
        <v>0</v>
      </c>
      <c r="BN169" s="32">
        <f t="shared" si="83"/>
        <v>0</v>
      </c>
      <c r="BO169" s="281"/>
      <c r="BP169" s="19">
        <v>0</v>
      </c>
      <c r="BQ169" s="19">
        <v>34520288</v>
      </c>
      <c r="BR169" s="19">
        <v>34520288</v>
      </c>
      <c r="BS169" s="19">
        <v>1058.1199999999999</v>
      </c>
      <c r="BT169" s="19">
        <v>327</v>
      </c>
      <c r="BU169" s="4"/>
      <c r="BV169" s="175">
        <f t="shared" si="72"/>
        <v>-1.9164290290410315</v>
      </c>
    </row>
    <row r="170" spans="1:74" s="20" customFormat="1" x14ac:dyDescent="0.25">
      <c r="A170" s="100" t="s">
        <v>146</v>
      </c>
      <c r="B170" s="258"/>
      <c r="C170" s="49">
        <v>0</v>
      </c>
      <c r="D170" s="141">
        <v>2004</v>
      </c>
      <c r="E170" s="62">
        <v>15</v>
      </c>
      <c r="F170" s="63">
        <v>3832807</v>
      </c>
      <c r="G170" s="63">
        <v>2258619</v>
      </c>
      <c r="H170" s="179">
        <f t="shared" si="73"/>
        <v>1.4347835201386365</v>
      </c>
      <c r="I170" s="63">
        <f t="shared" si="70"/>
        <v>1574188</v>
      </c>
      <c r="J170" s="59"/>
      <c r="K170" s="59">
        <f t="shared" si="64"/>
        <v>1574188</v>
      </c>
      <c r="L170" s="59">
        <f t="shared" si="65"/>
        <v>4576.1279069767443</v>
      </c>
      <c r="M170" s="59"/>
      <c r="N170" s="59"/>
      <c r="O170" s="63">
        <v>161709</v>
      </c>
      <c r="P170" s="29">
        <f t="shared" si="66"/>
        <v>0.10272534157292522</v>
      </c>
      <c r="Q170" s="63">
        <v>0</v>
      </c>
      <c r="R170" s="94">
        <f t="shared" si="67"/>
        <v>0</v>
      </c>
      <c r="S170" s="73">
        <f t="shared" si="82"/>
        <v>677982</v>
      </c>
      <c r="T170" s="281">
        <f t="shared" si="71"/>
        <v>1970.8779069767443</v>
      </c>
      <c r="U170" s="281"/>
      <c r="V170" s="131">
        <f t="shared" si="68"/>
        <v>0.43068680487972211</v>
      </c>
      <c r="W170" s="54"/>
      <c r="X170" s="63">
        <v>0</v>
      </c>
      <c r="Y170" s="63">
        <v>0</v>
      </c>
      <c r="Z170" s="63">
        <v>0</v>
      </c>
      <c r="AA170" s="63">
        <v>0</v>
      </c>
      <c r="AB170" s="63">
        <v>0</v>
      </c>
      <c r="AC170" s="63">
        <v>0</v>
      </c>
      <c r="AD170" s="63">
        <v>0</v>
      </c>
      <c r="AE170" s="63">
        <v>0</v>
      </c>
      <c r="AF170" s="63">
        <v>246161</v>
      </c>
      <c r="AG170" s="63">
        <v>42197</v>
      </c>
      <c r="AH170" s="63">
        <v>354610</v>
      </c>
      <c r="AI170" s="63">
        <v>0</v>
      </c>
      <c r="AJ170" s="63">
        <v>49442</v>
      </c>
      <c r="AK170" s="63">
        <v>224898</v>
      </c>
      <c r="AL170" s="63">
        <v>3478197</v>
      </c>
      <c r="AM170" s="63">
        <v>0</v>
      </c>
      <c r="AN170" s="63">
        <v>0</v>
      </c>
      <c r="AO170" s="63">
        <v>0</v>
      </c>
      <c r="AP170" s="63">
        <v>0</v>
      </c>
      <c r="AQ170" s="63">
        <v>84284</v>
      </c>
      <c r="AR170" s="63">
        <v>87515</v>
      </c>
      <c r="AS170" s="63">
        <v>0</v>
      </c>
      <c r="AT170" s="63">
        <v>0</v>
      </c>
      <c r="AU170" s="63">
        <v>0</v>
      </c>
      <c r="AV170" s="80">
        <v>0</v>
      </c>
      <c r="AW170" s="94">
        <f t="shared" si="69"/>
        <v>0</v>
      </c>
      <c r="AX170" s="63">
        <v>0</v>
      </c>
      <c r="AY170" s="63">
        <v>0</v>
      </c>
      <c r="AZ170" s="63">
        <v>0</v>
      </c>
      <c r="BA170" s="63">
        <v>0</v>
      </c>
      <c r="BB170" s="63">
        <v>0</v>
      </c>
      <c r="BC170" s="63">
        <v>0</v>
      </c>
      <c r="BD170" s="63">
        <v>0</v>
      </c>
      <c r="BE170" s="63">
        <v>0</v>
      </c>
      <c r="BF170" s="63">
        <v>0</v>
      </c>
      <c r="BG170" s="63">
        <v>0</v>
      </c>
      <c r="BH170" s="63">
        <v>0</v>
      </c>
      <c r="BI170" s="63">
        <v>0</v>
      </c>
      <c r="BJ170" s="63">
        <v>0</v>
      </c>
      <c r="BK170" s="63">
        <v>0</v>
      </c>
      <c r="BL170" s="63">
        <v>0</v>
      </c>
      <c r="BM170" s="19">
        <v>0</v>
      </c>
      <c r="BN170" s="32">
        <f t="shared" si="83"/>
        <v>0</v>
      </c>
      <c r="BO170" s="281"/>
      <c r="BP170" s="19">
        <v>0</v>
      </c>
      <c r="BQ170" s="19">
        <v>46329876</v>
      </c>
      <c r="BR170" s="19">
        <v>46329876</v>
      </c>
      <c r="BS170" s="19">
        <v>789.94</v>
      </c>
      <c r="BT170" s="19">
        <v>344</v>
      </c>
      <c r="BU170" s="4"/>
      <c r="BV170" s="175">
        <f t="shared" si="72"/>
        <v>-2.0372343029664202</v>
      </c>
    </row>
    <row r="171" spans="1:74" s="20" customFormat="1" x14ac:dyDescent="0.25">
      <c r="A171" s="100" t="s">
        <v>146</v>
      </c>
      <c r="B171" s="258"/>
      <c r="C171" s="49">
        <v>0</v>
      </c>
      <c r="D171" s="141">
        <v>2005</v>
      </c>
      <c r="E171" s="62">
        <v>15</v>
      </c>
      <c r="F171" s="63">
        <v>4257433</v>
      </c>
      <c r="G171" s="63">
        <v>2458614</v>
      </c>
      <c r="H171" s="179">
        <f t="shared" si="73"/>
        <v>1.3667934350259809</v>
      </c>
      <c r="I171" s="63">
        <f t="shared" si="70"/>
        <v>1798819</v>
      </c>
      <c r="J171" s="59"/>
      <c r="K171" s="59">
        <f t="shared" si="64"/>
        <v>1798819</v>
      </c>
      <c r="L171" s="59">
        <f t="shared" si="65"/>
        <v>5229.125</v>
      </c>
      <c r="M171" s="59"/>
      <c r="N171" s="59"/>
      <c r="O171" s="63">
        <v>187975</v>
      </c>
      <c r="P171" s="29">
        <f t="shared" si="66"/>
        <v>0.10449911858836269</v>
      </c>
      <c r="Q171" s="63">
        <v>0</v>
      </c>
      <c r="R171" s="94">
        <f t="shared" si="67"/>
        <v>0</v>
      </c>
      <c r="S171" s="73">
        <f t="shared" si="82"/>
        <v>741059</v>
      </c>
      <c r="T171" s="281">
        <f t="shared" si="71"/>
        <v>2154.2412790697676</v>
      </c>
      <c r="U171" s="281"/>
      <c r="V171" s="131">
        <f t="shared" si="68"/>
        <v>0.4119697423698549</v>
      </c>
      <c r="W171" s="54"/>
      <c r="X171" s="63">
        <v>0</v>
      </c>
      <c r="Y171" s="63">
        <v>0</v>
      </c>
      <c r="Z171" s="63">
        <v>0</v>
      </c>
      <c r="AA171" s="63">
        <v>0</v>
      </c>
      <c r="AB171" s="63">
        <v>0</v>
      </c>
      <c r="AC171" s="63">
        <v>0</v>
      </c>
      <c r="AD171" s="63">
        <v>0</v>
      </c>
      <c r="AE171" s="63">
        <v>0</v>
      </c>
      <c r="AF171" s="63">
        <v>357602</v>
      </c>
      <c r="AG171" s="63">
        <v>27858</v>
      </c>
      <c r="AH171" s="63">
        <v>261238</v>
      </c>
      <c r="AI171" s="63">
        <v>0</v>
      </c>
      <c r="AJ171" s="63">
        <v>68731</v>
      </c>
      <c r="AK171" s="63">
        <v>145193</v>
      </c>
      <c r="AL171" s="63">
        <v>3996195</v>
      </c>
      <c r="AM171" s="63">
        <v>0</v>
      </c>
      <c r="AN171" s="63">
        <v>0</v>
      </c>
      <c r="AO171" s="63">
        <v>0</v>
      </c>
      <c r="AP171" s="63">
        <v>0</v>
      </c>
      <c r="AQ171" s="63">
        <v>182214</v>
      </c>
      <c r="AR171" s="63">
        <v>88187</v>
      </c>
      <c r="AS171" s="63">
        <v>0</v>
      </c>
      <c r="AT171" s="63">
        <v>0</v>
      </c>
      <c r="AU171" s="63">
        <v>0</v>
      </c>
      <c r="AV171" s="80">
        <v>0</v>
      </c>
      <c r="AW171" s="94">
        <f t="shared" si="69"/>
        <v>0</v>
      </c>
      <c r="AX171" s="63">
        <v>0</v>
      </c>
      <c r="AY171" s="63">
        <v>0</v>
      </c>
      <c r="AZ171" s="63">
        <v>0</v>
      </c>
      <c r="BA171" s="63">
        <v>0</v>
      </c>
      <c r="BB171" s="63">
        <v>0</v>
      </c>
      <c r="BC171" s="63">
        <v>0</v>
      </c>
      <c r="BD171" s="63">
        <v>0</v>
      </c>
      <c r="BE171" s="63">
        <v>0</v>
      </c>
      <c r="BF171" s="63">
        <v>0</v>
      </c>
      <c r="BG171" s="63">
        <v>0</v>
      </c>
      <c r="BH171" s="63">
        <v>0</v>
      </c>
      <c r="BI171" s="63">
        <v>0</v>
      </c>
      <c r="BJ171" s="63">
        <v>0</v>
      </c>
      <c r="BK171" s="63">
        <v>0</v>
      </c>
      <c r="BL171" s="63">
        <v>0</v>
      </c>
      <c r="BM171" s="19">
        <v>0</v>
      </c>
      <c r="BN171" s="32">
        <f t="shared" si="83"/>
        <v>0</v>
      </c>
      <c r="BO171" s="281"/>
      <c r="BP171" s="19">
        <v>0</v>
      </c>
      <c r="BQ171" s="19">
        <v>62983896</v>
      </c>
      <c r="BR171" s="19">
        <v>62983896</v>
      </c>
      <c r="BS171" s="19">
        <v>503.04998999999998</v>
      </c>
      <c r="BT171" s="19">
        <v>344</v>
      </c>
      <c r="BU171" s="4"/>
      <c r="BV171" s="175">
        <f t="shared" si="72"/>
        <v>-2.2628680251416</v>
      </c>
    </row>
    <row r="172" spans="1:74" s="20" customFormat="1" ht="17.25" customHeight="1" x14ac:dyDescent="0.25">
      <c r="A172" s="100" t="s">
        <v>146</v>
      </c>
      <c r="B172" s="258"/>
      <c r="C172" s="49">
        <v>0</v>
      </c>
      <c r="D172" s="142">
        <v>2006</v>
      </c>
      <c r="E172" s="62">
        <v>15</v>
      </c>
      <c r="F172" s="63">
        <v>8626053</v>
      </c>
      <c r="G172" s="101">
        <v>7257358</v>
      </c>
      <c r="H172" s="179">
        <f t="shared" ref="H172:H196" si="84">G172/I172</f>
        <v>5.3023924249010923</v>
      </c>
      <c r="I172" s="63">
        <f t="shared" si="70"/>
        <v>1368695</v>
      </c>
      <c r="J172" s="59"/>
      <c r="K172" s="59">
        <f t="shared" si="64"/>
        <v>1368695</v>
      </c>
      <c r="L172" s="59">
        <f t="shared" si="65"/>
        <v>3978.7645348837209</v>
      </c>
      <c r="M172" s="59"/>
      <c r="N172" s="59"/>
      <c r="O172" s="63">
        <v>132795</v>
      </c>
      <c r="P172" s="29">
        <f t="shared" si="66"/>
        <v>9.7023076726370741E-2</v>
      </c>
      <c r="Q172" s="63">
        <v>0</v>
      </c>
      <c r="R172" s="94">
        <f t="shared" si="67"/>
        <v>0</v>
      </c>
      <c r="S172" s="73">
        <f t="shared" ref="S172:S180" si="85">SUM(W172:AE172)</f>
        <v>845809</v>
      </c>
      <c r="T172" s="281">
        <f t="shared" si="71"/>
        <v>2458.7470930232557</v>
      </c>
      <c r="U172" s="281"/>
      <c r="V172" s="131">
        <f t="shared" si="68"/>
        <v>0.61796747997179791</v>
      </c>
      <c r="W172" s="127">
        <v>0</v>
      </c>
      <c r="X172" s="127">
        <v>173528</v>
      </c>
      <c r="Y172" s="127">
        <v>658088</v>
      </c>
      <c r="Z172" s="127">
        <v>14193</v>
      </c>
      <c r="AA172" s="19"/>
      <c r="AB172" s="19"/>
      <c r="AC172" s="19"/>
      <c r="AD172" s="19"/>
      <c r="AE172" s="19"/>
      <c r="AF172" s="63">
        <v>240915</v>
      </c>
      <c r="AG172" s="63">
        <v>8404</v>
      </c>
      <c r="AH172" s="63">
        <v>105951</v>
      </c>
      <c r="AI172" s="63">
        <v>0</v>
      </c>
      <c r="AJ172" s="63">
        <v>10948</v>
      </c>
      <c r="AK172" s="63">
        <v>65834</v>
      </c>
      <c r="AL172" s="63">
        <v>8520102</v>
      </c>
      <c r="AM172" s="63">
        <v>0</v>
      </c>
      <c r="AN172" s="63">
        <v>0</v>
      </c>
      <c r="AO172" s="63">
        <v>0</v>
      </c>
      <c r="AP172" s="63">
        <v>0</v>
      </c>
      <c r="AQ172" s="63">
        <v>32277</v>
      </c>
      <c r="AR172" s="63">
        <v>31713</v>
      </c>
      <c r="AS172" s="63">
        <v>0</v>
      </c>
      <c r="AT172" s="63">
        <v>0</v>
      </c>
      <c r="AU172" s="63">
        <v>0</v>
      </c>
      <c r="AV172" s="27">
        <v>0</v>
      </c>
      <c r="AW172" s="94">
        <f t="shared" si="69"/>
        <v>0</v>
      </c>
      <c r="AX172" s="63">
        <v>0</v>
      </c>
      <c r="AY172" s="63">
        <v>0</v>
      </c>
      <c r="AZ172" s="63">
        <v>0</v>
      </c>
      <c r="BA172" s="63">
        <v>0</v>
      </c>
      <c r="BB172" s="63">
        <v>0</v>
      </c>
      <c r="BC172" s="63">
        <v>0</v>
      </c>
      <c r="BD172" s="63">
        <v>0</v>
      </c>
      <c r="BE172" s="63">
        <v>0</v>
      </c>
      <c r="BF172" s="63">
        <v>0</v>
      </c>
      <c r="BG172" s="63">
        <v>0</v>
      </c>
      <c r="BH172" s="63">
        <v>0</v>
      </c>
      <c r="BI172" s="63">
        <v>0</v>
      </c>
      <c r="BJ172" s="63">
        <v>0</v>
      </c>
      <c r="BK172" s="63">
        <v>0</v>
      </c>
      <c r="BL172" s="63">
        <v>0</v>
      </c>
      <c r="BM172" s="19">
        <v>0</v>
      </c>
      <c r="BN172" s="32">
        <f t="shared" si="83"/>
        <v>0</v>
      </c>
      <c r="BO172" s="281"/>
      <c r="BP172" s="19">
        <v>0</v>
      </c>
      <c r="BQ172" s="19">
        <v>56227688</v>
      </c>
      <c r="BR172" s="19">
        <v>56227688</v>
      </c>
      <c r="BS172" s="19">
        <v>503.22</v>
      </c>
      <c r="BT172" s="19">
        <v>344</v>
      </c>
      <c r="BU172" s="4"/>
      <c r="BV172" s="175">
        <f t="shared" si="72"/>
        <v>-2.2626990744590723</v>
      </c>
    </row>
    <row r="173" spans="1:74" s="20" customFormat="1" ht="17.25" customHeight="1" x14ac:dyDescent="0.25">
      <c r="A173" s="100" t="s">
        <v>146</v>
      </c>
      <c r="B173" s="258"/>
      <c r="C173" s="49">
        <v>0</v>
      </c>
      <c r="D173" s="142">
        <v>2007</v>
      </c>
      <c r="E173" s="62">
        <v>15</v>
      </c>
      <c r="F173" s="63">
        <v>9746087</v>
      </c>
      <c r="G173" s="101">
        <v>8162489</v>
      </c>
      <c r="H173" s="179">
        <f t="shared" si="84"/>
        <v>5.154394612774202</v>
      </c>
      <c r="I173" s="63">
        <f t="shared" si="70"/>
        <v>1583598</v>
      </c>
      <c r="J173" s="59"/>
      <c r="K173" s="59">
        <f t="shared" si="64"/>
        <v>1583598</v>
      </c>
      <c r="L173" s="59">
        <f t="shared" si="65"/>
        <v>4498.857954545455</v>
      </c>
      <c r="M173" s="59"/>
      <c r="N173" s="59"/>
      <c r="O173" s="63">
        <v>121690</v>
      </c>
      <c r="P173" s="29">
        <f t="shared" si="66"/>
        <v>7.6843997024497374E-2</v>
      </c>
      <c r="Q173" s="63">
        <v>0</v>
      </c>
      <c r="R173" s="94">
        <f t="shared" si="67"/>
        <v>0</v>
      </c>
      <c r="S173" s="73">
        <f t="shared" si="85"/>
        <v>928777</v>
      </c>
      <c r="T173" s="281">
        <f t="shared" si="71"/>
        <v>2638.5710227272725</v>
      </c>
      <c r="U173" s="281"/>
      <c r="V173" s="131">
        <f t="shared" si="68"/>
        <v>0.58649796223536532</v>
      </c>
      <c r="W173" s="19"/>
      <c r="X173" s="127">
        <v>0</v>
      </c>
      <c r="Y173" s="127">
        <v>897706</v>
      </c>
      <c r="Z173" s="127">
        <v>31071</v>
      </c>
      <c r="AA173" s="19"/>
      <c r="AB173" s="19"/>
      <c r="AC173" s="19"/>
      <c r="AD173" s="19"/>
      <c r="AE173" s="19"/>
      <c r="AF173" s="63">
        <v>352284</v>
      </c>
      <c r="AG173" s="63">
        <v>12498</v>
      </c>
      <c r="AH173" s="63">
        <v>125898</v>
      </c>
      <c r="AI173" s="63">
        <v>0</v>
      </c>
      <c r="AJ173" s="63">
        <v>12607</v>
      </c>
      <c r="AK173" s="63">
        <v>79897</v>
      </c>
      <c r="AL173" s="63">
        <v>9620189</v>
      </c>
      <c r="AM173" s="63">
        <v>0</v>
      </c>
      <c r="AN173" s="63">
        <v>0</v>
      </c>
      <c r="AO173" s="63">
        <v>0</v>
      </c>
      <c r="AP173" s="63">
        <v>0</v>
      </c>
      <c r="AQ173" s="63">
        <v>42342</v>
      </c>
      <c r="AR173" s="63">
        <v>33503</v>
      </c>
      <c r="AS173" s="63">
        <v>0</v>
      </c>
      <c r="AT173" s="63">
        <v>0</v>
      </c>
      <c r="AU173" s="63">
        <v>0</v>
      </c>
      <c r="AV173" s="27">
        <v>0</v>
      </c>
      <c r="AW173" s="94">
        <f t="shared" si="69"/>
        <v>0</v>
      </c>
      <c r="AX173" s="63">
        <v>0</v>
      </c>
      <c r="AY173" s="63">
        <v>0</v>
      </c>
      <c r="AZ173" s="63">
        <v>0</v>
      </c>
      <c r="BA173" s="63">
        <v>0</v>
      </c>
      <c r="BB173" s="63">
        <v>0</v>
      </c>
      <c r="BC173" s="63">
        <v>0</v>
      </c>
      <c r="BD173" s="63">
        <v>0</v>
      </c>
      <c r="BE173" s="63">
        <v>0</v>
      </c>
      <c r="BF173" s="63">
        <v>0</v>
      </c>
      <c r="BG173" s="63">
        <v>0</v>
      </c>
      <c r="BH173" s="63">
        <v>0</v>
      </c>
      <c r="BI173" s="63">
        <v>0</v>
      </c>
      <c r="BJ173" s="63">
        <v>0</v>
      </c>
      <c r="BK173" s="63">
        <v>0</v>
      </c>
      <c r="BL173" s="63">
        <v>0</v>
      </c>
      <c r="BM173" s="19">
        <v>0</v>
      </c>
      <c r="BN173" s="32">
        <f t="shared" si="83"/>
        <v>0</v>
      </c>
      <c r="BO173" s="281"/>
      <c r="BP173" s="19">
        <v>0</v>
      </c>
      <c r="BQ173" s="19">
        <v>49377536</v>
      </c>
      <c r="BR173" s="19">
        <v>49377536</v>
      </c>
      <c r="BS173" s="19">
        <v>503.23000999999999</v>
      </c>
      <c r="BT173" s="19">
        <v>352</v>
      </c>
      <c r="BU173" s="4"/>
      <c r="BV173" s="175">
        <f t="shared" si="72"/>
        <v>-2.2511943694975489</v>
      </c>
    </row>
    <row r="174" spans="1:74" s="20" customFormat="1" ht="17.25" customHeight="1" x14ac:dyDescent="0.25">
      <c r="A174" s="100" t="s">
        <v>146</v>
      </c>
      <c r="B174" s="258"/>
      <c r="C174" s="49">
        <v>0</v>
      </c>
      <c r="D174" s="142">
        <v>2008</v>
      </c>
      <c r="E174" s="62">
        <v>15</v>
      </c>
      <c r="F174" s="63">
        <v>11155038</v>
      </c>
      <c r="G174" s="101">
        <v>9466585</v>
      </c>
      <c r="H174" s="179">
        <f t="shared" si="84"/>
        <v>5.6066618377887929</v>
      </c>
      <c r="I174" s="63">
        <f t="shared" si="70"/>
        <v>1688453</v>
      </c>
      <c r="J174" s="59"/>
      <c r="K174" s="59">
        <f t="shared" si="64"/>
        <v>1688453</v>
      </c>
      <c r="L174" s="59">
        <f t="shared" si="65"/>
        <v>4677.1551246537392</v>
      </c>
      <c r="M174" s="59"/>
      <c r="N174" s="59"/>
      <c r="O174" s="63">
        <v>201431</v>
      </c>
      <c r="P174" s="29">
        <f t="shared" si="66"/>
        <v>0.11929914543075822</v>
      </c>
      <c r="Q174" s="63">
        <v>0</v>
      </c>
      <c r="R174" s="94">
        <f t="shared" si="67"/>
        <v>0</v>
      </c>
      <c r="S174" s="73">
        <f t="shared" si="85"/>
        <v>656647</v>
      </c>
      <c r="T174" s="281">
        <f t="shared" si="71"/>
        <v>1818.96675900277</v>
      </c>
      <c r="U174" s="281"/>
      <c r="V174" s="131">
        <f t="shared" si="68"/>
        <v>0.3889045179226191</v>
      </c>
      <c r="W174" s="19"/>
      <c r="X174" s="19"/>
      <c r="Y174" s="127">
        <v>617148</v>
      </c>
      <c r="Z174" s="127">
        <v>39499</v>
      </c>
      <c r="AA174" s="19"/>
      <c r="AB174" s="19"/>
      <c r="AC174" s="19"/>
      <c r="AD174" s="19"/>
      <c r="AE174" s="19"/>
      <c r="AF174" s="63">
        <v>609087</v>
      </c>
      <c r="AG174" s="63">
        <v>6029</v>
      </c>
      <c r="AH174" s="63">
        <v>156288</v>
      </c>
      <c r="AI174" s="63">
        <v>0</v>
      </c>
      <c r="AJ174" s="63">
        <v>2503</v>
      </c>
      <c r="AK174" s="63">
        <v>100593</v>
      </c>
      <c r="AL174" s="63">
        <v>10998750</v>
      </c>
      <c r="AM174" s="63">
        <v>0</v>
      </c>
      <c r="AN174" s="63">
        <v>0</v>
      </c>
      <c r="AO174" s="63">
        <v>0</v>
      </c>
      <c r="AP174" s="63">
        <v>0</v>
      </c>
      <c r="AQ174" s="63">
        <v>62497</v>
      </c>
      <c r="AR174" s="63">
        <v>49666</v>
      </c>
      <c r="AS174" s="63">
        <v>0</v>
      </c>
      <c r="AT174" s="63">
        <v>0</v>
      </c>
      <c r="AU174" s="63">
        <v>0</v>
      </c>
      <c r="AV174" s="27">
        <v>0</v>
      </c>
      <c r="AW174" s="94">
        <f t="shared" si="69"/>
        <v>0</v>
      </c>
      <c r="AX174" s="63">
        <v>0</v>
      </c>
      <c r="AY174" s="63">
        <v>0</v>
      </c>
      <c r="AZ174" s="63">
        <v>0</v>
      </c>
      <c r="BA174" s="63">
        <v>0</v>
      </c>
      <c r="BB174" s="63">
        <v>0</v>
      </c>
      <c r="BC174" s="63">
        <v>0</v>
      </c>
      <c r="BD174" s="63">
        <v>0</v>
      </c>
      <c r="BE174" s="63">
        <v>0</v>
      </c>
      <c r="BF174" s="63">
        <v>0</v>
      </c>
      <c r="BG174" s="63">
        <v>0</v>
      </c>
      <c r="BH174" s="63">
        <v>0</v>
      </c>
      <c r="BI174" s="63">
        <v>0</v>
      </c>
      <c r="BJ174" s="63">
        <v>0</v>
      </c>
      <c r="BK174" s="63">
        <v>0</v>
      </c>
      <c r="BL174" s="63">
        <v>0</v>
      </c>
      <c r="BM174" s="19">
        <v>635693</v>
      </c>
      <c r="BN174" s="32">
        <f t="shared" si="83"/>
        <v>1760.9224376731302</v>
      </c>
      <c r="BO174" s="281"/>
      <c r="BP174" s="19">
        <v>0</v>
      </c>
      <c r="BQ174" s="19">
        <v>80787888</v>
      </c>
      <c r="BR174" s="19">
        <v>81423584</v>
      </c>
      <c r="BS174" s="19">
        <v>503.23000999999999</v>
      </c>
      <c r="BT174" s="19">
        <v>361</v>
      </c>
      <c r="BU174" s="4"/>
      <c r="BV174" s="175">
        <f t="shared" si="72"/>
        <v>-2.238570978130157</v>
      </c>
    </row>
    <row r="175" spans="1:74" s="20" customFormat="1" ht="17.25" customHeight="1" x14ac:dyDescent="0.25">
      <c r="A175" s="100" t="s">
        <v>146</v>
      </c>
      <c r="B175" s="258"/>
      <c r="C175" s="49">
        <v>0</v>
      </c>
      <c r="D175" s="142">
        <v>2009</v>
      </c>
      <c r="E175" s="62">
        <v>15</v>
      </c>
      <c r="F175" s="63">
        <v>18572680</v>
      </c>
      <c r="G175" s="101">
        <v>16436790</v>
      </c>
      <c r="H175" s="179">
        <f t="shared" si="84"/>
        <v>7.6955227095028302</v>
      </c>
      <c r="I175" s="63">
        <f t="shared" si="70"/>
        <v>2135890</v>
      </c>
      <c r="J175" s="59"/>
      <c r="K175" s="59">
        <f t="shared" si="64"/>
        <v>2135890</v>
      </c>
      <c r="L175" s="59">
        <f t="shared" si="65"/>
        <v>5680.5585106382978</v>
      </c>
      <c r="M175" s="59"/>
      <c r="N175" s="59"/>
      <c r="O175" s="63">
        <v>172752</v>
      </c>
      <c r="P175" s="29">
        <f t="shared" si="66"/>
        <v>8.088056969225943E-2</v>
      </c>
      <c r="Q175" s="63">
        <v>0</v>
      </c>
      <c r="R175" s="94">
        <f t="shared" si="67"/>
        <v>0</v>
      </c>
      <c r="S175" s="73">
        <f t="shared" si="85"/>
        <v>1152222</v>
      </c>
      <c r="T175" s="281">
        <f t="shared" si="71"/>
        <v>3064.4202127659573</v>
      </c>
      <c r="U175" s="281"/>
      <c r="V175" s="131">
        <f t="shared" si="68"/>
        <v>0.53945755633482995</v>
      </c>
      <c r="W175" s="19"/>
      <c r="X175" s="19"/>
      <c r="Y175" s="127">
        <v>705100</v>
      </c>
      <c r="Z175" s="127">
        <v>151210</v>
      </c>
      <c r="AA175" s="127">
        <v>295912</v>
      </c>
      <c r="AB175" s="19"/>
      <c r="AC175" s="19"/>
      <c r="AD175" s="19"/>
      <c r="AE175" s="19"/>
      <c r="AF175" s="63">
        <v>650441</v>
      </c>
      <c r="AG175" s="63">
        <v>0</v>
      </c>
      <c r="AH175" s="63">
        <v>104885</v>
      </c>
      <c r="AI175" s="63">
        <v>0</v>
      </c>
      <c r="AJ175" s="63">
        <v>4384</v>
      </c>
      <c r="AK175" s="63">
        <v>65243</v>
      </c>
      <c r="AL175" s="63">
        <v>18467796</v>
      </c>
      <c r="AM175" s="63">
        <v>0</v>
      </c>
      <c r="AN175" s="63">
        <v>0</v>
      </c>
      <c r="AO175" s="63">
        <v>0</v>
      </c>
      <c r="AP175" s="63">
        <v>0</v>
      </c>
      <c r="AQ175" s="63">
        <v>51207</v>
      </c>
      <c r="AR175" s="63">
        <v>39642</v>
      </c>
      <c r="AS175" s="63">
        <v>0</v>
      </c>
      <c r="AT175" s="63">
        <v>0</v>
      </c>
      <c r="AU175" s="63">
        <v>0</v>
      </c>
      <c r="AV175" s="27">
        <v>0</v>
      </c>
      <c r="AW175" s="94">
        <f t="shared" si="69"/>
        <v>0</v>
      </c>
      <c r="AX175" s="63">
        <v>0</v>
      </c>
      <c r="AY175" s="63">
        <v>0</v>
      </c>
      <c r="AZ175" s="63">
        <v>0</v>
      </c>
      <c r="BA175" s="63">
        <v>0</v>
      </c>
      <c r="BB175" s="63">
        <v>0</v>
      </c>
      <c r="BC175" s="63">
        <v>0</v>
      </c>
      <c r="BD175" s="63">
        <v>0</v>
      </c>
      <c r="BE175" s="63">
        <v>0</v>
      </c>
      <c r="BF175" s="63">
        <v>0</v>
      </c>
      <c r="BG175" s="63">
        <v>0</v>
      </c>
      <c r="BH175" s="63">
        <v>0</v>
      </c>
      <c r="BI175" s="63">
        <v>0</v>
      </c>
      <c r="BJ175" s="63">
        <v>0</v>
      </c>
      <c r="BK175" s="63">
        <v>0</v>
      </c>
      <c r="BL175" s="63">
        <v>0</v>
      </c>
      <c r="BM175" s="19">
        <v>426015</v>
      </c>
      <c r="BN175" s="32">
        <f t="shared" si="83"/>
        <v>1133.0186170212767</v>
      </c>
      <c r="BO175" s="281"/>
      <c r="BP175" s="19">
        <v>0</v>
      </c>
      <c r="BQ175" s="19">
        <v>52032648</v>
      </c>
      <c r="BR175" s="19">
        <v>52458664</v>
      </c>
      <c r="BS175" s="19">
        <v>552.92998999999998</v>
      </c>
      <c r="BT175" s="19">
        <v>376</v>
      </c>
      <c r="BU175" s="4"/>
      <c r="BV175" s="175">
        <f t="shared" si="72"/>
        <v>-2.1711233599899273</v>
      </c>
    </row>
    <row r="176" spans="1:74" s="20" customFormat="1" ht="17.25" customHeight="1" x14ac:dyDescent="0.25">
      <c r="A176" s="100" t="s">
        <v>146</v>
      </c>
      <c r="B176" s="258"/>
      <c r="C176" s="49">
        <v>0</v>
      </c>
      <c r="D176" s="142">
        <v>2010</v>
      </c>
      <c r="E176" s="62">
        <v>15</v>
      </c>
      <c r="F176" s="63">
        <v>22747862</v>
      </c>
      <c r="G176" s="101">
        <v>19852472</v>
      </c>
      <c r="H176" s="179">
        <f t="shared" si="84"/>
        <v>6.8565795972217902</v>
      </c>
      <c r="I176" s="63">
        <f t="shared" si="70"/>
        <v>2895390</v>
      </c>
      <c r="J176" s="59"/>
      <c r="K176" s="59">
        <f t="shared" si="64"/>
        <v>2895390</v>
      </c>
      <c r="L176" s="59">
        <f t="shared" si="65"/>
        <v>7680.0795755968165</v>
      </c>
      <c r="M176" s="59"/>
      <c r="N176" s="59"/>
      <c r="O176" s="63">
        <v>143265</v>
      </c>
      <c r="P176" s="29">
        <f t="shared" si="66"/>
        <v>4.9480380881332046E-2</v>
      </c>
      <c r="Q176" s="63">
        <v>0</v>
      </c>
      <c r="R176" s="94">
        <f t="shared" si="67"/>
        <v>0</v>
      </c>
      <c r="S176" s="73">
        <f t="shared" si="85"/>
        <v>1815588</v>
      </c>
      <c r="T176" s="281">
        <f t="shared" si="71"/>
        <v>4815.8832891246684</v>
      </c>
      <c r="U176" s="281"/>
      <c r="V176" s="131">
        <f t="shared" si="68"/>
        <v>0.62706163936464521</v>
      </c>
      <c r="W176" s="19"/>
      <c r="X176" s="127">
        <v>1471</v>
      </c>
      <c r="Y176" s="127">
        <v>821098</v>
      </c>
      <c r="Z176" s="127">
        <v>358452</v>
      </c>
      <c r="AA176" s="127">
        <v>517516</v>
      </c>
      <c r="AB176" s="127">
        <v>115465</v>
      </c>
      <c r="AC176" s="127">
        <v>458</v>
      </c>
      <c r="AD176" s="127">
        <v>1128</v>
      </c>
      <c r="AE176" s="19"/>
      <c r="AF176" s="63">
        <v>693618</v>
      </c>
      <c r="AG176" s="63">
        <v>11</v>
      </c>
      <c r="AH176" s="63">
        <v>139728</v>
      </c>
      <c r="AI176" s="63">
        <v>0</v>
      </c>
      <c r="AJ176" s="63">
        <v>16665</v>
      </c>
      <c r="AK176" s="63">
        <v>44047</v>
      </c>
      <c r="AL176" s="63">
        <v>22608134</v>
      </c>
      <c r="AM176" s="63">
        <v>0</v>
      </c>
      <c r="AN176" s="63">
        <v>0</v>
      </c>
      <c r="AO176" s="63">
        <v>0</v>
      </c>
      <c r="AP176" s="63">
        <v>0</v>
      </c>
      <c r="AQ176" s="63">
        <v>86525</v>
      </c>
      <c r="AR176" s="63">
        <v>95670</v>
      </c>
      <c r="AS176" s="63">
        <v>0</v>
      </c>
      <c r="AT176" s="63">
        <v>0</v>
      </c>
      <c r="AU176" s="63">
        <v>0</v>
      </c>
      <c r="AV176" s="27">
        <v>0</v>
      </c>
      <c r="AW176" s="94">
        <f t="shared" si="69"/>
        <v>0</v>
      </c>
      <c r="AX176" s="63">
        <v>0</v>
      </c>
      <c r="AY176" s="63">
        <v>0</v>
      </c>
      <c r="AZ176" s="63">
        <v>0</v>
      </c>
      <c r="BA176" s="63">
        <v>0</v>
      </c>
      <c r="BB176" s="63">
        <v>0</v>
      </c>
      <c r="BC176" s="63">
        <v>0</v>
      </c>
      <c r="BD176" s="63">
        <v>0</v>
      </c>
      <c r="BE176" s="63">
        <v>0</v>
      </c>
      <c r="BF176" s="63">
        <v>0</v>
      </c>
      <c r="BG176" s="63">
        <v>0</v>
      </c>
      <c r="BH176" s="63">
        <v>0</v>
      </c>
      <c r="BI176" s="63">
        <v>0</v>
      </c>
      <c r="BJ176" s="63">
        <v>0</v>
      </c>
      <c r="BK176" s="63">
        <v>0</v>
      </c>
      <c r="BL176" s="63">
        <v>0</v>
      </c>
      <c r="BM176" s="19">
        <v>536914</v>
      </c>
      <c r="BN176" s="32">
        <f t="shared" si="83"/>
        <v>1424.1750663129974</v>
      </c>
      <c r="BO176" s="281"/>
      <c r="BP176" s="19">
        <v>0</v>
      </c>
      <c r="BQ176" s="19">
        <v>46362380</v>
      </c>
      <c r="BR176" s="19">
        <v>46899292</v>
      </c>
      <c r="BS176" s="19">
        <v>623.03998000000001</v>
      </c>
      <c r="BT176" s="19">
        <v>377</v>
      </c>
      <c r="BU176" s="4"/>
      <c r="BV176" s="175">
        <f t="shared" si="72"/>
        <v>-2.1101056894923702</v>
      </c>
    </row>
    <row r="177" spans="1:74" s="20" customFormat="1" ht="17.25" customHeight="1" x14ac:dyDescent="0.25">
      <c r="A177" s="100" t="s">
        <v>146</v>
      </c>
      <c r="B177" s="258"/>
      <c r="C177" s="49">
        <v>0</v>
      </c>
      <c r="D177" s="142">
        <v>2011</v>
      </c>
      <c r="E177" s="62">
        <v>15</v>
      </c>
      <c r="F177" s="63">
        <v>23431874</v>
      </c>
      <c r="G177" s="101">
        <v>19525880</v>
      </c>
      <c r="H177" s="179">
        <f t="shared" si="84"/>
        <v>4.998952891376689</v>
      </c>
      <c r="I177" s="63">
        <f t="shared" si="70"/>
        <v>3905994</v>
      </c>
      <c r="J177" s="59"/>
      <c r="K177" s="59">
        <f t="shared" si="64"/>
        <v>3905994</v>
      </c>
      <c r="L177" s="59">
        <f t="shared" si="65"/>
        <v>9573.5147058823532</v>
      </c>
      <c r="M177" s="59"/>
      <c r="N177" s="59"/>
      <c r="O177" s="63">
        <v>106677</v>
      </c>
      <c r="P177" s="29">
        <f t="shared" si="66"/>
        <v>2.7311101860371521E-2</v>
      </c>
      <c r="Q177" s="63">
        <v>0</v>
      </c>
      <c r="R177" s="94">
        <f t="shared" si="67"/>
        <v>0</v>
      </c>
      <c r="S177" s="73">
        <f t="shared" si="85"/>
        <v>2687249</v>
      </c>
      <c r="T177" s="281">
        <f t="shared" si="71"/>
        <v>6586.3946078431372</v>
      </c>
      <c r="U177" s="281"/>
      <c r="V177" s="131">
        <f t="shared" si="68"/>
        <v>0.68798083151177392</v>
      </c>
      <c r="W177" s="19"/>
      <c r="X177" s="127">
        <v>6114</v>
      </c>
      <c r="Y177" s="127">
        <v>1188856</v>
      </c>
      <c r="Z177" s="127">
        <v>400755</v>
      </c>
      <c r="AA177" s="127">
        <v>405621</v>
      </c>
      <c r="AB177" s="127">
        <v>505333</v>
      </c>
      <c r="AC177" s="127">
        <v>0</v>
      </c>
      <c r="AD177" s="127">
        <v>13897</v>
      </c>
      <c r="AE177" s="127">
        <v>166673</v>
      </c>
      <c r="AF177" s="63">
        <v>542316</v>
      </c>
      <c r="AG177" s="63">
        <v>0</v>
      </c>
      <c r="AH177" s="63">
        <v>262008</v>
      </c>
      <c r="AI177" s="63">
        <v>0</v>
      </c>
      <c r="AJ177" s="63">
        <v>80196</v>
      </c>
      <c r="AK177" s="63">
        <v>118060</v>
      </c>
      <c r="AL177" s="63">
        <v>23169866</v>
      </c>
      <c r="AM177" s="63">
        <v>0</v>
      </c>
      <c r="AN177" s="63">
        <v>0</v>
      </c>
      <c r="AO177" s="63">
        <v>0</v>
      </c>
      <c r="AP177" s="63">
        <v>0</v>
      </c>
      <c r="AQ177" s="63">
        <v>227547</v>
      </c>
      <c r="AR177" s="63">
        <v>143948</v>
      </c>
      <c r="AS177" s="63">
        <v>0</v>
      </c>
      <c r="AT177" s="63">
        <v>0</v>
      </c>
      <c r="AU177" s="63">
        <v>0</v>
      </c>
      <c r="AV177" s="27">
        <v>0</v>
      </c>
      <c r="AW177" s="94">
        <f t="shared" si="69"/>
        <v>0</v>
      </c>
      <c r="AX177" s="63">
        <v>0</v>
      </c>
      <c r="AY177" s="63">
        <v>0</v>
      </c>
      <c r="AZ177" s="63">
        <v>0</v>
      </c>
      <c r="BA177" s="63">
        <v>0</v>
      </c>
      <c r="BB177" s="63">
        <v>0</v>
      </c>
      <c r="BC177" s="63">
        <v>0</v>
      </c>
      <c r="BD177" s="63">
        <v>0</v>
      </c>
      <c r="BE177" s="63">
        <v>0</v>
      </c>
      <c r="BF177" s="63">
        <v>0</v>
      </c>
      <c r="BG177" s="63">
        <v>0</v>
      </c>
      <c r="BH177" s="63">
        <v>0</v>
      </c>
      <c r="BI177" s="63">
        <v>0</v>
      </c>
      <c r="BJ177" s="63">
        <v>0</v>
      </c>
      <c r="BK177" s="63">
        <v>0</v>
      </c>
      <c r="BL177" s="63">
        <v>0</v>
      </c>
      <c r="BM177" s="19">
        <v>1110265</v>
      </c>
      <c r="BN177" s="32">
        <f t="shared" si="83"/>
        <v>2721.2377450980393</v>
      </c>
      <c r="BO177" s="281"/>
      <c r="BP177" s="19">
        <v>1488</v>
      </c>
      <c r="BQ177" s="19">
        <v>47714480</v>
      </c>
      <c r="BR177" s="19">
        <v>48826232</v>
      </c>
      <c r="BS177" s="19">
        <v>626.35999000000004</v>
      </c>
      <c r="BT177" s="19">
        <v>408</v>
      </c>
      <c r="BU177" s="4"/>
      <c r="BV177" s="175">
        <f t="shared" si="72"/>
        <v>-2.0679374061998868</v>
      </c>
    </row>
    <row r="178" spans="1:74" s="20" customFormat="1" ht="17.25" customHeight="1" x14ac:dyDescent="0.25">
      <c r="A178" s="100" t="s">
        <v>146</v>
      </c>
      <c r="B178" s="258"/>
      <c r="C178" s="49">
        <v>0</v>
      </c>
      <c r="D178" s="142">
        <v>2012</v>
      </c>
      <c r="E178" s="62">
        <v>15</v>
      </c>
      <c r="F178" s="63">
        <v>22916512</v>
      </c>
      <c r="G178" s="101">
        <v>19246948</v>
      </c>
      <c r="H178" s="179">
        <f t="shared" si="84"/>
        <v>5.2450231144626445</v>
      </c>
      <c r="I178" s="63">
        <f t="shared" si="70"/>
        <v>3669564</v>
      </c>
      <c r="J178" s="59"/>
      <c r="K178" s="59">
        <f t="shared" si="64"/>
        <v>3669564</v>
      </c>
      <c r="L178" s="59">
        <f t="shared" si="65"/>
        <v>8994.0294117647063</v>
      </c>
      <c r="M178" s="59"/>
      <c r="N178" s="59"/>
      <c r="O178" s="63">
        <v>102570</v>
      </c>
      <c r="P178" s="29">
        <f t="shared" si="66"/>
        <v>2.7951549557386109E-2</v>
      </c>
      <c r="Q178" s="63">
        <v>0</v>
      </c>
      <c r="R178" s="94">
        <f t="shared" si="67"/>
        <v>0</v>
      </c>
      <c r="S178" s="73">
        <f t="shared" si="85"/>
        <v>2417158</v>
      </c>
      <c r="T178" s="281">
        <f t="shared" si="71"/>
        <v>5924.4068627450979</v>
      </c>
      <c r="U178" s="281"/>
      <c r="V178" s="131">
        <f t="shared" si="68"/>
        <v>0.65870441284032655</v>
      </c>
      <c r="W178" s="19"/>
      <c r="X178" s="127">
        <v>1359</v>
      </c>
      <c r="Y178" s="127">
        <v>1291081</v>
      </c>
      <c r="Z178" s="127">
        <v>228065</v>
      </c>
      <c r="AA178" s="127">
        <v>273970</v>
      </c>
      <c r="AB178" s="127">
        <v>586378</v>
      </c>
      <c r="AC178" s="127">
        <v>10693</v>
      </c>
      <c r="AD178" s="127">
        <v>-86912</v>
      </c>
      <c r="AE178" s="127">
        <v>112524</v>
      </c>
      <c r="AF178" s="63">
        <v>615608</v>
      </c>
      <c r="AG178" s="63">
        <v>0</v>
      </c>
      <c r="AH178" s="63">
        <v>188820</v>
      </c>
      <c r="AI178" s="63">
        <v>1108</v>
      </c>
      <c r="AJ178" s="63">
        <v>34291</v>
      </c>
      <c r="AK178" s="63">
        <v>57584</v>
      </c>
      <c r="AL178" s="63">
        <v>22727692</v>
      </c>
      <c r="AM178" s="63">
        <v>0</v>
      </c>
      <c r="AN178" s="63">
        <v>0</v>
      </c>
      <c r="AO178" s="63">
        <v>0</v>
      </c>
      <c r="AP178" s="63">
        <v>0</v>
      </c>
      <c r="AQ178" s="63">
        <v>311118</v>
      </c>
      <c r="AR178" s="63">
        <v>130128</v>
      </c>
      <c r="AS178" s="63">
        <v>0</v>
      </c>
      <c r="AT178" s="63">
        <v>0</v>
      </c>
      <c r="AU178" s="63">
        <v>0</v>
      </c>
      <c r="AV178" s="27">
        <v>0</v>
      </c>
      <c r="AW178" s="94">
        <f t="shared" si="69"/>
        <v>0</v>
      </c>
      <c r="AX178" s="63">
        <v>0</v>
      </c>
      <c r="AY178" s="63">
        <v>0</v>
      </c>
      <c r="AZ178" s="63">
        <v>0</v>
      </c>
      <c r="BA178" s="63">
        <v>0</v>
      </c>
      <c r="BB178" s="63">
        <v>0</v>
      </c>
      <c r="BC178" s="63">
        <v>0</v>
      </c>
      <c r="BD178" s="63">
        <v>0</v>
      </c>
      <c r="BE178" s="63">
        <v>0</v>
      </c>
      <c r="BF178" s="63">
        <v>0</v>
      </c>
      <c r="BG178" s="63">
        <v>0</v>
      </c>
      <c r="BH178" s="63">
        <v>0</v>
      </c>
      <c r="BI178" s="63">
        <v>0</v>
      </c>
      <c r="BJ178" s="63">
        <v>0</v>
      </c>
      <c r="BK178" s="63">
        <v>0</v>
      </c>
      <c r="BL178" s="63">
        <v>0</v>
      </c>
      <c r="BM178" s="19">
        <v>1376637</v>
      </c>
      <c r="BN178" s="32">
        <f t="shared" si="83"/>
        <v>3374.1102941176468</v>
      </c>
      <c r="BO178" s="281"/>
      <c r="BP178" s="19">
        <v>2000</v>
      </c>
      <c r="BQ178" s="19">
        <v>42550316</v>
      </c>
      <c r="BR178" s="19">
        <v>43928952</v>
      </c>
      <c r="BS178" s="19">
        <v>626.35999000000004</v>
      </c>
      <c r="BT178" s="19">
        <v>408</v>
      </c>
      <c r="BU178" s="4"/>
      <c r="BV178" s="175">
        <f t="shared" si="72"/>
        <v>-2.0679374061998868</v>
      </c>
    </row>
    <row r="179" spans="1:74" s="20" customFormat="1" ht="17.25" customHeight="1" x14ac:dyDescent="0.25">
      <c r="A179" s="100" t="s">
        <v>146</v>
      </c>
      <c r="B179" s="258"/>
      <c r="C179" s="49">
        <v>0</v>
      </c>
      <c r="D179" s="142">
        <v>2013</v>
      </c>
      <c r="E179" s="62">
        <v>15</v>
      </c>
      <c r="F179" s="63">
        <v>22961528</v>
      </c>
      <c r="G179" s="101">
        <v>19431176</v>
      </c>
      <c r="H179" s="179">
        <f t="shared" si="84"/>
        <v>5.5040335921177261</v>
      </c>
      <c r="I179" s="63">
        <f t="shared" si="70"/>
        <v>3530352</v>
      </c>
      <c r="J179" s="59"/>
      <c r="K179" s="59">
        <f t="shared" si="64"/>
        <v>3530352</v>
      </c>
      <c r="L179" s="59">
        <f t="shared" si="65"/>
        <v>8652.823529411764</v>
      </c>
      <c r="M179" s="59"/>
      <c r="N179" s="59"/>
      <c r="O179" s="63">
        <v>144509</v>
      </c>
      <c r="P179" s="29">
        <f t="shared" si="66"/>
        <v>4.0933312032341254E-2</v>
      </c>
      <c r="Q179" s="63">
        <v>0</v>
      </c>
      <c r="R179" s="94">
        <f t="shared" si="67"/>
        <v>0</v>
      </c>
      <c r="S179" s="73">
        <f t="shared" si="85"/>
        <v>2132512</v>
      </c>
      <c r="T179" s="281">
        <f t="shared" si="71"/>
        <v>5226.7450980392159</v>
      </c>
      <c r="U179" s="281"/>
      <c r="V179" s="131">
        <f t="shared" si="68"/>
        <v>0.60405081419643136</v>
      </c>
      <c r="W179" s="19">
        <v>0</v>
      </c>
      <c r="X179" s="58">
        <v>26981</v>
      </c>
      <c r="Y179" s="58">
        <v>1042787</v>
      </c>
      <c r="Z179" s="58">
        <v>284644</v>
      </c>
      <c r="AA179" s="58">
        <v>188300</v>
      </c>
      <c r="AB179" s="58">
        <v>446843</v>
      </c>
      <c r="AC179" s="58">
        <v>1228</v>
      </c>
      <c r="AD179" s="58"/>
      <c r="AE179" s="58">
        <v>141729</v>
      </c>
      <c r="AF179" s="63">
        <v>676741</v>
      </c>
      <c r="AG179" s="63">
        <v>27</v>
      </c>
      <c r="AH179" s="63">
        <v>237045</v>
      </c>
      <c r="AI179" s="63">
        <v>0</v>
      </c>
      <c r="AJ179" s="63">
        <v>88663</v>
      </c>
      <c r="AK179" s="63">
        <v>82137</v>
      </c>
      <c r="AL179" s="63">
        <v>22724484</v>
      </c>
      <c r="AM179" s="63">
        <v>0</v>
      </c>
      <c r="AN179" s="63">
        <v>0</v>
      </c>
      <c r="AO179" s="63">
        <v>0</v>
      </c>
      <c r="AP179" s="63">
        <v>0</v>
      </c>
      <c r="AQ179" s="63">
        <v>251026</v>
      </c>
      <c r="AR179" s="63">
        <v>154881</v>
      </c>
      <c r="AS179" s="63">
        <v>0</v>
      </c>
      <c r="AT179" s="63">
        <v>-143</v>
      </c>
      <c r="AU179" s="63">
        <v>0</v>
      </c>
      <c r="AV179" s="27">
        <v>0</v>
      </c>
      <c r="AW179" s="94">
        <f t="shared" si="69"/>
        <v>0</v>
      </c>
      <c r="AX179" s="63">
        <v>0</v>
      </c>
      <c r="AY179" s="63">
        <v>0</v>
      </c>
      <c r="AZ179" s="63">
        <v>0</v>
      </c>
      <c r="BA179" s="63">
        <v>0</v>
      </c>
      <c r="BB179" s="63">
        <v>0</v>
      </c>
      <c r="BC179" s="63">
        <v>0</v>
      </c>
      <c r="BD179" s="63">
        <v>0</v>
      </c>
      <c r="BE179" s="63">
        <v>0</v>
      </c>
      <c r="BF179" s="63">
        <v>0</v>
      </c>
      <c r="BG179" s="63">
        <v>0</v>
      </c>
      <c r="BH179" s="63">
        <v>0</v>
      </c>
      <c r="BI179" s="63">
        <v>0</v>
      </c>
      <c r="BJ179" s="63">
        <v>0</v>
      </c>
      <c r="BK179" s="63">
        <v>0</v>
      </c>
      <c r="BL179" s="63">
        <v>0</v>
      </c>
      <c r="BM179" s="19">
        <v>1463941</v>
      </c>
      <c r="BN179" s="32">
        <f t="shared" si="83"/>
        <v>3588.0906862745096</v>
      </c>
      <c r="BO179" s="281"/>
      <c r="BP179" s="19">
        <v>0</v>
      </c>
      <c r="BQ179" s="19">
        <v>47501868</v>
      </c>
      <c r="BR179" s="19">
        <v>48965808</v>
      </c>
      <c r="BS179" s="19">
        <v>626.35999000000004</v>
      </c>
      <c r="BT179" s="19">
        <v>408</v>
      </c>
      <c r="BU179" s="4"/>
      <c r="BV179" s="175">
        <f t="shared" si="72"/>
        <v>-2.0679374061998868</v>
      </c>
    </row>
    <row r="180" spans="1:74" s="20" customFormat="1" ht="17.25" customHeight="1" x14ac:dyDescent="0.25">
      <c r="A180" s="100" t="s">
        <v>146</v>
      </c>
      <c r="B180" s="258"/>
      <c r="C180" s="49">
        <v>0</v>
      </c>
      <c r="D180" s="142">
        <v>2014</v>
      </c>
      <c r="E180" s="62">
        <v>15</v>
      </c>
      <c r="F180" s="63">
        <v>24294196</v>
      </c>
      <c r="G180" s="101">
        <v>20068338</v>
      </c>
      <c r="H180" s="179">
        <f t="shared" si="84"/>
        <v>4.7489380854728198</v>
      </c>
      <c r="I180" s="63">
        <f t="shared" si="70"/>
        <v>4225858</v>
      </c>
      <c r="J180" s="59"/>
      <c r="K180" s="59">
        <f t="shared" si="64"/>
        <v>4225858</v>
      </c>
      <c r="L180" s="59">
        <f t="shared" si="65"/>
        <v>10357.495098039215</v>
      </c>
      <c r="M180" s="59"/>
      <c r="N180" s="59"/>
      <c r="O180" s="63">
        <v>438304</v>
      </c>
      <c r="P180" s="29">
        <f t="shared" si="66"/>
        <v>0.10371952867323038</v>
      </c>
      <c r="Q180" s="63">
        <v>0</v>
      </c>
      <c r="R180" s="94">
        <f t="shared" si="67"/>
        <v>0</v>
      </c>
      <c r="S180" s="137">
        <f t="shared" si="85"/>
        <v>2126617</v>
      </c>
      <c r="T180" s="281">
        <f t="shared" si="71"/>
        <v>5212.2965686274511</v>
      </c>
      <c r="U180" s="281"/>
      <c r="V180" s="131">
        <f t="shared" si="68"/>
        <v>0.50323910552602569</v>
      </c>
      <c r="W180" s="19"/>
      <c r="X180" s="127">
        <v>0</v>
      </c>
      <c r="Y180" s="127">
        <v>962441</v>
      </c>
      <c r="Z180" s="127">
        <v>338566</v>
      </c>
      <c r="AA180" s="127">
        <v>290759</v>
      </c>
      <c r="AB180" s="127">
        <v>381689</v>
      </c>
      <c r="AC180" s="127">
        <v>1034</v>
      </c>
      <c r="AD180" s="127">
        <v>-8276</v>
      </c>
      <c r="AE180" s="127">
        <v>160404</v>
      </c>
      <c r="AF180" s="63">
        <v>728633</v>
      </c>
      <c r="AG180" s="63">
        <v>-30</v>
      </c>
      <c r="AH180" s="63">
        <v>181076</v>
      </c>
      <c r="AI180" s="63">
        <v>564</v>
      </c>
      <c r="AJ180" s="63">
        <v>53623</v>
      </c>
      <c r="AK180" s="63">
        <v>31397</v>
      </c>
      <c r="AL180" s="63">
        <v>24113120</v>
      </c>
      <c r="AM180" s="63">
        <v>0</v>
      </c>
      <c r="AN180" s="63">
        <v>0</v>
      </c>
      <c r="AO180" s="63">
        <v>0</v>
      </c>
      <c r="AP180" s="63">
        <v>0</v>
      </c>
      <c r="AQ180" s="63">
        <v>258509</v>
      </c>
      <c r="AR180" s="63">
        <v>134635</v>
      </c>
      <c r="AS180" s="63">
        <v>13943</v>
      </c>
      <c r="AT180" s="63">
        <v>0</v>
      </c>
      <c r="AU180" s="63">
        <v>567</v>
      </c>
      <c r="AV180" s="27">
        <v>0</v>
      </c>
      <c r="AW180" s="94">
        <f t="shared" si="69"/>
        <v>0</v>
      </c>
      <c r="AX180" s="63">
        <v>0</v>
      </c>
      <c r="AY180" s="63">
        <v>0</v>
      </c>
      <c r="AZ180" s="63">
        <v>0</v>
      </c>
      <c r="BA180" s="63">
        <v>0</v>
      </c>
      <c r="BB180" s="63">
        <v>0</v>
      </c>
      <c r="BC180" s="63">
        <v>0</v>
      </c>
      <c r="BD180" s="63">
        <v>0</v>
      </c>
      <c r="BE180" s="63">
        <v>0</v>
      </c>
      <c r="BF180" s="63">
        <v>0</v>
      </c>
      <c r="BG180" s="63">
        <v>0</v>
      </c>
      <c r="BH180" s="63">
        <v>0</v>
      </c>
      <c r="BI180" s="63">
        <v>0</v>
      </c>
      <c r="BJ180" s="63">
        <v>0</v>
      </c>
      <c r="BK180" s="63">
        <v>0</v>
      </c>
      <c r="BL180" s="63">
        <v>0</v>
      </c>
      <c r="BM180" s="19">
        <v>1633798</v>
      </c>
      <c r="BN180" s="32">
        <f t="shared" si="83"/>
        <v>4004.4068627450979</v>
      </c>
      <c r="BO180" s="281"/>
      <c r="BP180" s="19">
        <v>1626</v>
      </c>
      <c r="BQ180" s="19">
        <v>52114368</v>
      </c>
      <c r="BR180" s="19">
        <v>53749792</v>
      </c>
      <c r="BS180" s="19">
        <v>626.35999000000004</v>
      </c>
      <c r="BT180" s="19">
        <v>408</v>
      </c>
      <c r="BU180" s="4"/>
      <c r="BV180" s="175">
        <f t="shared" si="72"/>
        <v>-2.0679374061998868</v>
      </c>
    </row>
    <row r="181" spans="1:74" s="20" customFormat="1" ht="17.25" customHeight="1" x14ac:dyDescent="0.25">
      <c r="A181" s="100" t="s">
        <v>146</v>
      </c>
      <c r="B181" s="258"/>
      <c r="C181" s="49">
        <v>0</v>
      </c>
      <c r="D181" s="142">
        <v>2015</v>
      </c>
      <c r="E181" s="62">
        <v>15</v>
      </c>
      <c r="F181" s="63">
        <v>23463616</v>
      </c>
      <c r="G181" s="101">
        <v>19065612</v>
      </c>
      <c r="H181" s="179">
        <f t="shared" si="84"/>
        <v>4.3350601772986108</v>
      </c>
      <c r="I181" s="63">
        <f t="shared" si="70"/>
        <v>4398004</v>
      </c>
      <c r="J181" s="59"/>
      <c r="K181" s="59">
        <f t="shared" si="64"/>
        <v>4398004</v>
      </c>
      <c r="L181" s="59">
        <f t="shared" si="65"/>
        <v>10779.421568627451</v>
      </c>
      <c r="M181" s="59"/>
      <c r="N181" s="59"/>
      <c r="O181" s="63">
        <v>102690</v>
      </c>
      <c r="P181" s="29">
        <f t="shared" si="66"/>
        <v>2.3349228422711758E-2</v>
      </c>
      <c r="Q181" s="63">
        <v>0</v>
      </c>
      <c r="R181" s="94">
        <f t="shared" si="67"/>
        <v>0</v>
      </c>
      <c r="S181" s="63">
        <f t="shared" si="75"/>
        <v>2568967</v>
      </c>
      <c r="T181" s="281">
        <f t="shared" si="71"/>
        <v>6296.4877450980393</v>
      </c>
      <c r="U181" s="281"/>
      <c r="V181" s="131">
        <f t="shared" si="68"/>
        <v>0.58412111494214192</v>
      </c>
      <c r="W181" s="29"/>
      <c r="X181" s="63">
        <v>1059</v>
      </c>
      <c r="Y181" s="63">
        <v>779930</v>
      </c>
      <c r="Z181" s="63">
        <v>365450</v>
      </c>
      <c r="AA181" s="63">
        <v>266146</v>
      </c>
      <c r="AB181" s="63">
        <v>995685</v>
      </c>
      <c r="AC181" s="63">
        <v>1825</v>
      </c>
      <c r="AD181" s="63">
        <v>-10990</v>
      </c>
      <c r="AE181" s="63">
        <v>169862</v>
      </c>
      <c r="AF181" s="63">
        <v>1077849</v>
      </c>
      <c r="AG181" s="63">
        <v>1918</v>
      </c>
      <c r="AH181" s="63">
        <v>318172</v>
      </c>
      <c r="AI181" s="63">
        <v>2664</v>
      </c>
      <c r="AJ181" s="63">
        <v>69154</v>
      </c>
      <c r="AK181" s="63">
        <v>123359</v>
      </c>
      <c r="AL181" s="63">
        <v>23145444</v>
      </c>
      <c r="AM181" s="63">
        <v>0</v>
      </c>
      <c r="AN181" s="63">
        <v>0</v>
      </c>
      <c r="AO181" s="63">
        <v>0</v>
      </c>
      <c r="AP181" s="63">
        <v>0</v>
      </c>
      <c r="AQ181" s="63">
        <v>261170</v>
      </c>
      <c r="AR181" s="63">
        <v>190231</v>
      </c>
      <c r="AS181" s="63">
        <v>0</v>
      </c>
      <c r="AT181" s="63">
        <v>0</v>
      </c>
      <c r="AU181" s="63">
        <v>0</v>
      </c>
      <c r="AV181" s="27">
        <v>0</v>
      </c>
      <c r="AW181" s="94">
        <f t="shared" si="69"/>
        <v>0</v>
      </c>
      <c r="AX181" s="63">
        <v>0</v>
      </c>
      <c r="AY181" s="63">
        <v>0</v>
      </c>
      <c r="AZ181" s="63">
        <v>0</v>
      </c>
      <c r="BA181" s="63">
        <v>0</v>
      </c>
      <c r="BB181" s="63">
        <v>0</v>
      </c>
      <c r="BC181" s="63">
        <v>0</v>
      </c>
      <c r="BD181" s="63">
        <v>0</v>
      </c>
      <c r="BE181" s="63">
        <v>0</v>
      </c>
      <c r="BF181" s="63">
        <v>0</v>
      </c>
      <c r="BG181" s="19"/>
      <c r="BH181" s="63">
        <v>0</v>
      </c>
      <c r="BI181" s="63">
        <v>0</v>
      </c>
      <c r="BJ181" s="63">
        <v>0</v>
      </c>
      <c r="BK181" s="63">
        <v>0</v>
      </c>
      <c r="BL181" s="63">
        <v>0</v>
      </c>
      <c r="BM181" s="19">
        <v>1660770</v>
      </c>
      <c r="BN181" s="32">
        <f t="shared" si="83"/>
        <v>4070.5147058823532</v>
      </c>
      <c r="BO181" s="281"/>
      <c r="BP181" s="19">
        <v>35432</v>
      </c>
      <c r="BQ181" s="19">
        <v>43019392</v>
      </c>
      <c r="BR181" s="19">
        <v>44715592</v>
      </c>
      <c r="BS181" s="19">
        <v>626.35999000000004</v>
      </c>
      <c r="BT181" s="19">
        <v>408</v>
      </c>
      <c r="BU181" s="4"/>
      <c r="BV181" s="175">
        <f t="shared" si="72"/>
        <v>-2.0679374061998868</v>
      </c>
    </row>
    <row r="182" spans="1:74" s="20" customFormat="1" ht="17.25" customHeight="1" x14ac:dyDescent="0.25">
      <c r="A182" s="100" t="s">
        <v>146</v>
      </c>
      <c r="B182" s="258"/>
      <c r="C182" s="49">
        <v>0</v>
      </c>
      <c r="D182" s="142">
        <v>2016</v>
      </c>
      <c r="E182" s="62">
        <v>15</v>
      </c>
      <c r="F182" s="63">
        <v>25301632</v>
      </c>
      <c r="G182" s="101">
        <v>20118180</v>
      </c>
      <c r="H182" s="179">
        <f t="shared" si="84"/>
        <v>3.881232043819447</v>
      </c>
      <c r="I182" s="63">
        <f t="shared" si="70"/>
        <v>5183452</v>
      </c>
      <c r="J182" s="59"/>
      <c r="K182" s="59">
        <f t="shared" si="64"/>
        <v>5183452</v>
      </c>
      <c r="L182" s="59">
        <f t="shared" si="65"/>
        <v>12704.539215686274</v>
      </c>
      <c r="M182" s="59"/>
      <c r="N182" s="59"/>
      <c r="O182" s="63">
        <v>407527</v>
      </c>
      <c r="P182" s="29">
        <f t="shared" si="66"/>
        <v>7.8620772411898479E-2</v>
      </c>
      <c r="Q182" s="63">
        <v>0</v>
      </c>
      <c r="R182" s="94">
        <f t="shared" si="67"/>
        <v>0</v>
      </c>
      <c r="S182" s="63">
        <f t="shared" si="75"/>
        <v>2828114</v>
      </c>
      <c r="T182" s="281">
        <f t="shared" si="71"/>
        <v>6931.6519607843138</v>
      </c>
      <c r="U182" s="281"/>
      <c r="V182" s="131">
        <f t="shared" si="68"/>
        <v>0.54560435786807715</v>
      </c>
      <c r="W182" s="29"/>
      <c r="X182" s="63">
        <v>1326</v>
      </c>
      <c r="Y182" s="63">
        <v>963715</v>
      </c>
      <c r="Z182" s="63">
        <v>255810</v>
      </c>
      <c r="AA182" s="63">
        <v>291257</v>
      </c>
      <c r="AB182" s="63">
        <v>1109358</v>
      </c>
      <c r="AC182" s="63">
        <v>0</v>
      </c>
      <c r="AD182" s="63">
        <v>2372</v>
      </c>
      <c r="AE182" s="63">
        <v>204276</v>
      </c>
      <c r="AF182" s="63">
        <v>1012414</v>
      </c>
      <c r="AG182" s="63">
        <v>-143</v>
      </c>
      <c r="AH182" s="63">
        <v>329060</v>
      </c>
      <c r="AI182" s="63">
        <v>2984</v>
      </c>
      <c r="AJ182" s="63">
        <v>71896</v>
      </c>
      <c r="AK182" s="63">
        <v>217218</v>
      </c>
      <c r="AL182" s="63">
        <v>24972572</v>
      </c>
      <c r="AM182" s="63">
        <v>0</v>
      </c>
      <c r="AN182" s="63">
        <v>0</v>
      </c>
      <c r="AO182" s="63">
        <v>0</v>
      </c>
      <c r="AP182" s="63">
        <v>0</v>
      </c>
      <c r="AQ182" s="63">
        <v>534443</v>
      </c>
      <c r="AR182" s="63">
        <v>109001</v>
      </c>
      <c r="AS182" s="63">
        <v>0</v>
      </c>
      <c r="AT182" s="63">
        <v>0</v>
      </c>
      <c r="AU182" s="63">
        <v>0</v>
      </c>
      <c r="AV182" s="27">
        <v>0</v>
      </c>
      <c r="AW182" s="94">
        <f t="shared" si="69"/>
        <v>0</v>
      </c>
      <c r="AX182" s="63">
        <v>0</v>
      </c>
      <c r="AY182" s="63">
        <v>0</v>
      </c>
      <c r="AZ182" s="63">
        <v>0</v>
      </c>
      <c r="BA182" s="63">
        <v>0</v>
      </c>
      <c r="BB182" s="63">
        <v>0</v>
      </c>
      <c r="BC182" s="63">
        <v>0</v>
      </c>
      <c r="BD182" s="63">
        <v>0</v>
      </c>
      <c r="BE182" s="63">
        <v>0</v>
      </c>
      <c r="BF182" s="63">
        <v>0</v>
      </c>
      <c r="BG182" s="19"/>
      <c r="BH182" s="63">
        <v>0</v>
      </c>
      <c r="BI182" s="63">
        <v>0</v>
      </c>
      <c r="BJ182" s="63">
        <v>0</v>
      </c>
      <c r="BK182" s="63">
        <v>0</v>
      </c>
      <c r="BL182" s="63">
        <v>0</v>
      </c>
      <c r="BM182" s="19">
        <v>1602386</v>
      </c>
      <c r="BN182" s="32">
        <f t="shared" si="83"/>
        <v>3927.4166666666665</v>
      </c>
      <c r="BO182" s="281"/>
      <c r="BP182" s="19">
        <v>0</v>
      </c>
      <c r="BQ182" s="19">
        <v>35393768</v>
      </c>
      <c r="BR182" s="19">
        <v>36996152</v>
      </c>
      <c r="BS182" s="19">
        <v>707.90997000000004</v>
      </c>
      <c r="BT182" s="19">
        <v>408</v>
      </c>
      <c r="BU182" s="4"/>
      <c r="BV182" s="175">
        <f t="shared" si="72"/>
        <v>-2.0067415787603164</v>
      </c>
    </row>
    <row r="183" spans="1:74" s="20" customFormat="1" ht="17.25" customHeight="1" x14ac:dyDescent="0.25">
      <c r="A183" s="100" t="s">
        <v>146</v>
      </c>
      <c r="B183" s="258"/>
      <c r="C183" s="49">
        <v>0</v>
      </c>
      <c r="D183" s="142">
        <v>2017</v>
      </c>
      <c r="E183" s="62">
        <v>15</v>
      </c>
      <c r="F183" s="63">
        <v>27380676</v>
      </c>
      <c r="G183" s="101">
        <v>21664406</v>
      </c>
      <c r="H183" s="179">
        <f t="shared" si="84"/>
        <v>3.7899549881303716</v>
      </c>
      <c r="I183" s="63">
        <f t="shared" si="70"/>
        <v>5716270</v>
      </c>
      <c r="J183" s="59"/>
      <c r="K183" s="59">
        <f t="shared" si="64"/>
        <v>5716270</v>
      </c>
      <c r="L183" s="59">
        <f t="shared" si="65"/>
        <v>14010.465686274511</v>
      </c>
      <c r="M183" s="59"/>
      <c r="N183" s="59"/>
      <c r="O183" s="63">
        <v>526340</v>
      </c>
      <c r="P183" s="29">
        <f t="shared" si="66"/>
        <v>9.207752607906905E-2</v>
      </c>
      <c r="Q183" s="63">
        <v>0</v>
      </c>
      <c r="R183" s="94">
        <f t="shared" si="67"/>
        <v>0</v>
      </c>
      <c r="S183" s="63">
        <f t="shared" si="75"/>
        <v>3092752</v>
      </c>
      <c r="T183" s="281">
        <f t="shared" si="71"/>
        <v>7580.2745098039213</v>
      </c>
      <c r="U183" s="281"/>
      <c r="V183" s="131">
        <f t="shared" si="68"/>
        <v>0.54104372256733846</v>
      </c>
      <c r="W183" s="29"/>
      <c r="X183" s="63">
        <v>1299</v>
      </c>
      <c r="Y183" s="63">
        <v>1313206</v>
      </c>
      <c r="Z183" s="63">
        <v>261297</v>
      </c>
      <c r="AA183" s="63">
        <v>286421</v>
      </c>
      <c r="AB183" s="63">
        <v>1005181</v>
      </c>
      <c r="AC183" s="63">
        <v>19265</v>
      </c>
      <c r="AD183" s="63">
        <v>12611</v>
      </c>
      <c r="AE183" s="63">
        <v>193472</v>
      </c>
      <c r="AF183" s="63">
        <v>1039687</v>
      </c>
      <c r="AG183" s="63">
        <v>4495</v>
      </c>
      <c r="AH183" s="63">
        <v>535487</v>
      </c>
      <c r="AI183" s="63">
        <v>36</v>
      </c>
      <c r="AJ183" s="63">
        <v>90607</v>
      </c>
      <c r="AK183" s="63">
        <v>428657</v>
      </c>
      <c r="AL183" s="63">
        <v>26845188</v>
      </c>
      <c r="AM183" s="63">
        <v>0</v>
      </c>
      <c r="AN183" s="63">
        <v>0</v>
      </c>
      <c r="AO183" s="63">
        <v>0</v>
      </c>
      <c r="AP183" s="63">
        <v>0</v>
      </c>
      <c r="AQ183" s="63">
        <v>431397</v>
      </c>
      <c r="AR183" s="63">
        <v>102299</v>
      </c>
      <c r="AS183" s="63">
        <v>0</v>
      </c>
      <c r="AT183" s="63">
        <v>0</v>
      </c>
      <c r="AU183" s="63">
        <v>0</v>
      </c>
      <c r="AV183" s="27">
        <v>0</v>
      </c>
      <c r="AW183" s="94">
        <f t="shared" si="69"/>
        <v>0</v>
      </c>
      <c r="AX183" s="63">
        <v>0</v>
      </c>
      <c r="AY183" s="63">
        <v>0</v>
      </c>
      <c r="AZ183" s="63">
        <v>0</v>
      </c>
      <c r="BA183" s="63">
        <v>0</v>
      </c>
      <c r="BB183" s="63">
        <v>0</v>
      </c>
      <c r="BC183" s="63">
        <v>0</v>
      </c>
      <c r="BD183" s="63">
        <v>0</v>
      </c>
      <c r="BE183" s="63">
        <v>0</v>
      </c>
      <c r="BF183" s="63">
        <v>0</v>
      </c>
      <c r="BG183" s="63">
        <v>0</v>
      </c>
      <c r="BH183" s="63">
        <v>0</v>
      </c>
      <c r="BI183" s="63">
        <v>0</v>
      </c>
      <c r="BJ183" s="63">
        <v>0</v>
      </c>
      <c r="BK183" s="63">
        <v>0</v>
      </c>
      <c r="BL183" s="63">
        <v>0</v>
      </c>
      <c r="BM183" s="19">
        <v>1871993</v>
      </c>
      <c r="BN183" s="32">
        <f t="shared" si="83"/>
        <v>4588.2181372549021</v>
      </c>
      <c r="BO183" s="281"/>
      <c r="BP183" s="19">
        <v>-106</v>
      </c>
      <c r="BQ183" s="19">
        <v>45221704</v>
      </c>
      <c r="BR183" s="19">
        <v>47093592</v>
      </c>
      <c r="BS183" s="19">
        <v>773.20001000000002</v>
      </c>
      <c r="BT183" s="19">
        <v>408</v>
      </c>
      <c r="BU183" s="4"/>
      <c r="BV183" s="175">
        <f t="shared" si="72"/>
        <v>-1.9626311609221578</v>
      </c>
    </row>
    <row r="184" spans="1:74" s="20" customFormat="1" ht="17.25" customHeight="1" x14ac:dyDescent="0.25">
      <c r="A184" s="100" t="s">
        <v>146</v>
      </c>
      <c r="B184" s="258"/>
      <c r="C184" s="49">
        <v>0</v>
      </c>
      <c r="D184" s="142">
        <v>2018</v>
      </c>
      <c r="E184" s="62">
        <v>15</v>
      </c>
      <c r="F184" s="63">
        <v>29068142</v>
      </c>
      <c r="G184" s="101">
        <v>22605598</v>
      </c>
      <c r="H184" s="179">
        <f t="shared" si="84"/>
        <v>3.4979410585057527</v>
      </c>
      <c r="I184" s="63">
        <f t="shared" si="70"/>
        <v>6462544</v>
      </c>
      <c r="J184" s="59"/>
      <c r="K184" s="59">
        <f t="shared" si="64"/>
        <v>6462544</v>
      </c>
      <c r="L184" s="59">
        <f t="shared" si="65"/>
        <v>15839.568627450981</v>
      </c>
      <c r="M184" s="59"/>
      <c r="N184" s="59"/>
      <c r="O184" s="63">
        <v>1230868</v>
      </c>
      <c r="P184" s="29">
        <f t="shared" si="66"/>
        <v>0.19046183670084102</v>
      </c>
      <c r="Q184" s="63">
        <v>0</v>
      </c>
      <c r="R184" s="94">
        <f t="shared" si="67"/>
        <v>0</v>
      </c>
      <c r="S184" s="63">
        <f t="shared" si="75"/>
        <v>2820026</v>
      </c>
      <c r="T184" s="281">
        <f t="shared" si="71"/>
        <v>6911.8284313725489</v>
      </c>
      <c r="U184" s="281"/>
      <c r="V184" s="131">
        <f t="shared" si="68"/>
        <v>0.43636468858084371</v>
      </c>
      <c r="W184" s="29"/>
      <c r="X184" s="63">
        <v>1009</v>
      </c>
      <c r="Y184" s="63">
        <v>977754</v>
      </c>
      <c r="Z184" s="63">
        <v>249243</v>
      </c>
      <c r="AA184" s="63">
        <v>308557</v>
      </c>
      <c r="AB184" s="63">
        <v>1005452</v>
      </c>
      <c r="AC184" s="63">
        <v>243</v>
      </c>
      <c r="AD184" s="63">
        <v>10438</v>
      </c>
      <c r="AE184" s="63">
        <v>267330</v>
      </c>
      <c r="AF184" s="63">
        <v>1117549</v>
      </c>
      <c r="AG184" s="63">
        <v>91</v>
      </c>
      <c r="AH184" s="63">
        <v>679142</v>
      </c>
      <c r="AI184" s="63">
        <v>1048</v>
      </c>
      <c r="AJ184" s="63">
        <v>129797</v>
      </c>
      <c r="AK184" s="63">
        <v>538498</v>
      </c>
      <c r="AL184" s="63">
        <v>28389000</v>
      </c>
      <c r="AM184" s="63">
        <v>0</v>
      </c>
      <c r="AN184" s="63">
        <v>0</v>
      </c>
      <c r="AO184" s="63">
        <v>0</v>
      </c>
      <c r="AP184" s="63">
        <v>0</v>
      </c>
      <c r="AQ184" s="63">
        <v>485162</v>
      </c>
      <c r="AR184" s="63">
        <v>131783</v>
      </c>
      <c r="AS184" s="63">
        <v>5546</v>
      </c>
      <c r="AT184" s="63">
        <v>0</v>
      </c>
      <c r="AU184" s="63">
        <v>2176</v>
      </c>
      <c r="AV184" s="27">
        <v>0</v>
      </c>
      <c r="AW184" s="94">
        <f t="shared" si="69"/>
        <v>0</v>
      </c>
      <c r="AX184" s="63">
        <v>0</v>
      </c>
      <c r="AY184" s="63">
        <v>0</v>
      </c>
      <c r="AZ184" s="63">
        <v>0</v>
      </c>
      <c r="BA184" s="63">
        <v>0</v>
      </c>
      <c r="BB184" s="63">
        <v>0</v>
      </c>
      <c r="BC184" s="63">
        <v>0</v>
      </c>
      <c r="BD184" s="63">
        <v>0</v>
      </c>
      <c r="BE184" s="63">
        <v>0</v>
      </c>
      <c r="BF184" s="63">
        <v>0</v>
      </c>
      <c r="BG184" s="63">
        <v>0</v>
      </c>
      <c r="BH184" s="63">
        <v>0</v>
      </c>
      <c r="BI184" s="63">
        <v>0</v>
      </c>
      <c r="BJ184" s="63">
        <v>0</v>
      </c>
      <c r="BK184" s="63">
        <v>0</v>
      </c>
      <c r="BL184" s="63">
        <v>0</v>
      </c>
      <c r="BM184" s="19">
        <v>1528605</v>
      </c>
      <c r="BN184" s="32">
        <f t="shared" si="83"/>
        <v>3746.580882352941</v>
      </c>
      <c r="BO184" s="281"/>
      <c r="BP184" s="19">
        <v>110</v>
      </c>
      <c r="BQ184" s="19">
        <v>47177200</v>
      </c>
      <c r="BR184" s="19">
        <v>48705916</v>
      </c>
      <c r="BS184" s="19">
        <v>773.42998999999998</v>
      </c>
      <c r="BT184" s="19">
        <v>408</v>
      </c>
      <c r="BU184" s="4"/>
      <c r="BV184" s="175">
        <f t="shared" si="72"/>
        <v>-1.9624824634303888</v>
      </c>
    </row>
    <row r="185" spans="1:74" s="23" customFormat="1" ht="17.25" customHeight="1" thickBot="1" x14ac:dyDescent="0.3">
      <c r="A185" s="102" t="s">
        <v>146</v>
      </c>
      <c r="B185" s="259"/>
      <c r="C185" s="49">
        <v>0</v>
      </c>
      <c r="D185" s="143">
        <v>2019</v>
      </c>
      <c r="E185" s="65">
        <v>15</v>
      </c>
      <c r="F185" s="66">
        <v>29305936</v>
      </c>
      <c r="G185" s="103">
        <v>23638278</v>
      </c>
      <c r="H185" s="179">
        <f t="shared" si="84"/>
        <v>4.1707311909081319</v>
      </c>
      <c r="I185" s="66">
        <f t="shared" si="70"/>
        <v>5667658</v>
      </c>
      <c r="J185" s="282">
        <f t="shared" ref="J185" si="86">LN(I185/I161)/(2019-1995)</f>
        <v>6.3365553355029039E-2</v>
      </c>
      <c r="K185" s="59">
        <f t="shared" si="64"/>
        <v>5667658</v>
      </c>
      <c r="L185" s="59">
        <f t="shared" si="65"/>
        <v>13891.318627450981</v>
      </c>
      <c r="M185" s="282">
        <f t="shared" ref="M185" si="87">LN(L185/L161)/(2019-1995)</f>
        <v>4.6928216824296105E-2</v>
      </c>
      <c r="N185" s="283">
        <f t="shared" ref="N185" si="88">AVERAGE(L183:L185)</f>
        <v>14580.450980392156</v>
      </c>
      <c r="O185" s="66">
        <v>274258</v>
      </c>
      <c r="P185" s="30">
        <f t="shared" si="66"/>
        <v>4.8390005183799024E-2</v>
      </c>
      <c r="Q185" s="66">
        <v>23307</v>
      </c>
      <c r="R185" s="95">
        <f t="shared" si="67"/>
        <v>4.1122805927951188E-3</v>
      </c>
      <c r="S185" s="66">
        <f t="shared" si="75"/>
        <v>2728807</v>
      </c>
      <c r="T185" s="281">
        <f t="shared" si="71"/>
        <v>6688.2524509803925</v>
      </c>
      <c r="U185" s="284">
        <f t="shared" ref="U185" si="89">AVERAGE(T183:T185)</f>
        <v>7060.1184640522879</v>
      </c>
      <c r="V185" s="131">
        <f t="shared" si="68"/>
        <v>0.48146994755152833</v>
      </c>
      <c r="W185" s="30"/>
      <c r="X185" s="66">
        <v>75329</v>
      </c>
      <c r="Y185" s="66">
        <v>801658</v>
      </c>
      <c r="Z185" s="66">
        <v>218417</v>
      </c>
      <c r="AA185" s="66">
        <v>316188</v>
      </c>
      <c r="AB185" s="66">
        <v>965028</v>
      </c>
      <c r="AC185" s="66">
        <v>1492</v>
      </c>
      <c r="AD185" s="66">
        <v>54824</v>
      </c>
      <c r="AE185" s="66">
        <v>295871</v>
      </c>
      <c r="AF185" s="66">
        <v>993575</v>
      </c>
      <c r="AG185" s="66">
        <v>0</v>
      </c>
      <c r="AH185" s="66">
        <v>903531</v>
      </c>
      <c r="AI185" s="66">
        <v>16561</v>
      </c>
      <c r="AJ185" s="66">
        <v>319911</v>
      </c>
      <c r="AK185" s="66">
        <v>669414</v>
      </c>
      <c r="AL185" s="66">
        <v>28402404</v>
      </c>
      <c r="AM185" s="66">
        <v>0</v>
      </c>
      <c r="AN185" s="66">
        <v>0</v>
      </c>
      <c r="AO185" s="66">
        <v>0</v>
      </c>
      <c r="AP185" s="66">
        <v>0</v>
      </c>
      <c r="AQ185" s="66">
        <v>424269</v>
      </c>
      <c r="AR185" s="66">
        <v>212826</v>
      </c>
      <c r="AS185" s="66">
        <v>4730</v>
      </c>
      <c r="AT185" s="66">
        <v>0</v>
      </c>
      <c r="AU185" s="66">
        <v>0</v>
      </c>
      <c r="AV185" s="28">
        <v>0</v>
      </c>
      <c r="AW185" s="95">
        <f t="shared" si="69"/>
        <v>0</v>
      </c>
      <c r="AX185" s="66">
        <v>0</v>
      </c>
      <c r="AY185" s="66">
        <v>0</v>
      </c>
      <c r="AZ185" s="66">
        <v>0</v>
      </c>
      <c r="BA185" s="66">
        <v>0</v>
      </c>
      <c r="BB185" s="66">
        <v>0</v>
      </c>
      <c r="BC185" s="66">
        <v>0</v>
      </c>
      <c r="BD185" s="66">
        <v>0</v>
      </c>
      <c r="BE185" s="66">
        <v>0</v>
      </c>
      <c r="BF185" s="66">
        <v>0</v>
      </c>
      <c r="BG185" s="66">
        <v>0</v>
      </c>
      <c r="BH185" s="66">
        <v>0</v>
      </c>
      <c r="BI185" s="66">
        <v>0</v>
      </c>
      <c r="BJ185" s="66">
        <v>0</v>
      </c>
      <c r="BK185" s="66">
        <v>0</v>
      </c>
      <c r="BL185" s="66">
        <v>0</v>
      </c>
      <c r="BM185" s="22">
        <v>1497882</v>
      </c>
      <c r="BN185" s="32">
        <f t="shared" si="83"/>
        <v>3671.2794117647059</v>
      </c>
      <c r="BO185" s="242">
        <f t="shared" ref="BO185" si="90">AVERAGE(BN183:BN185)</f>
        <v>4002.0261437908498</v>
      </c>
      <c r="BP185" s="22">
        <v>0</v>
      </c>
      <c r="BQ185" s="22">
        <v>37066952</v>
      </c>
      <c r="BR185" s="22">
        <v>38564832</v>
      </c>
      <c r="BS185" s="22">
        <v>773.20001000000002</v>
      </c>
      <c r="BT185" s="22">
        <v>408</v>
      </c>
      <c r="BU185" s="275">
        <f t="shared" ref="BU185" si="91">AVERAGE(BT183:BT185)</f>
        <v>408</v>
      </c>
      <c r="BV185" s="175">
        <f t="shared" si="72"/>
        <v>-1.9626311609221578</v>
      </c>
    </row>
    <row r="186" spans="1:74" s="20" customFormat="1" ht="14.45" customHeight="1" thickTop="1" x14ac:dyDescent="0.25">
      <c r="A186" s="88" t="s">
        <v>147</v>
      </c>
      <c r="B186" s="251"/>
      <c r="C186" s="88">
        <v>0</v>
      </c>
      <c r="D186" s="141">
        <v>1995</v>
      </c>
      <c r="E186" s="89">
        <v>20</v>
      </c>
      <c r="F186" s="90">
        <v>15796313</v>
      </c>
      <c r="G186" s="90">
        <v>171251</v>
      </c>
      <c r="H186" s="179">
        <f t="shared" si="84"/>
        <v>1.0960020510638614E-2</v>
      </c>
      <c r="I186" s="90">
        <f t="shared" si="70"/>
        <v>15625062</v>
      </c>
      <c r="J186" s="70"/>
      <c r="K186" s="59">
        <f t="shared" si="64"/>
        <v>15625062</v>
      </c>
      <c r="L186" s="59">
        <f t="shared" si="65"/>
        <v>1894.8656318214892</v>
      </c>
      <c r="M186" s="70"/>
      <c r="N186" s="70"/>
      <c r="O186" s="90">
        <v>4415757</v>
      </c>
      <c r="P186" s="41">
        <f t="shared" si="66"/>
        <v>0.28260732661412802</v>
      </c>
      <c r="Q186" s="90">
        <v>0</v>
      </c>
      <c r="R186" s="91">
        <f t="shared" si="67"/>
        <v>0</v>
      </c>
      <c r="S186" s="73">
        <f t="shared" ref="S186:S196" si="92">F186-G186-O186-Q186-AF186-AG186-AI186-AJ186-AK186-SUM(AM186:AU186)</f>
        <v>1817792</v>
      </c>
      <c r="T186" s="281">
        <f t="shared" si="71"/>
        <v>220.44530681542565</v>
      </c>
      <c r="U186" s="281"/>
      <c r="V186" s="131">
        <f t="shared" si="68"/>
        <v>0.11633822636991777</v>
      </c>
      <c r="W186" s="125"/>
      <c r="X186" s="90">
        <v>0</v>
      </c>
      <c r="Y186" s="90">
        <v>0</v>
      </c>
      <c r="Z186" s="90">
        <v>0</v>
      </c>
      <c r="AA186" s="90">
        <v>0</v>
      </c>
      <c r="AB186" s="90">
        <v>0</v>
      </c>
      <c r="AC186" s="90">
        <v>0</v>
      </c>
      <c r="AD186" s="90">
        <v>0</v>
      </c>
      <c r="AE186" s="90">
        <v>0</v>
      </c>
      <c r="AF186" s="90">
        <v>50237</v>
      </c>
      <c r="AG186" s="90">
        <v>8078</v>
      </c>
      <c r="AH186" s="90">
        <v>7772444</v>
      </c>
      <c r="AI186" s="90">
        <v>0</v>
      </c>
      <c r="AJ186" s="90">
        <v>681848</v>
      </c>
      <c r="AK186" s="90">
        <v>6537471</v>
      </c>
      <c r="AL186" s="90">
        <v>8023869</v>
      </c>
      <c r="AM186" s="90">
        <v>0</v>
      </c>
      <c r="AN186" s="90">
        <v>0</v>
      </c>
      <c r="AO186" s="90">
        <v>0</v>
      </c>
      <c r="AP186" s="90">
        <v>0</v>
      </c>
      <c r="AQ186" s="90">
        <v>886984</v>
      </c>
      <c r="AR186" s="90">
        <v>1226895</v>
      </c>
      <c r="AS186" s="90">
        <v>0</v>
      </c>
      <c r="AT186" s="90">
        <v>0</v>
      </c>
      <c r="AU186" s="90">
        <v>0</v>
      </c>
      <c r="AV186" s="92">
        <v>0</v>
      </c>
      <c r="AW186" s="91">
        <f t="shared" si="69"/>
        <v>0</v>
      </c>
      <c r="AX186" s="90">
        <v>0</v>
      </c>
      <c r="AY186" s="90">
        <v>0</v>
      </c>
      <c r="AZ186" s="90">
        <v>0</v>
      </c>
      <c r="BA186" s="90">
        <v>0</v>
      </c>
      <c r="BB186" s="90">
        <v>0</v>
      </c>
      <c r="BC186" s="90">
        <v>0</v>
      </c>
      <c r="BD186" s="90">
        <v>0</v>
      </c>
      <c r="BE186" s="90">
        <v>0</v>
      </c>
      <c r="BF186" s="90">
        <v>0</v>
      </c>
      <c r="BG186" s="90">
        <v>0</v>
      </c>
      <c r="BH186" s="90">
        <v>0</v>
      </c>
      <c r="BI186" s="90">
        <v>0</v>
      </c>
      <c r="BJ186" s="90">
        <v>0</v>
      </c>
      <c r="BK186" s="90">
        <v>0</v>
      </c>
      <c r="BL186" s="90">
        <v>0</v>
      </c>
      <c r="BM186" s="19">
        <v>1846492</v>
      </c>
      <c r="BN186" s="32">
        <f t="shared" si="83"/>
        <v>223.92578219742904</v>
      </c>
      <c r="BO186" s="281"/>
      <c r="BP186" s="19">
        <v>-849134</v>
      </c>
      <c r="BQ186" s="19">
        <v>408980736</v>
      </c>
      <c r="BR186" s="19">
        <v>409978112</v>
      </c>
      <c r="BS186" s="19">
        <v>5932.7099600000001</v>
      </c>
      <c r="BT186" s="19">
        <v>8246</v>
      </c>
      <c r="BU186" s="4"/>
      <c r="BV186" s="175">
        <f t="shared" si="72"/>
        <v>0.55932631796107546</v>
      </c>
    </row>
    <row r="187" spans="1:74" s="20" customFormat="1" x14ac:dyDescent="0.25">
      <c r="A187" s="48" t="s">
        <v>147</v>
      </c>
      <c r="B187" s="252"/>
      <c r="C187" s="88">
        <v>0</v>
      </c>
      <c r="D187" s="141">
        <v>1996</v>
      </c>
      <c r="E187" s="57">
        <v>20</v>
      </c>
      <c r="F187" s="58">
        <v>16721322</v>
      </c>
      <c r="G187" s="58">
        <v>263598</v>
      </c>
      <c r="H187" s="179">
        <f t="shared" si="84"/>
        <v>1.6016673994532903E-2</v>
      </c>
      <c r="I187" s="58">
        <f t="shared" si="70"/>
        <v>16457724</v>
      </c>
      <c r="J187" s="59"/>
      <c r="K187" s="59">
        <f t="shared" si="64"/>
        <v>16457724</v>
      </c>
      <c r="L187" s="59">
        <f t="shared" si="65"/>
        <v>1995.8433179723502</v>
      </c>
      <c r="M187" s="59"/>
      <c r="N187" s="59"/>
      <c r="O187" s="58">
        <v>5319296</v>
      </c>
      <c r="P187" s="31">
        <f t="shared" si="66"/>
        <v>0.32320969776865865</v>
      </c>
      <c r="Q187" s="58">
        <v>0</v>
      </c>
      <c r="R187" s="93">
        <f t="shared" si="67"/>
        <v>0</v>
      </c>
      <c r="S187" s="73">
        <f t="shared" si="92"/>
        <v>1909574</v>
      </c>
      <c r="T187" s="281">
        <f t="shared" si="71"/>
        <v>231.57579432452098</v>
      </c>
      <c r="U187" s="281"/>
      <c r="V187" s="131">
        <f t="shared" si="68"/>
        <v>0.11602904508545653</v>
      </c>
      <c r="W187" s="54"/>
      <c r="X187" s="58">
        <v>0</v>
      </c>
      <c r="Y187" s="58">
        <v>0</v>
      </c>
      <c r="Z187" s="58">
        <v>0</v>
      </c>
      <c r="AA187" s="58">
        <v>0</v>
      </c>
      <c r="AB187" s="58">
        <v>0</v>
      </c>
      <c r="AC187" s="58">
        <v>0</v>
      </c>
      <c r="AD187" s="58">
        <v>0</v>
      </c>
      <c r="AE187" s="58">
        <v>0</v>
      </c>
      <c r="AF187" s="58">
        <v>80089</v>
      </c>
      <c r="AG187" s="58">
        <v>164018</v>
      </c>
      <c r="AH187" s="58">
        <v>7702177</v>
      </c>
      <c r="AI187" s="58">
        <v>0</v>
      </c>
      <c r="AJ187" s="58">
        <v>613328</v>
      </c>
      <c r="AK187" s="58">
        <v>5454814</v>
      </c>
      <c r="AL187" s="58">
        <v>9019145</v>
      </c>
      <c r="AM187" s="58">
        <v>0</v>
      </c>
      <c r="AN187" s="58">
        <v>0</v>
      </c>
      <c r="AO187" s="58">
        <v>0</v>
      </c>
      <c r="AP187" s="58">
        <v>0</v>
      </c>
      <c r="AQ187" s="58">
        <v>833260</v>
      </c>
      <c r="AR187" s="58">
        <v>2036358</v>
      </c>
      <c r="AS187" s="58">
        <v>46987</v>
      </c>
      <c r="AT187" s="58">
        <v>0</v>
      </c>
      <c r="AU187" s="58">
        <v>0</v>
      </c>
      <c r="AV187" s="61">
        <v>0</v>
      </c>
      <c r="AW187" s="93">
        <f t="shared" si="69"/>
        <v>0</v>
      </c>
      <c r="AX187" s="58">
        <v>0</v>
      </c>
      <c r="AY187" s="58">
        <v>0</v>
      </c>
      <c r="AZ187" s="58">
        <v>0</v>
      </c>
      <c r="BA187" s="58">
        <v>0</v>
      </c>
      <c r="BB187" s="58">
        <v>0</v>
      </c>
      <c r="BC187" s="58">
        <v>0</v>
      </c>
      <c r="BD187" s="58">
        <v>0</v>
      </c>
      <c r="BE187" s="58">
        <v>0</v>
      </c>
      <c r="BF187" s="58">
        <v>0</v>
      </c>
      <c r="BG187" s="58">
        <v>0</v>
      </c>
      <c r="BH187" s="58">
        <v>0</v>
      </c>
      <c r="BI187" s="58">
        <v>0</v>
      </c>
      <c r="BJ187" s="58">
        <v>0</v>
      </c>
      <c r="BK187" s="58">
        <v>0</v>
      </c>
      <c r="BL187" s="58">
        <v>0</v>
      </c>
      <c r="BM187" s="19">
        <v>2026768</v>
      </c>
      <c r="BN187" s="32">
        <f t="shared" si="83"/>
        <v>245.78801843317973</v>
      </c>
      <c r="BO187" s="281"/>
      <c r="BP187" s="19">
        <v>-24703606</v>
      </c>
      <c r="BQ187" s="19">
        <v>411537664</v>
      </c>
      <c r="BR187" s="19">
        <v>388860832</v>
      </c>
      <c r="BS187" s="19">
        <v>5939.7597699999997</v>
      </c>
      <c r="BT187" s="19">
        <v>8246</v>
      </c>
      <c r="BU187" s="4"/>
      <c r="BV187" s="175">
        <f t="shared" si="72"/>
        <v>0.55992011276442244</v>
      </c>
    </row>
    <row r="188" spans="1:74" s="20" customFormat="1" x14ac:dyDescent="0.25">
      <c r="A188" s="48" t="s">
        <v>147</v>
      </c>
      <c r="B188" s="252"/>
      <c r="C188" s="88">
        <v>0</v>
      </c>
      <c r="D188" s="141">
        <v>1997</v>
      </c>
      <c r="E188" s="57">
        <v>20</v>
      </c>
      <c r="F188" s="58">
        <v>19557452</v>
      </c>
      <c r="G188" s="58">
        <v>4199477</v>
      </c>
      <c r="H188" s="179">
        <f t="shared" si="84"/>
        <v>0.27343949967362235</v>
      </c>
      <c r="I188" s="58">
        <f t="shared" si="70"/>
        <v>15357975</v>
      </c>
      <c r="J188" s="59"/>
      <c r="K188" s="59">
        <f t="shared" si="64"/>
        <v>15357975</v>
      </c>
      <c r="L188" s="59">
        <f t="shared" si="65"/>
        <v>1801.7333411543875</v>
      </c>
      <c r="M188" s="59"/>
      <c r="N188" s="59"/>
      <c r="O188" s="58">
        <v>4593801</v>
      </c>
      <c r="P188" s="31">
        <f t="shared" si="66"/>
        <v>0.29911502004658819</v>
      </c>
      <c r="Q188" s="58">
        <v>0</v>
      </c>
      <c r="R188" s="93">
        <f t="shared" si="67"/>
        <v>0</v>
      </c>
      <c r="S188" s="73">
        <f t="shared" si="92"/>
        <v>1970923</v>
      </c>
      <c r="T188" s="281">
        <f t="shared" si="71"/>
        <v>231.22043641482873</v>
      </c>
      <c r="U188" s="281"/>
      <c r="V188" s="131">
        <f t="shared" si="68"/>
        <v>0.12833221827747474</v>
      </c>
      <c r="W188" s="54"/>
      <c r="X188" s="58">
        <v>0</v>
      </c>
      <c r="Y188" s="58">
        <v>0</v>
      </c>
      <c r="Z188" s="58">
        <v>0</v>
      </c>
      <c r="AA188" s="58">
        <v>0</v>
      </c>
      <c r="AB188" s="58">
        <v>0</v>
      </c>
      <c r="AC188" s="58">
        <v>0</v>
      </c>
      <c r="AD188" s="58">
        <v>0</v>
      </c>
      <c r="AE188" s="58">
        <v>0</v>
      </c>
      <c r="AF188" s="58">
        <v>70712</v>
      </c>
      <c r="AG188" s="58">
        <v>229608</v>
      </c>
      <c r="AH188" s="58">
        <v>7338450</v>
      </c>
      <c r="AI188" s="58">
        <v>0</v>
      </c>
      <c r="AJ188" s="58">
        <v>456559</v>
      </c>
      <c r="AK188" s="58">
        <v>5307568</v>
      </c>
      <c r="AL188" s="58">
        <v>12219003</v>
      </c>
      <c r="AM188" s="58">
        <v>0</v>
      </c>
      <c r="AN188" s="58">
        <v>0</v>
      </c>
      <c r="AO188" s="58">
        <v>0</v>
      </c>
      <c r="AP188" s="58">
        <v>0</v>
      </c>
      <c r="AQ188" s="58">
        <v>927530</v>
      </c>
      <c r="AR188" s="58">
        <v>1753663</v>
      </c>
      <c r="AS188" s="58">
        <v>47611</v>
      </c>
      <c r="AT188" s="58">
        <v>0</v>
      </c>
      <c r="AU188" s="58">
        <v>0</v>
      </c>
      <c r="AV188" s="61">
        <v>0</v>
      </c>
      <c r="AW188" s="93">
        <f t="shared" si="69"/>
        <v>0</v>
      </c>
      <c r="AX188" s="58">
        <v>0</v>
      </c>
      <c r="AY188" s="58">
        <v>0</v>
      </c>
      <c r="AZ188" s="58">
        <v>0</v>
      </c>
      <c r="BA188" s="58">
        <v>0</v>
      </c>
      <c r="BB188" s="58">
        <v>0</v>
      </c>
      <c r="BC188" s="58">
        <v>0</v>
      </c>
      <c r="BD188" s="58">
        <v>0</v>
      </c>
      <c r="BE188" s="58">
        <v>0</v>
      </c>
      <c r="BF188" s="58">
        <v>0</v>
      </c>
      <c r="BG188" s="58">
        <v>0</v>
      </c>
      <c r="BH188" s="58">
        <v>0</v>
      </c>
      <c r="BI188" s="58">
        <v>0</v>
      </c>
      <c r="BJ188" s="58">
        <v>0</v>
      </c>
      <c r="BK188" s="58">
        <v>0</v>
      </c>
      <c r="BL188" s="58">
        <v>0</v>
      </c>
      <c r="BM188" s="19">
        <v>2077454</v>
      </c>
      <c r="BN188" s="32">
        <f t="shared" si="83"/>
        <v>243.71820741435945</v>
      </c>
      <c r="BO188" s="281"/>
      <c r="BP188" s="19">
        <v>-23218156</v>
      </c>
      <c r="BQ188" s="19">
        <v>385317408</v>
      </c>
      <c r="BR188" s="19">
        <v>364176736</v>
      </c>
      <c r="BS188" s="19">
        <v>5737.0297899999996</v>
      </c>
      <c r="BT188" s="19">
        <v>8524</v>
      </c>
      <c r="BU188" s="4"/>
      <c r="BV188" s="175">
        <f t="shared" si="72"/>
        <v>0.5591353169501786</v>
      </c>
    </row>
    <row r="189" spans="1:74" s="20" customFormat="1" x14ac:dyDescent="0.25">
      <c r="A189" s="48" t="s">
        <v>147</v>
      </c>
      <c r="B189" s="252"/>
      <c r="C189" s="88">
        <v>0</v>
      </c>
      <c r="D189" s="141">
        <v>1998</v>
      </c>
      <c r="E189" s="57">
        <v>20</v>
      </c>
      <c r="F189" s="58">
        <v>37547664</v>
      </c>
      <c r="G189" s="58">
        <v>19785660</v>
      </c>
      <c r="H189" s="179">
        <f t="shared" si="84"/>
        <v>1.1139317387835292</v>
      </c>
      <c r="I189" s="58">
        <f t="shared" si="70"/>
        <v>17762004</v>
      </c>
      <c r="J189" s="59"/>
      <c r="K189" s="59">
        <f t="shared" si="64"/>
        <v>17762004</v>
      </c>
      <c r="L189" s="59">
        <f t="shared" si="65"/>
        <v>2083.7639605818863</v>
      </c>
      <c r="M189" s="59"/>
      <c r="N189" s="59"/>
      <c r="O189" s="58">
        <v>5986944</v>
      </c>
      <c r="P189" s="31">
        <f t="shared" si="66"/>
        <v>0.3370646690542351</v>
      </c>
      <c r="Q189" s="58">
        <v>0</v>
      </c>
      <c r="R189" s="93">
        <f t="shared" si="67"/>
        <v>0</v>
      </c>
      <c r="S189" s="73">
        <f t="shared" si="92"/>
        <v>2521314</v>
      </c>
      <c r="T189" s="281">
        <f t="shared" si="71"/>
        <v>295.79000469263258</v>
      </c>
      <c r="U189" s="281"/>
      <c r="V189" s="131">
        <f t="shared" si="68"/>
        <v>0.14194986106297466</v>
      </c>
      <c r="W189" s="54"/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98163</v>
      </c>
      <c r="AG189" s="58">
        <v>61298</v>
      </c>
      <c r="AH189" s="58">
        <v>7630880</v>
      </c>
      <c r="AI189" s="58">
        <v>0</v>
      </c>
      <c r="AJ189" s="58">
        <v>523709</v>
      </c>
      <c r="AK189" s="58">
        <v>5925237</v>
      </c>
      <c r="AL189" s="58">
        <v>29916784</v>
      </c>
      <c r="AM189" s="58">
        <v>0</v>
      </c>
      <c r="AN189" s="58">
        <v>0</v>
      </c>
      <c r="AO189" s="58">
        <v>0</v>
      </c>
      <c r="AP189" s="58">
        <v>0</v>
      </c>
      <c r="AQ189" s="58">
        <v>1000994</v>
      </c>
      <c r="AR189" s="58">
        <v>1530296</v>
      </c>
      <c r="AS189" s="58">
        <v>114049</v>
      </c>
      <c r="AT189" s="58">
        <v>0</v>
      </c>
      <c r="AU189" s="58">
        <v>0</v>
      </c>
      <c r="AV189" s="61">
        <v>0</v>
      </c>
      <c r="AW189" s="93">
        <f t="shared" si="69"/>
        <v>0</v>
      </c>
      <c r="AX189" s="58">
        <v>0</v>
      </c>
      <c r="AY189" s="58">
        <v>0</v>
      </c>
      <c r="AZ189" s="58">
        <v>0</v>
      </c>
      <c r="BA189" s="58">
        <v>0</v>
      </c>
      <c r="BB189" s="58">
        <v>0</v>
      </c>
      <c r="BC189" s="58">
        <v>0</v>
      </c>
      <c r="BD189" s="58">
        <v>0</v>
      </c>
      <c r="BE189" s="58">
        <v>0</v>
      </c>
      <c r="BF189" s="58">
        <v>0</v>
      </c>
      <c r="BG189" s="58">
        <v>0</v>
      </c>
      <c r="BH189" s="58">
        <v>0</v>
      </c>
      <c r="BI189" s="58">
        <v>0</v>
      </c>
      <c r="BJ189" s="58">
        <v>0</v>
      </c>
      <c r="BK189" s="58">
        <v>0</v>
      </c>
      <c r="BL189" s="58">
        <v>0</v>
      </c>
      <c r="BM189" s="19">
        <v>1736100</v>
      </c>
      <c r="BN189" s="32">
        <f t="shared" si="83"/>
        <v>203.67198498357578</v>
      </c>
      <c r="BO189" s="281"/>
      <c r="BP189" s="19">
        <v>-20220584</v>
      </c>
      <c r="BQ189" s="19">
        <v>382548128</v>
      </c>
      <c r="BR189" s="19">
        <v>364063616</v>
      </c>
      <c r="BS189" s="19">
        <v>5777.8198199999997</v>
      </c>
      <c r="BT189" s="19">
        <v>8524</v>
      </c>
      <c r="BU189" s="4"/>
      <c r="BV189" s="175">
        <f t="shared" si="72"/>
        <v>0.56267771672096134</v>
      </c>
    </row>
    <row r="190" spans="1:74" s="20" customFormat="1" x14ac:dyDescent="0.25">
      <c r="A190" s="48" t="s">
        <v>147</v>
      </c>
      <c r="B190" s="252"/>
      <c r="C190" s="88">
        <v>0</v>
      </c>
      <c r="D190" s="141">
        <v>1999</v>
      </c>
      <c r="E190" s="57">
        <v>20</v>
      </c>
      <c r="F190" s="58">
        <v>38524020</v>
      </c>
      <c r="G190" s="58">
        <v>17652064</v>
      </c>
      <c r="H190" s="179">
        <f t="shared" si="84"/>
        <v>0.84573118111211043</v>
      </c>
      <c r="I190" s="58">
        <f t="shared" si="70"/>
        <v>20871956</v>
      </c>
      <c r="J190" s="59"/>
      <c r="K190" s="59">
        <f t="shared" si="64"/>
        <v>20871956</v>
      </c>
      <c r="L190" s="59">
        <f t="shared" si="65"/>
        <v>2121.5649522260624</v>
      </c>
      <c r="M190" s="59"/>
      <c r="N190" s="59"/>
      <c r="O190" s="58">
        <v>5985724</v>
      </c>
      <c r="P190" s="31">
        <f t="shared" si="66"/>
        <v>0.28678308827404581</v>
      </c>
      <c r="Q190" s="58">
        <v>0</v>
      </c>
      <c r="R190" s="93">
        <f t="shared" si="67"/>
        <v>0</v>
      </c>
      <c r="S190" s="73">
        <f t="shared" si="92"/>
        <v>2792185</v>
      </c>
      <c r="T190" s="281">
        <f t="shared" si="71"/>
        <v>283.81632445619027</v>
      </c>
      <c r="U190" s="281"/>
      <c r="V190" s="131">
        <f t="shared" si="68"/>
        <v>0.13377687266109606</v>
      </c>
      <c r="W190" s="54"/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141585</v>
      </c>
      <c r="AG190" s="58">
        <v>33066</v>
      </c>
      <c r="AH190" s="58">
        <v>10355556</v>
      </c>
      <c r="AI190" s="58">
        <v>0</v>
      </c>
      <c r="AJ190" s="58">
        <v>564237</v>
      </c>
      <c r="AK190" s="58">
        <v>6873100</v>
      </c>
      <c r="AL190" s="58">
        <v>28168464</v>
      </c>
      <c r="AM190" s="58">
        <v>0</v>
      </c>
      <c r="AN190" s="58">
        <v>0</v>
      </c>
      <c r="AO190" s="58">
        <v>0</v>
      </c>
      <c r="AP190" s="58">
        <v>0</v>
      </c>
      <c r="AQ190" s="58">
        <v>1032669</v>
      </c>
      <c r="AR190" s="58">
        <v>3393880</v>
      </c>
      <c r="AS190" s="58">
        <v>55510</v>
      </c>
      <c r="AT190" s="58">
        <v>0</v>
      </c>
      <c r="AU190" s="58">
        <v>0</v>
      </c>
      <c r="AV190" s="61">
        <v>0</v>
      </c>
      <c r="AW190" s="93">
        <f t="shared" si="69"/>
        <v>0</v>
      </c>
      <c r="AX190" s="58">
        <v>0</v>
      </c>
      <c r="AY190" s="58">
        <v>0</v>
      </c>
      <c r="AZ190" s="58">
        <v>0</v>
      </c>
      <c r="BA190" s="58">
        <v>0</v>
      </c>
      <c r="BB190" s="58">
        <v>0</v>
      </c>
      <c r="BC190" s="58">
        <v>0</v>
      </c>
      <c r="BD190" s="58">
        <v>0</v>
      </c>
      <c r="BE190" s="58">
        <v>0</v>
      </c>
      <c r="BF190" s="58">
        <v>0</v>
      </c>
      <c r="BG190" s="58">
        <v>0</v>
      </c>
      <c r="BH190" s="58">
        <v>0</v>
      </c>
      <c r="BI190" s="58">
        <v>0</v>
      </c>
      <c r="BJ190" s="58">
        <v>0</v>
      </c>
      <c r="BK190" s="58">
        <v>0</v>
      </c>
      <c r="BL190" s="58">
        <v>0</v>
      </c>
      <c r="BM190" s="19">
        <v>1387801</v>
      </c>
      <c r="BN190" s="32">
        <f t="shared" si="83"/>
        <v>141.06535881276682</v>
      </c>
      <c r="BO190" s="281"/>
      <c r="BP190" s="19">
        <v>-33600532</v>
      </c>
      <c r="BQ190" s="19">
        <v>365423488</v>
      </c>
      <c r="BR190" s="19">
        <v>333210752</v>
      </c>
      <c r="BS190" s="19">
        <v>5773.8798800000004</v>
      </c>
      <c r="BT190" s="19">
        <v>9838</v>
      </c>
      <c r="BU190" s="4"/>
      <c r="BV190" s="175">
        <f t="shared" si="72"/>
        <v>0.63402000862174712</v>
      </c>
    </row>
    <row r="191" spans="1:74" s="20" customFormat="1" x14ac:dyDescent="0.25">
      <c r="A191" s="48" t="s">
        <v>147</v>
      </c>
      <c r="B191" s="252"/>
      <c r="C191" s="88">
        <v>0</v>
      </c>
      <c r="D191" s="141">
        <v>2000</v>
      </c>
      <c r="E191" s="57">
        <v>20</v>
      </c>
      <c r="F191" s="58">
        <v>40586084</v>
      </c>
      <c r="G191" s="58">
        <v>20453616</v>
      </c>
      <c r="H191" s="179">
        <f t="shared" si="84"/>
        <v>1.0159517452107709</v>
      </c>
      <c r="I191" s="58">
        <f t="shared" si="70"/>
        <v>20132468</v>
      </c>
      <c r="J191" s="59"/>
      <c r="K191" s="59">
        <f t="shared" si="64"/>
        <v>20132468</v>
      </c>
      <c r="L191" s="59">
        <f t="shared" si="65"/>
        <v>2040.3839059491233</v>
      </c>
      <c r="M191" s="59"/>
      <c r="N191" s="59"/>
      <c r="O191" s="58">
        <v>7624288</v>
      </c>
      <c r="P191" s="31">
        <f t="shared" si="66"/>
        <v>0.37870607816190244</v>
      </c>
      <c r="Q191" s="58">
        <v>0</v>
      </c>
      <c r="R191" s="93">
        <f t="shared" si="67"/>
        <v>0</v>
      </c>
      <c r="S191" s="73">
        <f t="shared" si="92"/>
        <v>1641065</v>
      </c>
      <c r="T191" s="281">
        <f t="shared" si="71"/>
        <v>166.31853653592785</v>
      </c>
      <c r="U191" s="281"/>
      <c r="V191" s="131">
        <f t="shared" si="68"/>
        <v>8.151335444814814E-2</v>
      </c>
      <c r="W191" s="54"/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48721</v>
      </c>
      <c r="AG191" s="58">
        <v>16252</v>
      </c>
      <c r="AH191" s="58">
        <v>9645784</v>
      </c>
      <c r="AI191" s="58">
        <v>49136</v>
      </c>
      <c r="AJ191" s="58">
        <v>350423</v>
      </c>
      <c r="AK191" s="58">
        <v>8116303</v>
      </c>
      <c r="AL191" s="58">
        <v>30940300</v>
      </c>
      <c r="AM191" s="58">
        <v>0</v>
      </c>
      <c r="AN191" s="58">
        <v>0</v>
      </c>
      <c r="AO191" s="58">
        <v>0</v>
      </c>
      <c r="AP191" s="58">
        <v>0</v>
      </c>
      <c r="AQ191" s="58">
        <v>822187</v>
      </c>
      <c r="AR191" s="58">
        <v>1422046</v>
      </c>
      <c r="AS191" s="58">
        <v>42047</v>
      </c>
      <c r="AT191" s="58">
        <v>0</v>
      </c>
      <c r="AU191" s="58">
        <v>0</v>
      </c>
      <c r="AV191" s="61">
        <v>0</v>
      </c>
      <c r="AW191" s="93">
        <f t="shared" si="69"/>
        <v>0</v>
      </c>
      <c r="AX191" s="58">
        <v>0</v>
      </c>
      <c r="AY191" s="58">
        <v>0</v>
      </c>
      <c r="AZ191" s="58">
        <v>0</v>
      </c>
      <c r="BA191" s="58">
        <v>0</v>
      </c>
      <c r="BB191" s="58">
        <v>0</v>
      </c>
      <c r="BC191" s="58">
        <v>0</v>
      </c>
      <c r="BD191" s="58">
        <v>0</v>
      </c>
      <c r="BE191" s="58">
        <v>0</v>
      </c>
      <c r="BF191" s="58">
        <v>0</v>
      </c>
      <c r="BG191" s="58">
        <v>0</v>
      </c>
      <c r="BH191" s="58">
        <v>0</v>
      </c>
      <c r="BI191" s="58">
        <v>0</v>
      </c>
      <c r="BJ191" s="58">
        <v>0</v>
      </c>
      <c r="BK191" s="58">
        <v>0</v>
      </c>
      <c r="BL191" s="58">
        <v>0</v>
      </c>
      <c r="BM191" s="19">
        <v>4185823</v>
      </c>
      <c r="BN191" s="32">
        <f t="shared" si="83"/>
        <v>424.22448565926828</v>
      </c>
      <c r="BO191" s="281"/>
      <c r="BP191" s="19">
        <v>-41965096</v>
      </c>
      <c r="BQ191" s="19">
        <v>325366176</v>
      </c>
      <c r="BR191" s="19">
        <v>287586912</v>
      </c>
      <c r="BS191" s="19">
        <v>5786.5698199999997</v>
      </c>
      <c r="BT191" s="19">
        <v>9867</v>
      </c>
      <c r="BU191" s="4"/>
      <c r="BV191" s="175">
        <f t="shared" si="72"/>
        <v>0.63658942078615688</v>
      </c>
    </row>
    <row r="192" spans="1:74" s="20" customFormat="1" x14ac:dyDescent="0.25">
      <c r="A192" s="48" t="s">
        <v>147</v>
      </c>
      <c r="B192" s="252"/>
      <c r="C192" s="88">
        <v>0</v>
      </c>
      <c r="D192" s="141">
        <v>2001</v>
      </c>
      <c r="E192" s="57">
        <v>20</v>
      </c>
      <c r="F192" s="58">
        <v>50292592</v>
      </c>
      <c r="G192" s="58">
        <v>28883116</v>
      </c>
      <c r="H192" s="179">
        <f t="shared" si="84"/>
        <v>1.3490809396736285</v>
      </c>
      <c r="I192" s="58">
        <f t="shared" si="70"/>
        <v>21409476</v>
      </c>
      <c r="J192" s="59"/>
      <c r="K192" s="59">
        <f t="shared" si="64"/>
        <v>21409476</v>
      </c>
      <c r="L192" s="59">
        <f t="shared" si="65"/>
        <v>2113.4724580454099</v>
      </c>
      <c r="M192" s="59"/>
      <c r="N192" s="59"/>
      <c r="O192" s="58">
        <v>10032594</v>
      </c>
      <c r="P192" s="31">
        <f t="shared" si="66"/>
        <v>0.4686053035581067</v>
      </c>
      <c r="Q192" s="58">
        <v>0</v>
      </c>
      <c r="R192" s="93">
        <f t="shared" si="67"/>
        <v>0</v>
      </c>
      <c r="S192" s="73">
        <f t="shared" si="92"/>
        <v>329126</v>
      </c>
      <c r="T192" s="281">
        <f t="shared" si="71"/>
        <v>32.490227048371175</v>
      </c>
      <c r="U192" s="281"/>
      <c r="V192" s="131">
        <f t="shared" si="68"/>
        <v>1.5372912443069601E-2</v>
      </c>
      <c r="W192" s="54"/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v>11508</v>
      </c>
      <c r="AH192" s="58">
        <v>9573233</v>
      </c>
      <c r="AI192" s="58">
        <v>55209</v>
      </c>
      <c r="AJ192" s="58">
        <v>1036055</v>
      </c>
      <c r="AK192" s="58">
        <v>7858268</v>
      </c>
      <c r="AL192" s="58">
        <v>40719360</v>
      </c>
      <c r="AM192" s="58">
        <v>0</v>
      </c>
      <c r="AN192" s="58">
        <v>0</v>
      </c>
      <c r="AO192" s="58">
        <v>0</v>
      </c>
      <c r="AP192" s="58">
        <v>0</v>
      </c>
      <c r="AQ192" s="58">
        <v>438468</v>
      </c>
      <c r="AR192" s="58">
        <v>1605363</v>
      </c>
      <c r="AS192" s="58">
        <v>42885</v>
      </c>
      <c r="AT192" s="58">
        <v>0</v>
      </c>
      <c r="AU192" s="58">
        <v>0</v>
      </c>
      <c r="AV192" s="61">
        <v>0</v>
      </c>
      <c r="AW192" s="93">
        <f t="shared" si="69"/>
        <v>0</v>
      </c>
      <c r="AX192" s="58">
        <v>0</v>
      </c>
      <c r="AY192" s="58">
        <v>0</v>
      </c>
      <c r="AZ192" s="58">
        <v>0</v>
      </c>
      <c r="BA192" s="58">
        <v>0</v>
      </c>
      <c r="BB192" s="58">
        <v>0</v>
      </c>
      <c r="BC192" s="58">
        <v>0</v>
      </c>
      <c r="BD192" s="58">
        <v>0</v>
      </c>
      <c r="BE192" s="58">
        <v>0</v>
      </c>
      <c r="BF192" s="58">
        <v>0</v>
      </c>
      <c r="BG192" s="58">
        <v>0</v>
      </c>
      <c r="BH192" s="58">
        <v>0</v>
      </c>
      <c r="BI192" s="58">
        <v>0</v>
      </c>
      <c r="BJ192" s="58">
        <v>0</v>
      </c>
      <c r="BK192" s="58">
        <v>0</v>
      </c>
      <c r="BL192" s="58">
        <v>0</v>
      </c>
      <c r="BM192" s="19">
        <v>6149737</v>
      </c>
      <c r="BN192" s="32">
        <f t="shared" si="83"/>
        <v>607.08163869693976</v>
      </c>
      <c r="BO192" s="281"/>
      <c r="BP192" s="19">
        <v>-10336341</v>
      </c>
      <c r="BQ192" s="19">
        <v>353550592</v>
      </c>
      <c r="BR192" s="19">
        <v>349363968</v>
      </c>
      <c r="BS192" s="19">
        <v>5796.1298800000004</v>
      </c>
      <c r="BT192" s="19">
        <v>10130</v>
      </c>
      <c r="BU192" s="4"/>
      <c r="BV192" s="175">
        <f t="shared" si="72"/>
        <v>0.65056752623697123</v>
      </c>
    </row>
    <row r="193" spans="1:74" s="20" customFormat="1" x14ac:dyDescent="0.25">
      <c r="A193" s="48" t="s">
        <v>147</v>
      </c>
      <c r="B193" s="252"/>
      <c r="C193" s="88">
        <v>0</v>
      </c>
      <c r="D193" s="141">
        <v>2002</v>
      </c>
      <c r="E193" s="57">
        <v>20</v>
      </c>
      <c r="F193" s="58">
        <v>53713860</v>
      </c>
      <c r="G193" s="58">
        <v>30550948</v>
      </c>
      <c r="H193" s="179">
        <f t="shared" si="84"/>
        <v>1.3189597231988792</v>
      </c>
      <c r="I193" s="58">
        <f t="shared" si="70"/>
        <v>23162912</v>
      </c>
      <c r="J193" s="59"/>
      <c r="K193" s="59">
        <f t="shared" si="64"/>
        <v>23162912</v>
      </c>
      <c r="L193" s="59">
        <f t="shared" si="65"/>
        <v>2286.5658440276407</v>
      </c>
      <c r="M193" s="59"/>
      <c r="N193" s="59"/>
      <c r="O193" s="58">
        <v>11978975</v>
      </c>
      <c r="P193" s="15">
        <f t="shared" si="66"/>
        <v>0.51716187498359445</v>
      </c>
      <c r="Q193" s="58">
        <v>0</v>
      </c>
      <c r="R193" s="93">
        <f t="shared" si="67"/>
        <v>0</v>
      </c>
      <c r="S193" s="73">
        <f t="shared" si="92"/>
        <v>316218</v>
      </c>
      <c r="T193" s="281">
        <f t="shared" si="71"/>
        <v>31.21599210266535</v>
      </c>
      <c r="U193" s="281"/>
      <c r="V193" s="131">
        <f t="shared" si="68"/>
        <v>1.3651910433368655E-2</v>
      </c>
      <c r="W193" s="54"/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265297</v>
      </c>
      <c r="AG193" s="58">
        <v>4455</v>
      </c>
      <c r="AH193" s="58">
        <v>9089787</v>
      </c>
      <c r="AI193" s="58">
        <v>19023</v>
      </c>
      <c r="AJ193" s="58">
        <v>1078326</v>
      </c>
      <c r="AK193" s="58">
        <v>7492688</v>
      </c>
      <c r="AL193" s="58">
        <v>44624072</v>
      </c>
      <c r="AM193" s="58">
        <v>0</v>
      </c>
      <c r="AN193" s="58">
        <v>0</v>
      </c>
      <c r="AO193" s="58">
        <v>0</v>
      </c>
      <c r="AP193" s="58">
        <v>0</v>
      </c>
      <c r="AQ193" s="58">
        <v>434309</v>
      </c>
      <c r="AR193" s="58">
        <v>1541081</v>
      </c>
      <c r="AS193" s="58">
        <v>32540</v>
      </c>
      <c r="AT193" s="58">
        <v>0</v>
      </c>
      <c r="AU193" s="58">
        <v>0</v>
      </c>
      <c r="AV193" s="61">
        <v>0</v>
      </c>
      <c r="AW193" s="93">
        <f t="shared" si="69"/>
        <v>0</v>
      </c>
      <c r="AX193" s="58">
        <v>0</v>
      </c>
      <c r="AY193" s="58">
        <v>0</v>
      </c>
      <c r="AZ193" s="58">
        <v>0</v>
      </c>
      <c r="BA193" s="58">
        <v>0</v>
      </c>
      <c r="BB193" s="58">
        <v>0</v>
      </c>
      <c r="BC193" s="58">
        <v>0</v>
      </c>
      <c r="BD193" s="58">
        <v>0</v>
      </c>
      <c r="BE193" s="58">
        <v>0</v>
      </c>
      <c r="BF193" s="58">
        <v>0</v>
      </c>
      <c r="BG193" s="58">
        <v>0</v>
      </c>
      <c r="BH193" s="58">
        <v>0</v>
      </c>
      <c r="BI193" s="58">
        <v>0</v>
      </c>
      <c r="BJ193" s="58">
        <v>0</v>
      </c>
      <c r="BK193" s="58">
        <v>0</v>
      </c>
      <c r="BL193" s="58">
        <v>0</v>
      </c>
      <c r="BM193" s="19">
        <v>7706262</v>
      </c>
      <c r="BN193" s="32">
        <f t="shared" si="83"/>
        <v>760.73662388943728</v>
      </c>
      <c r="BO193" s="281"/>
      <c r="BP193" s="19">
        <v>-11395887</v>
      </c>
      <c r="BQ193" s="19">
        <v>347419968</v>
      </c>
      <c r="BR193" s="19">
        <v>343730336</v>
      </c>
      <c r="BS193" s="19">
        <v>5818.7997999999998</v>
      </c>
      <c r="BT193" s="19">
        <v>10130</v>
      </c>
      <c r="BU193" s="4"/>
      <c r="BV193" s="175">
        <f t="shared" si="72"/>
        <v>0.65251932012738478</v>
      </c>
    </row>
    <row r="194" spans="1:74" s="20" customFormat="1" x14ac:dyDescent="0.25">
      <c r="A194" s="48" t="s">
        <v>147</v>
      </c>
      <c r="B194" s="252"/>
      <c r="C194" s="88">
        <v>0</v>
      </c>
      <c r="D194" s="141">
        <v>2003</v>
      </c>
      <c r="E194" s="57">
        <v>20</v>
      </c>
      <c r="F194" s="58">
        <v>54387720</v>
      </c>
      <c r="G194" s="58">
        <v>30932630</v>
      </c>
      <c r="H194" s="179">
        <f t="shared" si="84"/>
        <v>1.3188024433076146</v>
      </c>
      <c r="I194" s="58">
        <f t="shared" si="70"/>
        <v>23455090</v>
      </c>
      <c r="J194" s="59"/>
      <c r="K194" s="59">
        <f t="shared" si="64"/>
        <v>23455090</v>
      </c>
      <c r="L194" s="59">
        <f t="shared" si="65"/>
        <v>2119.7550835969273</v>
      </c>
      <c r="M194" s="59"/>
      <c r="N194" s="59"/>
      <c r="O194" s="58">
        <v>12802026</v>
      </c>
      <c r="P194" s="15">
        <f t="shared" si="66"/>
        <v>0.54581014184980747</v>
      </c>
      <c r="Q194" s="58">
        <v>0</v>
      </c>
      <c r="R194" s="93">
        <f t="shared" si="67"/>
        <v>0</v>
      </c>
      <c r="S194" s="73">
        <f t="shared" si="92"/>
        <v>323114</v>
      </c>
      <c r="T194" s="281">
        <f t="shared" si="71"/>
        <v>29.201446000903751</v>
      </c>
      <c r="U194" s="281"/>
      <c r="V194" s="131">
        <f t="shared" si="68"/>
        <v>1.3775858459720257E-2</v>
      </c>
      <c r="W194" s="54"/>
      <c r="X194" s="58">
        <v>0</v>
      </c>
      <c r="Y194" s="58">
        <v>0</v>
      </c>
      <c r="Z194" s="58">
        <v>0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232009</v>
      </c>
      <c r="AG194" s="58">
        <v>383</v>
      </c>
      <c r="AH194" s="58">
        <v>8681946</v>
      </c>
      <c r="AI194" s="58">
        <v>3873</v>
      </c>
      <c r="AJ194" s="58">
        <v>1112005</v>
      </c>
      <c r="AK194" s="58">
        <v>6817220</v>
      </c>
      <c r="AL194" s="58">
        <v>45705776</v>
      </c>
      <c r="AM194" s="58">
        <v>0</v>
      </c>
      <c r="AN194" s="58">
        <v>0</v>
      </c>
      <c r="AO194" s="58">
        <v>0</v>
      </c>
      <c r="AP194" s="58">
        <v>0</v>
      </c>
      <c r="AQ194" s="58">
        <v>303990</v>
      </c>
      <c r="AR194" s="58">
        <v>1860470</v>
      </c>
      <c r="AS194" s="58">
        <v>0</v>
      </c>
      <c r="AT194" s="58">
        <v>0</v>
      </c>
      <c r="AU194" s="58">
        <v>0</v>
      </c>
      <c r="AV194" s="61">
        <v>0</v>
      </c>
      <c r="AW194" s="93">
        <f t="shared" si="69"/>
        <v>0</v>
      </c>
      <c r="AX194" s="58">
        <v>0</v>
      </c>
      <c r="AY194" s="58">
        <v>0</v>
      </c>
      <c r="AZ194" s="58">
        <v>0</v>
      </c>
      <c r="BA194" s="58">
        <v>0</v>
      </c>
      <c r="BB194" s="58">
        <v>0</v>
      </c>
      <c r="BC194" s="58">
        <v>0</v>
      </c>
      <c r="BD194" s="58">
        <v>0</v>
      </c>
      <c r="BE194" s="58">
        <v>0</v>
      </c>
      <c r="BF194" s="58">
        <v>0</v>
      </c>
      <c r="BG194" s="58">
        <v>0</v>
      </c>
      <c r="BH194" s="58">
        <v>0</v>
      </c>
      <c r="BI194" s="58">
        <v>0</v>
      </c>
      <c r="BJ194" s="58">
        <v>0</v>
      </c>
      <c r="BK194" s="58">
        <v>0</v>
      </c>
      <c r="BL194" s="58">
        <v>0</v>
      </c>
      <c r="BM194" s="19">
        <v>7442203</v>
      </c>
      <c r="BN194" s="32">
        <f t="shared" si="83"/>
        <v>672.58951649344783</v>
      </c>
      <c r="BO194" s="281"/>
      <c r="BP194" s="19">
        <v>37242664</v>
      </c>
      <c r="BQ194" s="19">
        <v>296491040</v>
      </c>
      <c r="BR194" s="19">
        <v>341175904</v>
      </c>
      <c r="BS194" s="19">
        <v>5793.3100599999998</v>
      </c>
      <c r="BT194" s="19">
        <v>11065</v>
      </c>
      <c r="BU194" s="4"/>
      <c r="BV194" s="175">
        <f t="shared" si="72"/>
        <v>0.69446704442560825</v>
      </c>
    </row>
    <row r="195" spans="1:74" s="20" customFormat="1" x14ac:dyDescent="0.25">
      <c r="A195" s="48" t="s">
        <v>147</v>
      </c>
      <c r="B195" s="252"/>
      <c r="C195" s="88">
        <v>0</v>
      </c>
      <c r="D195" s="141">
        <v>2004</v>
      </c>
      <c r="E195" s="57">
        <v>20</v>
      </c>
      <c r="F195" s="58">
        <v>45665088</v>
      </c>
      <c r="G195" s="58">
        <v>23054060</v>
      </c>
      <c r="H195" s="179">
        <f t="shared" si="84"/>
        <v>1.019593624845363</v>
      </c>
      <c r="I195" s="58">
        <f t="shared" si="70"/>
        <v>22611028</v>
      </c>
      <c r="J195" s="59"/>
      <c r="K195" s="59">
        <f t="shared" si="64"/>
        <v>22611028</v>
      </c>
      <c r="L195" s="59">
        <f t="shared" si="65"/>
        <v>2043.4729326705828</v>
      </c>
      <c r="M195" s="59"/>
      <c r="N195" s="59"/>
      <c r="O195" s="58">
        <v>11139567</v>
      </c>
      <c r="P195" s="15">
        <f t="shared" si="66"/>
        <v>0.49266079366227844</v>
      </c>
      <c r="Q195" s="58">
        <v>0</v>
      </c>
      <c r="R195" s="93">
        <f t="shared" si="67"/>
        <v>0</v>
      </c>
      <c r="S195" s="73">
        <f t="shared" si="92"/>
        <v>337938</v>
      </c>
      <c r="T195" s="281">
        <f t="shared" si="71"/>
        <v>30.54116583822865</v>
      </c>
      <c r="U195" s="281"/>
      <c r="V195" s="131">
        <f t="shared" si="68"/>
        <v>1.494571586926521E-2</v>
      </c>
      <c r="W195" s="54"/>
      <c r="X195" s="58">
        <v>0</v>
      </c>
      <c r="Y195" s="58">
        <v>0</v>
      </c>
      <c r="Z195" s="58">
        <v>0</v>
      </c>
      <c r="AA195" s="58">
        <v>0</v>
      </c>
      <c r="AB195" s="58">
        <v>0</v>
      </c>
      <c r="AC195" s="58">
        <v>0</v>
      </c>
      <c r="AD195" s="58">
        <v>0</v>
      </c>
      <c r="AE195" s="58">
        <v>0</v>
      </c>
      <c r="AF195" s="58">
        <v>145429</v>
      </c>
      <c r="AG195" s="58">
        <v>243</v>
      </c>
      <c r="AH195" s="58">
        <v>9375097</v>
      </c>
      <c r="AI195" s="58">
        <v>610</v>
      </c>
      <c r="AJ195" s="58">
        <v>1261240</v>
      </c>
      <c r="AK195" s="58">
        <v>7477637</v>
      </c>
      <c r="AL195" s="58">
        <v>36289992</v>
      </c>
      <c r="AM195" s="58">
        <v>0</v>
      </c>
      <c r="AN195" s="58">
        <v>0</v>
      </c>
      <c r="AO195" s="58">
        <v>0</v>
      </c>
      <c r="AP195" s="58">
        <v>0</v>
      </c>
      <c r="AQ195" s="58">
        <v>351757</v>
      </c>
      <c r="AR195" s="58">
        <v>1896607</v>
      </c>
      <c r="AS195" s="58">
        <v>0</v>
      </c>
      <c r="AT195" s="58">
        <v>0</v>
      </c>
      <c r="AU195" s="58">
        <v>0</v>
      </c>
      <c r="AV195" s="61">
        <v>0</v>
      </c>
      <c r="AW195" s="93">
        <f t="shared" si="69"/>
        <v>0</v>
      </c>
      <c r="AX195" s="58">
        <v>0</v>
      </c>
      <c r="AY195" s="58">
        <v>0</v>
      </c>
      <c r="AZ195" s="58">
        <v>0</v>
      </c>
      <c r="BA195" s="58">
        <v>0</v>
      </c>
      <c r="BB195" s="58">
        <v>0</v>
      </c>
      <c r="BC195" s="58">
        <v>0</v>
      </c>
      <c r="BD195" s="58">
        <v>0</v>
      </c>
      <c r="BE195" s="58">
        <v>0</v>
      </c>
      <c r="BF195" s="58">
        <v>0</v>
      </c>
      <c r="BG195" s="58">
        <v>0</v>
      </c>
      <c r="BH195" s="58">
        <v>0</v>
      </c>
      <c r="BI195" s="58">
        <v>0</v>
      </c>
      <c r="BJ195" s="58">
        <v>0</v>
      </c>
      <c r="BK195" s="58">
        <v>0</v>
      </c>
      <c r="BL195" s="58">
        <v>0</v>
      </c>
      <c r="BM195" s="19">
        <v>7048520</v>
      </c>
      <c r="BN195" s="32">
        <f t="shared" si="83"/>
        <v>637.01039313149568</v>
      </c>
      <c r="BO195" s="281"/>
      <c r="BP195" s="19">
        <v>-33874112</v>
      </c>
      <c r="BQ195" s="19">
        <v>300735040</v>
      </c>
      <c r="BR195" s="19">
        <v>273909440</v>
      </c>
      <c r="BS195" s="19">
        <v>5783.2700199999999</v>
      </c>
      <c r="BT195" s="19">
        <v>11065</v>
      </c>
      <c r="BU195" s="4"/>
      <c r="BV195" s="175">
        <f t="shared" si="72"/>
        <v>0.69359977253288529</v>
      </c>
    </row>
    <row r="196" spans="1:74" s="20" customFormat="1" x14ac:dyDescent="0.25">
      <c r="A196" s="48" t="s">
        <v>147</v>
      </c>
      <c r="B196" s="252"/>
      <c r="C196" s="88">
        <v>0</v>
      </c>
      <c r="D196" s="141">
        <v>2005</v>
      </c>
      <c r="E196" s="57">
        <v>20</v>
      </c>
      <c r="F196" s="58">
        <v>45033568</v>
      </c>
      <c r="G196" s="58">
        <v>21606984</v>
      </c>
      <c r="H196" s="179">
        <f t="shared" si="84"/>
        <v>0.92232755744499495</v>
      </c>
      <c r="I196" s="58">
        <f t="shared" si="70"/>
        <v>23426584</v>
      </c>
      <c r="J196" s="59"/>
      <c r="K196" s="59">
        <f t="shared" si="64"/>
        <v>23426584</v>
      </c>
      <c r="L196" s="59">
        <f t="shared" si="65"/>
        <v>2054.6030520961235</v>
      </c>
      <c r="M196" s="59"/>
      <c r="N196" s="59"/>
      <c r="O196" s="58">
        <v>12354388</v>
      </c>
      <c r="P196" s="31">
        <f t="shared" si="66"/>
        <v>0.52736617511114725</v>
      </c>
      <c r="Q196" s="58">
        <v>0</v>
      </c>
      <c r="R196" s="93">
        <f t="shared" si="67"/>
        <v>0</v>
      </c>
      <c r="S196" s="73">
        <f t="shared" si="92"/>
        <v>566332</v>
      </c>
      <c r="T196" s="281">
        <f t="shared" si="71"/>
        <v>49.669531661112089</v>
      </c>
      <c r="U196" s="281"/>
      <c r="V196" s="131">
        <f t="shared" si="68"/>
        <v>2.4174758044109203E-2</v>
      </c>
      <c r="W196" s="54"/>
      <c r="X196" s="58">
        <v>0</v>
      </c>
      <c r="Y196" s="58">
        <v>0</v>
      </c>
      <c r="Z196" s="58">
        <v>0</v>
      </c>
      <c r="AA196" s="58">
        <v>0</v>
      </c>
      <c r="AB196" s="58">
        <v>0</v>
      </c>
      <c r="AC196" s="58">
        <v>0</v>
      </c>
      <c r="AD196" s="58">
        <v>0</v>
      </c>
      <c r="AE196" s="58">
        <v>0</v>
      </c>
      <c r="AF196" s="58">
        <v>108733</v>
      </c>
      <c r="AG196" s="58">
        <v>0</v>
      </c>
      <c r="AH196" s="58">
        <v>8995743</v>
      </c>
      <c r="AI196" s="58">
        <v>269</v>
      </c>
      <c r="AJ196" s="58">
        <v>1049407</v>
      </c>
      <c r="AK196" s="58">
        <v>6985545</v>
      </c>
      <c r="AL196" s="58">
        <v>36037824</v>
      </c>
      <c r="AM196" s="58">
        <v>0</v>
      </c>
      <c r="AN196" s="58">
        <v>0</v>
      </c>
      <c r="AO196" s="58">
        <v>0</v>
      </c>
      <c r="AP196" s="58">
        <v>0</v>
      </c>
      <c r="AQ196" s="58">
        <v>351981</v>
      </c>
      <c r="AR196" s="58">
        <v>2009599</v>
      </c>
      <c r="AS196" s="58">
        <v>330</v>
      </c>
      <c r="AT196" s="58">
        <v>0</v>
      </c>
      <c r="AU196" s="58">
        <v>0</v>
      </c>
      <c r="AV196" s="61">
        <v>0</v>
      </c>
      <c r="AW196" s="93">
        <f t="shared" si="69"/>
        <v>0</v>
      </c>
      <c r="AX196" s="58">
        <v>0</v>
      </c>
      <c r="AY196" s="58">
        <v>0</v>
      </c>
      <c r="AZ196" s="58">
        <v>0</v>
      </c>
      <c r="BA196" s="58">
        <v>0</v>
      </c>
      <c r="BB196" s="58">
        <v>0</v>
      </c>
      <c r="BC196" s="58">
        <v>0</v>
      </c>
      <c r="BD196" s="58">
        <v>0</v>
      </c>
      <c r="BE196" s="58">
        <v>0</v>
      </c>
      <c r="BF196" s="58">
        <v>0</v>
      </c>
      <c r="BG196" s="58">
        <v>0</v>
      </c>
      <c r="BH196" s="58">
        <v>0</v>
      </c>
      <c r="BI196" s="58">
        <v>0</v>
      </c>
      <c r="BJ196" s="58">
        <v>0</v>
      </c>
      <c r="BK196" s="58">
        <v>0</v>
      </c>
      <c r="BL196" s="58">
        <v>0</v>
      </c>
      <c r="BM196" s="19">
        <v>7479844</v>
      </c>
      <c r="BN196" s="32">
        <f t="shared" si="83"/>
        <v>656.01157691633045</v>
      </c>
      <c r="BO196" s="281"/>
      <c r="BP196" s="19">
        <v>-141307152</v>
      </c>
      <c r="BQ196" s="19">
        <v>354180928</v>
      </c>
      <c r="BR196" s="19">
        <v>220353632</v>
      </c>
      <c r="BS196" s="19">
        <v>5784.7202100000004</v>
      </c>
      <c r="BT196" s="19">
        <v>11402</v>
      </c>
      <c r="BU196" s="4"/>
      <c r="BV196" s="175">
        <f t="shared" si="72"/>
        <v>0.70872603739869378</v>
      </c>
    </row>
    <row r="197" spans="1:74" s="20" customFormat="1" ht="17.25" customHeight="1" x14ac:dyDescent="0.25">
      <c r="A197" s="48" t="s">
        <v>147</v>
      </c>
      <c r="B197" s="252"/>
      <c r="C197" s="88">
        <v>0</v>
      </c>
      <c r="D197" s="142">
        <v>2006</v>
      </c>
      <c r="E197" s="62">
        <v>20</v>
      </c>
      <c r="F197" s="63">
        <v>45799952</v>
      </c>
      <c r="G197" s="63">
        <v>19742728</v>
      </c>
      <c r="H197" s="179">
        <f t="shared" ref="H197:H221" si="93">G197/I197</f>
        <v>0.75766812305102027</v>
      </c>
      <c r="I197" s="63">
        <f t="shared" si="70"/>
        <v>26057224</v>
      </c>
      <c r="J197" s="59"/>
      <c r="K197" s="59">
        <f t="shared" si="64"/>
        <v>26057224</v>
      </c>
      <c r="L197" s="59">
        <f t="shared" si="65"/>
        <v>2285.3204700929659</v>
      </c>
      <c r="M197" s="59"/>
      <c r="N197" s="59"/>
      <c r="O197" s="63">
        <v>12218502</v>
      </c>
      <c r="P197" s="29">
        <f t="shared" si="66"/>
        <v>0.46891034900724649</v>
      </c>
      <c r="Q197" s="63">
        <v>0</v>
      </c>
      <c r="R197" s="94">
        <f t="shared" si="67"/>
        <v>0</v>
      </c>
      <c r="S197" s="58">
        <f t="shared" ref="S197:S205" si="94">SUM(W197:AE197)</f>
        <v>3846228</v>
      </c>
      <c r="T197" s="281">
        <f t="shared" si="71"/>
        <v>337.32924048412559</v>
      </c>
      <c r="U197" s="281"/>
      <c r="V197" s="131">
        <f t="shared" si="68"/>
        <v>0.14760697455722835</v>
      </c>
      <c r="W197" s="127">
        <v>873212</v>
      </c>
      <c r="X197" s="127">
        <v>1208138</v>
      </c>
      <c r="Y197" s="127">
        <v>479801</v>
      </c>
      <c r="Z197" s="127">
        <v>649056</v>
      </c>
      <c r="AA197" s="19"/>
      <c r="AB197" s="127">
        <v>636021</v>
      </c>
      <c r="AC197" s="19"/>
      <c r="AD197" s="19"/>
      <c r="AE197" s="19"/>
      <c r="AF197" s="63">
        <v>0</v>
      </c>
      <c r="AG197" s="63">
        <v>29918</v>
      </c>
      <c r="AH197" s="63">
        <v>8456459</v>
      </c>
      <c r="AI197" s="63">
        <v>0</v>
      </c>
      <c r="AJ197" s="63">
        <v>1118560</v>
      </c>
      <c r="AK197" s="63">
        <v>6186558</v>
      </c>
      <c r="AL197" s="63">
        <v>37343492</v>
      </c>
      <c r="AM197" s="127">
        <v>34602</v>
      </c>
      <c r="AN197" s="127">
        <v>88391</v>
      </c>
      <c r="AO197" s="127">
        <v>69568</v>
      </c>
      <c r="AQ197" s="63">
        <v>417475</v>
      </c>
      <c r="AR197" s="63">
        <v>2047422</v>
      </c>
      <c r="AS197" s="63">
        <v>0</v>
      </c>
      <c r="AT197" s="63">
        <v>0</v>
      </c>
      <c r="AU197" s="63">
        <v>0</v>
      </c>
      <c r="AV197" s="27">
        <v>0</v>
      </c>
      <c r="AW197" s="94">
        <f t="shared" si="69"/>
        <v>0</v>
      </c>
      <c r="AX197" s="63">
        <v>0</v>
      </c>
      <c r="AY197" s="63">
        <v>0</v>
      </c>
      <c r="AZ197" s="63">
        <v>0</v>
      </c>
      <c r="BA197" s="63">
        <v>0</v>
      </c>
      <c r="BB197" s="63">
        <v>0</v>
      </c>
      <c r="BC197" s="63">
        <v>0</v>
      </c>
      <c r="BD197" s="63">
        <v>0</v>
      </c>
      <c r="BE197" s="63">
        <v>0</v>
      </c>
      <c r="BF197" s="63">
        <v>0</v>
      </c>
      <c r="BG197" s="63">
        <v>0</v>
      </c>
      <c r="BH197" s="63">
        <v>0</v>
      </c>
      <c r="BI197" s="63">
        <v>0</v>
      </c>
      <c r="BJ197" s="63">
        <v>0</v>
      </c>
      <c r="BK197" s="63">
        <v>0</v>
      </c>
      <c r="BL197" s="63">
        <v>0</v>
      </c>
      <c r="BM197" s="19">
        <v>3971504</v>
      </c>
      <c r="BN197" s="32">
        <f t="shared" si="83"/>
        <v>348.31643571303277</v>
      </c>
      <c r="BO197" s="281"/>
      <c r="BP197" s="19">
        <v>-1917692</v>
      </c>
      <c r="BQ197" s="19">
        <v>336210880</v>
      </c>
      <c r="BR197" s="19">
        <v>338264704</v>
      </c>
      <c r="BS197" s="19">
        <v>5828.9199200000003</v>
      </c>
      <c r="BT197" s="19">
        <v>11402</v>
      </c>
      <c r="BU197" s="4"/>
      <c r="BV197" s="175">
        <f t="shared" si="72"/>
        <v>0.71253190041063252</v>
      </c>
    </row>
    <row r="198" spans="1:74" s="20" customFormat="1" ht="17.25" customHeight="1" x14ac:dyDescent="0.25">
      <c r="A198" s="48" t="s">
        <v>147</v>
      </c>
      <c r="B198" s="252"/>
      <c r="C198" s="88">
        <v>0</v>
      </c>
      <c r="D198" s="142">
        <v>2007</v>
      </c>
      <c r="E198" s="62">
        <v>20</v>
      </c>
      <c r="F198" s="63">
        <v>56756056</v>
      </c>
      <c r="G198" s="63">
        <v>23755778</v>
      </c>
      <c r="H198" s="179">
        <f t="shared" si="93"/>
        <v>0.71986599628039494</v>
      </c>
      <c r="I198" s="63">
        <f t="shared" si="70"/>
        <v>33000278</v>
      </c>
      <c r="J198" s="59"/>
      <c r="K198" s="59">
        <f t="shared" si="64"/>
        <v>33000278</v>
      </c>
      <c r="L198" s="59">
        <f t="shared" si="65"/>
        <v>2894.2534643045078</v>
      </c>
      <c r="M198" s="59"/>
      <c r="N198" s="59"/>
      <c r="O198" s="63">
        <v>13685565</v>
      </c>
      <c r="P198" s="29">
        <f t="shared" si="66"/>
        <v>0.41471059728648346</v>
      </c>
      <c r="Q198" s="63">
        <v>0</v>
      </c>
      <c r="R198" s="94">
        <f t="shared" si="67"/>
        <v>0</v>
      </c>
      <c r="S198" s="58">
        <f t="shared" si="94"/>
        <v>4214130</v>
      </c>
      <c r="T198" s="281">
        <f t="shared" si="71"/>
        <v>369.59568496754957</v>
      </c>
      <c r="U198" s="281"/>
      <c r="V198" s="131">
        <f t="shared" si="68"/>
        <v>0.12769983331655568</v>
      </c>
      <c r="W198" s="127">
        <v>2303</v>
      </c>
      <c r="X198" s="127">
        <v>1799830</v>
      </c>
      <c r="Y198" s="127">
        <v>807258</v>
      </c>
      <c r="Z198" s="127">
        <v>1016983</v>
      </c>
      <c r="AA198" s="19"/>
      <c r="AB198" s="127">
        <v>567756</v>
      </c>
      <c r="AC198" s="127">
        <v>20000</v>
      </c>
      <c r="AD198" s="19"/>
      <c r="AE198" s="19"/>
      <c r="AF198" s="63">
        <v>1714</v>
      </c>
      <c r="AG198" s="63">
        <v>775</v>
      </c>
      <c r="AH198" s="63">
        <v>13483664</v>
      </c>
      <c r="AI198" s="63">
        <v>4164</v>
      </c>
      <c r="AJ198" s="63">
        <v>1287585</v>
      </c>
      <c r="AK198" s="63">
        <v>10854351</v>
      </c>
      <c r="AL198" s="63">
        <v>43272392</v>
      </c>
      <c r="AM198" s="127">
        <v>62747</v>
      </c>
      <c r="AN198" s="127">
        <v>137023</v>
      </c>
      <c r="AO198" s="127">
        <v>74806</v>
      </c>
      <c r="AQ198" s="63">
        <v>327621</v>
      </c>
      <c r="AR198" s="63">
        <v>2349798</v>
      </c>
      <c r="AS198" s="63">
        <v>0</v>
      </c>
      <c r="AT198" s="63">
        <v>0</v>
      </c>
      <c r="AU198" s="63">
        <v>0</v>
      </c>
      <c r="AV198" s="27">
        <v>0</v>
      </c>
      <c r="AW198" s="94">
        <f t="shared" si="69"/>
        <v>0</v>
      </c>
      <c r="AX198" s="63">
        <v>0</v>
      </c>
      <c r="AY198" s="63">
        <v>0</v>
      </c>
      <c r="AZ198" s="63">
        <v>0</v>
      </c>
      <c r="BA198" s="63">
        <v>0</v>
      </c>
      <c r="BB198" s="63">
        <v>0</v>
      </c>
      <c r="BC198" s="63">
        <v>0</v>
      </c>
      <c r="BD198" s="63">
        <v>0</v>
      </c>
      <c r="BE198" s="63">
        <v>0</v>
      </c>
      <c r="BF198" s="63">
        <v>0</v>
      </c>
      <c r="BG198" s="63">
        <v>0</v>
      </c>
      <c r="BH198" s="63">
        <v>0</v>
      </c>
      <c r="BI198" s="63">
        <v>0</v>
      </c>
      <c r="BJ198" s="63">
        <v>0</v>
      </c>
      <c r="BK198" s="63">
        <v>0</v>
      </c>
      <c r="BL198" s="63">
        <v>0</v>
      </c>
      <c r="BM198" s="19">
        <v>3939441</v>
      </c>
      <c r="BN198" s="32">
        <f t="shared" si="83"/>
        <v>345.50438519557974</v>
      </c>
      <c r="BO198" s="281"/>
      <c r="BP198" s="19">
        <v>55594384</v>
      </c>
      <c r="BQ198" s="19">
        <v>301833088</v>
      </c>
      <c r="BR198" s="19">
        <v>361366912</v>
      </c>
      <c r="BS198" s="19">
        <v>5857.8701199999996</v>
      </c>
      <c r="BT198" s="19">
        <v>11402</v>
      </c>
      <c r="BU198" s="4"/>
      <c r="BV198" s="175">
        <f t="shared" si="72"/>
        <v>0.71500907841397321</v>
      </c>
    </row>
    <row r="199" spans="1:74" s="20" customFormat="1" ht="17.25" customHeight="1" x14ac:dyDescent="0.25">
      <c r="A199" s="48" t="s">
        <v>147</v>
      </c>
      <c r="B199" s="252"/>
      <c r="C199" s="88">
        <v>0</v>
      </c>
      <c r="D199" s="142">
        <v>2008</v>
      </c>
      <c r="E199" s="62">
        <v>20</v>
      </c>
      <c r="F199" s="63">
        <v>58347784</v>
      </c>
      <c r="G199" s="63">
        <v>23813704</v>
      </c>
      <c r="H199" s="179">
        <f t="shared" si="93"/>
        <v>0.68957111352032541</v>
      </c>
      <c r="I199" s="63">
        <f t="shared" si="70"/>
        <v>34534080</v>
      </c>
      <c r="J199" s="59"/>
      <c r="K199" s="59">
        <f t="shared" si="64"/>
        <v>34534080</v>
      </c>
      <c r="L199" s="59">
        <f t="shared" si="65"/>
        <v>3028.7738993159096</v>
      </c>
      <c r="M199" s="59"/>
      <c r="N199" s="59"/>
      <c r="O199" s="63">
        <v>13471430</v>
      </c>
      <c r="P199" s="29">
        <f t="shared" si="66"/>
        <v>0.39009088992670427</v>
      </c>
      <c r="Q199" s="63">
        <v>0</v>
      </c>
      <c r="R199" s="94">
        <f t="shared" si="67"/>
        <v>0</v>
      </c>
      <c r="S199" s="58">
        <f t="shared" si="94"/>
        <v>5025395</v>
      </c>
      <c r="T199" s="281">
        <f t="shared" si="71"/>
        <v>440.74679880722681</v>
      </c>
      <c r="U199" s="281"/>
      <c r="V199" s="131">
        <f t="shared" si="68"/>
        <v>0.1455198748598486</v>
      </c>
      <c r="W199" s="127">
        <v>34415</v>
      </c>
      <c r="X199" s="127">
        <v>2326890</v>
      </c>
      <c r="Y199" s="127">
        <v>825596</v>
      </c>
      <c r="Z199" s="127">
        <v>1080207</v>
      </c>
      <c r="AA199" s="19"/>
      <c r="AB199" s="127">
        <v>734747</v>
      </c>
      <c r="AC199" s="127">
        <v>23540</v>
      </c>
      <c r="AD199" s="19"/>
      <c r="AE199" s="19"/>
      <c r="AF199" s="63">
        <v>862</v>
      </c>
      <c r="AG199" s="63">
        <v>1375</v>
      </c>
      <c r="AH199" s="63">
        <v>14827760</v>
      </c>
      <c r="AI199" s="63">
        <v>0</v>
      </c>
      <c r="AJ199" s="63">
        <v>739842</v>
      </c>
      <c r="AK199" s="63">
        <v>10995485</v>
      </c>
      <c r="AL199" s="63">
        <v>43520024</v>
      </c>
      <c r="AM199" s="127">
        <v>85598</v>
      </c>
      <c r="AN199" s="127">
        <v>295789</v>
      </c>
      <c r="AO199" s="127">
        <v>77329</v>
      </c>
      <c r="AQ199" s="63">
        <v>468789</v>
      </c>
      <c r="AR199" s="63">
        <v>3372184</v>
      </c>
      <c r="AS199" s="63">
        <v>0</v>
      </c>
      <c r="AT199" s="63">
        <v>0</v>
      </c>
      <c r="AU199" s="63">
        <v>0</v>
      </c>
      <c r="AV199" s="27">
        <v>0</v>
      </c>
      <c r="AW199" s="94">
        <f t="shared" si="69"/>
        <v>0</v>
      </c>
      <c r="AX199" s="63">
        <v>0</v>
      </c>
      <c r="AY199" s="63">
        <v>0</v>
      </c>
      <c r="AZ199" s="63">
        <v>0</v>
      </c>
      <c r="BA199" s="63">
        <v>0</v>
      </c>
      <c r="BB199" s="63">
        <v>0</v>
      </c>
      <c r="BC199" s="63">
        <v>0</v>
      </c>
      <c r="BD199" s="63">
        <v>0</v>
      </c>
      <c r="BE199" s="63">
        <v>0</v>
      </c>
      <c r="BF199" s="63">
        <v>0</v>
      </c>
      <c r="BG199" s="63">
        <v>0</v>
      </c>
      <c r="BH199" s="63">
        <v>0</v>
      </c>
      <c r="BI199" s="63">
        <v>0</v>
      </c>
      <c r="BJ199" s="63">
        <v>0</v>
      </c>
      <c r="BK199" s="63">
        <v>0</v>
      </c>
      <c r="BL199" s="63">
        <v>0</v>
      </c>
      <c r="BM199" s="19">
        <v>3370395</v>
      </c>
      <c r="BN199" s="32">
        <f t="shared" si="83"/>
        <v>295.59682511840026</v>
      </c>
      <c r="BO199" s="281"/>
      <c r="BP199" s="19">
        <v>-62067424</v>
      </c>
      <c r="BQ199" s="19">
        <v>346832000</v>
      </c>
      <c r="BR199" s="19">
        <v>288134976</v>
      </c>
      <c r="BS199" s="19">
        <v>5871.8701199999996</v>
      </c>
      <c r="BT199" s="19">
        <v>11402</v>
      </c>
      <c r="BU199" s="4"/>
      <c r="BV199" s="175">
        <f t="shared" si="72"/>
        <v>0.71620262629836606</v>
      </c>
    </row>
    <row r="200" spans="1:74" s="20" customFormat="1" ht="17.25" customHeight="1" x14ac:dyDescent="0.25">
      <c r="A200" s="48" t="s">
        <v>147</v>
      </c>
      <c r="B200" s="252"/>
      <c r="C200" s="88">
        <v>0</v>
      </c>
      <c r="D200" s="142">
        <v>2009</v>
      </c>
      <c r="E200" s="62">
        <v>20</v>
      </c>
      <c r="F200" s="63">
        <v>59134416</v>
      </c>
      <c r="G200" s="63">
        <v>22585932</v>
      </c>
      <c r="H200" s="179">
        <f t="shared" si="93"/>
        <v>0.61797178783119977</v>
      </c>
      <c r="I200" s="63">
        <f t="shared" si="70"/>
        <v>36548484</v>
      </c>
      <c r="J200" s="59"/>
      <c r="K200" s="59">
        <f t="shared" si="64"/>
        <v>36548484</v>
      </c>
      <c r="L200" s="59">
        <f t="shared" si="65"/>
        <v>3205.4450096474302</v>
      </c>
      <c r="M200" s="59"/>
      <c r="N200" s="59"/>
      <c r="O200" s="63">
        <v>9358365</v>
      </c>
      <c r="P200" s="29">
        <f t="shared" si="66"/>
        <v>0.25605343849556111</v>
      </c>
      <c r="Q200" s="63">
        <v>0</v>
      </c>
      <c r="R200" s="94">
        <f t="shared" si="67"/>
        <v>0</v>
      </c>
      <c r="S200" s="58">
        <f t="shared" si="94"/>
        <v>5265519</v>
      </c>
      <c r="T200" s="281">
        <f t="shared" si="71"/>
        <v>461.80661287493422</v>
      </c>
      <c r="U200" s="281"/>
      <c r="V200" s="131">
        <f t="shared" si="68"/>
        <v>0.14406942296156525</v>
      </c>
      <c r="W200" s="127">
        <v>43497</v>
      </c>
      <c r="X200" s="127">
        <v>2376261</v>
      </c>
      <c r="Y200" s="127">
        <v>882082</v>
      </c>
      <c r="Z200" s="127">
        <v>1126200</v>
      </c>
      <c r="AA200" s="19"/>
      <c r="AB200" s="127">
        <v>861007</v>
      </c>
      <c r="AC200" s="127">
        <v>-23528</v>
      </c>
      <c r="AD200" s="19"/>
      <c r="AE200" s="19"/>
      <c r="AF200" s="63">
        <v>1502984</v>
      </c>
      <c r="AG200" s="63">
        <v>19102</v>
      </c>
      <c r="AH200" s="63">
        <v>19334100</v>
      </c>
      <c r="AI200" s="63">
        <v>4813</v>
      </c>
      <c r="AJ200" s="63">
        <v>658954</v>
      </c>
      <c r="AK200" s="63">
        <v>14264496</v>
      </c>
      <c r="AL200" s="63">
        <v>39800316</v>
      </c>
      <c r="AM200" s="127">
        <v>61982</v>
      </c>
      <c r="AN200" s="127">
        <v>135042</v>
      </c>
      <c r="AO200" s="127">
        <v>114223</v>
      </c>
      <c r="AQ200" s="63">
        <v>428563</v>
      </c>
      <c r="AR200" s="63">
        <v>4734441</v>
      </c>
      <c r="AS200" s="63">
        <v>0</v>
      </c>
      <c r="AT200" s="63">
        <v>0</v>
      </c>
      <c r="AU200" s="63">
        <v>0</v>
      </c>
      <c r="AV200" s="27">
        <v>0</v>
      </c>
      <c r="AW200" s="94">
        <f t="shared" si="69"/>
        <v>0</v>
      </c>
      <c r="AX200" s="63">
        <v>0</v>
      </c>
      <c r="AY200" s="63">
        <v>0</v>
      </c>
      <c r="AZ200" s="63">
        <v>0</v>
      </c>
      <c r="BA200" s="63">
        <v>0</v>
      </c>
      <c r="BB200" s="63">
        <v>0</v>
      </c>
      <c r="BC200" s="63">
        <v>0</v>
      </c>
      <c r="BD200" s="63">
        <v>0</v>
      </c>
      <c r="BE200" s="63">
        <v>0</v>
      </c>
      <c r="BF200" s="63">
        <v>0</v>
      </c>
      <c r="BG200" s="63">
        <v>0</v>
      </c>
      <c r="BH200" s="63">
        <v>0</v>
      </c>
      <c r="BI200" s="63">
        <v>0</v>
      </c>
      <c r="BJ200" s="63">
        <v>0</v>
      </c>
      <c r="BK200" s="63">
        <v>0</v>
      </c>
      <c r="BL200" s="63">
        <v>0</v>
      </c>
      <c r="BM200" s="19">
        <v>3163649</v>
      </c>
      <c r="BN200" s="32">
        <f t="shared" si="83"/>
        <v>277.46439221189263</v>
      </c>
      <c r="BO200" s="281"/>
      <c r="BP200" s="19">
        <v>192393232</v>
      </c>
      <c r="BQ200" s="19">
        <v>228572816</v>
      </c>
      <c r="BR200" s="19">
        <v>424129696</v>
      </c>
      <c r="BS200" s="19">
        <v>6023.6098599999996</v>
      </c>
      <c r="BT200" s="19">
        <v>11402</v>
      </c>
      <c r="BU200" s="4"/>
      <c r="BV200" s="175">
        <f t="shared" si="72"/>
        <v>0.72895940209090704</v>
      </c>
    </row>
    <row r="201" spans="1:74" s="20" customFormat="1" ht="17.25" customHeight="1" x14ac:dyDescent="0.25">
      <c r="A201" s="48" t="s">
        <v>147</v>
      </c>
      <c r="B201" s="252"/>
      <c r="C201" s="88">
        <v>0</v>
      </c>
      <c r="D201" s="142">
        <v>2010</v>
      </c>
      <c r="E201" s="62">
        <v>20</v>
      </c>
      <c r="F201" s="63">
        <v>62721984</v>
      </c>
      <c r="G201" s="63">
        <v>28781258</v>
      </c>
      <c r="H201" s="179">
        <f t="shared" si="93"/>
        <v>0.84798592699519748</v>
      </c>
      <c r="I201" s="63">
        <f t="shared" si="70"/>
        <v>33940726</v>
      </c>
      <c r="J201" s="59"/>
      <c r="K201" s="59">
        <f t="shared" si="64"/>
        <v>33940726</v>
      </c>
      <c r="L201" s="59">
        <f t="shared" si="65"/>
        <v>2857.6851056664141</v>
      </c>
      <c r="M201" s="59"/>
      <c r="N201" s="59"/>
      <c r="O201" s="63">
        <v>7237715</v>
      </c>
      <c r="P201" s="29">
        <f t="shared" si="66"/>
        <v>0.21324573316434067</v>
      </c>
      <c r="Q201" s="63">
        <v>0</v>
      </c>
      <c r="R201" s="94">
        <f t="shared" si="67"/>
        <v>0</v>
      </c>
      <c r="S201" s="58">
        <f t="shared" si="94"/>
        <v>5312584</v>
      </c>
      <c r="T201" s="281">
        <f t="shared" si="71"/>
        <v>447.30015997305719</v>
      </c>
      <c r="U201" s="281"/>
      <c r="V201" s="131">
        <f t="shared" si="68"/>
        <v>0.15652534951668387</v>
      </c>
      <c r="W201" s="127">
        <v>6342</v>
      </c>
      <c r="X201" s="127">
        <v>2335399</v>
      </c>
      <c r="Y201" s="127">
        <v>877498</v>
      </c>
      <c r="Z201" s="127">
        <v>1132857</v>
      </c>
      <c r="AA201" s="19"/>
      <c r="AB201" s="127">
        <v>960488</v>
      </c>
      <c r="AC201" s="127">
        <v>0</v>
      </c>
      <c r="AD201" s="19"/>
      <c r="AE201" s="19"/>
      <c r="AF201" s="63">
        <v>2037513</v>
      </c>
      <c r="AG201" s="63">
        <v>15492</v>
      </c>
      <c r="AH201" s="63">
        <v>18227180</v>
      </c>
      <c r="AI201" s="63">
        <v>524</v>
      </c>
      <c r="AJ201" s="63">
        <v>623799</v>
      </c>
      <c r="AK201" s="63">
        <v>12834388</v>
      </c>
      <c r="AL201" s="63">
        <v>44494808</v>
      </c>
      <c r="AM201" s="127">
        <v>61763</v>
      </c>
      <c r="AN201" s="127">
        <v>190274</v>
      </c>
      <c r="AO201" s="127">
        <v>116872</v>
      </c>
      <c r="AQ201" s="63">
        <v>501937</v>
      </c>
      <c r="AR201" s="63">
        <v>5005607</v>
      </c>
      <c r="AS201" s="63">
        <v>2260</v>
      </c>
      <c r="AT201" s="63">
        <v>0</v>
      </c>
      <c r="AU201" s="63">
        <v>0</v>
      </c>
      <c r="AV201" s="27">
        <v>0</v>
      </c>
      <c r="AW201" s="94">
        <f t="shared" si="69"/>
        <v>0</v>
      </c>
      <c r="AX201" s="63">
        <v>0</v>
      </c>
      <c r="AY201" s="63">
        <v>0</v>
      </c>
      <c r="AZ201" s="63">
        <v>0</v>
      </c>
      <c r="BA201" s="63">
        <v>0</v>
      </c>
      <c r="BB201" s="63">
        <v>0</v>
      </c>
      <c r="BC201" s="63">
        <v>0</v>
      </c>
      <c r="BD201" s="63">
        <v>0</v>
      </c>
      <c r="BE201" s="63">
        <v>0</v>
      </c>
      <c r="BF201" s="63">
        <v>0</v>
      </c>
      <c r="BG201" s="63">
        <v>0</v>
      </c>
      <c r="BH201" s="63">
        <v>0</v>
      </c>
      <c r="BI201" s="63">
        <v>0</v>
      </c>
      <c r="BJ201" s="63">
        <v>0</v>
      </c>
      <c r="BK201" s="63">
        <v>0</v>
      </c>
      <c r="BL201" s="63">
        <v>0</v>
      </c>
      <c r="BM201" s="19">
        <v>3318289</v>
      </c>
      <c r="BN201" s="32">
        <f t="shared" si="83"/>
        <v>279.38780836911678</v>
      </c>
      <c r="BO201" s="281"/>
      <c r="BP201" s="19">
        <v>95072752</v>
      </c>
      <c r="BQ201" s="19">
        <v>301230752</v>
      </c>
      <c r="BR201" s="19">
        <v>399621792</v>
      </c>
      <c r="BS201" s="19">
        <v>6024.8901400000004</v>
      </c>
      <c r="BT201" s="19">
        <v>11877</v>
      </c>
      <c r="BU201" s="4"/>
      <c r="BV201" s="175">
        <f t="shared" si="72"/>
        <v>0.74947315171302009</v>
      </c>
    </row>
    <row r="202" spans="1:74" s="20" customFormat="1" ht="17.25" customHeight="1" x14ac:dyDescent="0.25">
      <c r="A202" s="48" t="s">
        <v>147</v>
      </c>
      <c r="B202" s="252"/>
      <c r="C202" s="88">
        <v>0</v>
      </c>
      <c r="D202" s="142">
        <v>2011</v>
      </c>
      <c r="E202" s="62">
        <v>20</v>
      </c>
      <c r="F202" s="63">
        <v>74415368</v>
      </c>
      <c r="G202" s="63">
        <v>37979020</v>
      </c>
      <c r="H202" s="179">
        <f t="shared" si="93"/>
        <v>1.0423388205645636</v>
      </c>
      <c r="I202" s="63">
        <f t="shared" si="70"/>
        <v>36436348</v>
      </c>
      <c r="J202" s="59"/>
      <c r="K202" s="59">
        <f t="shared" si="64"/>
        <v>36436348</v>
      </c>
      <c r="L202" s="59">
        <f t="shared" si="65"/>
        <v>3067.80735876063</v>
      </c>
      <c r="M202" s="59"/>
      <c r="N202" s="59"/>
      <c r="O202" s="63">
        <v>7685889</v>
      </c>
      <c r="P202" s="29">
        <f t="shared" si="66"/>
        <v>0.21094015788849091</v>
      </c>
      <c r="Q202" s="63">
        <v>0</v>
      </c>
      <c r="R202" s="94">
        <f t="shared" si="67"/>
        <v>0</v>
      </c>
      <c r="S202" s="58">
        <f t="shared" si="94"/>
        <v>5315507</v>
      </c>
      <c r="T202" s="281">
        <f t="shared" si="71"/>
        <v>447.54626589206026</v>
      </c>
      <c r="U202" s="281"/>
      <c r="V202" s="131">
        <f t="shared" si="68"/>
        <v>0.14588473575891853</v>
      </c>
      <c r="W202" s="127">
        <v>107</v>
      </c>
      <c r="X202" s="127">
        <v>2493825</v>
      </c>
      <c r="Y202" s="127">
        <v>833481</v>
      </c>
      <c r="Z202" s="127">
        <v>1073383</v>
      </c>
      <c r="AA202" s="19"/>
      <c r="AB202" s="127">
        <v>914711</v>
      </c>
      <c r="AC202" s="19"/>
      <c r="AD202" s="19"/>
      <c r="AE202" s="19"/>
      <c r="AF202" s="63">
        <v>1438001</v>
      </c>
      <c r="AG202" s="63">
        <v>256</v>
      </c>
      <c r="AH202" s="63">
        <v>20765796</v>
      </c>
      <c r="AI202" s="63">
        <v>288</v>
      </c>
      <c r="AJ202" s="63">
        <v>599215</v>
      </c>
      <c r="AK202" s="63">
        <v>15349677</v>
      </c>
      <c r="AL202" s="63">
        <v>53649568</v>
      </c>
      <c r="AM202" s="127">
        <v>56933</v>
      </c>
      <c r="AN202" s="127">
        <v>168810</v>
      </c>
      <c r="AO202" s="127">
        <v>265717</v>
      </c>
      <c r="AQ202" s="63">
        <v>631939</v>
      </c>
      <c r="AR202" s="63">
        <v>4924114</v>
      </c>
      <c r="AS202" s="63">
        <v>0</v>
      </c>
      <c r="AT202" s="63">
        <v>0</v>
      </c>
      <c r="AU202" s="63">
        <v>0</v>
      </c>
      <c r="AV202" s="27">
        <v>0</v>
      </c>
      <c r="AW202" s="94">
        <f t="shared" si="69"/>
        <v>0</v>
      </c>
      <c r="AX202" s="63">
        <v>0</v>
      </c>
      <c r="AY202" s="63">
        <v>0</v>
      </c>
      <c r="AZ202" s="63">
        <v>0</v>
      </c>
      <c r="BA202" s="63">
        <v>0</v>
      </c>
      <c r="BB202" s="63">
        <v>0</v>
      </c>
      <c r="BC202" s="63">
        <v>0</v>
      </c>
      <c r="BD202" s="63">
        <v>0</v>
      </c>
      <c r="BE202" s="63">
        <v>0</v>
      </c>
      <c r="BF202" s="63">
        <v>0</v>
      </c>
      <c r="BG202" s="63">
        <v>0</v>
      </c>
      <c r="BH202" s="63">
        <v>0</v>
      </c>
      <c r="BI202" s="63">
        <v>0</v>
      </c>
      <c r="BJ202" s="63">
        <v>0</v>
      </c>
      <c r="BK202" s="63">
        <v>0</v>
      </c>
      <c r="BL202" s="63">
        <v>0</v>
      </c>
      <c r="BM202" s="19">
        <v>3161554</v>
      </c>
      <c r="BN202" s="32">
        <f t="shared" si="83"/>
        <v>266.19129409783613</v>
      </c>
      <c r="BO202" s="281"/>
      <c r="BP202" s="19">
        <v>28969238</v>
      </c>
      <c r="BQ202" s="19">
        <v>315335008</v>
      </c>
      <c r="BR202" s="19">
        <v>347465792</v>
      </c>
      <c r="BS202" s="19">
        <v>6160.8300799999997</v>
      </c>
      <c r="BT202" s="19">
        <v>11877</v>
      </c>
      <c r="BU202" s="4"/>
      <c r="BV202" s="175">
        <f t="shared" si="72"/>
        <v>0.76062928997711898</v>
      </c>
    </row>
    <row r="203" spans="1:74" s="20" customFormat="1" ht="17.25" customHeight="1" x14ac:dyDescent="0.25">
      <c r="A203" s="48" t="s">
        <v>147</v>
      </c>
      <c r="B203" s="252"/>
      <c r="C203" s="88">
        <v>0</v>
      </c>
      <c r="D203" s="142">
        <v>2012</v>
      </c>
      <c r="E203" s="62">
        <v>20</v>
      </c>
      <c r="F203" s="63">
        <v>65878416</v>
      </c>
      <c r="G203" s="63">
        <v>19177556</v>
      </c>
      <c r="H203" s="179">
        <f t="shared" si="93"/>
        <v>0.41064674183730238</v>
      </c>
      <c r="I203" s="63">
        <f t="shared" si="70"/>
        <v>46700860</v>
      </c>
      <c r="J203" s="59"/>
      <c r="K203" s="59">
        <f t="shared" ref="K203:K266" si="95">I203-AV203</f>
        <v>46700860</v>
      </c>
      <c r="L203" s="59">
        <f t="shared" ref="L203:L266" si="96">K203/BT203</f>
        <v>3932.0417613875557</v>
      </c>
      <c r="M203" s="59"/>
      <c r="N203" s="59"/>
      <c r="O203" s="63">
        <v>7599543</v>
      </c>
      <c r="P203" s="29">
        <f t="shared" ref="P203:P266" si="97">O203/I203</f>
        <v>0.16272811678414487</v>
      </c>
      <c r="Q203" s="63">
        <v>1211870</v>
      </c>
      <c r="R203" s="94">
        <f t="shared" ref="R203:R266" si="98">Q203/I203</f>
        <v>2.5949629193124067E-2</v>
      </c>
      <c r="S203" s="58">
        <f t="shared" si="94"/>
        <v>6111366</v>
      </c>
      <c r="T203" s="281">
        <f t="shared" si="71"/>
        <v>514.5546855266482</v>
      </c>
      <c r="U203" s="281"/>
      <c r="V203" s="131">
        <f t="shared" ref="V203:V266" si="99">S203/K203</f>
        <v>0.13086195843074411</v>
      </c>
      <c r="W203" s="19"/>
      <c r="X203" s="127">
        <v>2955267</v>
      </c>
      <c r="Y203" s="127">
        <v>949503</v>
      </c>
      <c r="Z203" s="127">
        <v>1206880</v>
      </c>
      <c r="AA203" s="19"/>
      <c r="AB203" s="127">
        <v>999716</v>
      </c>
      <c r="AC203" s="19"/>
      <c r="AD203" s="19"/>
      <c r="AE203" s="19"/>
      <c r="AF203" s="63">
        <v>995861</v>
      </c>
      <c r="AG203" s="63">
        <v>25114</v>
      </c>
      <c r="AH203" s="63">
        <v>29378036</v>
      </c>
      <c r="AI203" s="63">
        <v>0</v>
      </c>
      <c r="AJ203" s="63">
        <v>623631</v>
      </c>
      <c r="AK203" s="63">
        <v>19797922</v>
      </c>
      <c r="AL203" s="63">
        <v>36500380</v>
      </c>
      <c r="AM203" s="127">
        <v>68995</v>
      </c>
      <c r="AN203" s="127">
        <v>160241</v>
      </c>
      <c r="AO203" s="127">
        <v>308700</v>
      </c>
      <c r="AQ203" s="63">
        <v>780553</v>
      </c>
      <c r="AR203" s="63">
        <v>9017065</v>
      </c>
      <c r="AS203" s="63">
        <v>0</v>
      </c>
      <c r="AT203" s="63">
        <v>0</v>
      </c>
      <c r="AU203" s="63">
        <v>0</v>
      </c>
      <c r="AV203" s="27">
        <v>0</v>
      </c>
      <c r="AW203" s="94">
        <f t="shared" ref="AW203:AW266" si="100">AV203/(AV203+I203)</f>
        <v>0</v>
      </c>
      <c r="AX203" s="63">
        <v>0</v>
      </c>
      <c r="AY203" s="63">
        <v>0</v>
      </c>
      <c r="AZ203" s="63">
        <v>0</v>
      </c>
      <c r="BA203" s="63">
        <v>0</v>
      </c>
      <c r="BB203" s="63">
        <v>0</v>
      </c>
      <c r="BC203" s="63">
        <v>0</v>
      </c>
      <c r="BD203" s="63">
        <v>0</v>
      </c>
      <c r="BE203" s="63">
        <v>0</v>
      </c>
      <c r="BF203" s="63">
        <v>0</v>
      </c>
      <c r="BG203" s="63">
        <v>0</v>
      </c>
      <c r="BH203" s="63">
        <v>0</v>
      </c>
      <c r="BI203" s="63">
        <v>0</v>
      </c>
      <c r="BJ203" s="63">
        <v>0</v>
      </c>
      <c r="BK203" s="63">
        <v>0</v>
      </c>
      <c r="BL203" s="63">
        <v>0</v>
      </c>
      <c r="BM203" s="19">
        <v>3508842</v>
      </c>
      <c r="BN203" s="32">
        <f t="shared" si="83"/>
        <v>295.43167466531952</v>
      </c>
      <c r="BO203" s="281"/>
      <c r="BP203" s="19">
        <v>32530612</v>
      </c>
      <c r="BQ203" s="19">
        <v>355867648</v>
      </c>
      <c r="BR203" s="19">
        <v>391907104</v>
      </c>
      <c r="BS203" s="19">
        <v>6197.6699200000003</v>
      </c>
      <c r="BT203" s="19">
        <v>11877</v>
      </c>
      <c r="BU203" s="4"/>
      <c r="BV203" s="175">
        <f t="shared" si="72"/>
        <v>0.76361023014943719</v>
      </c>
    </row>
    <row r="204" spans="1:74" s="20" customFormat="1" ht="17.25" customHeight="1" x14ac:dyDescent="0.25">
      <c r="A204" s="48" t="s">
        <v>147</v>
      </c>
      <c r="B204" s="252"/>
      <c r="C204" s="88">
        <v>0</v>
      </c>
      <c r="D204" s="142">
        <v>2013</v>
      </c>
      <c r="E204" s="62">
        <v>20</v>
      </c>
      <c r="F204" s="63">
        <v>61418952</v>
      </c>
      <c r="G204" s="63">
        <v>1816831</v>
      </c>
      <c r="H204" s="179">
        <f t="shared" si="93"/>
        <v>3.0482656816860593E-2</v>
      </c>
      <c r="I204" s="63">
        <f t="shared" ref="I204:I267" si="101">F204-G204</f>
        <v>59602121</v>
      </c>
      <c r="J204" s="59"/>
      <c r="K204" s="59">
        <f t="shared" si="95"/>
        <v>59602121</v>
      </c>
      <c r="L204" s="59">
        <f t="shared" si="96"/>
        <v>5018.2807948135051</v>
      </c>
      <c r="M204" s="59"/>
      <c r="N204" s="59"/>
      <c r="O204" s="63">
        <v>6432309</v>
      </c>
      <c r="P204" s="29">
        <f t="shared" si="97"/>
        <v>0.10792080704644723</v>
      </c>
      <c r="Q204" s="63">
        <v>2445665</v>
      </c>
      <c r="R204" s="94">
        <f t="shared" si="98"/>
        <v>4.1033187392777518E-2</v>
      </c>
      <c r="S204" s="58">
        <f t="shared" si="94"/>
        <v>5815375</v>
      </c>
      <c r="T204" s="281">
        <f t="shared" ref="T204:T267" si="102">S204/BT204</f>
        <v>489.63332491369874</v>
      </c>
      <c r="U204" s="281"/>
      <c r="V204" s="131">
        <f t="shared" si="99"/>
        <v>9.7569933794805719E-2</v>
      </c>
      <c r="W204" s="19"/>
      <c r="X204" s="127">
        <v>1796187</v>
      </c>
      <c r="Y204" s="127">
        <v>1013374</v>
      </c>
      <c r="Z204" s="127">
        <v>2296333</v>
      </c>
      <c r="AA204" s="19"/>
      <c r="AB204" s="127">
        <v>674213</v>
      </c>
      <c r="AC204" s="19"/>
      <c r="AD204" s="127">
        <v>35268</v>
      </c>
      <c r="AE204" s="19"/>
      <c r="AF204" s="63">
        <v>1295818</v>
      </c>
      <c r="AG204" s="63">
        <v>647</v>
      </c>
      <c r="AH204" s="63">
        <v>42217968</v>
      </c>
      <c r="AI204" s="63">
        <v>96831</v>
      </c>
      <c r="AJ204" s="63">
        <v>726365</v>
      </c>
      <c r="AK204" s="63">
        <v>30211542</v>
      </c>
      <c r="AL204" s="63">
        <v>19200984</v>
      </c>
      <c r="AM204" s="127">
        <v>71053</v>
      </c>
      <c r="AN204" s="127">
        <v>149444</v>
      </c>
      <c r="AO204" s="127">
        <v>322476</v>
      </c>
      <c r="AQ204" s="63">
        <v>668621</v>
      </c>
      <c r="AR204" s="63">
        <v>11365973</v>
      </c>
      <c r="AS204" s="63">
        <v>0</v>
      </c>
      <c r="AT204" s="63">
        <v>0</v>
      </c>
      <c r="AU204" s="63">
        <v>0</v>
      </c>
      <c r="AV204" s="27">
        <v>0</v>
      </c>
      <c r="AW204" s="94">
        <f t="shared" si="100"/>
        <v>0</v>
      </c>
      <c r="AX204" s="63">
        <v>0</v>
      </c>
      <c r="AY204" s="63">
        <v>0</v>
      </c>
      <c r="AZ204" s="63">
        <v>0</v>
      </c>
      <c r="BA204" s="63">
        <v>0</v>
      </c>
      <c r="BB204" s="63">
        <v>0</v>
      </c>
      <c r="BC204" s="63">
        <v>0</v>
      </c>
      <c r="BD204" s="63">
        <v>0</v>
      </c>
      <c r="BE204" s="63">
        <v>0</v>
      </c>
      <c r="BF204" s="63">
        <v>0</v>
      </c>
      <c r="BG204" s="63">
        <v>0</v>
      </c>
      <c r="BH204" s="63">
        <v>0</v>
      </c>
      <c r="BI204" s="63">
        <v>0</v>
      </c>
      <c r="BJ204" s="63">
        <v>0</v>
      </c>
      <c r="BK204" s="63">
        <v>0</v>
      </c>
      <c r="BL204" s="63">
        <v>0</v>
      </c>
      <c r="BM204" s="19">
        <v>4334182</v>
      </c>
      <c r="BN204" s="32">
        <f t="shared" si="83"/>
        <v>364.92228677275403</v>
      </c>
      <c r="BO204" s="281"/>
      <c r="BP204" s="19">
        <v>-16480246</v>
      </c>
      <c r="BQ204" s="19">
        <v>421545600</v>
      </c>
      <c r="BR204" s="19">
        <v>409399520</v>
      </c>
      <c r="BS204" s="19">
        <v>6221.9101600000004</v>
      </c>
      <c r="BT204" s="19">
        <v>11877</v>
      </c>
      <c r="BU204" s="4"/>
      <c r="BV204" s="175">
        <f t="shared" ref="BV204:BV267" si="103">0.5*LN(BS204/BS$10)+0.5*LN(BT204/BT$10)</f>
        <v>0.76556200876227498</v>
      </c>
    </row>
    <row r="205" spans="1:74" s="20" customFormat="1" ht="17.25" customHeight="1" x14ac:dyDescent="0.25">
      <c r="A205" s="48" t="s">
        <v>147</v>
      </c>
      <c r="B205" s="252"/>
      <c r="C205" s="88">
        <v>0</v>
      </c>
      <c r="D205" s="142">
        <v>2014</v>
      </c>
      <c r="E205" s="62">
        <v>20</v>
      </c>
      <c r="F205" s="63">
        <v>54335768</v>
      </c>
      <c r="G205" s="63">
        <v>229718</v>
      </c>
      <c r="H205" s="179">
        <f t="shared" si="93"/>
        <v>4.2456989560317191E-3</v>
      </c>
      <c r="I205" s="63">
        <f t="shared" si="101"/>
        <v>54106050</v>
      </c>
      <c r="J205" s="59"/>
      <c r="K205" s="59">
        <f t="shared" si="95"/>
        <v>54106050</v>
      </c>
      <c r="L205" s="59">
        <f t="shared" si="96"/>
        <v>4020.3633526526974</v>
      </c>
      <c r="M205" s="59"/>
      <c r="N205" s="59"/>
      <c r="O205" s="63">
        <v>4251259</v>
      </c>
      <c r="P205" s="29">
        <f t="shared" si="97"/>
        <v>7.8572710445504707E-2</v>
      </c>
      <c r="Q205" s="63">
        <v>2470827</v>
      </c>
      <c r="R205" s="94">
        <f t="shared" si="98"/>
        <v>4.5666371875233917E-2</v>
      </c>
      <c r="S205" s="58">
        <f t="shared" si="94"/>
        <v>6277841</v>
      </c>
      <c r="T205" s="281">
        <f t="shared" si="102"/>
        <v>466.47651954227968</v>
      </c>
      <c r="U205" s="281"/>
      <c r="V205" s="131">
        <f t="shared" si="99"/>
        <v>0.11602844783531602</v>
      </c>
      <c r="W205" s="19"/>
      <c r="X205" s="127">
        <v>2576757</v>
      </c>
      <c r="Y205" s="127">
        <v>2361588</v>
      </c>
      <c r="Z205" s="127">
        <v>760937</v>
      </c>
      <c r="AA205" s="19"/>
      <c r="AB205" s="127">
        <v>400981</v>
      </c>
      <c r="AC205" s="127">
        <v>36476</v>
      </c>
      <c r="AD205" s="127">
        <v>141102</v>
      </c>
      <c r="AE205" s="19"/>
      <c r="AF205" s="63">
        <v>111404</v>
      </c>
      <c r="AG205" s="63">
        <v>381372</v>
      </c>
      <c r="AH205" s="63">
        <v>38447800</v>
      </c>
      <c r="AI205" s="63">
        <v>321941</v>
      </c>
      <c r="AJ205" s="63">
        <v>1435711</v>
      </c>
      <c r="AK205" s="63">
        <v>28081296</v>
      </c>
      <c r="AL205" s="63">
        <v>15887968</v>
      </c>
      <c r="AM205" s="127">
        <v>93958</v>
      </c>
      <c r="AN205" s="127">
        <v>2405118</v>
      </c>
      <c r="AO205" s="127">
        <v>936</v>
      </c>
      <c r="AQ205" s="63">
        <v>1111208</v>
      </c>
      <c r="AR205" s="63">
        <v>6174227</v>
      </c>
      <c r="AS205" s="63">
        <v>973778</v>
      </c>
      <c r="AT205" s="63">
        <v>0</v>
      </c>
      <c r="AU205" s="63">
        <v>15171</v>
      </c>
      <c r="AV205" s="27">
        <v>0</v>
      </c>
      <c r="AW205" s="94">
        <f t="shared" si="100"/>
        <v>0</v>
      </c>
      <c r="AX205" s="63">
        <v>0</v>
      </c>
      <c r="AY205" s="63">
        <v>0</v>
      </c>
      <c r="AZ205" s="63">
        <v>0</v>
      </c>
      <c r="BA205" s="63">
        <v>0</v>
      </c>
      <c r="BB205" s="63">
        <v>0</v>
      </c>
      <c r="BC205" s="63">
        <v>0</v>
      </c>
      <c r="BD205" s="63">
        <v>0</v>
      </c>
      <c r="BE205" s="63">
        <v>0</v>
      </c>
      <c r="BF205" s="63">
        <v>0</v>
      </c>
      <c r="BG205" s="63">
        <v>0</v>
      </c>
      <c r="BH205" s="63">
        <v>0</v>
      </c>
      <c r="BI205" s="63">
        <v>0</v>
      </c>
      <c r="BJ205" s="63">
        <v>0</v>
      </c>
      <c r="BK205" s="63">
        <v>0</v>
      </c>
      <c r="BL205" s="63">
        <v>0</v>
      </c>
      <c r="BM205" s="19">
        <v>1004745</v>
      </c>
      <c r="BN205" s="32">
        <f t="shared" si="83"/>
        <v>74.65782434239857</v>
      </c>
      <c r="BO205" s="281"/>
      <c r="BP205" s="19">
        <v>-41786192</v>
      </c>
      <c r="BQ205" s="19">
        <v>496584352</v>
      </c>
      <c r="BR205" s="19">
        <v>455802912</v>
      </c>
      <c r="BS205" s="19">
        <v>6221.9101600000004</v>
      </c>
      <c r="BT205" s="19">
        <v>13458</v>
      </c>
      <c r="BU205" s="4"/>
      <c r="BV205" s="175">
        <f t="shared" si="103"/>
        <v>0.82804699274928661</v>
      </c>
    </row>
    <row r="206" spans="1:74" s="20" customFormat="1" ht="17.25" customHeight="1" x14ac:dyDescent="0.25">
      <c r="A206" s="48" t="s">
        <v>147</v>
      </c>
      <c r="B206" s="252"/>
      <c r="C206" s="88">
        <v>0</v>
      </c>
      <c r="D206" s="142">
        <v>2015</v>
      </c>
      <c r="E206" s="62">
        <v>20</v>
      </c>
      <c r="F206" s="63">
        <v>38718784</v>
      </c>
      <c r="G206" s="63">
        <v>10310</v>
      </c>
      <c r="H206" s="179">
        <f t="shared" si="93"/>
        <v>2.6634994704260366E-4</v>
      </c>
      <c r="I206" s="63">
        <f t="shared" si="101"/>
        <v>38708474</v>
      </c>
      <c r="J206" s="59"/>
      <c r="K206" s="59">
        <f t="shared" si="95"/>
        <v>38708474</v>
      </c>
      <c r="L206" s="59">
        <f t="shared" si="96"/>
        <v>2814.5476623282193</v>
      </c>
      <c r="M206" s="59"/>
      <c r="N206" s="59"/>
      <c r="O206" s="63">
        <v>6239548</v>
      </c>
      <c r="P206" s="29">
        <f t="shared" si="97"/>
        <v>0.1611933345654494</v>
      </c>
      <c r="Q206" s="63">
        <v>1663464</v>
      </c>
      <c r="R206" s="94">
        <f t="shared" si="98"/>
        <v>4.2974155994886284E-2</v>
      </c>
      <c r="S206" s="63">
        <f t="shared" ref="S206:S260" si="104">SUM(X206:AE206)</f>
        <v>5656341</v>
      </c>
      <c r="T206" s="281">
        <f t="shared" si="102"/>
        <v>411.2805206136843</v>
      </c>
      <c r="U206" s="281"/>
      <c r="V206" s="131">
        <f t="shared" si="99"/>
        <v>0.14612668533510259</v>
      </c>
      <c r="W206" s="29"/>
      <c r="X206" s="63">
        <v>2913179</v>
      </c>
      <c r="Y206" s="63">
        <v>1809906</v>
      </c>
      <c r="Z206" s="63">
        <v>830944</v>
      </c>
      <c r="AA206" s="63">
        <v>0</v>
      </c>
      <c r="AB206" s="63">
        <v>267</v>
      </c>
      <c r="AC206" s="63">
        <v>2499</v>
      </c>
      <c r="AD206" s="63">
        <v>99546</v>
      </c>
      <c r="AE206" s="63">
        <v>0</v>
      </c>
      <c r="AF206" s="63">
        <v>48555</v>
      </c>
      <c r="AG206" s="63">
        <v>3795</v>
      </c>
      <c r="AH206" s="63">
        <v>21786584</v>
      </c>
      <c r="AI206" s="63">
        <v>84612</v>
      </c>
      <c r="AJ206" s="63">
        <v>1159007</v>
      </c>
      <c r="AK206" s="63">
        <v>13679133</v>
      </c>
      <c r="AL206" s="63">
        <v>16932200</v>
      </c>
      <c r="AM206" s="63">
        <v>4845</v>
      </c>
      <c r="AN206" s="63">
        <v>2162739</v>
      </c>
      <c r="AO206" s="63">
        <v>28649</v>
      </c>
      <c r="AP206" s="63">
        <v>0</v>
      </c>
      <c r="AQ206" s="63">
        <v>2154976</v>
      </c>
      <c r="AR206" s="63">
        <v>4742109</v>
      </c>
      <c r="AS206" s="63">
        <v>807975</v>
      </c>
      <c r="AT206" s="63">
        <v>0</v>
      </c>
      <c r="AU206" s="63">
        <v>272726</v>
      </c>
      <c r="AV206" s="27">
        <v>0</v>
      </c>
      <c r="AW206" s="94">
        <f t="shared" si="100"/>
        <v>0</v>
      </c>
      <c r="AX206" s="63">
        <v>0</v>
      </c>
      <c r="AY206" s="63">
        <v>0</v>
      </c>
      <c r="AZ206" s="63">
        <v>0</v>
      </c>
      <c r="BA206" s="63">
        <v>0</v>
      </c>
      <c r="BB206" s="63">
        <v>0</v>
      </c>
      <c r="BC206" s="63">
        <v>0</v>
      </c>
      <c r="BD206" s="63">
        <v>0</v>
      </c>
      <c r="BE206" s="63">
        <v>0</v>
      </c>
      <c r="BF206" s="63">
        <v>0</v>
      </c>
      <c r="BG206" s="19"/>
      <c r="BH206" s="63">
        <v>0</v>
      </c>
      <c r="BI206" s="63">
        <v>0</v>
      </c>
      <c r="BJ206" s="63">
        <v>0</v>
      </c>
      <c r="BK206" s="63">
        <v>0</v>
      </c>
      <c r="BL206" s="63">
        <v>0</v>
      </c>
      <c r="BM206" s="19">
        <v>1411430</v>
      </c>
      <c r="BN206" s="32">
        <f t="shared" si="83"/>
        <v>102.62706318621392</v>
      </c>
      <c r="BO206" s="281"/>
      <c r="BP206" s="19">
        <v>170193104</v>
      </c>
      <c r="BQ206" s="19">
        <v>430562656</v>
      </c>
      <c r="BR206" s="19">
        <v>602167168</v>
      </c>
      <c r="BS206" s="19">
        <v>6280.7900399999999</v>
      </c>
      <c r="BT206" s="19">
        <v>13753</v>
      </c>
      <c r="BU206" s="4"/>
      <c r="BV206" s="175">
        <f t="shared" si="103"/>
        <v>0.84359802934816397</v>
      </c>
    </row>
    <row r="207" spans="1:74" s="20" customFormat="1" ht="17.25" customHeight="1" x14ac:dyDescent="0.25">
      <c r="A207" s="48" t="s">
        <v>147</v>
      </c>
      <c r="B207" s="252"/>
      <c r="C207" s="88">
        <v>0</v>
      </c>
      <c r="D207" s="142">
        <v>2016</v>
      </c>
      <c r="E207" s="62">
        <v>20</v>
      </c>
      <c r="F207" s="63">
        <v>46483036</v>
      </c>
      <c r="G207" s="63">
        <v>761</v>
      </c>
      <c r="H207" s="179">
        <f t="shared" si="93"/>
        <v>1.637183205856426E-5</v>
      </c>
      <c r="I207" s="63">
        <f t="shared" si="101"/>
        <v>46482275</v>
      </c>
      <c r="J207" s="59"/>
      <c r="K207" s="59">
        <f t="shared" si="95"/>
        <v>46482275</v>
      </c>
      <c r="L207" s="59">
        <f t="shared" si="96"/>
        <v>3379.7916818148769</v>
      </c>
      <c r="M207" s="59"/>
      <c r="N207" s="59"/>
      <c r="O207" s="63">
        <v>6916068</v>
      </c>
      <c r="P207" s="29">
        <f t="shared" si="97"/>
        <v>0.14878936110592694</v>
      </c>
      <c r="Q207" s="63">
        <v>95951</v>
      </c>
      <c r="R207" s="94">
        <f t="shared" si="98"/>
        <v>2.0642492218808138E-3</v>
      </c>
      <c r="S207" s="63">
        <f t="shared" si="104"/>
        <v>5749331</v>
      </c>
      <c r="T207" s="281">
        <f t="shared" si="102"/>
        <v>418.04195448265835</v>
      </c>
      <c r="U207" s="281"/>
      <c r="V207" s="131">
        <f t="shared" si="99"/>
        <v>0.12368867487660619</v>
      </c>
      <c r="W207" s="29"/>
      <c r="X207" s="63">
        <v>2436540</v>
      </c>
      <c r="Y207" s="63">
        <v>2191336</v>
      </c>
      <c r="Z207" s="63">
        <v>940162</v>
      </c>
      <c r="AA207" s="63">
        <v>0</v>
      </c>
      <c r="AB207" s="63">
        <v>292406</v>
      </c>
      <c r="AC207" s="63">
        <v>-94892</v>
      </c>
      <c r="AD207" s="63">
        <v>-16221</v>
      </c>
      <c r="AE207" s="63">
        <v>0</v>
      </c>
      <c r="AF207" s="63">
        <v>-4530</v>
      </c>
      <c r="AG207" s="63">
        <v>3502</v>
      </c>
      <c r="AH207" s="63">
        <v>31415216</v>
      </c>
      <c r="AI207" s="63">
        <v>-759297</v>
      </c>
      <c r="AJ207" s="63">
        <v>844247</v>
      </c>
      <c r="AK207" s="63">
        <v>23519116</v>
      </c>
      <c r="AL207" s="63">
        <v>15067819</v>
      </c>
      <c r="AM207" s="63">
        <v>27684</v>
      </c>
      <c r="AN207" s="63">
        <v>2735383</v>
      </c>
      <c r="AO207" s="63">
        <v>10142</v>
      </c>
      <c r="AP207" s="63">
        <v>0</v>
      </c>
      <c r="AQ207" s="63">
        <v>1465991</v>
      </c>
      <c r="AR207" s="63">
        <v>5599790</v>
      </c>
      <c r="AS207" s="63">
        <v>280089</v>
      </c>
      <c r="AT207" s="63">
        <v>0</v>
      </c>
      <c r="AU207" s="63">
        <v>-1192</v>
      </c>
      <c r="AV207" s="27">
        <v>0</v>
      </c>
      <c r="AW207" s="94">
        <f t="shared" si="100"/>
        <v>0</v>
      </c>
      <c r="AX207" s="63">
        <v>0</v>
      </c>
      <c r="AY207" s="63">
        <v>0</v>
      </c>
      <c r="AZ207" s="63">
        <v>0</v>
      </c>
      <c r="BA207" s="63">
        <v>0</v>
      </c>
      <c r="BB207" s="63">
        <v>0</v>
      </c>
      <c r="BC207" s="63">
        <v>0</v>
      </c>
      <c r="BD207" s="63">
        <v>0</v>
      </c>
      <c r="BE207" s="63">
        <v>0</v>
      </c>
      <c r="BF207" s="63">
        <v>0</v>
      </c>
      <c r="BG207" s="19"/>
      <c r="BH207" s="63">
        <v>0</v>
      </c>
      <c r="BI207" s="63">
        <v>0</v>
      </c>
      <c r="BJ207" s="63">
        <v>0</v>
      </c>
      <c r="BK207" s="63">
        <v>0</v>
      </c>
      <c r="BL207" s="63">
        <v>0</v>
      </c>
      <c r="BM207" s="19">
        <v>1629675</v>
      </c>
      <c r="BN207" s="32">
        <f t="shared" si="83"/>
        <v>118.49596451683269</v>
      </c>
      <c r="BO207" s="281"/>
      <c r="BP207" s="19">
        <v>145624144</v>
      </c>
      <c r="BQ207" s="19">
        <v>485581568</v>
      </c>
      <c r="BR207" s="19">
        <v>632835392</v>
      </c>
      <c r="BS207" s="19">
        <v>6280.7900399999999</v>
      </c>
      <c r="BT207" s="19">
        <v>13753</v>
      </c>
      <c r="BU207" s="4"/>
      <c r="BV207" s="175">
        <f t="shared" si="103"/>
        <v>0.84359802934816397</v>
      </c>
    </row>
    <row r="208" spans="1:74" s="20" customFormat="1" ht="17.25" customHeight="1" x14ac:dyDescent="0.25">
      <c r="A208" s="48" t="s">
        <v>147</v>
      </c>
      <c r="B208" s="252"/>
      <c r="C208" s="88">
        <v>0</v>
      </c>
      <c r="D208" s="142">
        <v>2017</v>
      </c>
      <c r="E208" s="62">
        <v>20</v>
      </c>
      <c r="F208" s="63">
        <v>38809344</v>
      </c>
      <c r="G208" s="63">
        <v>304</v>
      </c>
      <c r="H208" s="179">
        <f t="shared" si="93"/>
        <v>7.8332264853755719E-6</v>
      </c>
      <c r="I208" s="63">
        <f t="shared" si="101"/>
        <v>38809040</v>
      </c>
      <c r="J208" s="59"/>
      <c r="K208" s="59">
        <f t="shared" si="95"/>
        <v>38809040</v>
      </c>
      <c r="L208" s="59">
        <f t="shared" si="96"/>
        <v>2693.7627542167002</v>
      </c>
      <c r="M208" s="59"/>
      <c r="N208" s="59"/>
      <c r="O208" s="63">
        <v>7808472</v>
      </c>
      <c r="P208" s="29">
        <f t="shared" si="97"/>
        <v>0.20120240026550515</v>
      </c>
      <c r="Q208" s="63">
        <v>3082952</v>
      </c>
      <c r="R208" s="94">
        <f t="shared" si="98"/>
        <v>7.9439017301123654E-2</v>
      </c>
      <c r="S208" s="63">
        <f t="shared" si="104"/>
        <v>6442482</v>
      </c>
      <c r="T208" s="281">
        <f t="shared" si="102"/>
        <v>447.17720552509195</v>
      </c>
      <c r="U208" s="281"/>
      <c r="V208" s="131">
        <f t="shared" si="99"/>
        <v>0.16600467313801115</v>
      </c>
      <c r="W208" s="29"/>
      <c r="X208" s="63">
        <v>2913513</v>
      </c>
      <c r="Y208" s="63">
        <v>2122232</v>
      </c>
      <c r="Z208" s="63">
        <v>898414</v>
      </c>
      <c r="AA208" s="63">
        <v>0</v>
      </c>
      <c r="AB208" s="63">
        <v>304130</v>
      </c>
      <c r="AC208" s="63">
        <v>124</v>
      </c>
      <c r="AD208" s="63">
        <v>204069</v>
      </c>
      <c r="AE208" s="63">
        <v>0</v>
      </c>
      <c r="AF208" s="63">
        <v>21353</v>
      </c>
      <c r="AG208" s="63">
        <v>0</v>
      </c>
      <c r="AH208" s="63">
        <v>19394670</v>
      </c>
      <c r="AI208" s="63">
        <v>36342</v>
      </c>
      <c r="AJ208" s="63">
        <v>910085</v>
      </c>
      <c r="AK208" s="63">
        <v>11760895</v>
      </c>
      <c r="AL208" s="63">
        <v>19414672</v>
      </c>
      <c r="AM208" s="63">
        <v>3908</v>
      </c>
      <c r="AN208" s="63">
        <v>1906119</v>
      </c>
      <c r="AO208" s="63">
        <v>0</v>
      </c>
      <c r="AP208" s="63">
        <v>0</v>
      </c>
      <c r="AQ208" s="63">
        <v>1149024</v>
      </c>
      <c r="AR208" s="63">
        <v>4058579</v>
      </c>
      <c r="AS208" s="63">
        <v>1628827</v>
      </c>
      <c r="AT208" s="63">
        <v>0</v>
      </c>
      <c r="AU208" s="63">
        <v>0</v>
      </c>
      <c r="AV208" s="27">
        <v>0</v>
      </c>
      <c r="AW208" s="94">
        <f t="shared" si="100"/>
        <v>0</v>
      </c>
      <c r="AX208" s="63">
        <v>0</v>
      </c>
      <c r="AY208" s="63">
        <v>0</v>
      </c>
      <c r="AZ208" s="63">
        <v>0</v>
      </c>
      <c r="BA208" s="63">
        <v>0</v>
      </c>
      <c r="BB208" s="63">
        <v>0</v>
      </c>
      <c r="BC208" s="63">
        <v>0</v>
      </c>
      <c r="BD208" s="63">
        <v>0</v>
      </c>
      <c r="BE208" s="63">
        <v>0</v>
      </c>
      <c r="BF208" s="63">
        <v>0</v>
      </c>
      <c r="BG208" s="63">
        <v>0</v>
      </c>
      <c r="BH208" s="63">
        <v>0</v>
      </c>
      <c r="BI208" s="63">
        <v>0</v>
      </c>
      <c r="BJ208" s="63">
        <v>0</v>
      </c>
      <c r="BK208" s="63">
        <v>0</v>
      </c>
      <c r="BL208" s="63">
        <v>0</v>
      </c>
      <c r="BM208" s="19">
        <v>1577306</v>
      </c>
      <c r="BN208" s="32">
        <f t="shared" si="83"/>
        <v>109.48191851183452</v>
      </c>
      <c r="BO208" s="281"/>
      <c r="BP208" s="19">
        <v>-89054992</v>
      </c>
      <c r="BQ208" s="19">
        <v>531947264</v>
      </c>
      <c r="BR208" s="19">
        <v>444469568</v>
      </c>
      <c r="BS208" s="19">
        <v>6256.2797899999996</v>
      </c>
      <c r="BT208" s="19">
        <v>14407</v>
      </c>
      <c r="BU208" s="4"/>
      <c r="BV208" s="175">
        <f t="shared" si="103"/>
        <v>0.8648716133680554</v>
      </c>
    </row>
    <row r="209" spans="1:74" s="20" customFormat="1" ht="17.25" customHeight="1" x14ac:dyDescent="0.25">
      <c r="A209" s="48" t="s">
        <v>147</v>
      </c>
      <c r="B209" s="252"/>
      <c r="C209" s="88">
        <v>0</v>
      </c>
      <c r="D209" s="142">
        <v>2018</v>
      </c>
      <c r="E209" s="62">
        <v>20</v>
      </c>
      <c r="F209" s="63">
        <v>38835812</v>
      </c>
      <c r="G209" s="63">
        <v>0</v>
      </c>
      <c r="H209" s="179">
        <f t="shared" si="93"/>
        <v>0</v>
      </c>
      <c r="I209" s="63">
        <f t="shared" si="101"/>
        <v>38835812</v>
      </c>
      <c r="J209" s="59"/>
      <c r="K209" s="59">
        <f t="shared" si="95"/>
        <v>38835812</v>
      </c>
      <c r="L209" s="59">
        <f t="shared" si="96"/>
        <v>2534.6437801853544</v>
      </c>
      <c r="M209" s="59"/>
      <c r="N209" s="59"/>
      <c r="O209" s="63">
        <v>6829258</v>
      </c>
      <c r="P209" s="29">
        <f t="shared" si="97"/>
        <v>0.17584949685099927</v>
      </c>
      <c r="Q209" s="63">
        <v>2901930</v>
      </c>
      <c r="R209" s="94">
        <f t="shared" si="98"/>
        <v>7.4723041712118701E-2</v>
      </c>
      <c r="S209" s="63">
        <f t="shared" si="104"/>
        <v>5874792</v>
      </c>
      <c r="T209" s="281">
        <f t="shared" si="102"/>
        <v>383.42200757081321</v>
      </c>
      <c r="U209" s="281"/>
      <c r="V209" s="131">
        <f t="shared" si="99"/>
        <v>0.15127254195174289</v>
      </c>
      <c r="W209" s="29"/>
      <c r="X209" s="63">
        <v>2109710</v>
      </c>
      <c r="Y209" s="63">
        <v>2450505</v>
      </c>
      <c r="Z209" s="63">
        <v>1008598</v>
      </c>
      <c r="AA209" s="63">
        <v>0</v>
      </c>
      <c r="AB209" s="63">
        <v>281847</v>
      </c>
      <c r="AC209" s="63">
        <v>95000</v>
      </c>
      <c r="AD209" s="63">
        <v>-70868</v>
      </c>
      <c r="AE209" s="63">
        <v>0</v>
      </c>
      <c r="AF209" s="63">
        <v>38741</v>
      </c>
      <c r="AG209" s="63">
        <v>0</v>
      </c>
      <c r="AH209" s="63">
        <v>21027150</v>
      </c>
      <c r="AI209" s="63">
        <v>96575</v>
      </c>
      <c r="AJ209" s="63">
        <v>870995</v>
      </c>
      <c r="AK209" s="63">
        <v>12479175</v>
      </c>
      <c r="AL209" s="63">
        <v>17808662</v>
      </c>
      <c r="AM209" s="63">
        <v>11</v>
      </c>
      <c r="AN209" s="63">
        <v>3043183</v>
      </c>
      <c r="AO209" s="63">
        <v>0</v>
      </c>
      <c r="AP209" s="63">
        <v>0</v>
      </c>
      <c r="AQ209" s="63">
        <v>1292946</v>
      </c>
      <c r="AR209" s="63">
        <v>4068225</v>
      </c>
      <c r="AS209" s="63">
        <v>1339981</v>
      </c>
      <c r="AT209" s="63">
        <v>0</v>
      </c>
      <c r="AU209" s="63">
        <v>0</v>
      </c>
      <c r="AV209" s="27">
        <v>0</v>
      </c>
      <c r="AW209" s="94">
        <f t="shared" si="100"/>
        <v>0</v>
      </c>
      <c r="AX209" s="63">
        <v>0</v>
      </c>
      <c r="AY209" s="63">
        <v>0</v>
      </c>
      <c r="AZ209" s="63">
        <v>0</v>
      </c>
      <c r="BA209" s="63">
        <v>0</v>
      </c>
      <c r="BB209" s="63">
        <v>0</v>
      </c>
      <c r="BC209" s="63">
        <v>0</v>
      </c>
      <c r="BD209" s="63">
        <v>0</v>
      </c>
      <c r="BE209" s="63">
        <v>0</v>
      </c>
      <c r="BF209" s="63">
        <v>0</v>
      </c>
      <c r="BG209" s="63">
        <v>0</v>
      </c>
      <c r="BH209" s="63">
        <v>0</v>
      </c>
      <c r="BI209" s="63">
        <v>0</v>
      </c>
      <c r="BJ209" s="63">
        <v>0</v>
      </c>
      <c r="BK209" s="63">
        <v>0</v>
      </c>
      <c r="BL209" s="63">
        <v>0</v>
      </c>
      <c r="BM209" s="19">
        <v>1738960</v>
      </c>
      <c r="BN209" s="32">
        <f t="shared" si="83"/>
        <v>113.49432189009268</v>
      </c>
      <c r="BO209" s="281"/>
      <c r="BP209" s="19">
        <v>-232602080</v>
      </c>
      <c r="BQ209" s="19">
        <v>707268032</v>
      </c>
      <c r="BR209" s="19">
        <v>476404928</v>
      </c>
      <c r="BS209" s="19">
        <v>6265.2700199999999</v>
      </c>
      <c r="BT209" s="19">
        <v>15322</v>
      </c>
      <c r="BU209" s="4"/>
      <c r="BV209" s="175">
        <f t="shared" si="103"/>
        <v>0.89637734636141175</v>
      </c>
    </row>
    <row r="210" spans="1:74" s="23" customFormat="1" ht="17.25" customHeight="1" thickBot="1" x14ac:dyDescent="0.3">
      <c r="A210" s="16" t="s">
        <v>147</v>
      </c>
      <c r="B210" s="253"/>
      <c r="C210" s="88">
        <v>0</v>
      </c>
      <c r="D210" s="143">
        <v>2019</v>
      </c>
      <c r="E210" s="65">
        <v>20</v>
      </c>
      <c r="F210" s="66">
        <v>41068232</v>
      </c>
      <c r="G210" s="66">
        <v>0</v>
      </c>
      <c r="H210" s="179">
        <f t="shared" si="93"/>
        <v>0</v>
      </c>
      <c r="I210" s="66">
        <f t="shared" si="101"/>
        <v>41068232</v>
      </c>
      <c r="J210" s="282">
        <f t="shared" ref="J210" si="105">LN(I210/I186)/(2019-1995)</f>
        <v>4.0264946457225163E-2</v>
      </c>
      <c r="K210" s="59">
        <f t="shared" si="95"/>
        <v>41068232</v>
      </c>
      <c r="L210" s="59">
        <f t="shared" si="96"/>
        <v>2680.3440804072575</v>
      </c>
      <c r="M210" s="282">
        <f t="shared" ref="M210" si="106">LN(L210/L186)/(2019-1995)</f>
        <v>1.4449885215145132E-2</v>
      </c>
      <c r="N210" s="283">
        <f t="shared" ref="N210" si="107">AVERAGE(L208:L210)</f>
        <v>2636.2502049364375</v>
      </c>
      <c r="O210" s="66">
        <v>6727988</v>
      </c>
      <c r="P210" s="30">
        <f t="shared" si="97"/>
        <v>0.16382463213902171</v>
      </c>
      <c r="Q210" s="66">
        <v>2870974</v>
      </c>
      <c r="R210" s="95">
        <f t="shared" si="98"/>
        <v>6.9907416516006821E-2</v>
      </c>
      <c r="S210" s="66">
        <f t="shared" si="104"/>
        <v>7566576</v>
      </c>
      <c r="T210" s="281">
        <f t="shared" si="102"/>
        <v>493.83735804725234</v>
      </c>
      <c r="U210" s="284">
        <f t="shared" ref="U210" si="108">AVERAGE(T208:T210)</f>
        <v>441.47885704771915</v>
      </c>
      <c r="V210" s="131">
        <f t="shared" si="99"/>
        <v>0.18424401615341027</v>
      </c>
      <c r="W210" s="30"/>
      <c r="X210" s="66">
        <v>3284038</v>
      </c>
      <c r="Y210" s="66">
        <v>2638831</v>
      </c>
      <c r="Z210" s="66">
        <v>1011698</v>
      </c>
      <c r="AA210" s="66">
        <v>0</v>
      </c>
      <c r="AB210" s="66">
        <v>318960</v>
      </c>
      <c r="AC210" s="66">
        <v>0</v>
      </c>
      <c r="AD210" s="66">
        <v>313049</v>
      </c>
      <c r="AE210" s="66">
        <v>0</v>
      </c>
      <c r="AF210" s="66">
        <v>42150</v>
      </c>
      <c r="AG210" s="66">
        <v>97</v>
      </c>
      <c r="AH210" s="66">
        <v>21950924</v>
      </c>
      <c r="AI210" s="66">
        <v>6321</v>
      </c>
      <c r="AJ210" s="66">
        <v>789800</v>
      </c>
      <c r="AK210" s="66">
        <v>14579117</v>
      </c>
      <c r="AL210" s="66">
        <v>19117306</v>
      </c>
      <c r="AM210" s="66">
        <v>0</v>
      </c>
      <c r="AN210" s="66">
        <v>2990895</v>
      </c>
      <c r="AO210" s="66">
        <v>0</v>
      </c>
      <c r="AP210" s="66">
        <v>0</v>
      </c>
      <c r="AQ210" s="66">
        <v>1119818</v>
      </c>
      <c r="AR210" s="66">
        <v>3839162</v>
      </c>
      <c r="AS210" s="66">
        <v>535332</v>
      </c>
      <c r="AT210" s="66">
        <v>0</v>
      </c>
      <c r="AU210" s="66">
        <v>0</v>
      </c>
      <c r="AV210" s="28">
        <v>0</v>
      </c>
      <c r="AW210" s="95">
        <f t="shared" si="100"/>
        <v>0</v>
      </c>
      <c r="AX210" s="66">
        <v>0</v>
      </c>
      <c r="AY210" s="66">
        <v>0</v>
      </c>
      <c r="AZ210" s="66">
        <v>0</v>
      </c>
      <c r="BA210" s="66">
        <v>0</v>
      </c>
      <c r="BB210" s="66">
        <v>0</v>
      </c>
      <c r="BC210" s="66">
        <v>0</v>
      </c>
      <c r="BD210" s="66">
        <v>0</v>
      </c>
      <c r="BE210" s="66">
        <v>0</v>
      </c>
      <c r="BF210" s="66">
        <v>0</v>
      </c>
      <c r="BG210" s="66">
        <v>0</v>
      </c>
      <c r="BH210" s="66">
        <v>0</v>
      </c>
      <c r="BI210" s="66">
        <v>0</v>
      </c>
      <c r="BJ210" s="66">
        <v>0</v>
      </c>
      <c r="BK210" s="66">
        <v>0</v>
      </c>
      <c r="BL210" s="66">
        <v>0</v>
      </c>
      <c r="BM210" s="22">
        <v>1712851</v>
      </c>
      <c r="BN210" s="32">
        <f t="shared" si="83"/>
        <v>111.79030152721577</v>
      </c>
      <c r="BO210" s="284">
        <f t="shared" ref="BO210" si="109">AVERAGE(BN208:BN210)</f>
        <v>111.58884730971432</v>
      </c>
      <c r="BP210" s="22">
        <v>217123168</v>
      </c>
      <c r="BQ210" s="22">
        <v>636393344</v>
      </c>
      <c r="BR210" s="22">
        <v>855229312</v>
      </c>
      <c r="BS210" s="22">
        <v>6264.9502000000002</v>
      </c>
      <c r="BT210" s="22">
        <v>15322</v>
      </c>
      <c r="BU210" s="275">
        <f t="shared" ref="BU210" si="110">AVERAGE(BT208:BT210)</f>
        <v>15017</v>
      </c>
      <c r="BV210" s="175">
        <f t="shared" si="103"/>
        <v>0.89635182246841927</v>
      </c>
    </row>
    <row r="211" spans="1:74" ht="16.5" thickTop="1" x14ac:dyDescent="0.25">
      <c r="A211" s="51" t="s">
        <v>148</v>
      </c>
      <c r="B211" s="254"/>
      <c r="C211" s="68">
        <v>0</v>
      </c>
      <c r="D211" s="141">
        <v>1995</v>
      </c>
      <c r="E211" s="69">
        <v>21</v>
      </c>
      <c r="F211" s="70">
        <v>8052674</v>
      </c>
      <c r="G211" s="70">
        <v>2506578</v>
      </c>
      <c r="H211" s="179">
        <f t="shared" si="93"/>
        <v>0.45195359041747563</v>
      </c>
      <c r="I211" s="70">
        <f t="shared" si="101"/>
        <v>5546096</v>
      </c>
      <c r="J211" s="70"/>
      <c r="K211" s="59">
        <f t="shared" si="95"/>
        <v>5546096</v>
      </c>
      <c r="L211" s="59">
        <f t="shared" si="96"/>
        <v>7165.4987080103356</v>
      </c>
      <c r="M211" s="70"/>
      <c r="N211" s="70"/>
      <c r="O211" s="70">
        <v>237132</v>
      </c>
      <c r="P211" s="40">
        <f t="shared" si="97"/>
        <v>4.2756562454021714E-2</v>
      </c>
      <c r="Q211" s="70">
        <v>1561451</v>
      </c>
      <c r="R211" s="72">
        <f t="shared" si="98"/>
        <v>0.28154056475041184</v>
      </c>
      <c r="S211" s="73">
        <f t="shared" ref="S211:S221" si="111">F211-G211-O211-Q211-AF211-AG211-AI211-AJ211-AK211-SUM(AM211:AU211)</f>
        <v>212539</v>
      </c>
      <c r="T211" s="281">
        <f t="shared" si="102"/>
        <v>274.59819121447026</v>
      </c>
      <c r="U211" s="281"/>
      <c r="V211" s="131">
        <f t="shared" si="99"/>
        <v>3.8322272099148659E-2</v>
      </c>
      <c r="W211" s="125"/>
      <c r="X211" s="70">
        <v>0</v>
      </c>
      <c r="Y211" s="70">
        <v>0</v>
      </c>
      <c r="Z211" s="70">
        <v>0</v>
      </c>
      <c r="AA211" s="70">
        <v>0</v>
      </c>
      <c r="AB211" s="70">
        <v>0</v>
      </c>
      <c r="AC211" s="70">
        <v>0</v>
      </c>
      <c r="AD211" s="70">
        <v>0</v>
      </c>
      <c r="AE211" s="70">
        <v>0</v>
      </c>
      <c r="AF211" s="70">
        <v>600532</v>
      </c>
      <c r="AG211" s="70">
        <v>294755</v>
      </c>
      <c r="AH211" s="70">
        <v>1874074</v>
      </c>
      <c r="AI211" s="70">
        <v>0</v>
      </c>
      <c r="AJ211" s="70">
        <v>103079</v>
      </c>
      <c r="AK211" s="70">
        <v>524756</v>
      </c>
      <c r="AL211" s="70">
        <v>6178600</v>
      </c>
      <c r="AM211" s="70">
        <v>0</v>
      </c>
      <c r="AN211" s="70">
        <v>0</v>
      </c>
      <c r="AO211" s="70">
        <v>0</v>
      </c>
      <c r="AP211" s="70">
        <v>0</v>
      </c>
      <c r="AQ211" s="70">
        <v>913832</v>
      </c>
      <c r="AR211" s="70">
        <v>1048452</v>
      </c>
      <c r="AS211" s="70">
        <v>71</v>
      </c>
      <c r="AT211" s="70">
        <v>43457</v>
      </c>
      <c r="AU211" s="70">
        <v>6040</v>
      </c>
      <c r="AV211" s="74">
        <v>0</v>
      </c>
      <c r="AW211" s="72">
        <f t="shared" si="100"/>
        <v>0</v>
      </c>
      <c r="AX211" s="70">
        <v>0</v>
      </c>
      <c r="AY211" s="70">
        <v>0</v>
      </c>
      <c r="AZ211" s="70">
        <v>0</v>
      </c>
      <c r="BA211" s="70">
        <v>0</v>
      </c>
      <c r="BB211" s="70">
        <v>0</v>
      </c>
      <c r="BC211" s="70">
        <v>0</v>
      </c>
      <c r="BD211" s="70">
        <v>0</v>
      </c>
      <c r="BE211" s="70">
        <v>0</v>
      </c>
      <c r="BF211" s="70">
        <v>0</v>
      </c>
      <c r="BG211" s="70">
        <v>0</v>
      </c>
      <c r="BH211" s="70">
        <v>0</v>
      </c>
      <c r="BI211" s="70">
        <v>0</v>
      </c>
      <c r="BJ211" s="70">
        <v>0</v>
      </c>
      <c r="BK211" s="70">
        <v>0</v>
      </c>
      <c r="BL211" s="70">
        <v>0</v>
      </c>
      <c r="BM211" s="4">
        <v>2594662</v>
      </c>
      <c r="BN211" s="32">
        <f t="shared" si="83"/>
        <v>3352.2764857881139</v>
      </c>
      <c r="BO211" s="281"/>
      <c r="BP211" s="4">
        <v>110554</v>
      </c>
      <c r="BQ211" s="4">
        <v>49816016</v>
      </c>
      <c r="BR211" s="4">
        <v>52521232</v>
      </c>
      <c r="BS211" s="4">
        <v>583.90002000000004</v>
      </c>
      <c r="BT211" s="4">
        <v>774</v>
      </c>
      <c r="BV211" s="175">
        <f t="shared" si="103"/>
        <v>-1.7828828066921294</v>
      </c>
    </row>
    <row r="212" spans="1:74" x14ac:dyDescent="0.25">
      <c r="A212" s="96" t="s">
        <v>148</v>
      </c>
      <c r="B212" s="255"/>
      <c r="C212" s="76">
        <v>0</v>
      </c>
      <c r="D212" s="141">
        <v>1996</v>
      </c>
      <c r="E212" s="77">
        <v>21</v>
      </c>
      <c r="F212" s="59">
        <v>9538961</v>
      </c>
      <c r="G212" s="59">
        <v>4385592</v>
      </c>
      <c r="H212" s="179">
        <f t="shared" si="93"/>
        <v>0.85101454989929892</v>
      </c>
      <c r="I212" s="59">
        <f t="shared" si="101"/>
        <v>5153369</v>
      </c>
      <c r="J212" s="59"/>
      <c r="K212" s="59">
        <f t="shared" si="95"/>
        <v>5153369</v>
      </c>
      <c r="L212" s="59">
        <f t="shared" si="96"/>
        <v>6307.6731946144428</v>
      </c>
      <c r="M212" s="59"/>
      <c r="N212" s="59"/>
      <c r="O212" s="59">
        <v>422901</v>
      </c>
      <c r="P212" s="13">
        <f t="shared" si="97"/>
        <v>8.2063015475895479E-2</v>
      </c>
      <c r="Q212" s="59">
        <v>1427581</v>
      </c>
      <c r="R212" s="79">
        <f t="shared" si="98"/>
        <v>0.27701897535379283</v>
      </c>
      <c r="S212" s="73">
        <f t="shared" si="111"/>
        <v>85823</v>
      </c>
      <c r="T212" s="281">
        <f t="shared" si="102"/>
        <v>105.04651162790698</v>
      </c>
      <c r="U212" s="281"/>
      <c r="V212" s="131">
        <f t="shared" si="99"/>
        <v>1.6653765721026382E-2</v>
      </c>
      <c r="W212" s="54"/>
      <c r="X212" s="59">
        <v>0</v>
      </c>
      <c r="Y212" s="59">
        <v>0</v>
      </c>
      <c r="Z212" s="59">
        <v>0</v>
      </c>
      <c r="AA212" s="59">
        <v>0</v>
      </c>
      <c r="AB212" s="59">
        <v>0</v>
      </c>
      <c r="AC212" s="59">
        <v>0</v>
      </c>
      <c r="AD212" s="59">
        <v>0</v>
      </c>
      <c r="AE212" s="59">
        <v>0</v>
      </c>
      <c r="AF212" s="59">
        <v>610046</v>
      </c>
      <c r="AG212" s="59">
        <v>270484</v>
      </c>
      <c r="AH212" s="59">
        <v>1812558</v>
      </c>
      <c r="AI212" s="59">
        <v>53</v>
      </c>
      <c r="AJ212" s="59">
        <v>113353</v>
      </c>
      <c r="AK212" s="59">
        <v>355553</v>
      </c>
      <c r="AL212" s="59">
        <v>7726403</v>
      </c>
      <c r="AM212" s="59">
        <v>0</v>
      </c>
      <c r="AN212" s="59">
        <v>0</v>
      </c>
      <c r="AO212" s="59">
        <v>0</v>
      </c>
      <c r="AP212" s="59">
        <v>0</v>
      </c>
      <c r="AQ212" s="59">
        <v>681107</v>
      </c>
      <c r="AR212" s="59">
        <v>1142423</v>
      </c>
      <c r="AS212" s="59">
        <v>3207</v>
      </c>
      <c r="AT212" s="59">
        <v>0</v>
      </c>
      <c r="AU212" s="59">
        <v>40838</v>
      </c>
      <c r="AV212" s="80">
        <v>0</v>
      </c>
      <c r="AW212" s="79">
        <f t="shared" si="100"/>
        <v>0</v>
      </c>
      <c r="AX212" s="59">
        <v>0</v>
      </c>
      <c r="AY212" s="59">
        <v>0</v>
      </c>
      <c r="AZ212" s="59">
        <v>0</v>
      </c>
      <c r="BA212" s="59">
        <v>0</v>
      </c>
      <c r="BB212" s="59">
        <v>0</v>
      </c>
      <c r="BC212" s="59">
        <v>0</v>
      </c>
      <c r="BD212" s="59">
        <v>0</v>
      </c>
      <c r="BE212" s="59">
        <v>0</v>
      </c>
      <c r="BF212" s="59">
        <v>0</v>
      </c>
      <c r="BG212" s="59">
        <v>0</v>
      </c>
      <c r="BH212" s="59">
        <v>0</v>
      </c>
      <c r="BI212" s="59">
        <v>0</v>
      </c>
      <c r="BJ212" s="59">
        <v>0</v>
      </c>
      <c r="BK212" s="59">
        <v>0</v>
      </c>
      <c r="BL212" s="59">
        <v>0</v>
      </c>
      <c r="BM212" s="4">
        <v>2790265</v>
      </c>
      <c r="BN212" s="32">
        <f t="shared" si="83"/>
        <v>3415.2570379436966</v>
      </c>
      <c r="BO212" s="281"/>
      <c r="BP212" s="4">
        <v>158989</v>
      </c>
      <c r="BQ212" s="4">
        <v>51137916</v>
      </c>
      <c r="BR212" s="4">
        <v>54087172</v>
      </c>
      <c r="BS212" s="4">
        <v>583.90002000000004</v>
      </c>
      <c r="BT212" s="4">
        <v>817</v>
      </c>
      <c r="BV212" s="175">
        <f t="shared" si="103"/>
        <v>-1.7558491960569915</v>
      </c>
    </row>
    <row r="213" spans="1:74" x14ac:dyDescent="0.25">
      <c r="A213" s="96" t="s">
        <v>148</v>
      </c>
      <c r="B213" s="255"/>
      <c r="C213" s="76">
        <v>0</v>
      </c>
      <c r="D213" s="141">
        <v>1997</v>
      </c>
      <c r="E213" s="77">
        <v>21</v>
      </c>
      <c r="F213" s="59">
        <v>9785448</v>
      </c>
      <c r="G213" s="59">
        <v>3645222</v>
      </c>
      <c r="H213" s="179">
        <f t="shared" si="93"/>
        <v>0.59366251339934395</v>
      </c>
      <c r="I213" s="59">
        <f t="shared" si="101"/>
        <v>6140226</v>
      </c>
      <c r="J213" s="59"/>
      <c r="K213" s="59">
        <f t="shared" si="95"/>
        <v>6140226</v>
      </c>
      <c r="L213" s="59">
        <f t="shared" si="96"/>
        <v>7515.5764993880048</v>
      </c>
      <c r="M213" s="59"/>
      <c r="N213" s="59"/>
      <c r="O213" s="59">
        <v>566943</v>
      </c>
      <c r="P213" s="13">
        <f t="shared" si="97"/>
        <v>9.2332594924030481E-2</v>
      </c>
      <c r="Q213" s="59">
        <v>1531698</v>
      </c>
      <c r="R213" s="79">
        <f t="shared" si="98"/>
        <v>0.24945303316197157</v>
      </c>
      <c r="S213" s="73">
        <f t="shared" si="111"/>
        <v>0</v>
      </c>
      <c r="T213" s="281">
        <f t="shared" si="102"/>
        <v>0</v>
      </c>
      <c r="U213" s="281"/>
      <c r="V213" s="131">
        <f t="shared" si="99"/>
        <v>0</v>
      </c>
      <c r="W213" s="54"/>
      <c r="X213" s="59">
        <v>0</v>
      </c>
      <c r="Y213" s="59">
        <v>0</v>
      </c>
      <c r="Z213" s="59">
        <v>0</v>
      </c>
      <c r="AA213" s="59">
        <v>0</v>
      </c>
      <c r="AB213" s="59">
        <v>0</v>
      </c>
      <c r="AC213" s="59">
        <v>0</v>
      </c>
      <c r="AD213" s="59">
        <v>0</v>
      </c>
      <c r="AE213" s="59">
        <v>0</v>
      </c>
      <c r="AF213" s="59">
        <v>680203</v>
      </c>
      <c r="AG213" s="59">
        <v>169806</v>
      </c>
      <c r="AH213" s="59">
        <v>2598673</v>
      </c>
      <c r="AI213" s="59">
        <v>459</v>
      </c>
      <c r="AJ213" s="59">
        <v>113872</v>
      </c>
      <c r="AK213" s="59">
        <v>650202</v>
      </c>
      <c r="AL213" s="59">
        <v>7186775</v>
      </c>
      <c r="AM213" s="59">
        <v>0</v>
      </c>
      <c r="AN213" s="59">
        <v>0</v>
      </c>
      <c r="AO213" s="59">
        <v>0</v>
      </c>
      <c r="AP213" s="59">
        <v>0</v>
      </c>
      <c r="AQ213" s="59">
        <v>648837</v>
      </c>
      <c r="AR213" s="59">
        <v>1733181</v>
      </c>
      <c r="AS213" s="59">
        <v>0</v>
      </c>
      <c r="AT213" s="59">
        <v>0</v>
      </c>
      <c r="AU213" s="59">
        <v>45025</v>
      </c>
      <c r="AV213" s="80">
        <v>0</v>
      </c>
      <c r="AW213" s="79">
        <f t="shared" si="100"/>
        <v>0</v>
      </c>
      <c r="AX213" s="59">
        <v>0</v>
      </c>
      <c r="AY213" s="59">
        <v>0</v>
      </c>
      <c r="AZ213" s="59">
        <v>0</v>
      </c>
      <c r="BA213" s="59">
        <v>0</v>
      </c>
      <c r="BB213" s="59">
        <v>0</v>
      </c>
      <c r="BC213" s="59">
        <v>0</v>
      </c>
      <c r="BD213" s="59">
        <v>0</v>
      </c>
      <c r="BE213" s="59">
        <v>0</v>
      </c>
      <c r="BF213" s="59">
        <v>0</v>
      </c>
      <c r="BG213" s="59">
        <v>0</v>
      </c>
      <c r="BH213" s="59">
        <v>0</v>
      </c>
      <c r="BI213" s="59">
        <v>0</v>
      </c>
      <c r="BJ213" s="59">
        <v>0</v>
      </c>
      <c r="BK213" s="59">
        <v>0</v>
      </c>
      <c r="BL213" s="59">
        <v>0</v>
      </c>
      <c r="BM213" s="4">
        <v>3189949</v>
      </c>
      <c r="BN213" s="32">
        <f t="shared" si="83"/>
        <v>3904.4663402692777</v>
      </c>
      <c r="BO213" s="281"/>
      <c r="BP213" s="4">
        <v>182516</v>
      </c>
      <c r="BQ213" s="4">
        <v>52218632</v>
      </c>
      <c r="BR213" s="4">
        <v>55591100</v>
      </c>
      <c r="BS213" s="4">
        <v>588</v>
      </c>
      <c r="BT213" s="4">
        <v>817</v>
      </c>
      <c r="BV213" s="175">
        <f t="shared" si="103"/>
        <v>-1.7523506068786441</v>
      </c>
    </row>
    <row r="214" spans="1:74" x14ac:dyDescent="0.25">
      <c r="A214" s="96" t="s">
        <v>148</v>
      </c>
      <c r="B214" s="255"/>
      <c r="C214" s="76">
        <v>0</v>
      </c>
      <c r="D214" s="141">
        <v>1998</v>
      </c>
      <c r="E214" s="77">
        <v>21</v>
      </c>
      <c r="F214" s="59">
        <v>8583598</v>
      </c>
      <c r="G214" s="59">
        <v>2922875</v>
      </c>
      <c r="H214" s="179">
        <f t="shared" si="93"/>
        <v>0.51634305370533062</v>
      </c>
      <c r="I214" s="59">
        <f t="shared" si="101"/>
        <v>5660723</v>
      </c>
      <c r="J214" s="59"/>
      <c r="K214" s="59">
        <f t="shared" si="95"/>
        <v>5660723</v>
      </c>
      <c r="L214" s="59">
        <f t="shared" si="96"/>
        <v>6928.6695226438187</v>
      </c>
      <c r="M214" s="59"/>
      <c r="N214" s="59"/>
      <c r="O214" s="59">
        <v>687198</v>
      </c>
      <c r="P214" s="13">
        <f t="shared" si="97"/>
        <v>0.12139756705989677</v>
      </c>
      <c r="Q214" s="59">
        <v>1474533</v>
      </c>
      <c r="R214" s="79">
        <f t="shared" si="98"/>
        <v>0.26048492392226225</v>
      </c>
      <c r="S214" s="73">
        <f t="shared" si="111"/>
        <v>0</v>
      </c>
      <c r="T214" s="281">
        <f t="shared" si="102"/>
        <v>0</v>
      </c>
      <c r="U214" s="281"/>
      <c r="V214" s="131">
        <f t="shared" si="99"/>
        <v>0</v>
      </c>
      <c r="W214" s="54"/>
      <c r="X214" s="59">
        <v>0</v>
      </c>
      <c r="Y214" s="59">
        <v>0</v>
      </c>
      <c r="Z214" s="59">
        <v>0</v>
      </c>
      <c r="AA214" s="59">
        <v>0</v>
      </c>
      <c r="AB214" s="59">
        <v>0</v>
      </c>
      <c r="AC214" s="59">
        <v>0</v>
      </c>
      <c r="AD214" s="59">
        <v>0</v>
      </c>
      <c r="AE214" s="59">
        <v>0</v>
      </c>
      <c r="AF214" s="59">
        <v>647699</v>
      </c>
      <c r="AG214" s="59">
        <v>151514</v>
      </c>
      <c r="AH214" s="59">
        <v>2148563</v>
      </c>
      <c r="AI214" s="59">
        <v>259</v>
      </c>
      <c r="AJ214" s="59">
        <v>131865</v>
      </c>
      <c r="AK214" s="59">
        <v>558374</v>
      </c>
      <c r="AL214" s="59">
        <v>6435035</v>
      </c>
      <c r="AM214" s="59">
        <v>0</v>
      </c>
      <c r="AN214" s="59">
        <v>0</v>
      </c>
      <c r="AO214" s="59">
        <v>0</v>
      </c>
      <c r="AP214" s="59">
        <v>0</v>
      </c>
      <c r="AQ214" s="59">
        <v>570865</v>
      </c>
      <c r="AR214" s="59">
        <v>1401062</v>
      </c>
      <c r="AS214" s="59">
        <v>0</v>
      </c>
      <c r="AT214" s="59">
        <v>0</v>
      </c>
      <c r="AU214" s="59">
        <v>37354</v>
      </c>
      <c r="AV214" s="80">
        <v>0</v>
      </c>
      <c r="AW214" s="79">
        <f t="shared" si="100"/>
        <v>0</v>
      </c>
      <c r="AX214" s="59">
        <v>0</v>
      </c>
      <c r="AY214" s="59">
        <v>0</v>
      </c>
      <c r="AZ214" s="59">
        <v>0</v>
      </c>
      <c r="BA214" s="59">
        <v>0</v>
      </c>
      <c r="BB214" s="59">
        <v>0</v>
      </c>
      <c r="BC214" s="59">
        <v>0</v>
      </c>
      <c r="BD214" s="59">
        <v>0</v>
      </c>
      <c r="BE214" s="59">
        <v>0</v>
      </c>
      <c r="BF214" s="59">
        <v>0</v>
      </c>
      <c r="BG214" s="59">
        <v>0</v>
      </c>
      <c r="BH214" s="59">
        <v>0</v>
      </c>
      <c r="BI214" s="59">
        <v>0</v>
      </c>
      <c r="BJ214" s="59">
        <v>0</v>
      </c>
      <c r="BK214" s="59">
        <v>0</v>
      </c>
      <c r="BL214" s="59">
        <v>0</v>
      </c>
      <c r="BM214" s="4">
        <v>2588439</v>
      </c>
      <c r="BN214" s="32">
        <f t="shared" si="83"/>
        <v>3168.2239902080782</v>
      </c>
      <c r="BO214" s="281"/>
      <c r="BP214" s="4">
        <v>277792</v>
      </c>
      <c r="BQ214" s="4">
        <v>37650112</v>
      </c>
      <c r="BR214" s="4">
        <v>40516344</v>
      </c>
      <c r="BS214" s="4">
        <v>588</v>
      </c>
      <c r="BT214" s="4">
        <v>817</v>
      </c>
      <c r="BV214" s="175">
        <f t="shared" si="103"/>
        <v>-1.7523506068786441</v>
      </c>
    </row>
    <row r="215" spans="1:74" x14ac:dyDescent="0.25">
      <c r="A215" s="96" t="s">
        <v>149</v>
      </c>
      <c r="B215" s="255" t="s">
        <v>150</v>
      </c>
      <c r="C215" s="76">
        <v>1</v>
      </c>
      <c r="D215" s="141">
        <v>1999</v>
      </c>
      <c r="E215" s="77">
        <v>21</v>
      </c>
      <c r="F215" s="59">
        <v>9138841</v>
      </c>
      <c r="G215" s="59">
        <v>2762772</v>
      </c>
      <c r="H215" s="179">
        <f t="shared" si="93"/>
        <v>0.43330334097701889</v>
      </c>
      <c r="I215" s="59">
        <f t="shared" si="101"/>
        <v>6376069</v>
      </c>
      <c r="J215" s="59"/>
      <c r="K215" s="59">
        <f t="shared" si="95"/>
        <v>6376069</v>
      </c>
      <c r="L215" s="59">
        <f t="shared" si="96"/>
        <v>7728.5684848484852</v>
      </c>
      <c r="M215" s="59"/>
      <c r="N215" s="59"/>
      <c r="O215" s="59">
        <v>971317</v>
      </c>
      <c r="P215" s="13">
        <f t="shared" si="97"/>
        <v>0.15233790600446764</v>
      </c>
      <c r="Q215" s="59">
        <v>1483217</v>
      </c>
      <c r="R215" s="79">
        <f t="shared" si="98"/>
        <v>0.23262248259860424</v>
      </c>
      <c r="S215" s="73">
        <f t="shared" si="111"/>
        <v>0</v>
      </c>
      <c r="T215" s="281">
        <f t="shared" si="102"/>
        <v>0</v>
      </c>
      <c r="U215" s="281"/>
      <c r="V215" s="131">
        <f t="shared" si="99"/>
        <v>0</v>
      </c>
      <c r="W215" s="54"/>
      <c r="X215" s="59">
        <v>0</v>
      </c>
      <c r="Y215" s="59">
        <v>0</v>
      </c>
      <c r="Z215" s="59">
        <v>0</v>
      </c>
      <c r="AA215" s="59">
        <v>0</v>
      </c>
      <c r="AB215" s="59">
        <v>0</v>
      </c>
      <c r="AC215" s="59">
        <v>0</v>
      </c>
      <c r="AD215" s="59">
        <v>0</v>
      </c>
      <c r="AE215" s="59">
        <v>0</v>
      </c>
      <c r="AF215" s="59">
        <v>691083</v>
      </c>
      <c r="AG215" s="59">
        <v>131484</v>
      </c>
      <c r="AH215" s="59">
        <v>2524453</v>
      </c>
      <c r="AI215" s="59">
        <v>455</v>
      </c>
      <c r="AJ215" s="59">
        <v>123770</v>
      </c>
      <c r="AK215" s="59">
        <v>693899</v>
      </c>
      <c r="AL215" s="59">
        <v>6614388</v>
      </c>
      <c r="AM215" s="59">
        <v>0</v>
      </c>
      <c r="AN215" s="59">
        <v>0</v>
      </c>
      <c r="AO215" s="59">
        <v>0</v>
      </c>
      <c r="AP215" s="59">
        <v>0</v>
      </c>
      <c r="AQ215" s="59">
        <v>582229</v>
      </c>
      <c r="AR215" s="59">
        <v>1678547</v>
      </c>
      <c r="AS215" s="59">
        <v>0</v>
      </c>
      <c r="AT215" s="59">
        <v>0</v>
      </c>
      <c r="AU215" s="59">
        <v>20068</v>
      </c>
      <c r="AV215" s="80">
        <v>0</v>
      </c>
      <c r="AW215" s="79">
        <f t="shared" si="100"/>
        <v>0</v>
      </c>
      <c r="AX215" s="59">
        <v>0</v>
      </c>
      <c r="AY215" s="59">
        <v>0</v>
      </c>
      <c r="AZ215" s="59">
        <v>0</v>
      </c>
      <c r="BA215" s="59">
        <v>0</v>
      </c>
      <c r="BB215" s="59">
        <v>0</v>
      </c>
      <c r="BC215" s="59">
        <v>0</v>
      </c>
      <c r="BD215" s="59">
        <v>0</v>
      </c>
      <c r="BE215" s="59">
        <v>0</v>
      </c>
      <c r="BF215" s="59">
        <v>0</v>
      </c>
      <c r="BG215" s="59">
        <v>0</v>
      </c>
      <c r="BH215" s="59">
        <v>0</v>
      </c>
      <c r="BI215" s="59">
        <v>0</v>
      </c>
      <c r="BJ215" s="59">
        <v>0</v>
      </c>
      <c r="BK215" s="59">
        <v>0</v>
      </c>
      <c r="BL215" s="59">
        <v>0</v>
      </c>
      <c r="BM215" s="4">
        <v>2467284</v>
      </c>
      <c r="BN215" s="32">
        <f t="shared" si="83"/>
        <v>2990.6472727272726</v>
      </c>
      <c r="BO215" s="281"/>
      <c r="BP215" s="4">
        <v>-30919</v>
      </c>
      <c r="BQ215" s="4">
        <v>42968384</v>
      </c>
      <c r="BR215" s="4">
        <v>45404748</v>
      </c>
      <c r="BS215" s="4">
        <v>588</v>
      </c>
      <c r="BT215" s="4">
        <v>825</v>
      </c>
      <c r="BV215" s="175">
        <f t="shared" si="103"/>
        <v>-1.747478461141305</v>
      </c>
    </row>
    <row r="216" spans="1:74" x14ac:dyDescent="0.25">
      <c r="A216" s="96" t="s">
        <v>149</v>
      </c>
      <c r="B216" s="255" t="s">
        <v>150</v>
      </c>
      <c r="C216" s="76">
        <v>1</v>
      </c>
      <c r="D216" s="141">
        <v>2000</v>
      </c>
      <c r="E216" s="77">
        <v>21</v>
      </c>
      <c r="F216" s="59">
        <v>8429071</v>
      </c>
      <c r="G216" s="59">
        <v>2349689</v>
      </c>
      <c r="H216" s="179">
        <f t="shared" si="93"/>
        <v>0.38650129240110259</v>
      </c>
      <c r="I216" s="59">
        <f t="shared" si="101"/>
        <v>6079382</v>
      </c>
      <c r="J216" s="59"/>
      <c r="K216" s="59">
        <f t="shared" si="95"/>
        <v>6079382</v>
      </c>
      <c r="L216" s="59">
        <f t="shared" si="96"/>
        <v>7069.0488372093023</v>
      </c>
      <c r="M216" s="59"/>
      <c r="N216" s="59"/>
      <c r="O216" s="59">
        <v>889231</v>
      </c>
      <c r="P216" s="13">
        <f t="shared" si="97"/>
        <v>0.14626996625643857</v>
      </c>
      <c r="Q216" s="59">
        <v>1488445</v>
      </c>
      <c r="R216" s="79">
        <f t="shared" si="98"/>
        <v>0.24483491907565605</v>
      </c>
      <c r="S216" s="73">
        <f t="shared" si="111"/>
        <v>0</v>
      </c>
      <c r="T216" s="281">
        <f t="shared" si="102"/>
        <v>0</v>
      </c>
      <c r="U216" s="281"/>
      <c r="V216" s="131">
        <f t="shared" si="99"/>
        <v>0</v>
      </c>
      <c r="W216" s="54"/>
      <c r="X216" s="59">
        <v>0</v>
      </c>
      <c r="Y216" s="59">
        <v>0</v>
      </c>
      <c r="Z216" s="59">
        <v>0</v>
      </c>
      <c r="AA216" s="59">
        <v>0</v>
      </c>
      <c r="AB216" s="59">
        <v>0</v>
      </c>
      <c r="AC216" s="59">
        <v>0</v>
      </c>
      <c r="AD216" s="59">
        <v>0</v>
      </c>
      <c r="AE216" s="59">
        <v>0</v>
      </c>
      <c r="AF216" s="59">
        <v>621260</v>
      </c>
      <c r="AG216" s="59">
        <v>110604</v>
      </c>
      <c r="AH216" s="59">
        <v>2404496</v>
      </c>
      <c r="AI216" s="59">
        <v>392</v>
      </c>
      <c r="AJ216" s="59">
        <v>160444</v>
      </c>
      <c r="AK216" s="59">
        <v>852493</v>
      </c>
      <c r="AL216" s="59">
        <v>6024575</v>
      </c>
      <c r="AM216" s="59">
        <v>0</v>
      </c>
      <c r="AN216" s="59">
        <v>0</v>
      </c>
      <c r="AO216" s="59">
        <v>0</v>
      </c>
      <c r="AP216" s="59">
        <v>0</v>
      </c>
      <c r="AQ216" s="59">
        <v>515506</v>
      </c>
      <c r="AR216" s="59">
        <v>1424429</v>
      </c>
      <c r="AS216" s="59">
        <v>0</v>
      </c>
      <c r="AT216" s="59">
        <v>0</v>
      </c>
      <c r="AU216" s="59">
        <v>16578</v>
      </c>
      <c r="AV216" s="80">
        <v>0</v>
      </c>
      <c r="AW216" s="79">
        <f t="shared" si="100"/>
        <v>0</v>
      </c>
      <c r="AX216" s="59">
        <v>0</v>
      </c>
      <c r="AY216" s="59">
        <v>0</v>
      </c>
      <c r="AZ216" s="59">
        <v>0</v>
      </c>
      <c r="BA216" s="59">
        <v>0</v>
      </c>
      <c r="BB216" s="59">
        <v>0</v>
      </c>
      <c r="BC216" s="59">
        <v>0</v>
      </c>
      <c r="BD216" s="59">
        <v>0</v>
      </c>
      <c r="BE216" s="59">
        <v>0</v>
      </c>
      <c r="BF216" s="59">
        <v>0</v>
      </c>
      <c r="BG216" s="59">
        <v>0</v>
      </c>
      <c r="BH216" s="59">
        <v>0</v>
      </c>
      <c r="BI216" s="59">
        <v>0</v>
      </c>
      <c r="BJ216" s="59">
        <v>0</v>
      </c>
      <c r="BK216" s="59">
        <v>0</v>
      </c>
      <c r="BL216" s="59">
        <v>0</v>
      </c>
      <c r="BM216" s="4">
        <v>1513969</v>
      </c>
      <c r="BN216" s="32">
        <f t="shared" si="83"/>
        <v>1760.4290697674419</v>
      </c>
      <c r="BO216" s="281"/>
      <c r="BP216" s="4">
        <v>85438</v>
      </c>
      <c r="BQ216" s="4">
        <v>120936912</v>
      </c>
      <c r="BR216" s="4">
        <v>122536320</v>
      </c>
      <c r="BS216" s="4">
        <v>588</v>
      </c>
      <c r="BT216" s="4">
        <v>860</v>
      </c>
      <c r="BV216" s="175">
        <f t="shared" si="103"/>
        <v>-1.7267039596848688</v>
      </c>
    </row>
    <row r="217" spans="1:74" x14ac:dyDescent="0.25">
      <c r="A217" s="76" t="s">
        <v>149</v>
      </c>
      <c r="B217" s="255" t="s">
        <v>150</v>
      </c>
      <c r="C217" s="76">
        <v>1</v>
      </c>
      <c r="D217" s="141">
        <v>2001</v>
      </c>
      <c r="E217" s="77">
        <v>21</v>
      </c>
      <c r="F217" s="59">
        <v>7932469</v>
      </c>
      <c r="G217" s="59">
        <v>2343779</v>
      </c>
      <c r="H217" s="179">
        <f t="shared" si="93"/>
        <v>0.41937896000672786</v>
      </c>
      <c r="I217" s="59">
        <f t="shared" si="101"/>
        <v>5588690</v>
      </c>
      <c r="J217" s="59"/>
      <c r="K217" s="59">
        <f t="shared" si="95"/>
        <v>5588690</v>
      </c>
      <c r="L217" s="59">
        <f t="shared" si="96"/>
        <v>6498.4767441860467</v>
      </c>
      <c r="M217" s="59"/>
      <c r="N217" s="59"/>
      <c r="O217" s="59">
        <v>891739</v>
      </c>
      <c r="P217" s="13">
        <f t="shared" si="97"/>
        <v>0.15956136411216224</v>
      </c>
      <c r="Q217" s="59">
        <v>1558361</v>
      </c>
      <c r="R217" s="79">
        <f t="shared" si="98"/>
        <v>0.2788419110739726</v>
      </c>
      <c r="S217" s="73">
        <f t="shared" si="111"/>
        <v>0</v>
      </c>
      <c r="T217" s="281">
        <f t="shared" si="102"/>
        <v>0</v>
      </c>
      <c r="U217" s="281"/>
      <c r="V217" s="131">
        <f t="shared" si="99"/>
        <v>0</v>
      </c>
      <c r="W217" s="54"/>
      <c r="X217" s="59">
        <v>0</v>
      </c>
      <c r="Y217" s="59">
        <v>0</v>
      </c>
      <c r="Z217" s="59">
        <v>0</v>
      </c>
      <c r="AA217" s="59">
        <v>0</v>
      </c>
      <c r="AB217" s="59">
        <v>0</v>
      </c>
      <c r="AC217" s="59">
        <v>0</v>
      </c>
      <c r="AD217" s="59">
        <v>0</v>
      </c>
      <c r="AE217" s="59">
        <v>0</v>
      </c>
      <c r="AF217" s="59">
        <v>443781</v>
      </c>
      <c r="AG217" s="59">
        <v>74792</v>
      </c>
      <c r="AH217" s="59">
        <v>1970070</v>
      </c>
      <c r="AI217" s="59">
        <v>1030</v>
      </c>
      <c r="AJ217" s="59">
        <v>209196</v>
      </c>
      <c r="AK217" s="59">
        <v>902944</v>
      </c>
      <c r="AL217" s="59">
        <v>5962399</v>
      </c>
      <c r="AM217" s="59">
        <v>0</v>
      </c>
      <c r="AN217" s="59">
        <v>0</v>
      </c>
      <c r="AO217" s="59">
        <v>0</v>
      </c>
      <c r="AP217" s="59">
        <v>0</v>
      </c>
      <c r="AQ217" s="59">
        <v>515543</v>
      </c>
      <c r="AR217" s="59">
        <v>939341</v>
      </c>
      <c r="AS217" s="59">
        <v>0</v>
      </c>
      <c r="AT217" s="59">
        <v>0</v>
      </c>
      <c r="AU217" s="59">
        <v>51963</v>
      </c>
      <c r="AV217" s="80">
        <v>0</v>
      </c>
      <c r="AW217" s="79">
        <f t="shared" si="100"/>
        <v>0</v>
      </c>
      <c r="AX217" s="59">
        <v>0</v>
      </c>
      <c r="AY217" s="59">
        <v>0</v>
      </c>
      <c r="AZ217" s="59">
        <v>0</v>
      </c>
      <c r="BA217" s="59">
        <v>0</v>
      </c>
      <c r="BB217" s="59">
        <v>0</v>
      </c>
      <c r="BC217" s="59">
        <v>0</v>
      </c>
      <c r="BD217" s="59">
        <v>0</v>
      </c>
      <c r="BE217" s="59">
        <v>0</v>
      </c>
      <c r="BF217" s="59">
        <v>0</v>
      </c>
      <c r="BG217" s="59">
        <v>0</v>
      </c>
      <c r="BH217" s="59">
        <v>0</v>
      </c>
      <c r="BI217" s="59">
        <v>0</v>
      </c>
      <c r="BJ217" s="59">
        <v>0</v>
      </c>
      <c r="BK217" s="59">
        <v>0</v>
      </c>
      <c r="BL217" s="59">
        <v>0</v>
      </c>
      <c r="BM217" s="4">
        <v>1766108</v>
      </c>
      <c r="BN217" s="32">
        <f t="shared" si="83"/>
        <v>2053.6139534883723</v>
      </c>
      <c r="BO217" s="281"/>
      <c r="BP217" s="4">
        <v>99371</v>
      </c>
      <c r="BQ217" s="4">
        <v>206758848</v>
      </c>
      <c r="BR217" s="4">
        <v>208624320</v>
      </c>
      <c r="BS217" s="4">
        <v>587.79998999999998</v>
      </c>
      <c r="BT217" s="4">
        <v>860</v>
      </c>
      <c r="BV217" s="175">
        <f t="shared" si="103"/>
        <v>-1.7268740651480685</v>
      </c>
    </row>
    <row r="218" spans="1:74" x14ac:dyDescent="0.25">
      <c r="A218" s="76" t="s">
        <v>149</v>
      </c>
      <c r="B218" s="255" t="s">
        <v>150</v>
      </c>
      <c r="C218" s="76">
        <v>1</v>
      </c>
      <c r="D218" s="141">
        <v>2002</v>
      </c>
      <c r="E218" s="77">
        <v>21</v>
      </c>
      <c r="F218" s="59">
        <v>7538589</v>
      </c>
      <c r="G218" s="59">
        <v>2272193</v>
      </c>
      <c r="H218" s="179">
        <f t="shared" si="93"/>
        <v>0.43145122394897761</v>
      </c>
      <c r="I218" s="59">
        <f t="shared" si="101"/>
        <v>5266396</v>
      </c>
      <c r="J218" s="59"/>
      <c r="K218" s="59">
        <f t="shared" si="95"/>
        <v>5266396</v>
      </c>
      <c r="L218" s="59">
        <f t="shared" si="96"/>
        <v>6123.7162790697676</v>
      </c>
      <c r="M218" s="59"/>
      <c r="N218" s="59"/>
      <c r="O218" s="59">
        <v>856942</v>
      </c>
      <c r="P218" s="13">
        <f t="shared" si="97"/>
        <v>0.16271886884313294</v>
      </c>
      <c r="Q218" s="59">
        <v>1501150</v>
      </c>
      <c r="R218" s="79">
        <f t="shared" si="98"/>
        <v>0.28504313006465903</v>
      </c>
      <c r="S218" s="73">
        <f t="shared" si="111"/>
        <v>0</v>
      </c>
      <c r="T218" s="281">
        <f t="shared" si="102"/>
        <v>0</v>
      </c>
      <c r="U218" s="281"/>
      <c r="V218" s="131">
        <f t="shared" si="99"/>
        <v>0</v>
      </c>
      <c r="W218" s="54"/>
      <c r="X218" s="59">
        <v>0</v>
      </c>
      <c r="Y218" s="59">
        <v>0</v>
      </c>
      <c r="Z218" s="59">
        <v>0</v>
      </c>
      <c r="AA218" s="59">
        <v>0</v>
      </c>
      <c r="AB218" s="59">
        <v>0</v>
      </c>
      <c r="AC218" s="59">
        <v>0</v>
      </c>
      <c r="AD218" s="59">
        <v>0</v>
      </c>
      <c r="AE218" s="59">
        <v>0</v>
      </c>
      <c r="AF218" s="59">
        <v>358455</v>
      </c>
      <c r="AG218" s="59">
        <v>68070</v>
      </c>
      <c r="AH218" s="59">
        <v>1867516</v>
      </c>
      <c r="AI218" s="59">
        <v>0</v>
      </c>
      <c r="AJ218" s="59">
        <v>304665</v>
      </c>
      <c r="AK218" s="59">
        <v>982133</v>
      </c>
      <c r="AL218" s="59">
        <v>5671073</v>
      </c>
      <c r="AM218" s="59">
        <v>0</v>
      </c>
      <c r="AN218" s="59">
        <v>0</v>
      </c>
      <c r="AO218" s="59">
        <v>0</v>
      </c>
      <c r="AP218" s="59">
        <v>0</v>
      </c>
      <c r="AQ218" s="59">
        <v>377668</v>
      </c>
      <c r="AR218" s="59">
        <v>777694</v>
      </c>
      <c r="AS218" s="59">
        <v>0</v>
      </c>
      <c r="AT218" s="59">
        <v>0</v>
      </c>
      <c r="AU218" s="59">
        <v>39619</v>
      </c>
      <c r="AV218" s="80">
        <v>0</v>
      </c>
      <c r="AW218" s="79">
        <f t="shared" si="100"/>
        <v>0</v>
      </c>
      <c r="AX218" s="59">
        <v>0</v>
      </c>
      <c r="AY218" s="59">
        <v>0</v>
      </c>
      <c r="AZ218" s="59">
        <v>0</v>
      </c>
      <c r="BA218" s="59">
        <v>0</v>
      </c>
      <c r="BB218" s="59">
        <v>0</v>
      </c>
      <c r="BC218" s="59">
        <v>0</v>
      </c>
      <c r="BD218" s="59">
        <v>0</v>
      </c>
      <c r="BE218" s="59">
        <v>0</v>
      </c>
      <c r="BF218" s="59">
        <v>0</v>
      </c>
      <c r="BG218" s="59">
        <v>0</v>
      </c>
      <c r="BH218" s="59">
        <v>0</v>
      </c>
      <c r="BI218" s="59">
        <v>0</v>
      </c>
      <c r="BJ218" s="59">
        <v>0</v>
      </c>
      <c r="BK218" s="59">
        <v>0</v>
      </c>
      <c r="BL218" s="59">
        <v>0</v>
      </c>
      <c r="BM218" s="4">
        <v>2951295</v>
      </c>
      <c r="BN218" s="32">
        <f t="shared" si="83"/>
        <v>3431.7383720930234</v>
      </c>
      <c r="BO218" s="281"/>
      <c r="BP218" s="4">
        <v>123770</v>
      </c>
      <c r="BQ218" s="4">
        <v>248739952</v>
      </c>
      <c r="BR218" s="4">
        <v>251815024</v>
      </c>
      <c r="BS218" s="4">
        <v>585.65002000000004</v>
      </c>
      <c r="BT218" s="4">
        <v>860</v>
      </c>
      <c r="BV218" s="175">
        <f t="shared" si="103"/>
        <v>-1.7287062458011957</v>
      </c>
    </row>
    <row r="219" spans="1:74" x14ac:dyDescent="0.25">
      <c r="A219" s="76" t="s">
        <v>149</v>
      </c>
      <c r="B219" s="255" t="s">
        <v>150</v>
      </c>
      <c r="C219" s="76">
        <v>1</v>
      </c>
      <c r="D219" s="141">
        <v>2003</v>
      </c>
      <c r="E219" s="77">
        <v>21</v>
      </c>
      <c r="F219" s="59">
        <v>7786408</v>
      </c>
      <c r="G219" s="59">
        <v>2188991</v>
      </c>
      <c r="H219" s="179">
        <f t="shared" si="93"/>
        <v>0.39107163179016319</v>
      </c>
      <c r="I219" s="59">
        <f t="shared" si="101"/>
        <v>5597417</v>
      </c>
      <c r="J219" s="59"/>
      <c r="K219" s="59">
        <f t="shared" si="95"/>
        <v>5597417</v>
      </c>
      <c r="L219" s="59">
        <f t="shared" si="96"/>
        <v>6184.9911602209941</v>
      </c>
      <c r="M219" s="59"/>
      <c r="N219" s="59"/>
      <c r="O219" s="59">
        <v>1088251</v>
      </c>
      <c r="P219" s="13">
        <f t="shared" si="97"/>
        <v>0.19442021203708781</v>
      </c>
      <c r="Q219" s="59">
        <v>1565387</v>
      </c>
      <c r="R219" s="79">
        <f t="shared" si="98"/>
        <v>0.27966238713320807</v>
      </c>
      <c r="S219" s="73">
        <f t="shared" si="111"/>
        <v>0</v>
      </c>
      <c r="T219" s="281">
        <f t="shared" si="102"/>
        <v>0</v>
      </c>
      <c r="U219" s="281"/>
      <c r="V219" s="131">
        <f t="shared" si="99"/>
        <v>0</v>
      </c>
      <c r="W219" s="54"/>
      <c r="X219" s="59">
        <v>0</v>
      </c>
      <c r="Y219" s="59">
        <v>0</v>
      </c>
      <c r="Z219" s="59">
        <v>0</v>
      </c>
      <c r="AA219" s="59">
        <v>0</v>
      </c>
      <c r="AB219" s="59">
        <v>0</v>
      </c>
      <c r="AC219" s="59">
        <v>0</v>
      </c>
      <c r="AD219" s="59">
        <v>0</v>
      </c>
      <c r="AE219" s="59">
        <v>0</v>
      </c>
      <c r="AF219" s="59">
        <v>367172</v>
      </c>
      <c r="AG219" s="59">
        <v>123752</v>
      </c>
      <c r="AH219" s="59">
        <v>1866524</v>
      </c>
      <c r="AI219" s="59">
        <v>0</v>
      </c>
      <c r="AJ219" s="59">
        <v>224865</v>
      </c>
      <c r="AK219" s="59">
        <v>836212</v>
      </c>
      <c r="AL219" s="59">
        <v>5919884</v>
      </c>
      <c r="AM219" s="59">
        <v>0</v>
      </c>
      <c r="AN219" s="59">
        <v>0</v>
      </c>
      <c r="AO219" s="59">
        <v>0</v>
      </c>
      <c r="AP219" s="59">
        <v>0</v>
      </c>
      <c r="AQ219" s="59">
        <v>485218</v>
      </c>
      <c r="AR219" s="59">
        <v>883182</v>
      </c>
      <c r="AS219" s="59">
        <v>0</v>
      </c>
      <c r="AT219" s="59">
        <v>0</v>
      </c>
      <c r="AU219" s="59">
        <v>23378</v>
      </c>
      <c r="AV219" s="80">
        <v>0</v>
      </c>
      <c r="AW219" s="79">
        <f t="shared" si="100"/>
        <v>0</v>
      </c>
      <c r="AX219" s="59">
        <v>0</v>
      </c>
      <c r="AY219" s="59">
        <v>0</v>
      </c>
      <c r="AZ219" s="59">
        <v>0</v>
      </c>
      <c r="BA219" s="59">
        <v>0</v>
      </c>
      <c r="BB219" s="59">
        <v>0</v>
      </c>
      <c r="BC219" s="59">
        <v>0</v>
      </c>
      <c r="BD219" s="59">
        <v>0</v>
      </c>
      <c r="BE219" s="59">
        <v>0</v>
      </c>
      <c r="BF219" s="59">
        <v>0</v>
      </c>
      <c r="BG219" s="59">
        <v>0</v>
      </c>
      <c r="BH219" s="59">
        <v>0</v>
      </c>
      <c r="BI219" s="59">
        <v>0</v>
      </c>
      <c r="BJ219" s="59">
        <v>0</v>
      </c>
      <c r="BK219" s="59">
        <v>0</v>
      </c>
      <c r="BL219" s="59">
        <v>0</v>
      </c>
      <c r="BM219" s="4">
        <v>1748387</v>
      </c>
      <c r="BN219" s="32">
        <f t="shared" si="83"/>
        <v>1931.9193370165747</v>
      </c>
      <c r="BO219" s="281"/>
      <c r="BP219" s="4">
        <v>159987</v>
      </c>
      <c r="BQ219" s="4">
        <v>265736720</v>
      </c>
      <c r="BR219" s="4">
        <v>267645104</v>
      </c>
      <c r="BS219" s="4">
        <v>585.5</v>
      </c>
      <c r="BT219" s="4">
        <v>905</v>
      </c>
      <c r="BV219" s="175">
        <f t="shared" si="103"/>
        <v>-1.7033330648891098</v>
      </c>
    </row>
    <row r="220" spans="1:74" x14ac:dyDescent="0.25">
      <c r="A220" s="76" t="s">
        <v>149</v>
      </c>
      <c r="B220" s="255" t="s">
        <v>150</v>
      </c>
      <c r="C220" s="76">
        <v>1</v>
      </c>
      <c r="D220" s="141">
        <v>2004</v>
      </c>
      <c r="E220" s="77">
        <v>21</v>
      </c>
      <c r="F220" s="59">
        <v>8226435</v>
      </c>
      <c r="G220" s="59">
        <v>2189164</v>
      </c>
      <c r="H220" s="179">
        <f t="shared" si="93"/>
        <v>0.36260820493232787</v>
      </c>
      <c r="I220" s="59">
        <f t="shared" si="101"/>
        <v>6037271</v>
      </c>
      <c r="J220" s="59"/>
      <c r="K220" s="59">
        <f t="shared" si="95"/>
        <v>6037271</v>
      </c>
      <c r="L220" s="59">
        <f t="shared" si="96"/>
        <v>6198.4301848049281</v>
      </c>
      <c r="M220" s="59"/>
      <c r="N220" s="59"/>
      <c r="O220" s="59">
        <v>948134</v>
      </c>
      <c r="P220" s="13">
        <f t="shared" si="97"/>
        <v>0.15704678488012216</v>
      </c>
      <c r="Q220" s="59">
        <v>1587099</v>
      </c>
      <c r="R220" s="79">
        <f t="shared" si="98"/>
        <v>0.26288351144084804</v>
      </c>
      <c r="S220" s="73">
        <f t="shared" si="111"/>
        <v>0</v>
      </c>
      <c r="T220" s="281">
        <f t="shared" si="102"/>
        <v>0</v>
      </c>
      <c r="U220" s="281"/>
      <c r="V220" s="131">
        <f t="shared" si="99"/>
        <v>0</v>
      </c>
      <c r="W220" s="54"/>
      <c r="X220" s="59">
        <v>0</v>
      </c>
      <c r="Y220" s="59">
        <v>0</v>
      </c>
      <c r="Z220" s="59">
        <v>0</v>
      </c>
      <c r="AA220" s="59">
        <v>0</v>
      </c>
      <c r="AB220" s="59">
        <v>0</v>
      </c>
      <c r="AC220" s="59">
        <v>0</v>
      </c>
      <c r="AD220" s="59">
        <v>0</v>
      </c>
      <c r="AE220" s="59">
        <v>0</v>
      </c>
      <c r="AF220" s="59">
        <v>429653</v>
      </c>
      <c r="AG220" s="59">
        <v>123502</v>
      </c>
      <c r="AH220" s="59">
        <v>2524027</v>
      </c>
      <c r="AI220" s="59">
        <v>0</v>
      </c>
      <c r="AJ220" s="59">
        <v>149277</v>
      </c>
      <c r="AK220" s="59">
        <v>1471451</v>
      </c>
      <c r="AL220" s="59">
        <v>5702408</v>
      </c>
      <c r="AM220" s="59">
        <v>0</v>
      </c>
      <c r="AN220" s="59">
        <v>0</v>
      </c>
      <c r="AO220" s="59">
        <v>0</v>
      </c>
      <c r="AP220" s="59">
        <v>0</v>
      </c>
      <c r="AQ220" s="59">
        <v>399081</v>
      </c>
      <c r="AR220" s="59">
        <v>912037</v>
      </c>
      <c r="AS220" s="59">
        <v>0</v>
      </c>
      <c r="AT220" s="59">
        <v>0</v>
      </c>
      <c r="AU220" s="59">
        <v>17037</v>
      </c>
      <c r="AV220" s="80">
        <v>0</v>
      </c>
      <c r="AW220" s="79">
        <f t="shared" si="100"/>
        <v>0</v>
      </c>
      <c r="AX220" s="59">
        <v>0</v>
      </c>
      <c r="AY220" s="59">
        <v>0</v>
      </c>
      <c r="AZ220" s="59">
        <v>0</v>
      </c>
      <c r="BA220" s="59">
        <v>0</v>
      </c>
      <c r="BB220" s="59">
        <v>0</v>
      </c>
      <c r="BC220" s="59">
        <v>0</v>
      </c>
      <c r="BD220" s="59">
        <v>0</v>
      </c>
      <c r="BE220" s="59">
        <v>0</v>
      </c>
      <c r="BF220" s="59">
        <v>0</v>
      </c>
      <c r="BG220" s="59">
        <v>0</v>
      </c>
      <c r="BH220" s="59">
        <v>0</v>
      </c>
      <c r="BI220" s="59">
        <v>0</v>
      </c>
      <c r="BJ220" s="59">
        <v>0</v>
      </c>
      <c r="BK220" s="59">
        <v>0</v>
      </c>
      <c r="BL220" s="59">
        <v>0</v>
      </c>
      <c r="BM220" s="4">
        <v>1975014</v>
      </c>
      <c r="BN220" s="32">
        <f t="shared" si="83"/>
        <v>2027.7351129363449</v>
      </c>
      <c r="BO220" s="281"/>
      <c r="BP220" s="4">
        <v>158675</v>
      </c>
      <c r="BQ220" s="4">
        <v>248790256</v>
      </c>
      <c r="BR220" s="4">
        <v>250923952</v>
      </c>
      <c r="BS220" s="4">
        <v>585.5</v>
      </c>
      <c r="BT220" s="4">
        <v>974</v>
      </c>
      <c r="BV220" s="175">
        <f t="shared" si="103"/>
        <v>-1.6665948849178052</v>
      </c>
    </row>
    <row r="221" spans="1:74" x14ac:dyDescent="0.25">
      <c r="A221" s="76" t="s">
        <v>149</v>
      </c>
      <c r="B221" s="255" t="s">
        <v>150</v>
      </c>
      <c r="C221" s="76">
        <v>1</v>
      </c>
      <c r="D221" s="141">
        <v>2005</v>
      </c>
      <c r="E221" s="77">
        <v>21</v>
      </c>
      <c r="F221" s="59">
        <v>8121863</v>
      </c>
      <c r="G221" s="59">
        <v>2189506</v>
      </c>
      <c r="H221" s="179">
        <f t="shared" si="93"/>
        <v>0.36907859725906583</v>
      </c>
      <c r="I221" s="59">
        <f t="shared" si="101"/>
        <v>5932357</v>
      </c>
      <c r="J221" s="59"/>
      <c r="K221" s="59">
        <f t="shared" si="95"/>
        <v>5932357</v>
      </c>
      <c r="L221" s="59">
        <f t="shared" si="96"/>
        <v>6090.7156057494867</v>
      </c>
      <c r="M221" s="59"/>
      <c r="N221" s="59"/>
      <c r="O221" s="59">
        <v>963544</v>
      </c>
      <c r="P221" s="13">
        <f t="shared" si="97"/>
        <v>0.16242178277537916</v>
      </c>
      <c r="Q221" s="59">
        <v>1536748</v>
      </c>
      <c r="R221" s="79">
        <f t="shared" si="98"/>
        <v>0.2590450979265071</v>
      </c>
      <c r="S221" s="73">
        <f t="shared" si="111"/>
        <v>0</v>
      </c>
      <c r="T221" s="281">
        <f t="shared" si="102"/>
        <v>0</v>
      </c>
      <c r="U221" s="281"/>
      <c r="V221" s="131">
        <f t="shared" si="99"/>
        <v>0</v>
      </c>
      <c r="W221" s="54"/>
      <c r="X221" s="59">
        <v>0</v>
      </c>
      <c r="Y221" s="59">
        <v>0</v>
      </c>
      <c r="Z221" s="59">
        <v>0</v>
      </c>
      <c r="AA221" s="59">
        <v>0</v>
      </c>
      <c r="AB221" s="59">
        <v>0</v>
      </c>
      <c r="AC221" s="59">
        <v>0</v>
      </c>
      <c r="AD221" s="59">
        <v>0</v>
      </c>
      <c r="AE221" s="59">
        <v>0</v>
      </c>
      <c r="AF221" s="59">
        <v>420911</v>
      </c>
      <c r="AG221" s="59">
        <v>146657</v>
      </c>
      <c r="AH221" s="59">
        <v>2409352</v>
      </c>
      <c r="AI221" s="59">
        <v>0</v>
      </c>
      <c r="AJ221" s="59">
        <v>210250</v>
      </c>
      <c r="AK221" s="59">
        <v>1208978</v>
      </c>
      <c r="AL221" s="59">
        <v>5712511</v>
      </c>
      <c r="AM221" s="59">
        <v>0</v>
      </c>
      <c r="AN221" s="59">
        <v>0</v>
      </c>
      <c r="AO221" s="59">
        <v>0</v>
      </c>
      <c r="AP221" s="59">
        <v>0</v>
      </c>
      <c r="AQ221" s="59">
        <v>391552</v>
      </c>
      <c r="AR221" s="59">
        <v>1007035</v>
      </c>
      <c r="AS221" s="59">
        <v>0</v>
      </c>
      <c r="AT221" s="59">
        <v>0</v>
      </c>
      <c r="AU221" s="59">
        <v>46682</v>
      </c>
      <c r="AV221" s="80">
        <v>0</v>
      </c>
      <c r="AW221" s="79">
        <f t="shared" si="100"/>
        <v>0</v>
      </c>
      <c r="AX221" s="59">
        <v>0</v>
      </c>
      <c r="AY221" s="59">
        <v>0</v>
      </c>
      <c r="AZ221" s="59">
        <v>0</v>
      </c>
      <c r="BA221" s="59">
        <v>0</v>
      </c>
      <c r="BB221" s="59">
        <v>0</v>
      </c>
      <c r="BC221" s="59">
        <v>0</v>
      </c>
      <c r="BD221" s="59">
        <v>0</v>
      </c>
      <c r="BE221" s="59">
        <v>0</v>
      </c>
      <c r="BF221" s="59">
        <v>0</v>
      </c>
      <c r="BG221" s="59">
        <v>0</v>
      </c>
      <c r="BH221" s="59">
        <v>0</v>
      </c>
      <c r="BI221" s="59">
        <v>0</v>
      </c>
      <c r="BJ221" s="59">
        <v>0</v>
      </c>
      <c r="BK221" s="59">
        <v>0</v>
      </c>
      <c r="BL221" s="59">
        <v>0</v>
      </c>
      <c r="BM221" s="4">
        <v>1679613</v>
      </c>
      <c r="BN221" s="32">
        <f t="shared" si="83"/>
        <v>1724.4486652977412</v>
      </c>
      <c r="BO221" s="281"/>
      <c r="BP221" s="4">
        <v>155274</v>
      </c>
      <c r="BQ221" s="4">
        <v>334727008</v>
      </c>
      <c r="BR221" s="4">
        <v>336561888</v>
      </c>
      <c r="BS221" s="4">
        <v>592.66998000000001</v>
      </c>
      <c r="BT221" s="4">
        <v>974</v>
      </c>
      <c r="BV221" s="175">
        <f t="shared" si="103"/>
        <v>-1.6605091174660442</v>
      </c>
    </row>
    <row r="222" spans="1:74" ht="17.25" customHeight="1" x14ac:dyDescent="0.25">
      <c r="A222" s="76" t="s">
        <v>149</v>
      </c>
      <c r="B222" s="255" t="s">
        <v>150</v>
      </c>
      <c r="C222" s="76">
        <v>1</v>
      </c>
      <c r="D222" s="142">
        <v>2006</v>
      </c>
      <c r="E222" s="77">
        <v>21</v>
      </c>
      <c r="F222" s="59">
        <v>10045540</v>
      </c>
      <c r="G222" s="59">
        <v>2189192</v>
      </c>
      <c r="H222" s="179">
        <f t="shared" ref="H222:H246" si="112">G222/I222</f>
        <v>0.27865262587655232</v>
      </c>
      <c r="I222" s="59">
        <f t="shared" si="101"/>
        <v>7856348</v>
      </c>
      <c r="J222" s="59"/>
      <c r="K222" s="59">
        <f t="shared" si="95"/>
        <v>7856348</v>
      </c>
      <c r="L222" s="59">
        <f t="shared" si="96"/>
        <v>8066.0657084188915</v>
      </c>
      <c r="M222" s="59"/>
      <c r="N222" s="59"/>
      <c r="O222" s="59">
        <v>806326</v>
      </c>
      <c r="P222" s="13">
        <f t="shared" si="97"/>
        <v>0.10263369188839394</v>
      </c>
      <c r="Q222" s="59">
        <v>1492425</v>
      </c>
      <c r="R222" s="79">
        <f t="shared" si="98"/>
        <v>0.18996421747101835</v>
      </c>
      <c r="S222" s="73">
        <f t="shared" ref="S222:S230" si="113">SUM(W222:AE222)</f>
        <v>56857</v>
      </c>
      <c r="T222" s="281">
        <f t="shared" si="102"/>
        <v>58.374743326488705</v>
      </c>
      <c r="U222" s="281"/>
      <c r="V222" s="131">
        <f t="shared" si="99"/>
        <v>7.2370775836304605E-3</v>
      </c>
      <c r="W222" s="4"/>
      <c r="X222" s="126">
        <v>17484</v>
      </c>
      <c r="Y222" s="126">
        <v>29360</v>
      </c>
      <c r="Z222" s="126">
        <v>882</v>
      </c>
      <c r="AD222" s="126">
        <v>9131</v>
      </c>
      <c r="AF222" s="59">
        <v>1143336</v>
      </c>
      <c r="AG222" s="59">
        <v>133104</v>
      </c>
      <c r="AH222" s="59">
        <v>3644334</v>
      </c>
      <c r="AI222" s="59">
        <v>0</v>
      </c>
      <c r="AJ222" s="59">
        <v>291004</v>
      </c>
      <c r="AK222" s="59">
        <v>1907958</v>
      </c>
      <c r="AL222" s="59">
        <v>6401206</v>
      </c>
      <c r="AM222" s="126">
        <v>13600</v>
      </c>
      <c r="AN222" s="126">
        <v>143613</v>
      </c>
      <c r="AO222" s="126">
        <v>271902</v>
      </c>
      <c r="AP222"/>
      <c r="AQ222" s="59">
        <v>422066</v>
      </c>
      <c r="AR222" s="59">
        <v>1133381</v>
      </c>
      <c r="AS222" s="59">
        <v>0</v>
      </c>
      <c r="AT222" s="59">
        <v>0</v>
      </c>
      <c r="AU222" s="59">
        <v>40776</v>
      </c>
      <c r="AV222" s="27">
        <v>0</v>
      </c>
      <c r="AW222" s="79">
        <f t="shared" si="100"/>
        <v>0</v>
      </c>
      <c r="AX222" s="59">
        <v>0</v>
      </c>
      <c r="AY222" s="59">
        <v>0</v>
      </c>
      <c r="AZ222" s="59">
        <v>0</v>
      </c>
      <c r="BA222" s="59">
        <v>0</v>
      </c>
      <c r="BB222" s="59">
        <v>0</v>
      </c>
      <c r="BC222" s="59">
        <v>0</v>
      </c>
      <c r="BD222" s="59">
        <v>0</v>
      </c>
      <c r="BE222" s="59">
        <v>0</v>
      </c>
      <c r="BF222" s="59">
        <v>0</v>
      </c>
      <c r="BG222" s="59">
        <v>0</v>
      </c>
      <c r="BH222" s="59">
        <v>0</v>
      </c>
      <c r="BI222" s="59">
        <v>0</v>
      </c>
      <c r="BJ222" s="59">
        <v>0</v>
      </c>
      <c r="BK222" s="59">
        <v>0</v>
      </c>
      <c r="BL222" s="59">
        <v>0</v>
      </c>
      <c r="BM222" s="4">
        <v>1638804</v>
      </c>
      <c r="BN222" s="32">
        <f t="shared" si="83"/>
        <v>1682.5503080082135</v>
      </c>
      <c r="BO222" s="281"/>
      <c r="BP222" s="4">
        <v>156755</v>
      </c>
      <c r="BQ222" s="4">
        <v>293127552</v>
      </c>
      <c r="BR222" s="4">
        <v>294923104</v>
      </c>
      <c r="BS222" s="4">
        <v>614.47997999999995</v>
      </c>
      <c r="BT222" s="4">
        <v>974</v>
      </c>
      <c r="BV222" s="175">
        <f t="shared" si="103"/>
        <v>-1.6424398018654012</v>
      </c>
    </row>
    <row r="223" spans="1:74" ht="17.25" customHeight="1" x14ac:dyDescent="0.25">
      <c r="A223" s="76" t="s">
        <v>149</v>
      </c>
      <c r="B223" s="255" t="s">
        <v>150</v>
      </c>
      <c r="C223" s="76">
        <v>1</v>
      </c>
      <c r="D223" s="142">
        <v>2007</v>
      </c>
      <c r="E223" s="77">
        <v>21</v>
      </c>
      <c r="F223" s="59">
        <v>10086320</v>
      </c>
      <c r="G223" s="59">
        <v>2191117</v>
      </c>
      <c r="H223" s="179">
        <f t="shared" si="112"/>
        <v>0.27752509973461098</v>
      </c>
      <c r="I223" s="59">
        <f t="shared" si="101"/>
        <v>7895203</v>
      </c>
      <c r="J223" s="59"/>
      <c r="K223" s="59">
        <f t="shared" si="95"/>
        <v>7895203</v>
      </c>
      <c r="L223" s="59">
        <f t="shared" si="96"/>
        <v>8105.9579055441482</v>
      </c>
      <c r="M223" s="59"/>
      <c r="N223" s="59"/>
      <c r="O223" s="59">
        <v>700668</v>
      </c>
      <c r="P223" s="13">
        <f t="shared" si="97"/>
        <v>8.874603984216746E-2</v>
      </c>
      <c r="Q223" s="59">
        <v>1751444</v>
      </c>
      <c r="R223" s="79">
        <f t="shared" si="98"/>
        <v>0.22183647462896142</v>
      </c>
      <c r="S223" s="73">
        <f t="shared" si="113"/>
        <v>55249</v>
      </c>
      <c r="T223" s="281">
        <f t="shared" si="102"/>
        <v>56.723819301848046</v>
      </c>
      <c r="U223" s="281"/>
      <c r="V223" s="131">
        <f t="shared" si="99"/>
        <v>6.9977934702882246E-3</v>
      </c>
      <c r="W223" s="4"/>
      <c r="X223" s="126">
        <v>12528</v>
      </c>
      <c r="Y223" s="126">
        <v>40621</v>
      </c>
      <c r="Z223" s="126">
        <v>1058</v>
      </c>
      <c r="AD223" s="126">
        <v>1042</v>
      </c>
      <c r="AF223" s="59">
        <v>501940</v>
      </c>
      <c r="AG223" s="59">
        <v>155118</v>
      </c>
      <c r="AH223" s="59">
        <v>3678734</v>
      </c>
      <c r="AI223" s="59">
        <v>0</v>
      </c>
      <c r="AJ223" s="59">
        <v>719489</v>
      </c>
      <c r="AK223" s="59">
        <v>1998214</v>
      </c>
      <c r="AL223" s="59">
        <v>6407586</v>
      </c>
      <c r="AM223" s="126">
        <v>17016</v>
      </c>
      <c r="AN223" s="126">
        <v>145632</v>
      </c>
      <c r="AO223" s="126">
        <v>335171</v>
      </c>
      <c r="AP223"/>
      <c r="AQ223" s="59">
        <v>487679</v>
      </c>
      <c r="AR223" s="59">
        <v>954143</v>
      </c>
      <c r="AS223" s="59">
        <v>0</v>
      </c>
      <c r="AT223" s="59">
        <v>0</v>
      </c>
      <c r="AU223" s="59">
        <v>73440</v>
      </c>
      <c r="AV223" s="27">
        <v>0</v>
      </c>
      <c r="AW223" s="79">
        <f t="shared" si="100"/>
        <v>0</v>
      </c>
      <c r="AX223" s="59">
        <v>0</v>
      </c>
      <c r="AY223" s="59">
        <v>0</v>
      </c>
      <c r="AZ223" s="59">
        <v>0</v>
      </c>
      <c r="BA223" s="59">
        <v>0</v>
      </c>
      <c r="BB223" s="59">
        <v>0</v>
      </c>
      <c r="BC223" s="59">
        <v>0</v>
      </c>
      <c r="BD223" s="59">
        <v>0</v>
      </c>
      <c r="BE223" s="59">
        <v>0</v>
      </c>
      <c r="BF223" s="59">
        <v>0</v>
      </c>
      <c r="BG223" s="59">
        <v>0</v>
      </c>
      <c r="BH223" s="59">
        <v>0</v>
      </c>
      <c r="BI223" s="59">
        <v>0</v>
      </c>
      <c r="BJ223" s="59">
        <v>0</v>
      </c>
      <c r="BK223" s="59">
        <v>0</v>
      </c>
      <c r="BL223" s="59">
        <v>0</v>
      </c>
      <c r="BM223" s="4">
        <v>1624298</v>
      </c>
      <c r="BN223" s="32">
        <f t="shared" si="83"/>
        <v>1667.6570841889118</v>
      </c>
      <c r="BO223" s="281"/>
      <c r="BP223" s="4">
        <v>181509</v>
      </c>
      <c r="BQ223" s="4">
        <v>381550336</v>
      </c>
      <c r="BR223" s="4">
        <v>383356160</v>
      </c>
      <c r="BS223" s="4">
        <v>628.96001999999999</v>
      </c>
      <c r="BT223" s="4">
        <v>974</v>
      </c>
      <c r="BV223" s="175">
        <f t="shared" si="103"/>
        <v>-1.6307941297006541</v>
      </c>
    </row>
    <row r="224" spans="1:74" ht="17.25" customHeight="1" x14ac:dyDescent="0.25">
      <c r="A224" s="76" t="s">
        <v>149</v>
      </c>
      <c r="B224" s="255" t="s">
        <v>150</v>
      </c>
      <c r="C224" s="76">
        <v>1</v>
      </c>
      <c r="D224" s="142">
        <v>2008</v>
      </c>
      <c r="E224" s="77">
        <v>21</v>
      </c>
      <c r="F224" s="59">
        <v>9803955</v>
      </c>
      <c r="G224" s="59">
        <v>2196874</v>
      </c>
      <c r="H224" s="179">
        <f t="shared" si="112"/>
        <v>0.2887932966666189</v>
      </c>
      <c r="I224" s="59">
        <f t="shared" si="101"/>
        <v>7607081</v>
      </c>
      <c r="J224" s="59"/>
      <c r="K224" s="59">
        <f t="shared" si="95"/>
        <v>7607081</v>
      </c>
      <c r="L224" s="59">
        <f t="shared" si="96"/>
        <v>7810.1447638603695</v>
      </c>
      <c r="M224" s="59"/>
      <c r="N224" s="59"/>
      <c r="O224" s="59">
        <v>666358</v>
      </c>
      <c r="P224" s="13">
        <f t="shared" si="97"/>
        <v>8.7597069099172212E-2</v>
      </c>
      <c r="Q224" s="59">
        <v>1434772</v>
      </c>
      <c r="R224" s="79">
        <f t="shared" si="98"/>
        <v>0.18861005949588286</v>
      </c>
      <c r="S224" s="73">
        <f t="shared" si="113"/>
        <v>46913</v>
      </c>
      <c r="T224" s="281">
        <f t="shared" si="102"/>
        <v>48.1652977412731</v>
      </c>
      <c r="U224" s="281"/>
      <c r="V224" s="131">
        <f t="shared" si="99"/>
        <v>6.1670172829762166E-3</v>
      </c>
      <c r="W224" s="4"/>
      <c r="X224" s="126">
        <v>12000</v>
      </c>
      <c r="Y224" s="126">
        <v>39997</v>
      </c>
      <c r="Z224" s="126">
        <v>1107</v>
      </c>
      <c r="AD224" s="126">
        <v>-6191</v>
      </c>
      <c r="AF224" s="59">
        <v>393038</v>
      </c>
      <c r="AG224" s="59">
        <v>151828</v>
      </c>
      <c r="AH224" s="59">
        <v>4431664</v>
      </c>
      <c r="AI224" s="59">
        <v>0</v>
      </c>
      <c r="AJ224" s="59">
        <v>324964</v>
      </c>
      <c r="AK224" s="59">
        <v>2645037</v>
      </c>
      <c r="AL224" s="59">
        <v>5372291</v>
      </c>
      <c r="AM224" s="126">
        <v>2638</v>
      </c>
      <c r="AN224" s="126">
        <v>155945</v>
      </c>
      <c r="AO224" s="126">
        <v>345767</v>
      </c>
      <c r="AP224"/>
      <c r="AQ224" s="59">
        <v>309372</v>
      </c>
      <c r="AR224" s="59">
        <v>1130449</v>
      </c>
      <c r="AS224" s="59">
        <v>0</v>
      </c>
      <c r="AT224" s="59">
        <v>0</v>
      </c>
      <c r="AU224" s="59">
        <v>0</v>
      </c>
      <c r="AV224" s="27">
        <v>0</v>
      </c>
      <c r="AW224" s="79">
        <f t="shared" si="100"/>
        <v>0</v>
      </c>
      <c r="AX224" s="59">
        <v>0</v>
      </c>
      <c r="AY224" s="59">
        <v>0</v>
      </c>
      <c r="AZ224" s="59">
        <v>0</v>
      </c>
      <c r="BA224" s="59">
        <v>0</v>
      </c>
      <c r="BB224" s="59">
        <v>0</v>
      </c>
      <c r="BC224" s="59">
        <v>0</v>
      </c>
      <c r="BD224" s="59">
        <v>0</v>
      </c>
      <c r="BE224" s="59">
        <v>0</v>
      </c>
      <c r="BF224" s="59">
        <v>0</v>
      </c>
      <c r="BG224" s="59">
        <v>0</v>
      </c>
      <c r="BH224" s="59">
        <v>0</v>
      </c>
      <c r="BI224" s="59">
        <v>0</v>
      </c>
      <c r="BJ224" s="59">
        <v>0</v>
      </c>
      <c r="BK224" s="59">
        <v>0</v>
      </c>
      <c r="BL224" s="59">
        <v>0</v>
      </c>
      <c r="BM224" s="4">
        <v>1513711</v>
      </c>
      <c r="BN224" s="32">
        <f t="shared" si="83"/>
        <v>1554.118069815195</v>
      </c>
      <c r="BO224" s="281"/>
      <c r="BP224" s="4">
        <v>189681</v>
      </c>
      <c r="BQ224" s="4">
        <v>363577024</v>
      </c>
      <c r="BR224" s="4">
        <v>365280416</v>
      </c>
      <c r="BS224" s="4">
        <v>628.96001999999999</v>
      </c>
      <c r="BT224" s="4">
        <v>974</v>
      </c>
      <c r="BV224" s="175">
        <f t="shared" si="103"/>
        <v>-1.6307941297006541</v>
      </c>
    </row>
    <row r="225" spans="1:74" ht="17.25" customHeight="1" x14ac:dyDescent="0.25">
      <c r="A225" s="76" t="s">
        <v>149</v>
      </c>
      <c r="B225" s="255" t="s">
        <v>150</v>
      </c>
      <c r="C225" s="76">
        <v>1</v>
      </c>
      <c r="D225" s="142">
        <v>2009</v>
      </c>
      <c r="E225" s="77">
        <v>21</v>
      </c>
      <c r="F225" s="59">
        <v>10239359</v>
      </c>
      <c r="G225" s="59">
        <v>2190872</v>
      </c>
      <c r="H225" s="179">
        <f t="shared" si="112"/>
        <v>0.27220917422119212</v>
      </c>
      <c r="I225" s="59">
        <f t="shared" si="101"/>
        <v>8048487</v>
      </c>
      <c r="J225" s="59"/>
      <c r="K225" s="59">
        <f t="shared" si="95"/>
        <v>8048487</v>
      </c>
      <c r="L225" s="59">
        <f t="shared" si="96"/>
        <v>8263.3336755646815</v>
      </c>
      <c r="M225" s="59"/>
      <c r="N225" s="59"/>
      <c r="O225" s="59">
        <v>645739</v>
      </c>
      <c r="P225" s="13">
        <f t="shared" si="97"/>
        <v>8.0231104305691248E-2</v>
      </c>
      <c r="Q225" s="59">
        <v>1367822</v>
      </c>
      <c r="R225" s="79">
        <f t="shared" si="98"/>
        <v>0.16994771812391571</v>
      </c>
      <c r="S225" s="73">
        <f t="shared" si="113"/>
        <v>78742</v>
      </c>
      <c r="T225" s="281">
        <f t="shared" si="102"/>
        <v>80.843942505133469</v>
      </c>
      <c r="U225" s="281"/>
      <c r="V225" s="131">
        <f t="shared" si="99"/>
        <v>9.7834537099954315E-3</v>
      </c>
      <c r="W225" s="4"/>
      <c r="X225" s="126">
        <v>13384</v>
      </c>
      <c r="Y225" s="126">
        <v>39370</v>
      </c>
      <c r="Z225" s="126">
        <v>1230</v>
      </c>
      <c r="AD225" s="126">
        <v>24758</v>
      </c>
      <c r="AF225" s="59">
        <v>594223</v>
      </c>
      <c r="AG225" s="59">
        <v>107723</v>
      </c>
      <c r="AH225" s="59">
        <v>4650940</v>
      </c>
      <c r="AI225" s="59">
        <v>0</v>
      </c>
      <c r="AJ225" s="59">
        <v>347861</v>
      </c>
      <c r="AK225" s="59">
        <v>2672470</v>
      </c>
      <c r="AL225" s="59">
        <v>5588419</v>
      </c>
      <c r="AM225" s="126">
        <v>5996</v>
      </c>
      <c r="AN225" s="126">
        <v>172527</v>
      </c>
      <c r="AO225" s="126">
        <v>423603</v>
      </c>
      <c r="AP225"/>
      <c r="AQ225" s="59">
        <v>363160</v>
      </c>
      <c r="AR225" s="59">
        <v>1268621</v>
      </c>
      <c r="AS225" s="59">
        <v>0</v>
      </c>
      <c r="AT225" s="59">
        <v>0</v>
      </c>
      <c r="AU225" s="59">
        <v>0</v>
      </c>
      <c r="AV225" s="27">
        <v>0</v>
      </c>
      <c r="AW225" s="79">
        <f t="shared" si="100"/>
        <v>0</v>
      </c>
      <c r="AX225" s="59">
        <v>0</v>
      </c>
      <c r="AY225" s="59">
        <v>0</v>
      </c>
      <c r="AZ225" s="59">
        <v>0</v>
      </c>
      <c r="BA225" s="59">
        <v>0</v>
      </c>
      <c r="BB225" s="59">
        <v>0</v>
      </c>
      <c r="BC225" s="59">
        <v>0</v>
      </c>
      <c r="BD225" s="59">
        <v>0</v>
      </c>
      <c r="BE225" s="59">
        <v>0</v>
      </c>
      <c r="BF225" s="59">
        <v>0</v>
      </c>
      <c r="BG225" s="59">
        <v>0</v>
      </c>
      <c r="BH225" s="59">
        <v>0</v>
      </c>
      <c r="BI225" s="59">
        <v>0</v>
      </c>
      <c r="BJ225" s="59">
        <v>0</v>
      </c>
      <c r="BK225" s="59">
        <v>0</v>
      </c>
      <c r="BL225" s="59">
        <v>0</v>
      </c>
      <c r="BM225" s="4">
        <v>1664852</v>
      </c>
      <c r="BN225" s="32">
        <f t="shared" si="83"/>
        <v>1709.2936344969198</v>
      </c>
      <c r="BO225" s="281"/>
      <c r="BP225" s="4">
        <v>203202</v>
      </c>
      <c r="BQ225" s="4">
        <v>258777968</v>
      </c>
      <c r="BR225" s="4">
        <v>260646016</v>
      </c>
      <c r="BS225" s="4">
        <v>628.96001999999999</v>
      </c>
      <c r="BT225" s="4">
        <v>974</v>
      </c>
      <c r="BV225" s="175">
        <f t="shared" si="103"/>
        <v>-1.6307941297006541</v>
      </c>
    </row>
    <row r="226" spans="1:74" ht="17.25" customHeight="1" x14ac:dyDescent="0.25">
      <c r="A226" s="76" t="s">
        <v>149</v>
      </c>
      <c r="B226" s="255" t="s">
        <v>150</v>
      </c>
      <c r="C226" s="76">
        <v>1</v>
      </c>
      <c r="D226" s="142">
        <v>2010</v>
      </c>
      <c r="E226" s="77">
        <v>21</v>
      </c>
      <c r="F226" s="59">
        <v>9359400</v>
      </c>
      <c r="G226" s="59">
        <v>2190370</v>
      </c>
      <c r="H226" s="179">
        <f t="shared" si="112"/>
        <v>0.30553226866117172</v>
      </c>
      <c r="I226" s="59">
        <f t="shared" si="101"/>
        <v>7169030</v>
      </c>
      <c r="J226" s="59"/>
      <c r="K226" s="59">
        <f t="shared" si="95"/>
        <v>7169030</v>
      </c>
      <c r="L226" s="59">
        <f t="shared" si="96"/>
        <v>7360.4004106776183</v>
      </c>
      <c r="M226" s="59"/>
      <c r="N226" s="59"/>
      <c r="O226" s="59">
        <v>571463</v>
      </c>
      <c r="P226" s="13">
        <f t="shared" si="97"/>
        <v>7.9712736590584782E-2</v>
      </c>
      <c r="Q226" s="59">
        <v>1564528</v>
      </c>
      <c r="R226" s="79">
        <f t="shared" si="98"/>
        <v>0.21823426600251358</v>
      </c>
      <c r="S226" s="73">
        <f t="shared" si="113"/>
        <v>79407</v>
      </c>
      <c r="T226" s="281">
        <f t="shared" si="102"/>
        <v>81.526694045174537</v>
      </c>
      <c r="U226" s="281"/>
      <c r="V226" s="131">
        <f t="shared" si="99"/>
        <v>1.1076393877553867E-2</v>
      </c>
      <c r="W226" s="4"/>
      <c r="X226" s="126">
        <v>14438</v>
      </c>
      <c r="Y226" s="126">
        <v>41824</v>
      </c>
      <c r="Z226" s="126">
        <v>1255</v>
      </c>
      <c r="AD226" s="126">
        <v>21890</v>
      </c>
      <c r="AF226" s="59">
        <v>542164</v>
      </c>
      <c r="AG226" s="59">
        <v>164499</v>
      </c>
      <c r="AH226" s="59">
        <v>3840682</v>
      </c>
      <c r="AI226" s="59">
        <v>0</v>
      </c>
      <c r="AJ226" s="59">
        <v>243585</v>
      </c>
      <c r="AK226" s="59">
        <v>1735336</v>
      </c>
      <c r="AL226" s="59">
        <v>5518718</v>
      </c>
      <c r="AM226" s="126">
        <v>4551</v>
      </c>
      <c r="AN226" s="126">
        <v>175055</v>
      </c>
      <c r="AO226" s="126">
        <v>411376</v>
      </c>
      <c r="AP226"/>
      <c r="AQ226" s="59">
        <v>327201</v>
      </c>
      <c r="AR226" s="59">
        <v>1349865</v>
      </c>
      <c r="AS226" s="59">
        <v>0</v>
      </c>
      <c r="AT226" s="59">
        <v>0</v>
      </c>
      <c r="AU226" s="59">
        <v>0</v>
      </c>
      <c r="AV226" s="27">
        <v>0</v>
      </c>
      <c r="AW226" s="79">
        <f t="shared" si="100"/>
        <v>0</v>
      </c>
      <c r="AX226" s="59">
        <v>0</v>
      </c>
      <c r="AY226" s="59">
        <v>0</v>
      </c>
      <c r="AZ226" s="59">
        <v>0</v>
      </c>
      <c r="BA226" s="59">
        <v>0</v>
      </c>
      <c r="BB226" s="59">
        <v>0</v>
      </c>
      <c r="BC226" s="59">
        <v>0</v>
      </c>
      <c r="BD226" s="59">
        <v>0</v>
      </c>
      <c r="BE226" s="59">
        <v>0</v>
      </c>
      <c r="BF226" s="59">
        <v>0</v>
      </c>
      <c r="BG226" s="59">
        <v>0</v>
      </c>
      <c r="BH226" s="59">
        <v>0</v>
      </c>
      <c r="BI226" s="59">
        <v>0</v>
      </c>
      <c r="BJ226" s="59">
        <v>0</v>
      </c>
      <c r="BK226" s="59">
        <v>0</v>
      </c>
      <c r="BL226" s="59">
        <v>0</v>
      </c>
      <c r="BM226" s="4">
        <v>1589840</v>
      </c>
      <c r="BN226" s="32">
        <f t="shared" si="83"/>
        <v>1632.2792607802876</v>
      </c>
      <c r="BO226" s="281"/>
      <c r="BP226" s="4">
        <v>189446</v>
      </c>
      <c r="BQ226" s="4">
        <v>243868128</v>
      </c>
      <c r="BR226" s="4">
        <v>245647408</v>
      </c>
      <c r="BS226" s="4">
        <v>628.96001999999999</v>
      </c>
      <c r="BT226" s="4">
        <v>974</v>
      </c>
      <c r="BV226" s="175">
        <f t="shared" si="103"/>
        <v>-1.6307941297006541</v>
      </c>
    </row>
    <row r="227" spans="1:74" ht="17.25" customHeight="1" x14ac:dyDescent="0.25">
      <c r="A227" s="76" t="s">
        <v>149</v>
      </c>
      <c r="B227" s="255" t="s">
        <v>150</v>
      </c>
      <c r="C227" s="76">
        <v>1</v>
      </c>
      <c r="D227" s="142">
        <v>2011</v>
      </c>
      <c r="E227" s="77">
        <v>21</v>
      </c>
      <c r="F227" s="59">
        <v>8502437</v>
      </c>
      <c r="G227" s="59">
        <v>2189577</v>
      </c>
      <c r="H227" s="179">
        <f t="shared" si="112"/>
        <v>0.34684390276356519</v>
      </c>
      <c r="I227" s="59">
        <f t="shared" si="101"/>
        <v>6312860</v>
      </c>
      <c r="J227" s="59"/>
      <c r="K227" s="59">
        <f t="shared" si="95"/>
        <v>6312860</v>
      </c>
      <c r="L227" s="59">
        <f t="shared" si="96"/>
        <v>6481.3757700205342</v>
      </c>
      <c r="M227" s="59"/>
      <c r="N227" s="59"/>
      <c r="O227" s="59">
        <v>672066</v>
      </c>
      <c r="P227" s="13">
        <f t="shared" si="97"/>
        <v>0.10645982961763764</v>
      </c>
      <c r="Q227" s="59">
        <v>1629663</v>
      </c>
      <c r="R227" s="79">
        <f t="shared" si="98"/>
        <v>0.25814971344208487</v>
      </c>
      <c r="S227" s="73">
        <f t="shared" si="113"/>
        <v>78355</v>
      </c>
      <c r="T227" s="281">
        <f t="shared" si="102"/>
        <v>80.446611909650926</v>
      </c>
      <c r="U227" s="281"/>
      <c r="V227" s="131">
        <f t="shared" si="99"/>
        <v>1.2411965416625745E-2</v>
      </c>
      <c r="W227" s="4"/>
      <c r="X227" s="126">
        <v>14746</v>
      </c>
      <c r="Y227" s="126">
        <v>54494</v>
      </c>
      <c r="Z227" s="126">
        <v>1275</v>
      </c>
      <c r="AD227" s="126">
        <v>7840</v>
      </c>
      <c r="AF227" s="59">
        <v>445415</v>
      </c>
      <c r="AG227" s="59">
        <v>116742</v>
      </c>
      <c r="AH227" s="59">
        <v>2907814</v>
      </c>
      <c r="AI227" s="59">
        <v>0</v>
      </c>
      <c r="AJ227" s="59">
        <v>242247</v>
      </c>
      <c r="AK227" s="59">
        <v>1096035</v>
      </c>
      <c r="AL227" s="59">
        <v>5594623</v>
      </c>
      <c r="AM227" s="126">
        <v>10689</v>
      </c>
      <c r="AN227" s="126">
        <v>177345</v>
      </c>
      <c r="AO227" s="126">
        <v>425728</v>
      </c>
      <c r="AP227"/>
      <c r="AQ227" s="59">
        <v>337300</v>
      </c>
      <c r="AR227" s="59">
        <v>1081275</v>
      </c>
      <c r="AS227" s="59">
        <v>0</v>
      </c>
      <c r="AT227" s="59">
        <v>0</v>
      </c>
      <c r="AU227" s="59">
        <v>0</v>
      </c>
      <c r="AV227" s="27">
        <v>0</v>
      </c>
      <c r="AW227" s="79">
        <f t="shared" si="100"/>
        <v>0</v>
      </c>
      <c r="AX227" s="59">
        <v>0</v>
      </c>
      <c r="AY227" s="59">
        <v>0</v>
      </c>
      <c r="AZ227" s="59">
        <v>0</v>
      </c>
      <c r="BA227" s="59">
        <v>0</v>
      </c>
      <c r="BB227" s="59">
        <v>0</v>
      </c>
      <c r="BC227" s="59">
        <v>0</v>
      </c>
      <c r="BD227" s="59">
        <v>0</v>
      </c>
      <c r="BE227" s="59">
        <v>0</v>
      </c>
      <c r="BF227" s="59">
        <v>0</v>
      </c>
      <c r="BG227" s="59">
        <v>0</v>
      </c>
      <c r="BH227" s="59">
        <v>0</v>
      </c>
      <c r="BI227" s="59">
        <v>0</v>
      </c>
      <c r="BJ227" s="59">
        <v>0</v>
      </c>
      <c r="BK227" s="59">
        <v>0</v>
      </c>
      <c r="BL227" s="59">
        <v>0</v>
      </c>
      <c r="BM227" s="4">
        <v>1458663</v>
      </c>
      <c r="BN227" s="32">
        <f t="shared" si="83"/>
        <v>1497.600616016427</v>
      </c>
      <c r="BO227" s="281"/>
      <c r="BP227" s="4">
        <v>172256</v>
      </c>
      <c r="BQ227" s="4">
        <v>203610928</v>
      </c>
      <c r="BR227" s="4">
        <v>205241856</v>
      </c>
      <c r="BS227" s="4">
        <v>628.54998999999998</v>
      </c>
      <c r="BT227" s="4">
        <v>974</v>
      </c>
      <c r="BV227" s="175">
        <f t="shared" si="103"/>
        <v>-1.631120194711088</v>
      </c>
    </row>
    <row r="228" spans="1:74" ht="17.25" customHeight="1" x14ac:dyDescent="0.25">
      <c r="A228" s="76" t="s">
        <v>149</v>
      </c>
      <c r="B228" s="255" t="s">
        <v>150</v>
      </c>
      <c r="C228" s="76">
        <v>1</v>
      </c>
      <c r="D228" s="142">
        <v>2012</v>
      </c>
      <c r="E228" s="77">
        <v>21</v>
      </c>
      <c r="F228" s="59">
        <v>11588912</v>
      </c>
      <c r="G228" s="59">
        <v>2189391</v>
      </c>
      <c r="H228" s="179">
        <f t="shared" si="112"/>
        <v>0.23292580547455558</v>
      </c>
      <c r="I228" s="59">
        <f t="shared" si="101"/>
        <v>9399521</v>
      </c>
      <c r="J228" s="59"/>
      <c r="K228" s="59">
        <f t="shared" si="95"/>
        <v>9399521</v>
      </c>
      <c r="L228" s="59">
        <f t="shared" si="96"/>
        <v>9650.4322381930178</v>
      </c>
      <c r="M228" s="59"/>
      <c r="N228" s="59"/>
      <c r="O228" s="59">
        <v>674054</v>
      </c>
      <c r="P228" s="13">
        <f t="shared" si="97"/>
        <v>7.1711526576726622E-2</v>
      </c>
      <c r="Q228" s="59">
        <v>1594693</v>
      </c>
      <c r="R228" s="79">
        <f t="shared" si="98"/>
        <v>0.16965683676859702</v>
      </c>
      <c r="S228" s="73">
        <f t="shared" si="113"/>
        <v>88302</v>
      </c>
      <c r="T228" s="281">
        <f t="shared" si="102"/>
        <v>90.659137577002056</v>
      </c>
      <c r="U228" s="281"/>
      <c r="V228" s="131">
        <f t="shared" si="99"/>
        <v>9.3943084972095917E-3</v>
      </c>
      <c r="W228" s="4"/>
      <c r="X228" s="126">
        <v>16783</v>
      </c>
      <c r="Y228" s="126">
        <v>67288</v>
      </c>
      <c r="Z228" s="126">
        <v>1379</v>
      </c>
      <c r="AD228" s="126">
        <v>2852</v>
      </c>
      <c r="AF228" s="59">
        <v>660167</v>
      </c>
      <c r="AG228" s="59">
        <v>127065</v>
      </c>
      <c r="AH228" s="59">
        <v>5555338</v>
      </c>
      <c r="AI228" s="59">
        <v>0</v>
      </c>
      <c r="AJ228" s="59">
        <v>326908</v>
      </c>
      <c r="AK228" s="59">
        <v>3814103</v>
      </c>
      <c r="AL228" s="59">
        <v>6033574</v>
      </c>
      <c r="AM228" s="126">
        <v>8459</v>
      </c>
      <c r="AN228" s="126">
        <v>181547</v>
      </c>
      <c r="AO228" s="126">
        <v>428967</v>
      </c>
      <c r="AP228"/>
      <c r="AQ228" s="59">
        <v>500059</v>
      </c>
      <c r="AR228" s="59">
        <v>995197</v>
      </c>
      <c r="AS228" s="59">
        <v>0</v>
      </c>
      <c r="AT228" s="59">
        <v>0</v>
      </c>
      <c r="AU228" s="59">
        <v>0</v>
      </c>
      <c r="AV228" s="27">
        <v>0</v>
      </c>
      <c r="AW228" s="79">
        <f t="shared" si="100"/>
        <v>0</v>
      </c>
      <c r="AX228" s="59">
        <v>0</v>
      </c>
      <c r="AY228" s="59">
        <v>0</v>
      </c>
      <c r="AZ228" s="59">
        <v>0</v>
      </c>
      <c r="BA228" s="59">
        <v>0</v>
      </c>
      <c r="BB228" s="59">
        <v>0</v>
      </c>
      <c r="BC228" s="59">
        <v>0</v>
      </c>
      <c r="BD228" s="59">
        <v>0</v>
      </c>
      <c r="BE228" s="59">
        <v>0</v>
      </c>
      <c r="BF228" s="59">
        <v>0</v>
      </c>
      <c r="BG228" s="59">
        <v>0</v>
      </c>
      <c r="BH228" s="59">
        <v>0</v>
      </c>
      <c r="BI228" s="59">
        <v>0</v>
      </c>
      <c r="BJ228" s="59">
        <v>0</v>
      </c>
      <c r="BK228" s="59">
        <v>0</v>
      </c>
      <c r="BL228" s="59">
        <v>0</v>
      </c>
      <c r="BM228" s="4">
        <v>1469987</v>
      </c>
      <c r="BN228" s="32">
        <f t="shared" si="83"/>
        <v>1509.2268993839837</v>
      </c>
      <c r="BO228" s="281"/>
      <c r="BP228" s="4">
        <v>211612</v>
      </c>
      <c r="BQ228" s="4">
        <v>173527840</v>
      </c>
      <c r="BR228" s="4">
        <v>175209440</v>
      </c>
      <c r="BS228" s="4">
        <v>628.54998999999998</v>
      </c>
      <c r="BT228" s="4">
        <v>974</v>
      </c>
      <c r="BV228" s="175">
        <f t="shared" si="103"/>
        <v>-1.631120194711088</v>
      </c>
    </row>
    <row r="229" spans="1:74" ht="17.25" customHeight="1" x14ac:dyDescent="0.25">
      <c r="A229" s="76" t="s">
        <v>149</v>
      </c>
      <c r="B229" s="255" t="s">
        <v>150</v>
      </c>
      <c r="C229" s="76">
        <v>1</v>
      </c>
      <c r="D229" s="142">
        <v>2013</v>
      </c>
      <c r="E229" s="77">
        <v>21</v>
      </c>
      <c r="F229" s="59">
        <v>10005847</v>
      </c>
      <c r="G229" s="59">
        <v>2190438</v>
      </c>
      <c r="H229" s="179">
        <f t="shared" si="112"/>
        <v>0.28027170427037151</v>
      </c>
      <c r="I229" s="59">
        <f t="shared" si="101"/>
        <v>7815409</v>
      </c>
      <c r="J229" s="59"/>
      <c r="K229" s="59">
        <f t="shared" si="95"/>
        <v>7815409</v>
      </c>
      <c r="L229" s="59">
        <f t="shared" si="96"/>
        <v>8024.0338809034911</v>
      </c>
      <c r="M229" s="59"/>
      <c r="N229" s="59"/>
      <c r="O229" s="59">
        <v>675568</v>
      </c>
      <c r="P229" s="13">
        <f t="shared" si="97"/>
        <v>8.6440517700353242E-2</v>
      </c>
      <c r="Q229" s="59">
        <v>1594768</v>
      </c>
      <c r="R229" s="79">
        <f t="shared" si="98"/>
        <v>0.20405432396436321</v>
      </c>
      <c r="S229" s="73">
        <f t="shared" si="113"/>
        <v>72687</v>
      </c>
      <c r="T229" s="281">
        <f t="shared" si="102"/>
        <v>74.627310061601648</v>
      </c>
      <c r="U229" s="281"/>
      <c r="V229" s="131">
        <f t="shared" si="99"/>
        <v>9.3004729502960109E-3</v>
      </c>
      <c r="W229" s="4"/>
      <c r="X229" s="126">
        <v>21720</v>
      </c>
      <c r="Y229" s="126">
        <v>47408</v>
      </c>
      <c r="Z229" s="126">
        <v>1489</v>
      </c>
      <c r="AD229" s="126">
        <v>2070</v>
      </c>
      <c r="AF229" s="59">
        <v>560756</v>
      </c>
      <c r="AG229" s="59">
        <v>191542</v>
      </c>
      <c r="AH229" s="59">
        <v>4152271</v>
      </c>
      <c r="AI229" s="59">
        <v>0</v>
      </c>
      <c r="AJ229" s="59">
        <v>320312</v>
      </c>
      <c r="AK229" s="59">
        <v>2290509</v>
      </c>
      <c r="AL229" s="59">
        <v>5853576</v>
      </c>
      <c r="AM229" s="126">
        <v>9197</v>
      </c>
      <c r="AN229" s="126">
        <v>204927</v>
      </c>
      <c r="AO229" s="126">
        <v>434805</v>
      </c>
      <c r="AP229"/>
      <c r="AQ229" s="59">
        <v>439047</v>
      </c>
      <c r="AR229" s="59">
        <v>1020816</v>
      </c>
      <c r="AS229" s="59">
        <v>0</v>
      </c>
      <c r="AT229" s="59">
        <v>0</v>
      </c>
      <c r="AU229" s="59">
        <v>475</v>
      </c>
      <c r="AV229" s="27">
        <v>0</v>
      </c>
      <c r="AW229" s="79">
        <f t="shared" si="100"/>
        <v>0</v>
      </c>
      <c r="AX229" s="59">
        <v>0</v>
      </c>
      <c r="AY229" s="59">
        <v>0</v>
      </c>
      <c r="AZ229" s="59">
        <v>0</v>
      </c>
      <c r="BA229" s="59">
        <v>0</v>
      </c>
      <c r="BB229" s="59">
        <v>0</v>
      </c>
      <c r="BC229" s="59">
        <v>0</v>
      </c>
      <c r="BD229" s="59">
        <v>0</v>
      </c>
      <c r="BE229" s="59">
        <v>0</v>
      </c>
      <c r="BF229" s="59">
        <v>0</v>
      </c>
      <c r="BG229" s="59">
        <v>0</v>
      </c>
      <c r="BH229" s="59">
        <v>0</v>
      </c>
      <c r="BI229" s="59">
        <v>0</v>
      </c>
      <c r="BJ229" s="59">
        <v>0</v>
      </c>
      <c r="BK229" s="59">
        <v>0</v>
      </c>
      <c r="BL229" s="59">
        <v>0</v>
      </c>
      <c r="BM229" s="4">
        <v>1453494</v>
      </c>
      <c r="BN229" s="32">
        <f t="shared" ref="BN229:BN292" si="114">BM229/BT229</f>
        <v>1492.2936344969198</v>
      </c>
      <c r="BO229" s="281"/>
      <c r="BP229" s="4">
        <v>342309</v>
      </c>
      <c r="BQ229" s="4">
        <v>183471104</v>
      </c>
      <c r="BR229" s="4">
        <v>185266912</v>
      </c>
      <c r="BS229" s="4">
        <v>466.73000999999999</v>
      </c>
      <c r="BT229" s="4">
        <v>974</v>
      </c>
      <c r="BV229" s="175">
        <f t="shared" si="103"/>
        <v>-1.7799524997175578</v>
      </c>
    </row>
    <row r="230" spans="1:74" ht="17.25" customHeight="1" x14ac:dyDescent="0.25">
      <c r="A230" s="76" t="s">
        <v>149</v>
      </c>
      <c r="B230" s="255" t="s">
        <v>150</v>
      </c>
      <c r="C230" s="76">
        <v>1</v>
      </c>
      <c r="D230" s="142">
        <v>2014</v>
      </c>
      <c r="E230" s="77">
        <v>21</v>
      </c>
      <c r="F230" s="59">
        <v>11048443</v>
      </c>
      <c r="G230" s="59">
        <v>2190553</v>
      </c>
      <c r="H230" s="179">
        <f t="shared" si="112"/>
        <v>0.24729963907883254</v>
      </c>
      <c r="I230" s="59">
        <f t="shared" si="101"/>
        <v>8857890</v>
      </c>
      <c r="J230" s="59"/>
      <c r="K230" s="59">
        <f t="shared" si="95"/>
        <v>8857890</v>
      </c>
      <c r="L230" s="59">
        <f t="shared" si="96"/>
        <v>9094.3429158110885</v>
      </c>
      <c r="M230" s="59"/>
      <c r="N230" s="59"/>
      <c r="O230" s="59">
        <v>964657</v>
      </c>
      <c r="P230" s="13">
        <f t="shared" si="97"/>
        <v>0.10890370054268003</v>
      </c>
      <c r="Q230" s="59">
        <v>1306239</v>
      </c>
      <c r="R230" s="79">
        <f t="shared" si="98"/>
        <v>0.1474661572902802</v>
      </c>
      <c r="S230" s="73">
        <f t="shared" si="113"/>
        <v>66720</v>
      </c>
      <c r="T230" s="281">
        <f t="shared" si="102"/>
        <v>68.50102669404518</v>
      </c>
      <c r="U230" s="281"/>
      <c r="V230" s="131">
        <f t="shared" si="99"/>
        <v>7.5322678425674737E-3</v>
      </c>
      <c r="W230" s="4"/>
      <c r="X230" s="126">
        <v>16087</v>
      </c>
      <c r="Y230" s="126">
        <v>44206</v>
      </c>
      <c r="Z230" s="126">
        <v>1049</v>
      </c>
      <c r="AD230" s="126">
        <v>5378</v>
      </c>
      <c r="AF230" s="59">
        <v>625023</v>
      </c>
      <c r="AG230" s="59">
        <v>183387</v>
      </c>
      <c r="AH230" s="59">
        <v>5100931</v>
      </c>
      <c r="AI230" s="59">
        <v>0</v>
      </c>
      <c r="AJ230" s="59">
        <v>414484</v>
      </c>
      <c r="AK230" s="59">
        <v>2975627</v>
      </c>
      <c r="AL230" s="59">
        <v>5947512</v>
      </c>
      <c r="AM230" s="126">
        <v>2621</v>
      </c>
      <c r="AN230" s="126">
        <v>244364</v>
      </c>
      <c r="AO230" s="126">
        <v>468718</v>
      </c>
      <c r="AP230"/>
      <c r="AQ230" s="59">
        <v>379836</v>
      </c>
      <c r="AR230" s="59">
        <v>1225504</v>
      </c>
      <c r="AS230" s="59">
        <v>0</v>
      </c>
      <c r="AT230" s="59">
        <v>0</v>
      </c>
      <c r="AU230" s="59">
        <v>710</v>
      </c>
      <c r="AV230" s="27">
        <v>0</v>
      </c>
      <c r="AW230" s="79">
        <f t="shared" si="100"/>
        <v>0</v>
      </c>
      <c r="AX230" s="59">
        <v>0</v>
      </c>
      <c r="AY230" s="59">
        <v>0</v>
      </c>
      <c r="AZ230" s="59">
        <v>0</v>
      </c>
      <c r="BA230" s="59">
        <v>0</v>
      </c>
      <c r="BB230" s="59">
        <v>0</v>
      </c>
      <c r="BC230" s="59">
        <v>0</v>
      </c>
      <c r="BD230" s="59">
        <v>0</v>
      </c>
      <c r="BE230" s="59">
        <v>0</v>
      </c>
      <c r="BF230" s="59">
        <v>0</v>
      </c>
      <c r="BG230" s="59">
        <v>0</v>
      </c>
      <c r="BH230" s="59">
        <v>0</v>
      </c>
      <c r="BI230" s="59">
        <v>0</v>
      </c>
      <c r="BJ230" s="59">
        <v>0</v>
      </c>
      <c r="BK230" s="59">
        <v>0</v>
      </c>
      <c r="BL230" s="59">
        <v>0</v>
      </c>
      <c r="BM230" s="4">
        <v>1442774</v>
      </c>
      <c r="BN230" s="32">
        <f t="shared" si="114"/>
        <v>1481.2874743326488</v>
      </c>
      <c r="BO230" s="281"/>
      <c r="BP230" s="4">
        <v>438400</v>
      </c>
      <c r="BQ230" s="4">
        <v>230738160</v>
      </c>
      <c r="BR230" s="4">
        <v>232619344</v>
      </c>
      <c r="BS230" s="4">
        <v>466.73000999999999</v>
      </c>
      <c r="BT230" s="4">
        <v>974</v>
      </c>
      <c r="BV230" s="175">
        <f t="shared" si="103"/>
        <v>-1.7799524997175578</v>
      </c>
    </row>
    <row r="231" spans="1:74" ht="17.25" customHeight="1" x14ac:dyDescent="0.25">
      <c r="A231" s="76" t="s">
        <v>149</v>
      </c>
      <c r="B231" s="255" t="s">
        <v>150</v>
      </c>
      <c r="C231" s="76">
        <v>1</v>
      </c>
      <c r="D231" s="142">
        <v>2015</v>
      </c>
      <c r="E231" s="77">
        <v>21</v>
      </c>
      <c r="F231" s="59">
        <v>11511582</v>
      </c>
      <c r="G231" s="59">
        <v>2190040</v>
      </c>
      <c r="H231" s="179">
        <f t="shared" si="112"/>
        <v>0.23494396098842873</v>
      </c>
      <c r="I231" s="59">
        <f t="shared" si="101"/>
        <v>9321542</v>
      </c>
      <c r="J231" s="59"/>
      <c r="K231" s="59">
        <f t="shared" si="95"/>
        <v>9321542</v>
      </c>
      <c r="L231" s="59">
        <f t="shared" si="96"/>
        <v>9570.3716632443538</v>
      </c>
      <c r="M231" s="59"/>
      <c r="N231" s="59"/>
      <c r="O231" s="59">
        <v>1220092</v>
      </c>
      <c r="P231" s="13">
        <f t="shared" si="97"/>
        <v>0.13088950304574071</v>
      </c>
      <c r="Q231" s="59">
        <v>1261488</v>
      </c>
      <c r="R231" s="79">
        <f t="shared" si="98"/>
        <v>0.13533039919790094</v>
      </c>
      <c r="S231" s="59">
        <f t="shared" si="104"/>
        <v>78773</v>
      </c>
      <c r="T231" s="281">
        <f t="shared" si="102"/>
        <v>80.875770020533878</v>
      </c>
      <c r="U231" s="281"/>
      <c r="V231" s="131">
        <f t="shared" si="99"/>
        <v>8.450640462704561E-3</v>
      </c>
      <c r="W231" s="13"/>
      <c r="X231" s="59">
        <v>7951</v>
      </c>
      <c r="Y231" s="59">
        <v>52028</v>
      </c>
      <c r="Z231" s="59">
        <v>0</v>
      </c>
      <c r="AA231" s="59">
        <v>0</v>
      </c>
      <c r="AB231" s="59">
        <v>0</v>
      </c>
      <c r="AC231" s="59">
        <v>0</v>
      </c>
      <c r="AD231" s="59">
        <v>18794</v>
      </c>
      <c r="AE231" s="59">
        <v>0</v>
      </c>
      <c r="AF231" s="59">
        <v>654006</v>
      </c>
      <c r="AG231" s="59">
        <v>145719</v>
      </c>
      <c r="AH231" s="59">
        <v>5311184</v>
      </c>
      <c r="AI231" s="59">
        <v>0</v>
      </c>
      <c r="AJ231" s="59">
        <v>573545</v>
      </c>
      <c r="AK231" s="59">
        <v>3296282</v>
      </c>
      <c r="AL231" s="59">
        <v>6200398</v>
      </c>
      <c r="AM231" s="59">
        <v>1515</v>
      </c>
      <c r="AN231" s="59">
        <v>337532</v>
      </c>
      <c r="AO231" s="59">
        <v>436548</v>
      </c>
      <c r="AP231" s="59">
        <v>0</v>
      </c>
      <c r="AQ231" s="59">
        <v>222454</v>
      </c>
      <c r="AR231" s="59">
        <v>1093588</v>
      </c>
      <c r="AS231" s="59">
        <v>0</v>
      </c>
      <c r="AT231" s="59">
        <v>0</v>
      </c>
      <c r="AU231" s="59">
        <v>0</v>
      </c>
      <c r="AV231" s="27">
        <v>0</v>
      </c>
      <c r="AW231" s="79">
        <f t="shared" si="100"/>
        <v>0</v>
      </c>
      <c r="AX231" s="59">
        <v>0</v>
      </c>
      <c r="AY231" s="59">
        <v>0</v>
      </c>
      <c r="AZ231" s="59">
        <v>0</v>
      </c>
      <c r="BA231" s="59">
        <v>0</v>
      </c>
      <c r="BB231" s="59">
        <v>0</v>
      </c>
      <c r="BC231" s="59">
        <v>0</v>
      </c>
      <c r="BD231" s="59">
        <v>0</v>
      </c>
      <c r="BE231" s="59">
        <v>0</v>
      </c>
      <c r="BF231" s="59">
        <v>0</v>
      </c>
      <c r="BH231" s="59">
        <v>0</v>
      </c>
      <c r="BI231" s="59">
        <v>0</v>
      </c>
      <c r="BJ231" s="59">
        <v>0</v>
      </c>
      <c r="BK231" s="59">
        <v>0</v>
      </c>
      <c r="BL231" s="59">
        <v>0</v>
      </c>
      <c r="BM231" s="4">
        <v>1582242</v>
      </c>
      <c r="BN231" s="32">
        <f t="shared" si="114"/>
        <v>1624.4784394250514</v>
      </c>
      <c r="BO231" s="281"/>
      <c r="BP231" s="4">
        <v>524159</v>
      </c>
      <c r="BQ231" s="4">
        <v>191705776</v>
      </c>
      <c r="BR231" s="4">
        <v>193812176</v>
      </c>
      <c r="BS231" s="4">
        <v>601.77002000000005</v>
      </c>
      <c r="BT231" s="4">
        <v>974</v>
      </c>
      <c r="BV231" s="175">
        <f t="shared" si="103"/>
        <v>-1.6528903035666891</v>
      </c>
    </row>
    <row r="232" spans="1:74" ht="17.25" customHeight="1" x14ac:dyDescent="0.25">
      <c r="A232" s="76" t="s">
        <v>149</v>
      </c>
      <c r="B232" s="255" t="s">
        <v>150</v>
      </c>
      <c r="C232" s="76">
        <v>1</v>
      </c>
      <c r="D232" s="142">
        <v>2016</v>
      </c>
      <c r="E232" s="77">
        <v>21</v>
      </c>
      <c r="F232" s="59">
        <v>11237642</v>
      </c>
      <c r="G232" s="59">
        <v>2189622</v>
      </c>
      <c r="H232" s="179">
        <f t="shared" si="112"/>
        <v>0.24200012820484482</v>
      </c>
      <c r="I232" s="59">
        <f t="shared" si="101"/>
        <v>9048020</v>
      </c>
      <c r="J232" s="59"/>
      <c r="K232" s="59">
        <f t="shared" si="95"/>
        <v>9048020</v>
      </c>
      <c r="L232" s="59">
        <f t="shared" si="96"/>
        <v>9289.5482546201238</v>
      </c>
      <c r="M232" s="59"/>
      <c r="N232" s="59"/>
      <c r="O232" s="59">
        <v>1008232</v>
      </c>
      <c r="P232" s="13">
        <f t="shared" si="97"/>
        <v>0.11143123025811172</v>
      </c>
      <c r="Q232" s="59">
        <v>1327224</v>
      </c>
      <c r="R232" s="79">
        <f t="shared" si="98"/>
        <v>0.14668667841140934</v>
      </c>
      <c r="S232" s="59">
        <f t="shared" si="104"/>
        <v>128799</v>
      </c>
      <c r="T232" s="281">
        <f t="shared" si="102"/>
        <v>132.23716632443532</v>
      </c>
      <c r="U232" s="281"/>
      <c r="V232" s="131">
        <f t="shared" si="99"/>
        <v>1.4235048109973232E-2</v>
      </c>
      <c r="W232" s="13"/>
      <c r="X232" s="59">
        <v>66843</v>
      </c>
      <c r="Y232" s="59">
        <v>39985</v>
      </c>
      <c r="Z232" s="59">
        <v>0</v>
      </c>
      <c r="AA232" s="59">
        <v>0</v>
      </c>
      <c r="AB232" s="59">
        <v>0</v>
      </c>
      <c r="AC232" s="59">
        <v>0</v>
      </c>
      <c r="AD232" s="59">
        <v>21971</v>
      </c>
      <c r="AE232" s="59">
        <v>0</v>
      </c>
      <c r="AF232" s="59">
        <v>651907</v>
      </c>
      <c r="AG232" s="59">
        <v>188457</v>
      </c>
      <c r="AH232" s="59">
        <v>5067587</v>
      </c>
      <c r="AI232" s="59">
        <v>0</v>
      </c>
      <c r="AJ232" s="59">
        <v>386969</v>
      </c>
      <c r="AK232" s="59">
        <v>3135027</v>
      </c>
      <c r="AL232" s="59">
        <v>6170055</v>
      </c>
      <c r="AM232" s="59">
        <v>1038</v>
      </c>
      <c r="AN232" s="59">
        <v>396700</v>
      </c>
      <c r="AO232" s="59">
        <v>420229</v>
      </c>
      <c r="AP232" s="59">
        <v>0</v>
      </c>
      <c r="AQ232" s="59">
        <v>477302</v>
      </c>
      <c r="AR232" s="59">
        <v>926136</v>
      </c>
      <c r="AS232" s="59">
        <v>0</v>
      </c>
      <c r="AT232" s="59">
        <v>0</v>
      </c>
      <c r="AU232" s="59">
        <v>0</v>
      </c>
      <c r="AV232" s="27">
        <v>0</v>
      </c>
      <c r="AW232" s="79">
        <f t="shared" si="100"/>
        <v>0</v>
      </c>
      <c r="AX232" s="59">
        <v>0</v>
      </c>
      <c r="AY232" s="59">
        <v>0</v>
      </c>
      <c r="AZ232" s="59">
        <v>0</v>
      </c>
      <c r="BA232" s="59">
        <v>0</v>
      </c>
      <c r="BB232" s="59">
        <v>0</v>
      </c>
      <c r="BC232" s="59">
        <v>0</v>
      </c>
      <c r="BD232" s="59">
        <v>0</v>
      </c>
      <c r="BE232" s="59">
        <v>0</v>
      </c>
      <c r="BF232" s="59">
        <v>0</v>
      </c>
      <c r="BH232" s="59">
        <v>0</v>
      </c>
      <c r="BI232" s="59">
        <v>0</v>
      </c>
      <c r="BJ232" s="59">
        <v>0</v>
      </c>
      <c r="BK232" s="59">
        <v>0</v>
      </c>
      <c r="BL232" s="59">
        <v>0</v>
      </c>
      <c r="BM232" s="4">
        <v>2108284</v>
      </c>
      <c r="BN232" s="32">
        <f t="shared" si="114"/>
        <v>2164.5626283367556</v>
      </c>
      <c r="BO232" s="281"/>
      <c r="BP232" s="4">
        <v>494418</v>
      </c>
      <c r="BQ232" s="4">
        <v>155188128</v>
      </c>
      <c r="BR232" s="4">
        <v>157790816</v>
      </c>
      <c r="BS232" s="4">
        <v>599.95001000000002</v>
      </c>
      <c r="BT232" s="4">
        <v>974</v>
      </c>
      <c r="BV232" s="175">
        <f t="shared" si="103"/>
        <v>-1.6544048088974646</v>
      </c>
    </row>
    <row r="233" spans="1:74" ht="17.25" customHeight="1" x14ac:dyDescent="0.25">
      <c r="A233" s="76" t="s">
        <v>149</v>
      </c>
      <c r="B233" s="255" t="s">
        <v>150</v>
      </c>
      <c r="C233" s="76">
        <v>1</v>
      </c>
      <c r="D233" s="142">
        <v>2017</v>
      </c>
      <c r="E233" s="77">
        <v>21</v>
      </c>
      <c r="F233" s="59">
        <v>10636115</v>
      </c>
      <c r="G233" s="59">
        <v>2188603</v>
      </c>
      <c r="H233" s="179">
        <f t="shared" si="112"/>
        <v>0.259082555905218</v>
      </c>
      <c r="I233" s="59">
        <f t="shared" si="101"/>
        <v>8447512</v>
      </c>
      <c r="J233" s="59"/>
      <c r="K233" s="59">
        <f t="shared" si="95"/>
        <v>8447512</v>
      </c>
      <c r="L233" s="59">
        <f t="shared" si="96"/>
        <v>8673.0102669404514</v>
      </c>
      <c r="M233" s="59"/>
      <c r="N233" s="59"/>
      <c r="O233" s="59">
        <v>1020078</v>
      </c>
      <c r="P233" s="13">
        <f t="shared" si="97"/>
        <v>0.12075484474008442</v>
      </c>
      <c r="Q233" s="59">
        <v>1300234</v>
      </c>
      <c r="R233" s="79">
        <f t="shared" si="98"/>
        <v>0.15391916578514478</v>
      </c>
      <c r="S233" s="59">
        <f t="shared" si="104"/>
        <v>108962</v>
      </c>
      <c r="T233" s="281">
        <f t="shared" si="102"/>
        <v>111.87063655030801</v>
      </c>
      <c r="U233" s="281"/>
      <c r="V233" s="131">
        <f t="shared" si="99"/>
        <v>1.2898709111037665E-2</v>
      </c>
      <c r="W233" s="13"/>
      <c r="X233" s="59">
        <v>66227</v>
      </c>
      <c r="Y233" s="59">
        <v>19118</v>
      </c>
      <c r="Z233" s="59">
        <v>0</v>
      </c>
      <c r="AA233" s="59">
        <v>0</v>
      </c>
      <c r="AB233" s="59">
        <v>0</v>
      </c>
      <c r="AC233" s="59">
        <v>0</v>
      </c>
      <c r="AD233" s="59">
        <v>23617</v>
      </c>
      <c r="AE233" s="59">
        <v>0</v>
      </c>
      <c r="AF233" s="59">
        <v>613244</v>
      </c>
      <c r="AG233" s="59">
        <v>299546</v>
      </c>
      <c r="AH233" s="59">
        <v>4503127</v>
      </c>
      <c r="AI233" s="59">
        <v>0</v>
      </c>
      <c r="AJ233" s="59">
        <v>453028</v>
      </c>
      <c r="AK233" s="59">
        <v>2240514</v>
      </c>
      <c r="AL233" s="59">
        <v>6132988</v>
      </c>
      <c r="AM233" s="59">
        <v>1530</v>
      </c>
      <c r="AN233" s="59">
        <v>360817</v>
      </c>
      <c r="AO233" s="59">
        <v>418471</v>
      </c>
      <c r="AP233" s="59">
        <v>0</v>
      </c>
      <c r="AQ233" s="59">
        <v>448839</v>
      </c>
      <c r="AR233" s="59">
        <v>1182249</v>
      </c>
      <c r="AS233" s="59">
        <v>0</v>
      </c>
      <c r="AT233" s="59">
        <v>0</v>
      </c>
      <c r="AU233" s="59">
        <v>0</v>
      </c>
      <c r="AV233" s="27">
        <v>0</v>
      </c>
      <c r="AW233" s="79">
        <f t="shared" si="100"/>
        <v>0</v>
      </c>
      <c r="AX233" s="59">
        <v>0</v>
      </c>
      <c r="AY233" s="59">
        <v>0</v>
      </c>
      <c r="AZ233" s="59">
        <v>0</v>
      </c>
      <c r="BA233" s="59">
        <v>0</v>
      </c>
      <c r="BB233" s="59">
        <v>0</v>
      </c>
      <c r="BC233" s="59">
        <v>0</v>
      </c>
      <c r="BD233" s="59">
        <v>0</v>
      </c>
      <c r="BE233" s="59">
        <v>0</v>
      </c>
      <c r="BF233" s="59">
        <v>0</v>
      </c>
      <c r="BG233" s="59">
        <v>0</v>
      </c>
      <c r="BH233" s="59">
        <v>0</v>
      </c>
      <c r="BI233" s="59">
        <v>0</v>
      </c>
      <c r="BJ233" s="59">
        <v>0</v>
      </c>
      <c r="BK233" s="59">
        <v>0</v>
      </c>
      <c r="BL233" s="59">
        <v>0</v>
      </c>
      <c r="BM233" s="4">
        <v>2542451</v>
      </c>
      <c r="BN233" s="32">
        <f t="shared" si="114"/>
        <v>2610.3193018480492</v>
      </c>
      <c r="BO233" s="281"/>
      <c r="BP233" s="4">
        <v>360015</v>
      </c>
      <c r="BQ233" s="4">
        <v>152872480</v>
      </c>
      <c r="BR233" s="4">
        <v>155774944</v>
      </c>
      <c r="BS233" s="4">
        <v>596.80999999999995</v>
      </c>
      <c r="BT233" s="4">
        <v>974</v>
      </c>
      <c r="BV233" s="175">
        <f t="shared" si="103"/>
        <v>-1.6570285740460204</v>
      </c>
    </row>
    <row r="234" spans="1:74" ht="17.25" customHeight="1" x14ac:dyDescent="0.25">
      <c r="A234" s="76" t="s">
        <v>149</v>
      </c>
      <c r="B234" s="255" t="s">
        <v>150</v>
      </c>
      <c r="C234" s="76">
        <v>1</v>
      </c>
      <c r="D234" s="142">
        <v>2018</v>
      </c>
      <c r="E234" s="77">
        <v>21</v>
      </c>
      <c r="F234" s="59">
        <v>11753917</v>
      </c>
      <c r="G234" s="59">
        <v>2191409</v>
      </c>
      <c r="H234" s="179">
        <f t="shared" si="112"/>
        <v>0.22916676252715293</v>
      </c>
      <c r="I234" s="59">
        <f t="shared" si="101"/>
        <v>9562508</v>
      </c>
      <c r="J234" s="59"/>
      <c r="K234" s="59">
        <f t="shared" si="95"/>
        <v>9562508</v>
      </c>
      <c r="L234" s="59">
        <f t="shared" si="96"/>
        <v>9817.7700205338806</v>
      </c>
      <c r="M234" s="59"/>
      <c r="N234" s="59"/>
      <c r="O234" s="59">
        <v>1103807</v>
      </c>
      <c r="P234" s="13">
        <f t="shared" si="97"/>
        <v>0.11543070081614572</v>
      </c>
      <c r="Q234" s="59">
        <v>1152105</v>
      </c>
      <c r="R234" s="79">
        <f t="shared" si="98"/>
        <v>0.1204814678324975</v>
      </c>
      <c r="S234" s="59">
        <f t="shared" si="104"/>
        <v>130071</v>
      </c>
      <c r="T234" s="281">
        <f t="shared" si="102"/>
        <v>133.54312114989733</v>
      </c>
      <c r="U234" s="281"/>
      <c r="V234" s="131">
        <f t="shared" si="99"/>
        <v>1.3602184698825874E-2</v>
      </c>
      <c r="W234" s="13"/>
      <c r="X234" s="59">
        <v>78639</v>
      </c>
      <c r="Y234" s="59">
        <v>0</v>
      </c>
      <c r="Z234" s="59">
        <v>0</v>
      </c>
      <c r="AA234" s="59">
        <v>0</v>
      </c>
      <c r="AB234" s="59">
        <v>0</v>
      </c>
      <c r="AC234" s="59">
        <v>0</v>
      </c>
      <c r="AD234" s="59">
        <v>51432</v>
      </c>
      <c r="AE234" s="59">
        <v>0</v>
      </c>
      <c r="AF234" s="59">
        <v>790886</v>
      </c>
      <c r="AG234" s="59">
        <v>360549</v>
      </c>
      <c r="AH234" s="59">
        <v>5369414</v>
      </c>
      <c r="AI234" s="59">
        <v>0</v>
      </c>
      <c r="AJ234" s="59">
        <v>387428</v>
      </c>
      <c r="AK234" s="59">
        <v>3085933</v>
      </c>
      <c r="AL234" s="59">
        <v>6384503</v>
      </c>
      <c r="AM234" s="59">
        <v>901</v>
      </c>
      <c r="AN234" s="59">
        <v>373551</v>
      </c>
      <c r="AO234" s="59">
        <v>436367</v>
      </c>
      <c r="AP234" s="59">
        <v>0</v>
      </c>
      <c r="AQ234" s="59">
        <v>628797</v>
      </c>
      <c r="AR234" s="59">
        <v>1112113</v>
      </c>
      <c r="AS234" s="59">
        <v>0</v>
      </c>
      <c r="AT234" s="59">
        <v>0</v>
      </c>
      <c r="AU234" s="59">
        <v>0</v>
      </c>
      <c r="AV234" s="27">
        <v>0</v>
      </c>
      <c r="AW234" s="79">
        <f t="shared" si="100"/>
        <v>0</v>
      </c>
      <c r="AX234" s="59">
        <v>0</v>
      </c>
      <c r="AY234" s="59">
        <v>0</v>
      </c>
      <c r="AZ234" s="59">
        <v>0</v>
      </c>
      <c r="BA234" s="59">
        <v>0</v>
      </c>
      <c r="BB234" s="59">
        <v>0</v>
      </c>
      <c r="BC234" s="59">
        <v>0</v>
      </c>
      <c r="BD234" s="59">
        <v>0</v>
      </c>
      <c r="BE234" s="59">
        <v>0</v>
      </c>
      <c r="BF234" s="59">
        <v>0</v>
      </c>
      <c r="BG234" s="59">
        <v>0</v>
      </c>
      <c r="BH234" s="59">
        <v>0</v>
      </c>
      <c r="BI234" s="59">
        <v>0</v>
      </c>
      <c r="BJ234" s="59">
        <v>0</v>
      </c>
      <c r="BK234" s="59">
        <v>0</v>
      </c>
      <c r="BL234" s="59">
        <v>0</v>
      </c>
      <c r="BM234" s="4">
        <v>2489043</v>
      </c>
      <c r="BN234" s="32">
        <f t="shared" si="114"/>
        <v>2555.4856262833678</v>
      </c>
      <c r="BO234" s="281"/>
      <c r="BP234" s="4">
        <v>13218</v>
      </c>
      <c r="BQ234" s="4">
        <v>189133856</v>
      </c>
      <c r="BR234" s="4">
        <v>191636112</v>
      </c>
      <c r="BS234" s="4">
        <v>598.48999000000003</v>
      </c>
      <c r="BT234" s="4">
        <v>974</v>
      </c>
      <c r="BV234" s="175">
        <f t="shared" si="103"/>
        <v>-1.6556230765807101</v>
      </c>
    </row>
    <row r="235" spans="1:74" s="8" customFormat="1" ht="17.25" customHeight="1" thickBot="1" x14ac:dyDescent="0.3">
      <c r="A235" s="76" t="s">
        <v>149</v>
      </c>
      <c r="B235" s="255" t="s">
        <v>150</v>
      </c>
      <c r="C235" s="76">
        <v>1</v>
      </c>
      <c r="D235" s="143">
        <v>2019</v>
      </c>
      <c r="E235" s="85">
        <v>21</v>
      </c>
      <c r="F235" s="86">
        <v>14624409</v>
      </c>
      <c r="G235" s="86">
        <v>2192371</v>
      </c>
      <c r="H235" s="179">
        <f t="shared" si="112"/>
        <v>0.17634847962980807</v>
      </c>
      <c r="I235" s="86">
        <f t="shared" si="101"/>
        <v>12432038</v>
      </c>
      <c r="J235" s="282">
        <f t="shared" ref="J235" si="115">LN(I235/I211)/(2019-1995)</f>
        <v>3.3632608059670575E-2</v>
      </c>
      <c r="K235" s="86">
        <f t="shared" si="95"/>
        <v>12432038</v>
      </c>
      <c r="L235" s="86">
        <f t="shared" si="96"/>
        <v>12763.899383983573</v>
      </c>
      <c r="M235" s="282">
        <f t="shared" ref="M235" si="116">LN(L235/L211)/(2019-1995)</f>
        <v>2.4055965140803572E-2</v>
      </c>
      <c r="N235" s="283">
        <f t="shared" ref="N235" si="117">AVERAGE(L233:L235)</f>
        <v>10418.226557152635</v>
      </c>
      <c r="O235" s="86">
        <v>2007212</v>
      </c>
      <c r="P235" s="14">
        <f t="shared" si="97"/>
        <v>0.16145478319805651</v>
      </c>
      <c r="Q235" s="86">
        <v>1119908</v>
      </c>
      <c r="R235" s="87">
        <f t="shared" si="98"/>
        <v>9.0082414484254317E-2</v>
      </c>
      <c r="S235" s="86">
        <f t="shared" si="104"/>
        <v>176384</v>
      </c>
      <c r="T235" s="281">
        <f t="shared" si="102"/>
        <v>181.09240246406571</v>
      </c>
      <c r="U235" s="284">
        <f t="shared" ref="U235" si="118">AVERAGE(T233:T235)</f>
        <v>142.16872005475702</v>
      </c>
      <c r="V235" s="131">
        <f t="shared" si="99"/>
        <v>1.4187858820894853E-2</v>
      </c>
      <c r="W235" s="14"/>
      <c r="X235" s="86">
        <v>98269</v>
      </c>
      <c r="Y235" s="86">
        <v>0</v>
      </c>
      <c r="Z235" s="86">
        <v>0</v>
      </c>
      <c r="AA235" s="86">
        <v>0</v>
      </c>
      <c r="AB235" s="86">
        <v>0</v>
      </c>
      <c r="AC235" s="86">
        <v>0</v>
      </c>
      <c r="AD235" s="86">
        <v>78115</v>
      </c>
      <c r="AE235" s="86">
        <v>0</v>
      </c>
      <c r="AF235" s="86">
        <v>640788</v>
      </c>
      <c r="AG235" s="86">
        <v>416359</v>
      </c>
      <c r="AH235" s="86">
        <v>7500584</v>
      </c>
      <c r="AI235" s="86">
        <v>0</v>
      </c>
      <c r="AJ235" s="86">
        <v>354922</v>
      </c>
      <c r="AK235" s="86">
        <v>4954957</v>
      </c>
      <c r="AL235" s="86">
        <v>7123825</v>
      </c>
      <c r="AM235" s="86">
        <v>22749</v>
      </c>
      <c r="AN235" s="86">
        <v>436071</v>
      </c>
      <c r="AO235" s="86">
        <v>297613</v>
      </c>
      <c r="AP235" s="86">
        <v>0</v>
      </c>
      <c r="AQ235" s="86">
        <v>632240</v>
      </c>
      <c r="AR235" s="86">
        <v>1280402</v>
      </c>
      <c r="AS235" s="86">
        <v>0</v>
      </c>
      <c r="AT235" s="86">
        <v>0</v>
      </c>
      <c r="AU235" s="86">
        <v>92433</v>
      </c>
      <c r="AV235" s="28">
        <v>0</v>
      </c>
      <c r="AW235" s="87">
        <f t="shared" si="100"/>
        <v>0</v>
      </c>
      <c r="AX235" s="86">
        <v>0</v>
      </c>
      <c r="AY235" s="86">
        <v>0</v>
      </c>
      <c r="AZ235" s="86">
        <v>0</v>
      </c>
      <c r="BA235" s="86">
        <v>0</v>
      </c>
      <c r="BB235" s="86">
        <v>0</v>
      </c>
      <c r="BC235" s="86">
        <v>0</v>
      </c>
      <c r="BD235" s="86">
        <v>0</v>
      </c>
      <c r="BE235" s="86">
        <v>0</v>
      </c>
      <c r="BF235" s="86">
        <v>0</v>
      </c>
      <c r="BG235" s="86">
        <v>0</v>
      </c>
      <c r="BH235" s="86">
        <v>0</v>
      </c>
      <c r="BI235" s="86">
        <v>0</v>
      </c>
      <c r="BJ235" s="86">
        <v>0</v>
      </c>
      <c r="BK235" s="86">
        <v>0</v>
      </c>
      <c r="BL235" s="86">
        <v>0</v>
      </c>
      <c r="BM235" s="7">
        <v>3435049</v>
      </c>
      <c r="BN235" s="32">
        <f t="shared" si="114"/>
        <v>3526.7443531827516</v>
      </c>
      <c r="BO235" s="242">
        <f t="shared" ref="BO235" si="119">AVERAGE(BN233:BN235)</f>
        <v>2897.5164271047229</v>
      </c>
      <c r="BP235" s="7">
        <v>28376</v>
      </c>
      <c r="BQ235" s="7">
        <v>139805168</v>
      </c>
      <c r="BR235" s="7">
        <v>143268592</v>
      </c>
      <c r="BS235" s="7">
        <v>599.25</v>
      </c>
      <c r="BT235" s="7">
        <v>974</v>
      </c>
      <c r="BU235" s="275">
        <f t="shared" ref="BU235" si="120">AVERAGE(BT233:BT235)</f>
        <v>974</v>
      </c>
      <c r="BV235" s="175">
        <f t="shared" si="103"/>
        <v>-1.6549885397794446</v>
      </c>
    </row>
    <row r="236" spans="1:74" ht="16.5" thickTop="1" x14ac:dyDescent="0.25">
      <c r="A236" s="68" t="s">
        <v>151</v>
      </c>
      <c r="B236" s="254"/>
      <c r="C236" s="68">
        <v>0</v>
      </c>
      <c r="D236" s="141">
        <v>1995</v>
      </c>
      <c r="E236" s="69">
        <v>27</v>
      </c>
      <c r="F236" s="70">
        <v>8758913</v>
      </c>
      <c r="G236" s="70">
        <v>0</v>
      </c>
      <c r="H236" s="179">
        <f t="shared" si="112"/>
        <v>0</v>
      </c>
      <c r="I236" s="70">
        <f t="shared" si="101"/>
        <v>8758913</v>
      </c>
      <c r="J236" s="70"/>
      <c r="K236" s="70">
        <f t="shared" si="95"/>
        <v>8758913</v>
      </c>
      <c r="L236" s="70">
        <f t="shared" si="96"/>
        <v>2390.5330240174671</v>
      </c>
      <c r="M236" s="70"/>
      <c r="N236" s="70"/>
      <c r="O236" s="70">
        <v>1057008</v>
      </c>
      <c r="P236" s="40">
        <f t="shared" si="97"/>
        <v>0.12067798823895157</v>
      </c>
      <c r="Q236" s="70">
        <v>116333</v>
      </c>
      <c r="R236" s="72">
        <f t="shared" si="98"/>
        <v>1.3281670910534218E-2</v>
      </c>
      <c r="S236" s="73">
        <f t="shared" ref="S236:S246" si="121">F236-G236-O236-Q236-AF236-AG236-AI236-AJ236-AK236-SUM(AM236:AU236)</f>
        <v>1005657</v>
      </c>
      <c r="T236" s="281">
        <f t="shared" si="102"/>
        <v>274.46970524017468</v>
      </c>
      <c r="U236" s="281"/>
      <c r="V236" s="131">
        <f t="shared" si="99"/>
        <v>0.1148152744524349</v>
      </c>
      <c r="W236" s="125"/>
      <c r="X236" s="70">
        <v>0</v>
      </c>
      <c r="Y236" s="70">
        <v>0</v>
      </c>
      <c r="Z236" s="70">
        <v>0</v>
      </c>
      <c r="AA236" s="70">
        <v>0</v>
      </c>
      <c r="AB236" s="70">
        <v>0</v>
      </c>
      <c r="AC236" s="70">
        <v>0</v>
      </c>
      <c r="AD236" s="70">
        <v>0</v>
      </c>
      <c r="AE236" s="70">
        <v>0</v>
      </c>
      <c r="AF236" s="70">
        <v>1086478</v>
      </c>
      <c r="AG236" s="70">
        <v>202411</v>
      </c>
      <c r="AH236" s="70">
        <v>3213978</v>
      </c>
      <c r="AI236" s="70">
        <v>5361</v>
      </c>
      <c r="AJ236" s="70">
        <v>1168173</v>
      </c>
      <c r="AK236" s="70">
        <v>1848859</v>
      </c>
      <c r="AL236" s="70">
        <v>5544935</v>
      </c>
      <c r="AM236" s="70">
        <v>0</v>
      </c>
      <c r="AN236" s="70">
        <v>0</v>
      </c>
      <c r="AO236" s="70">
        <v>0</v>
      </c>
      <c r="AP236" s="70">
        <v>0</v>
      </c>
      <c r="AQ236" s="70">
        <v>1096324</v>
      </c>
      <c r="AR236" s="70">
        <v>1071877</v>
      </c>
      <c r="AS236" s="70">
        <v>83874</v>
      </c>
      <c r="AT236" s="70">
        <v>14962</v>
      </c>
      <c r="AU236" s="70">
        <v>1596</v>
      </c>
      <c r="AV236" s="74">
        <v>0</v>
      </c>
      <c r="AW236" s="72">
        <f t="shared" si="100"/>
        <v>0</v>
      </c>
      <c r="AX236" s="70">
        <v>0</v>
      </c>
      <c r="AY236" s="70">
        <v>0</v>
      </c>
      <c r="AZ236" s="70">
        <v>0</v>
      </c>
      <c r="BA236" s="70">
        <v>0</v>
      </c>
      <c r="BB236" s="70">
        <v>0</v>
      </c>
      <c r="BC236" s="70">
        <v>0</v>
      </c>
      <c r="BD236" s="70">
        <v>0</v>
      </c>
      <c r="BE236" s="70">
        <v>0</v>
      </c>
      <c r="BF236" s="70">
        <v>0</v>
      </c>
      <c r="BG236" s="70">
        <v>0</v>
      </c>
      <c r="BH236" s="70">
        <v>0</v>
      </c>
      <c r="BI236" s="70">
        <v>0</v>
      </c>
      <c r="BJ236" s="70">
        <v>0</v>
      </c>
      <c r="BK236" s="70">
        <v>0</v>
      </c>
      <c r="BL236" s="70">
        <v>0</v>
      </c>
      <c r="BM236" s="4">
        <v>2180160</v>
      </c>
      <c r="BN236" s="32">
        <f t="shared" si="114"/>
        <v>595.02183406113534</v>
      </c>
      <c r="BO236" s="281"/>
      <c r="BP236" s="4">
        <v>-12311307</v>
      </c>
      <c r="BQ236" s="4">
        <v>56444688</v>
      </c>
      <c r="BR236" s="4">
        <v>46313540</v>
      </c>
      <c r="BS236" s="4">
        <v>2203.23999</v>
      </c>
      <c r="BT236" s="4">
        <v>3664</v>
      </c>
      <c r="BV236" s="175">
        <f t="shared" si="103"/>
        <v>-0.34153612602038597</v>
      </c>
    </row>
    <row r="237" spans="1:74" x14ac:dyDescent="0.25">
      <c r="A237" s="76" t="s">
        <v>151</v>
      </c>
      <c r="B237" s="255"/>
      <c r="C237" s="76">
        <v>0</v>
      </c>
      <c r="D237" s="141">
        <v>1996</v>
      </c>
      <c r="E237" s="77">
        <v>27</v>
      </c>
      <c r="F237" s="59">
        <v>11075953</v>
      </c>
      <c r="G237" s="59">
        <v>258014</v>
      </c>
      <c r="H237" s="179">
        <f t="shared" si="112"/>
        <v>2.385056894848455E-2</v>
      </c>
      <c r="I237" s="59">
        <f t="shared" si="101"/>
        <v>10817939</v>
      </c>
      <c r="J237" s="59"/>
      <c r="K237" s="59">
        <f t="shared" si="95"/>
        <v>10817939</v>
      </c>
      <c r="L237" s="59">
        <f t="shared" si="96"/>
        <v>2952.4942685589522</v>
      </c>
      <c r="M237" s="59"/>
      <c r="N237" s="59"/>
      <c r="O237" s="59">
        <v>821345</v>
      </c>
      <c r="P237" s="13">
        <f t="shared" si="97"/>
        <v>7.5924351209597313E-2</v>
      </c>
      <c r="Q237" s="59">
        <v>71463</v>
      </c>
      <c r="R237" s="79">
        <f t="shared" si="98"/>
        <v>6.6059718029469385E-3</v>
      </c>
      <c r="S237" s="73">
        <f t="shared" si="121"/>
        <v>2866604</v>
      </c>
      <c r="T237" s="281">
        <f t="shared" si="102"/>
        <v>782.37008733624452</v>
      </c>
      <c r="U237" s="281"/>
      <c r="V237" s="131">
        <f t="shared" si="99"/>
        <v>0.26498614939500026</v>
      </c>
      <c r="W237" s="54"/>
      <c r="X237" s="59">
        <v>0</v>
      </c>
      <c r="Y237" s="59">
        <v>0</v>
      </c>
      <c r="Z237" s="59">
        <v>0</v>
      </c>
      <c r="AA237" s="59">
        <v>0</v>
      </c>
      <c r="AB237" s="59">
        <v>0</v>
      </c>
      <c r="AC237" s="59">
        <v>0</v>
      </c>
      <c r="AD237" s="59">
        <v>0</v>
      </c>
      <c r="AE237" s="59">
        <v>0</v>
      </c>
      <c r="AF237" s="59">
        <v>860505</v>
      </c>
      <c r="AG237" s="59">
        <v>532665</v>
      </c>
      <c r="AH237" s="59">
        <v>4380434</v>
      </c>
      <c r="AI237" s="59">
        <v>183537</v>
      </c>
      <c r="AJ237" s="59">
        <v>994810</v>
      </c>
      <c r="AK237" s="59">
        <v>1673931</v>
      </c>
      <c r="AL237" s="59">
        <v>6695519</v>
      </c>
      <c r="AM237" s="59">
        <v>0</v>
      </c>
      <c r="AN237" s="59">
        <v>0</v>
      </c>
      <c r="AO237" s="59">
        <v>0</v>
      </c>
      <c r="AP237" s="59">
        <v>0</v>
      </c>
      <c r="AQ237" s="59">
        <v>814457</v>
      </c>
      <c r="AR237" s="59">
        <v>1870985</v>
      </c>
      <c r="AS237" s="59">
        <v>109051</v>
      </c>
      <c r="AT237" s="59">
        <v>8321</v>
      </c>
      <c r="AU237" s="59">
        <v>10265</v>
      </c>
      <c r="AV237" s="80">
        <v>0</v>
      </c>
      <c r="AW237" s="79">
        <f t="shared" si="100"/>
        <v>0</v>
      </c>
      <c r="AX237" s="59">
        <v>0</v>
      </c>
      <c r="AY237" s="59">
        <v>0</v>
      </c>
      <c r="AZ237" s="59">
        <v>0</v>
      </c>
      <c r="BA237" s="59">
        <v>0</v>
      </c>
      <c r="BB237" s="59">
        <v>0</v>
      </c>
      <c r="BC237" s="59">
        <v>0</v>
      </c>
      <c r="BD237" s="59">
        <v>0</v>
      </c>
      <c r="BE237" s="59">
        <v>0</v>
      </c>
      <c r="BF237" s="59">
        <v>0</v>
      </c>
      <c r="BG237" s="59">
        <v>0</v>
      </c>
      <c r="BH237" s="59">
        <v>0</v>
      </c>
      <c r="BI237" s="59">
        <v>0</v>
      </c>
      <c r="BJ237" s="59">
        <v>0</v>
      </c>
      <c r="BK237" s="59">
        <v>0</v>
      </c>
      <c r="BL237" s="59">
        <v>0</v>
      </c>
      <c r="BM237" s="4">
        <v>1764986</v>
      </c>
      <c r="BN237" s="32">
        <f t="shared" si="114"/>
        <v>481.71015283842797</v>
      </c>
      <c r="BO237" s="281"/>
      <c r="BP237" s="4">
        <v>23080624</v>
      </c>
      <c r="BQ237" s="4">
        <v>68254712</v>
      </c>
      <c r="BR237" s="4">
        <v>93100320</v>
      </c>
      <c r="BS237" s="4">
        <v>2188.9199199999998</v>
      </c>
      <c r="BT237" s="4">
        <v>3664</v>
      </c>
      <c r="BV237" s="175">
        <f t="shared" si="103"/>
        <v>-0.34479650839138898</v>
      </c>
    </row>
    <row r="238" spans="1:74" x14ac:dyDescent="0.25">
      <c r="A238" s="76" t="s">
        <v>151</v>
      </c>
      <c r="B238" s="255"/>
      <c r="C238" s="76">
        <v>0</v>
      </c>
      <c r="D238" s="141">
        <v>1997</v>
      </c>
      <c r="E238" s="77">
        <v>27</v>
      </c>
      <c r="F238" s="59">
        <v>10953570</v>
      </c>
      <c r="G238" s="59">
        <v>699536</v>
      </c>
      <c r="H238" s="179">
        <f t="shared" si="112"/>
        <v>6.8220565681759979E-2</v>
      </c>
      <c r="I238" s="59">
        <f t="shared" si="101"/>
        <v>10254034</v>
      </c>
      <c r="J238" s="59"/>
      <c r="K238" s="59">
        <f t="shared" si="95"/>
        <v>10254034</v>
      </c>
      <c r="L238" s="59">
        <f t="shared" si="96"/>
        <v>2798.5900655021833</v>
      </c>
      <c r="M238" s="59"/>
      <c r="N238" s="59"/>
      <c r="O238" s="78">
        <v>20450</v>
      </c>
      <c r="P238" s="13">
        <f t="shared" si="97"/>
        <v>1.9943370579812783E-3</v>
      </c>
      <c r="Q238" s="59">
        <v>505968</v>
      </c>
      <c r="R238" s="79">
        <f t="shared" si="98"/>
        <v>4.9343312105265109E-2</v>
      </c>
      <c r="S238" s="73">
        <f t="shared" si="121"/>
        <v>3112076</v>
      </c>
      <c r="T238" s="281">
        <f t="shared" si="102"/>
        <v>849.36572052401743</v>
      </c>
      <c r="U238" s="281"/>
      <c r="V238" s="131">
        <f t="shared" si="99"/>
        <v>0.30349772587061835</v>
      </c>
      <c r="W238" s="54"/>
      <c r="X238" s="59">
        <v>0</v>
      </c>
      <c r="Y238" s="59">
        <v>0</v>
      </c>
      <c r="Z238" s="59">
        <v>0</v>
      </c>
      <c r="AA238" s="59">
        <v>0</v>
      </c>
      <c r="AB238" s="59">
        <v>0</v>
      </c>
      <c r="AC238" s="59">
        <v>0</v>
      </c>
      <c r="AD238" s="59">
        <v>0</v>
      </c>
      <c r="AE238" s="59">
        <v>0</v>
      </c>
      <c r="AF238" s="59">
        <v>529560</v>
      </c>
      <c r="AG238" s="59">
        <v>418325</v>
      </c>
      <c r="AH238" s="59">
        <v>4675579</v>
      </c>
      <c r="AI238" s="59">
        <v>4226</v>
      </c>
      <c r="AJ238" s="59">
        <v>498360</v>
      </c>
      <c r="AK238" s="59">
        <v>2299575</v>
      </c>
      <c r="AL238" s="59">
        <v>6277991</v>
      </c>
      <c r="AM238" s="59">
        <v>0</v>
      </c>
      <c r="AN238" s="59">
        <v>0</v>
      </c>
      <c r="AO238" s="59">
        <v>0</v>
      </c>
      <c r="AP238" s="59">
        <v>0</v>
      </c>
      <c r="AQ238" s="59">
        <v>891379</v>
      </c>
      <c r="AR238" s="59">
        <v>1886126</v>
      </c>
      <c r="AS238" s="59">
        <v>3800</v>
      </c>
      <c r="AT238" s="59">
        <v>20662</v>
      </c>
      <c r="AU238" s="59">
        <v>63527</v>
      </c>
      <c r="AV238" s="80">
        <v>0</v>
      </c>
      <c r="AW238" s="79">
        <f t="shared" si="100"/>
        <v>0</v>
      </c>
      <c r="AX238" s="59">
        <v>0</v>
      </c>
      <c r="AY238" s="59">
        <v>0</v>
      </c>
      <c r="AZ238" s="59">
        <v>0</v>
      </c>
      <c r="BA238" s="59">
        <v>0</v>
      </c>
      <c r="BB238" s="59">
        <v>0</v>
      </c>
      <c r="BC238" s="59">
        <v>0</v>
      </c>
      <c r="BD238" s="59">
        <v>0</v>
      </c>
      <c r="BE238" s="59">
        <v>0</v>
      </c>
      <c r="BF238" s="59">
        <v>0</v>
      </c>
      <c r="BG238" s="59">
        <v>0</v>
      </c>
      <c r="BH238" s="59">
        <v>0</v>
      </c>
      <c r="BI238" s="59">
        <v>0</v>
      </c>
      <c r="BJ238" s="59">
        <v>0</v>
      </c>
      <c r="BK238" s="59">
        <v>0</v>
      </c>
      <c r="BL238" s="59">
        <v>0</v>
      </c>
      <c r="BM238" s="4">
        <v>971829</v>
      </c>
      <c r="BN238" s="32">
        <f t="shared" si="114"/>
        <v>265.23717248908298</v>
      </c>
      <c r="BO238" s="281"/>
      <c r="BP238" s="4">
        <v>-23136886</v>
      </c>
      <c r="BQ238" s="4">
        <v>595603776</v>
      </c>
      <c r="BR238" s="4">
        <v>573438720</v>
      </c>
      <c r="BS238" s="4">
        <v>2216.62012</v>
      </c>
      <c r="BT238" s="4">
        <v>3664</v>
      </c>
      <c r="BV238" s="175">
        <f t="shared" si="103"/>
        <v>-0.33850884222840943</v>
      </c>
    </row>
    <row r="239" spans="1:74" x14ac:dyDescent="0.25">
      <c r="A239" s="76" t="s">
        <v>151</v>
      </c>
      <c r="B239" s="255"/>
      <c r="C239" s="76">
        <v>0</v>
      </c>
      <c r="D239" s="141">
        <v>1998</v>
      </c>
      <c r="E239" s="77">
        <v>27</v>
      </c>
      <c r="F239" s="59">
        <v>12627454</v>
      </c>
      <c r="G239" s="59">
        <v>3591705</v>
      </c>
      <c r="H239" s="179">
        <f t="shared" si="112"/>
        <v>0.39749942146467326</v>
      </c>
      <c r="I239" s="59">
        <f t="shared" si="101"/>
        <v>9035749</v>
      </c>
      <c r="J239" s="59"/>
      <c r="K239" s="59">
        <f t="shared" si="95"/>
        <v>9035749</v>
      </c>
      <c r="L239" s="59">
        <f t="shared" si="96"/>
        <v>2466.0887008733625</v>
      </c>
      <c r="M239" s="59"/>
      <c r="N239" s="59"/>
      <c r="O239" s="78">
        <v>76784</v>
      </c>
      <c r="P239" s="13">
        <f t="shared" si="97"/>
        <v>8.4978013444153878E-3</v>
      </c>
      <c r="Q239" s="59">
        <v>361199</v>
      </c>
      <c r="R239" s="79">
        <f t="shared" si="98"/>
        <v>3.9974439307687716E-2</v>
      </c>
      <c r="S239" s="73">
        <f t="shared" si="121"/>
        <v>3125569</v>
      </c>
      <c r="T239" s="281">
        <f t="shared" si="102"/>
        <v>853.04830786026196</v>
      </c>
      <c r="U239" s="281"/>
      <c r="V239" s="131">
        <f t="shared" si="99"/>
        <v>0.34591144574733096</v>
      </c>
      <c r="W239" s="54"/>
      <c r="X239" s="59">
        <v>0</v>
      </c>
      <c r="Y239" s="59">
        <v>0</v>
      </c>
      <c r="Z239" s="59">
        <v>0</v>
      </c>
      <c r="AA239" s="59">
        <v>0</v>
      </c>
      <c r="AB239" s="59">
        <v>0</v>
      </c>
      <c r="AC239" s="59">
        <v>0</v>
      </c>
      <c r="AD239" s="59">
        <v>0</v>
      </c>
      <c r="AE239" s="59">
        <v>0</v>
      </c>
      <c r="AF239" s="59">
        <v>569512</v>
      </c>
      <c r="AG239" s="59">
        <v>281309</v>
      </c>
      <c r="AH239" s="59">
        <v>3678932</v>
      </c>
      <c r="AI239" s="59">
        <v>12094</v>
      </c>
      <c r="AJ239" s="59">
        <v>357882</v>
      </c>
      <c r="AK239" s="59">
        <v>1662284</v>
      </c>
      <c r="AL239" s="59">
        <v>8948522</v>
      </c>
      <c r="AM239" s="59">
        <v>0</v>
      </c>
      <c r="AN239" s="59">
        <v>0</v>
      </c>
      <c r="AO239" s="59">
        <v>0</v>
      </c>
      <c r="AP239" s="59">
        <v>0</v>
      </c>
      <c r="AQ239" s="59">
        <v>808286</v>
      </c>
      <c r="AR239" s="59">
        <v>1723245</v>
      </c>
      <c r="AS239" s="59">
        <v>0</v>
      </c>
      <c r="AT239" s="59">
        <v>57585</v>
      </c>
      <c r="AU239" s="59">
        <v>0</v>
      </c>
      <c r="AV239" s="80">
        <v>0</v>
      </c>
      <c r="AW239" s="79">
        <f t="shared" si="100"/>
        <v>0</v>
      </c>
      <c r="AX239" s="59">
        <v>0</v>
      </c>
      <c r="AY239" s="59">
        <v>0</v>
      </c>
      <c r="AZ239" s="59">
        <v>0</v>
      </c>
      <c r="BA239" s="59">
        <v>0</v>
      </c>
      <c r="BB239" s="59">
        <v>0</v>
      </c>
      <c r="BC239" s="59">
        <v>0</v>
      </c>
      <c r="BD239" s="59">
        <v>0</v>
      </c>
      <c r="BE239" s="59">
        <v>0</v>
      </c>
      <c r="BF239" s="59">
        <v>0</v>
      </c>
      <c r="BG239" s="59">
        <v>0</v>
      </c>
      <c r="BH239" s="59">
        <v>0</v>
      </c>
      <c r="BI239" s="59">
        <v>0</v>
      </c>
      <c r="BJ239" s="59">
        <v>0</v>
      </c>
      <c r="BK239" s="59">
        <v>0</v>
      </c>
      <c r="BL239" s="59">
        <v>0</v>
      </c>
      <c r="BM239" s="4">
        <v>694327</v>
      </c>
      <c r="BN239" s="32">
        <f t="shared" si="114"/>
        <v>189.49972707423581</v>
      </c>
      <c r="BO239" s="281"/>
      <c r="BP239" s="4">
        <v>10125372</v>
      </c>
      <c r="BQ239" s="4">
        <v>1069918016</v>
      </c>
      <c r="BR239" s="4">
        <v>1080737792</v>
      </c>
      <c r="BS239" s="4">
        <v>2218.62988</v>
      </c>
      <c r="BT239" s="4">
        <v>3664</v>
      </c>
      <c r="BV239" s="175">
        <f t="shared" si="103"/>
        <v>-0.33805570877763341</v>
      </c>
    </row>
    <row r="240" spans="1:74" x14ac:dyDescent="0.25">
      <c r="A240" s="76" t="s">
        <v>151</v>
      </c>
      <c r="B240" s="255"/>
      <c r="C240" s="76">
        <v>0</v>
      </c>
      <c r="D240" s="141">
        <v>1999</v>
      </c>
      <c r="E240" s="77">
        <v>27</v>
      </c>
      <c r="F240" s="59">
        <v>12925131</v>
      </c>
      <c r="G240" s="59">
        <v>4171892</v>
      </c>
      <c r="H240" s="179">
        <f t="shared" si="112"/>
        <v>0.47661122928324018</v>
      </c>
      <c r="I240" s="59">
        <f t="shared" si="101"/>
        <v>8753239</v>
      </c>
      <c r="J240" s="59"/>
      <c r="K240" s="59">
        <f t="shared" si="95"/>
        <v>8753239</v>
      </c>
      <c r="L240" s="59">
        <f t="shared" si="96"/>
        <v>2226.1543743641914</v>
      </c>
      <c r="M240" s="59"/>
      <c r="N240" s="59"/>
      <c r="O240" s="59">
        <v>105085</v>
      </c>
      <c r="P240" s="13">
        <f t="shared" si="97"/>
        <v>1.2005270277665216E-2</v>
      </c>
      <c r="Q240" s="59">
        <v>418689</v>
      </c>
      <c r="R240" s="79">
        <f t="shared" si="98"/>
        <v>4.7832465216590112E-2</v>
      </c>
      <c r="S240" s="73">
        <f t="shared" si="121"/>
        <v>2956829</v>
      </c>
      <c r="T240" s="281">
        <f t="shared" si="102"/>
        <v>751.99109867751781</v>
      </c>
      <c r="U240" s="281"/>
      <c r="V240" s="131">
        <f t="shared" si="99"/>
        <v>0.33779827101716292</v>
      </c>
      <c r="W240" s="54"/>
      <c r="X240" s="59">
        <v>0</v>
      </c>
      <c r="Y240" s="59">
        <v>0</v>
      </c>
      <c r="Z240" s="59">
        <v>0</v>
      </c>
      <c r="AA240" s="59">
        <v>0</v>
      </c>
      <c r="AB240" s="59">
        <v>0</v>
      </c>
      <c r="AC240" s="59">
        <v>0</v>
      </c>
      <c r="AD240" s="59">
        <v>0</v>
      </c>
      <c r="AE240" s="59">
        <v>0</v>
      </c>
      <c r="AF240" s="59">
        <v>473189</v>
      </c>
      <c r="AG240" s="59">
        <v>360690</v>
      </c>
      <c r="AH240" s="59">
        <v>3872371</v>
      </c>
      <c r="AI240" s="59">
        <v>25365</v>
      </c>
      <c r="AJ240" s="59">
        <v>128761</v>
      </c>
      <c r="AK240" s="59">
        <v>1628342</v>
      </c>
      <c r="AL240" s="59">
        <v>9052760</v>
      </c>
      <c r="AM240" s="59">
        <v>0</v>
      </c>
      <c r="AN240" s="59">
        <v>0</v>
      </c>
      <c r="AO240" s="59">
        <v>0</v>
      </c>
      <c r="AP240" s="59">
        <v>0</v>
      </c>
      <c r="AQ240" s="59">
        <v>797558</v>
      </c>
      <c r="AR240" s="59">
        <v>1786057</v>
      </c>
      <c r="AS240" s="59">
        <v>71917</v>
      </c>
      <c r="AT240" s="59">
        <v>757</v>
      </c>
      <c r="AU240" s="59">
        <v>0</v>
      </c>
      <c r="AV240" s="80">
        <v>0</v>
      </c>
      <c r="AW240" s="79">
        <f t="shared" si="100"/>
        <v>0</v>
      </c>
      <c r="AX240" s="59">
        <v>0</v>
      </c>
      <c r="AY240" s="59">
        <v>0</v>
      </c>
      <c r="AZ240" s="59">
        <v>0</v>
      </c>
      <c r="BA240" s="59">
        <v>0</v>
      </c>
      <c r="BB240" s="59">
        <v>0</v>
      </c>
      <c r="BC240" s="59">
        <v>0</v>
      </c>
      <c r="BD240" s="59">
        <v>0</v>
      </c>
      <c r="BE240" s="59">
        <v>0</v>
      </c>
      <c r="BF240" s="59">
        <v>0</v>
      </c>
      <c r="BG240" s="59">
        <v>0</v>
      </c>
      <c r="BH240" s="59">
        <v>0</v>
      </c>
      <c r="BI240" s="59">
        <v>0</v>
      </c>
      <c r="BJ240" s="59">
        <v>0</v>
      </c>
      <c r="BK240" s="59">
        <v>0</v>
      </c>
      <c r="BL240" s="59">
        <v>0</v>
      </c>
      <c r="BM240" s="4">
        <v>694973</v>
      </c>
      <c r="BN240" s="32">
        <f t="shared" si="114"/>
        <v>176.74796541200408</v>
      </c>
      <c r="BO240" s="281"/>
      <c r="BP240" s="4">
        <v>-5683997</v>
      </c>
      <c r="BQ240" s="4">
        <v>724415872</v>
      </c>
      <c r="BR240" s="4">
        <v>719426880</v>
      </c>
      <c r="BS240" s="4">
        <v>2211.5400399999999</v>
      </c>
      <c r="BT240" s="4">
        <v>3932</v>
      </c>
      <c r="BV240" s="175">
        <f t="shared" si="103"/>
        <v>-0.30435968637301258</v>
      </c>
    </row>
    <row r="241" spans="1:74" x14ac:dyDescent="0.25">
      <c r="A241" s="76" t="s">
        <v>151</v>
      </c>
      <c r="B241" s="255"/>
      <c r="C241" s="76">
        <v>0</v>
      </c>
      <c r="D241" s="141">
        <v>2000</v>
      </c>
      <c r="E241" s="77">
        <v>27</v>
      </c>
      <c r="F241" s="59">
        <v>23218312</v>
      </c>
      <c r="G241" s="59">
        <v>6482882</v>
      </c>
      <c r="H241" s="179">
        <f t="shared" si="112"/>
        <v>0.38737468950603599</v>
      </c>
      <c r="I241" s="59">
        <f t="shared" si="101"/>
        <v>16735430</v>
      </c>
      <c r="J241" s="59"/>
      <c r="K241" s="59">
        <f t="shared" si="95"/>
        <v>16735430</v>
      </c>
      <c r="L241" s="59">
        <f t="shared" si="96"/>
        <v>4007.5263409961685</v>
      </c>
      <c r="M241" s="59"/>
      <c r="N241" s="59"/>
      <c r="O241" s="59">
        <v>7406645</v>
      </c>
      <c r="P241" s="13">
        <f t="shared" si="97"/>
        <v>0.44257273341647035</v>
      </c>
      <c r="Q241" s="59">
        <v>454837</v>
      </c>
      <c r="R241" s="79">
        <f t="shared" si="98"/>
        <v>2.7178088641881325E-2</v>
      </c>
      <c r="S241" s="73">
        <f t="shared" si="121"/>
        <v>3336432</v>
      </c>
      <c r="T241" s="281">
        <f t="shared" si="102"/>
        <v>798.9540229885057</v>
      </c>
      <c r="U241" s="281"/>
      <c r="V241" s="131">
        <f t="shared" si="99"/>
        <v>0.19936338653981403</v>
      </c>
      <c r="W241" s="54"/>
      <c r="X241" s="59">
        <v>0</v>
      </c>
      <c r="Y241" s="59">
        <v>0</v>
      </c>
      <c r="Z241" s="59">
        <v>0</v>
      </c>
      <c r="AA241" s="59">
        <v>0</v>
      </c>
      <c r="AB241" s="59">
        <v>0</v>
      </c>
      <c r="AC241" s="59">
        <v>0</v>
      </c>
      <c r="AD241" s="59">
        <v>0</v>
      </c>
      <c r="AE241" s="59">
        <v>0</v>
      </c>
      <c r="AF241" s="59">
        <v>345182</v>
      </c>
      <c r="AG241" s="59">
        <v>371321</v>
      </c>
      <c r="AH241" s="59">
        <v>4231176</v>
      </c>
      <c r="AI241" s="59">
        <v>82266</v>
      </c>
      <c r="AJ241" s="59">
        <v>321348</v>
      </c>
      <c r="AK241" s="59">
        <v>1926413</v>
      </c>
      <c r="AL241" s="59">
        <v>18987136</v>
      </c>
      <c r="AM241" s="59">
        <v>0</v>
      </c>
      <c r="AN241" s="59">
        <v>0</v>
      </c>
      <c r="AO241" s="59">
        <v>0</v>
      </c>
      <c r="AP241" s="59">
        <v>0</v>
      </c>
      <c r="AQ241" s="59">
        <v>639323</v>
      </c>
      <c r="AR241" s="59">
        <v>1713275</v>
      </c>
      <c r="AS241" s="59">
        <v>137659</v>
      </c>
      <c r="AT241" s="59">
        <v>487</v>
      </c>
      <c r="AU241" s="59">
        <v>242</v>
      </c>
      <c r="AV241" s="80">
        <v>0</v>
      </c>
      <c r="AW241" s="79">
        <f t="shared" si="100"/>
        <v>0</v>
      </c>
      <c r="AX241" s="59">
        <v>0</v>
      </c>
      <c r="AY241" s="59">
        <v>0</v>
      </c>
      <c r="AZ241" s="59">
        <v>0</v>
      </c>
      <c r="BA241" s="59">
        <v>0</v>
      </c>
      <c r="BB241" s="59">
        <v>0</v>
      </c>
      <c r="BC241" s="59">
        <v>0</v>
      </c>
      <c r="BD241" s="59">
        <v>0</v>
      </c>
      <c r="BE241" s="59">
        <v>0</v>
      </c>
      <c r="BF241" s="59">
        <v>0</v>
      </c>
      <c r="BG241" s="59">
        <v>0</v>
      </c>
      <c r="BH241" s="59">
        <v>0</v>
      </c>
      <c r="BI241" s="59">
        <v>0</v>
      </c>
      <c r="BJ241" s="59">
        <v>0</v>
      </c>
      <c r="BK241" s="59">
        <v>0</v>
      </c>
      <c r="BL241" s="59">
        <v>0</v>
      </c>
      <c r="BM241" s="4">
        <v>566182</v>
      </c>
      <c r="BN241" s="32">
        <f t="shared" si="114"/>
        <v>135.57998084291188</v>
      </c>
      <c r="BO241" s="281"/>
      <c r="BP241" s="4">
        <v>7345421</v>
      </c>
      <c r="BQ241" s="4">
        <v>1209494656</v>
      </c>
      <c r="BR241" s="4">
        <v>1217406336</v>
      </c>
      <c r="BS241" s="4">
        <v>2177.8998999999999</v>
      </c>
      <c r="BT241" s="4">
        <v>4176</v>
      </c>
      <c r="BV241" s="175">
        <f t="shared" si="103"/>
        <v>-0.28192089205633575</v>
      </c>
    </row>
    <row r="242" spans="1:74" x14ac:dyDescent="0.25">
      <c r="A242" s="76" t="s">
        <v>151</v>
      </c>
      <c r="B242" s="255"/>
      <c r="C242" s="76">
        <v>0</v>
      </c>
      <c r="D242" s="141">
        <v>2001</v>
      </c>
      <c r="E242" s="77">
        <v>27</v>
      </c>
      <c r="F242" s="59">
        <v>6835432</v>
      </c>
      <c r="G242" s="59">
        <v>4876825</v>
      </c>
      <c r="H242" s="179">
        <f t="shared" si="112"/>
        <v>2.4899456603596333</v>
      </c>
      <c r="I242" s="59">
        <f t="shared" si="101"/>
        <v>1958607</v>
      </c>
      <c r="J242" s="59"/>
      <c r="K242" s="59">
        <f t="shared" si="95"/>
        <v>1958607</v>
      </c>
      <c r="L242" s="59">
        <f t="shared" si="96"/>
        <v>469.01508620689657</v>
      </c>
      <c r="M242" s="59"/>
      <c r="N242" s="59"/>
      <c r="O242" s="59">
        <v>-6914258</v>
      </c>
      <c r="P242" s="13">
        <f t="shared" si="97"/>
        <v>-3.5301916106702365</v>
      </c>
      <c r="Q242" s="59">
        <v>484307</v>
      </c>
      <c r="R242" s="79">
        <f t="shared" si="98"/>
        <v>0.24727114730009644</v>
      </c>
      <c r="S242" s="73">
        <f t="shared" si="121"/>
        <v>2544061</v>
      </c>
      <c r="T242" s="281">
        <f t="shared" si="102"/>
        <v>609.21000957854403</v>
      </c>
      <c r="U242" s="281"/>
      <c r="V242" s="131">
        <f t="shared" si="99"/>
        <v>1.2989134624761374</v>
      </c>
      <c r="W242" s="54"/>
      <c r="X242" s="59">
        <v>0</v>
      </c>
      <c r="Y242" s="59">
        <v>0</v>
      </c>
      <c r="Z242" s="59">
        <v>0</v>
      </c>
      <c r="AA242" s="59">
        <v>0</v>
      </c>
      <c r="AB242" s="59">
        <v>0</v>
      </c>
      <c r="AC242" s="59">
        <v>0</v>
      </c>
      <c r="AD242" s="59">
        <v>0</v>
      </c>
      <c r="AE242" s="59">
        <v>0</v>
      </c>
      <c r="AF242" s="59">
        <v>430343</v>
      </c>
      <c r="AG242" s="59">
        <v>511049</v>
      </c>
      <c r="AH242" s="59">
        <v>4797599</v>
      </c>
      <c r="AI242" s="59">
        <v>25531</v>
      </c>
      <c r="AJ242" s="59">
        <v>324531</v>
      </c>
      <c r="AK242" s="59">
        <v>2574300</v>
      </c>
      <c r="AL242" s="59">
        <v>2037833</v>
      </c>
      <c r="AM242" s="59">
        <v>0</v>
      </c>
      <c r="AN242" s="59">
        <v>0</v>
      </c>
      <c r="AO242" s="59">
        <v>0</v>
      </c>
      <c r="AP242" s="59">
        <v>0</v>
      </c>
      <c r="AQ242" s="59">
        <v>292024</v>
      </c>
      <c r="AR242" s="59">
        <v>1521300</v>
      </c>
      <c r="AS242" s="59">
        <v>165419</v>
      </c>
      <c r="AT242" s="59">
        <v>0</v>
      </c>
      <c r="AU242" s="59">
        <v>0</v>
      </c>
      <c r="AV242" s="80">
        <v>0</v>
      </c>
      <c r="AW242" s="79">
        <f t="shared" si="100"/>
        <v>0</v>
      </c>
      <c r="AX242" s="59">
        <v>0</v>
      </c>
      <c r="AY242" s="59">
        <v>0</v>
      </c>
      <c r="AZ242" s="59">
        <v>0</v>
      </c>
      <c r="BA242" s="59">
        <v>0</v>
      </c>
      <c r="BB242" s="59">
        <v>0</v>
      </c>
      <c r="BC242" s="59">
        <v>0</v>
      </c>
      <c r="BD242" s="59">
        <v>0</v>
      </c>
      <c r="BE242" s="59">
        <v>0</v>
      </c>
      <c r="BF242" s="59">
        <v>0</v>
      </c>
      <c r="BG242" s="59">
        <v>0</v>
      </c>
      <c r="BH242" s="59">
        <v>0</v>
      </c>
      <c r="BI242" s="59">
        <v>0</v>
      </c>
      <c r="BJ242" s="59">
        <v>0</v>
      </c>
      <c r="BK242" s="59">
        <v>0</v>
      </c>
      <c r="BL242" s="59">
        <v>0</v>
      </c>
      <c r="BM242" s="4">
        <v>470756</v>
      </c>
      <c r="BN242" s="32">
        <f t="shared" si="114"/>
        <v>112.72892720306514</v>
      </c>
      <c r="BO242" s="281"/>
      <c r="BP242" s="4">
        <v>11490818</v>
      </c>
      <c r="BQ242" s="4">
        <v>2609299712</v>
      </c>
      <c r="BR242" s="4">
        <v>2621261312</v>
      </c>
      <c r="BS242" s="4">
        <v>2198.1498999999999</v>
      </c>
      <c r="BT242" s="4">
        <v>4176</v>
      </c>
      <c r="BV242" s="175">
        <f t="shared" si="103"/>
        <v>-0.27729339797656583</v>
      </c>
    </row>
    <row r="243" spans="1:74" x14ac:dyDescent="0.25">
      <c r="A243" s="76" t="s">
        <v>151</v>
      </c>
      <c r="B243" s="255" t="s">
        <v>139</v>
      </c>
      <c r="C243" s="76">
        <v>1</v>
      </c>
      <c r="D243" s="141">
        <v>2002</v>
      </c>
      <c r="E243" s="77">
        <v>27</v>
      </c>
      <c r="F243" s="59">
        <v>46083652</v>
      </c>
      <c r="G243" s="59">
        <v>36605776</v>
      </c>
      <c r="H243" s="179">
        <f t="shared" si="112"/>
        <v>3.8622341123686361</v>
      </c>
      <c r="I243" s="59">
        <f t="shared" si="101"/>
        <v>9477876</v>
      </c>
      <c r="J243" s="59"/>
      <c r="K243" s="59">
        <f t="shared" si="95"/>
        <v>9477876</v>
      </c>
      <c r="L243" s="59">
        <f t="shared" si="96"/>
        <v>2269.6063218390805</v>
      </c>
      <c r="M243" s="59"/>
      <c r="N243" s="59"/>
      <c r="O243" s="59">
        <v>175527</v>
      </c>
      <c r="P243" s="13">
        <f t="shared" si="97"/>
        <v>1.851965566968802E-2</v>
      </c>
      <c r="Q243" s="59">
        <v>422060</v>
      </c>
      <c r="R243" s="79">
        <f t="shared" si="98"/>
        <v>4.4531074261786083E-2</v>
      </c>
      <c r="S243" s="73">
        <f t="shared" si="121"/>
        <v>3092204</v>
      </c>
      <c r="T243" s="281">
        <f t="shared" si="102"/>
        <v>740.47030651340992</v>
      </c>
      <c r="U243" s="281"/>
      <c r="V243" s="131">
        <f t="shared" si="99"/>
        <v>0.32625495416905642</v>
      </c>
      <c r="W243" s="54"/>
      <c r="X243" s="59">
        <v>0</v>
      </c>
      <c r="Y243" s="59">
        <v>0</v>
      </c>
      <c r="Z243" s="59">
        <v>0</v>
      </c>
      <c r="AA243" s="59">
        <v>0</v>
      </c>
      <c r="AB243" s="59">
        <v>0</v>
      </c>
      <c r="AC243" s="59">
        <v>0</v>
      </c>
      <c r="AD243" s="59">
        <v>0</v>
      </c>
      <c r="AE243" s="59">
        <v>0</v>
      </c>
      <c r="AF243" s="59">
        <v>472730</v>
      </c>
      <c r="AG243" s="59">
        <v>418753</v>
      </c>
      <c r="AH243" s="59">
        <v>4767900</v>
      </c>
      <c r="AI243" s="59">
        <v>57595</v>
      </c>
      <c r="AJ243" s="59">
        <v>352194</v>
      </c>
      <c r="AK243" s="59">
        <v>2545799</v>
      </c>
      <c r="AL243" s="59">
        <v>41315752</v>
      </c>
      <c r="AM243" s="59">
        <v>0</v>
      </c>
      <c r="AN243" s="59">
        <v>0</v>
      </c>
      <c r="AO243" s="59">
        <v>0</v>
      </c>
      <c r="AP243" s="59">
        <v>0</v>
      </c>
      <c r="AQ243" s="59">
        <v>195261</v>
      </c>
      <c r="AR243" s="59">
        <v>1578806</v>
      </c>
      <c r="AS243" s="59">
        <v>166947</v>
      </c>
      <c r="AT243" s="59">
        <v>0</v>
      </c>
      <c r="AU243" s="59">
        <v>0</v>
      </c>
      <c r="AV243" s="80">
        <v>0</v>
      </c>
      <c r="AW243" s="79">
        <f t="shared" si="100"/>
        <v>0</v>
      </c>
      <c r="AX243" s="59">
        <v>0</v>
      </c>
      <c r="AY243" s="59">
        <v>0</v>
      </c>
      <c r="AZ243" s="59">
        <v>0</v>
      </c>
      <c r="BA243" s="59">
        <v>0</v>
      </c>
      <c r="BB243" s="59">
        <v>0</v>
      </c>
      <c r="BC243" s="59">
        <v>0</v>
      </c>
      <c r="BD243" s="59">
        <v>0</v>
      </c>
      <c r="BE243" s="59">
        <v>0</v>
      </c>
      <c r="BF243" s="59">
        <v>0</v>
      </c>
      <c r="BG243" s="59">
        <v>0</v>
      </c>
      <c r="BH243" s="59">
        <v>0</v>
      </c>
      <c r="BI243" s="59">
        <v>0</v>
      </c>
      <c r="BJ243" s="59">
        <v>0</v>
      </c>
      <c r="BK243" s="59">
        <v>0</v>
      </c>
      <c r="BL243" s="59">
        <v>0</v>
      </c>
      <c r="BM243" s="4">
        <v>104914</v>
      </c>
      <c r="BN243" s="32">
        <f t="shared" si="114"/>
        <v>25.123084291187741</v>
      </c>
      <c r="BO243" s="281"/>
      <c r="BP243" s="4">
        <v>9354867</v>
      </c>
      <c r="BQ243" s="4">
        <v>2875981568</v>
      </c>
      <c r="BR243" s="4">
        <v>2885441280</v>
      </c>
      <c r="BS243" s="4">
        <v>2200.1699199999998</v>
      </c>
      <c r="BT243" s="4">
        <v>4176</v>
      </c>
      <c r="BV243" s="175">
        <f t="shared" si="103"/>
        <v>-0.27683412711298694</v>
      </c>
    </row>
    <row r="244" spans="1:74" x14ac:dyDescent="0.25">
      <c r="A244" s="76" t="s">
        <v>151</v>
      </c>
      <c r="B244" s="255" t="s">
        <v>139</v>
      </c>
      <c r="C244" s="76">
        <v>1</v>
      </c>
      <c r="D244" s="141">
        <v>2003</v>
      </c>
      <c r="E244" s="77">
        <v>27</v>
      </c>
      <c r="F244" s="59">
        <v>14280382</v>
      </c>
      <c r="G244" s="59">
        <v>4385443</v>
      </c>
      <c r="H244" s="179">
        <f t="shared" si="112"/>
        <v>0.44320060992796417</v>
      </c>
      <c r="I244" s="59">
        <f t="shared" si="101"/>
        <v>9894939</v>
      </c>
      <c r="J244" s="59"/>
      <c r="K244" s="59">
        <f t="shared" si="95"/>
        <v>9894939</v>
      </c>
      <c r="L244" s="59">
        <f t="shared" si="96"/>
        <v>2369.4777298850577</v>
      </c>
      <c r="M244" s="59"/>
      <c r="N244" s="59"/>
      <c r="O244" s="59">
        <v>368512</v>
      </c>
      <c r="P244" s="13">
        <f t="shared" si="97"/>
        <v>3.7242473147131076E-2</v>
      </c>
      <c r="Q244" s="59">
        <v>1422073</v>
      </c>
      <c r="R244" s="79">
        <f t="shared" si="98"/>
        <v>0.14371720735216256</v>
      </c>
      <c r="S244" s="73">
        <f t="shared" si="121"/>
        <v>2891190</v>
      </c>
      <c r="T244" s="281">
        <f t="shared" si="102"/>
        <v>692.33477011494256</v>
      </c>
      <c r="U244" s="281"/>
      <c r="V244" s="131">
        <f t="shared" si="99"/>
        <v>0.29218876437742569</v>
      </c>
      <c r="W244" s="54"/>
      <c r="X244" s="59">
        <v>0</v>
      </c>
      <c r="Y244" s="59">
        <v>0</v>
      </c>
      <c r="Z244" s="59">
        <v>0</v>
      </c>
      <c r="AA244" s="59">
        <v>0</v>
      </c>
      <c r="AB244" s="59">
        <v>0</v>
      </c>
      <c r="AC244" s="59">
        <v>0</v>
      </c>
      <c r="AD244" s="59">
        <v>0</v>
      </c>
      <c r="AE244" s="59">
        <v>0</v>
      </c>
      <c r="AF244" s="59">
        <v>479667</v>
      </c>
      <c r="AG244" s="59">
        <v>361637</v>
      </c>
      <c r="AH244" s="59">
        <v>4170116</v>
      </c>
      <c r="AI244" s="59">
        <v>-243687</v>
      </c>
      <c r="AJ244" s="59">
        <v>331695</v>
      </c>
      <c r="AK244" s="59">
        <v>2725934</v>
      </c>
      <c r="AL244" s="59">
        <v>10110266</v>
      </c>
      <c r="AM244" s="59">
        <v>0</v>
      </c>
      <c r="AN244" s="59">
        <v>0</v>
      </c>
      <c r="AO244" s="59">
        <v>0</v>
      </c>
      <c r="AP244" s="59">
        <v>0</v>
      </c>
      <c r="AQ244" s="59">
        <v>231686</v>
      </c>
      <c r="AR244" s="59">
        <v>1138334</v>
      </c>
      <c r="AS244" s="59">
        <v>187898</v>
      </c>
      <c r="AT244" s="59">
        <v>0</v>
      </c>
      <c r="AU244" s="59">
        <v>0</v>
      </c>
      <c r="AV244" s="80">
        <v>0</v>
      </c>
      <c r="AW244" s="79">
        <f t="shared" si="100"/>
        <v>0</v>
      </c>
      <c r="AX244" s="59">
        <v>0</v>
      </c>
      <c r="AY244" s="59">
        <v>0</v>
      </c>
      <c r="AZ244" s="59">
        <v>0</v>
      </c>
      <c r="BA244" s="59">
        <v>0</v>
      </c>
      <c r="BB244" s="59">
        <v>0</v>
      </c>
      <c r="BC244" s="59">
        <v>0</v>
      </c>
      <c r="BD244" s="59">
        <v>0</v>
      </c>
      <c r="BE244" s="59">
        <v>0</v>
      </c>
      <c r="BF244" s="59">
        <v>0</v>
      </c>
      <c r="BG244" s="59">
        <v>0</v>
      </c>
      <c r="BH244" s="59">
        <v>0</v>
      </c>
      <c r="BI244" s="59">
        <v>0</v>
      </c>
      <c r="BJ244" s="59">
        <v>0</v>
      </c>
      <c r="BK244" s="59">
        <v>0</v>
      </c>
      <c r="BL244" s="59">
        <v>0</v>
      </c>
      <c r="BM244" s="4">
        <v>110018</v>
      </c>
      <c r="BN244" s="32">
        <f t="shared" si="114"/>
        <v>26.345306513409962</v>
      </c>
      <c r="BO244" s="281"/>
      <c r="BP244" s="4">
        <v>8123037</v>
      </c>
      <c r="BQ244" s="4">
        <v>4977557504</v>
      </c>
      <c r="BR244" s="4">
        <v>4985790464</v>
      </c>
      <c r="BS244" s="4">
        <v>2200.1699199999998</v>
      </c>
      <c r="BT244" s="4">
        <v>4176</v>
      </c>
      <c r="BV244" s="175">
        <f t="shared" si="103"/>
        <v>-0.27683412711298694</v>
      </c>
    </row>
    <row r="245" spans="1:74" x14ac:dyDescent="0.25">
      <c r="A245" s="76" t="s">
        <v>151</v>
      </c>
      <c r="B245" s="255" t="s">
        <v>139</v>
      </c>
      <c r="C245" s="76">
        <v>1</v>
      </c>
      <c r="D245" s="141">
        <v>2004</v>
      </c>
      <c r="E245" s="77">
        <v>27</v>
      </c>
      <c r="F245" s="59">
        <v>27602354</v>
      </c>
      <c r="G245" s="59">
        <v>15289094</v>
      </c>
      <c r="H245" s="179">
        <f t="shared" si="112"/>
        <v>1.2416771837839857</v>
      </c>
      <c r="I245" s="59">
        <f t="shared" si="101"/>
        <v>12313260</v>
      </c>
      <c r="J245" s="59"/>
      <c r="K245" s="59">
        <f t="shared" si="95"/>
        <v>12313260</v>
      </c>
      <c r="L245" s="59">
        <f t="shared" si="96"/>
        <v>2948.5775862068967</v>
      </c>
      <c r="M245" s="59"/>
      <c r="N245" s="59"/>
      <c r="O245" s="59">
        <v>1998575</v>
      </c>
      <c r="P245" s="13">
        <f t="shared" si="97"/>
        <v>0.16231079340483348</v>
      </c>
      <c r="Q245" s="59">
        <v>874332</v>
      </c>
      <c r="R245" s="79">
        <f t="shared" si="98"/>
        <v>7.1007353048664609E-2</v>
      </c>
      <c r="S245" s="73">
        <f t="shared" si="121"/>
        <v>3112242</v>
      </c>
      <c r="T245" s="281">
        <f t="shared" si="102"/>
        <v>745.26867816091954</v>
      </c>
      <c r="U245" s="281"/>
      <c r="V245" s="131">
        <f t="shared" si="99"/>
        <v>0.25275532231106951</v>
      </c>
      <c r="W245" s="54"/>
      <c r="X245" s="59">
        <v>0</v>
      </c>
      <c r="Y245" s="59">
        <v>0</v>
      </c>
      <c r="Z245" s="59">
        <v>0</v>
      </c>
      <c r="AA245" s="59">
        <v>0</v>
      </c>
      <c r="AB245" s="59">
        <v>0</v>
      </c>
      <c r="AC245" s="59">
        <v>0</v>
      </c>
      <c r="AD245" s="59">
        <v>0</v>
      </c>
      <c r="AE245" s="59">
        <v>0</v>
      </c>
      <c r="AF245" s="59">
        <v>429365</v>
      </c>
      <c r="AG245" s="59">
        <v>458782</v>
      </c>
      <c r="AH245" s="59">
        <v>5378063</v>
      </c>
      <c r="AI245" s="59">
        <v>22267</v>
      </c>
      <c r="AJ245" s="59">
        <v>321658</v>
      </c>
      <c r="AK245" s="59">
        <v>3124529</v>
      </c>
      <c r="AL245" s="59">
        <v>22224292</v>
      </c>
      <c r="AM245" s="59">
        <v>0</v>
      </c>
      <c r="AN245" s="59">
        <v>0</v>
      </c>
      <c r="AO245" s="59">
        <v>0</v>
      </c>
      <c r="AP245" s="59">
        <v>0</v>
      </c>
      <c r="AQ245" s="59">
        <v>199025</v>
      </c>
      <c r="AR245" s="59">
        <v>1597498</v>
      </c>
      <c r="AS245" s="59">
        <v>174987</v>
      </c>
      <c r="AT245" s="59">
        <v>0</v>
      </c>
      <c r="AU245" s="59">
        <v>0</v>
      </c>
      <c r="AV245" s="80">
        <v>0</v>
      </c>
      <c r="AW245" s="79">
        <f t="shared" si="100"/>
        <v>0</v>
      </c>
      <c r="AX245" s="59">
        <v>0</v>
      </c>
      <c r="AY245" s="59">
        <v>0</v>
      </c>
      <c r="AZ245" s="59">
        <v>0</v>
      </c>
      <c r="BA245" s="59">
        <v>0</v>
      </c>
      <c r="BB245" s="59">
        <v>0</v>
      </c>
      <c r="BC245" s="59">
        <v>0</v>
      </c>
      <c r="BD245" s="59">
        <v>0</v>
      </c>
      <c r="BE245" s="59">
        <v>0</v>
      </c>
      <c r="BF245" s="59">
        <v>0</v>
      </c>
      <c r="BG245" s="59">
        <v>0</v>
      </c>
      <c r="BH245" s="59">
        <v>0</v>
      </c>
      <c r="BI245" s="59">
        <v>0</v>
      </c>
      <c r="BJ245" s="59">
        <v>0</v>
      </c>
      <c r="BK245" s="59">
        <v>0</v>
      </c>
      <c r="BL245" s="59">
        <v>0</v>
      </c>
      <c r="BM245" s="4">
        <v>93753</v>
      </c>
      <c r="BN245" s="32">
        <f t="shared" si="114"/>
        <v>22.450431034482758</v>
      </c>
      <c r="BO245" s="281"/>
      <c r="BP245" s="4">
        <v>10406395</v>
      </c>
      <c r="BQ245" s="4">
        <v>7160726528</v>
      </c>
      <c r="BR245" s="4">
        <v>7171226624</v>
      </c>
      <c r="BS245" s="4">
        <v>2200.1699199999998</v>
      </c>
      <c r="BT245" s="4">
        <v>4176</v>
      </c>
      <c r="BV245" s="175">
        <f t="shared" si="103"/>
        <v>-0.27683412711298694</v>
      </c>
    </row>
    <row r="246" spans="1:74" x14ac:dyDescent="0.25">
      <c r="A246" s="76" t="s">
        <v>151</v>
      </c>
      <c r="B246" s="255" t="s">
        <v>139</v>
      </c>
      <c r="C246" s="76">
        <v>1</v>
      </c>
      <c r="D246" s="141">
        <v>2005</v>
      </c>
      <c r="E246" s="77">
        <v>27</v>
      </c>
      <c r="F246" s="59">
        <v>29921184</v>
      </c>
      <c r="G246" s="59">
        <v>11673730</v>
      </c>
      <c r="H246" s="179">
        <f t="shared" si="112"/>
        <v>0.63974568726135717</v>
      </c>
      <c r="I246" s="59">
        <f t="shared" si="101"/>
        <v>18247454</v>
      </c>
      <c r="J246" s="59"/>
      <c r="K246" s="59">
        <f t="shared" si="95"/>
        <v>18247454</v>
      </c>
      <c r="L246" s="59">
        <f t="shared" si="96"/>
        <v>4369.6010536398471</v>
      </c>
      <c r="M246" s="59"/>
      <c r="N246" s="59"/>
      <c r="O246" s="59">
        <v>4658058</v>
      </c>
      <c r="P246" s="13">
        <f t="shared" si="97"/>
        <v>0.2552716669404948</v>
      </c>
      <c r="Q246" s="59">
        <v>1128103</v>
      </c>
      <c r="R246" s="79">
        <f t="shared" si="98"/>
        <v>6.1822487674170874E-2</v>
      </c>
      <c r="S246" s="73">
        <f t="shared" si="121"/>
        <v>4248308</v>
      </c>
      <c r="T246" s="281">
        <f t="shared" si="102"/>
        <v>1017.3151340996169</v>
      </c>
      <c r="U246" s="281"/>
      <c r="V246" s="131">
        <f t="shared" si="99"/>
        <v>0.23281647949352277</v>
      </c>
      <c r="W246" s="54"/>
      <c r="X246" s="59">
        <v>0</v>
      </c>
      <c r="Y246" s="59">
        <v>0</v>
      </c>
      <c r="Z246" s="59">
        <v>0</v>
      </c>
      <c r="AA246" s="59">
        <v>0</v>
      </c>
      <c r="AB246" s="59">
        <v>0</v>
      </c>
      <c r="AC246" s="59">
        <v>0</v>
      </c>
      <c r="AD246" s="59">
        <v>0</v>
      </c>
      <c r="AE246" s="59">
        <v>0</v>
      </c>
      <c r="AF246" s="59">
        <v>755503</v>
      </c>
      <c r="AG246" s="59">
        <v>459565</v>
      </c>
      <c r="AH246" s="59">
        <v>6883833</v>
      </c>
      <c r="AI246" s="59">
        <v>27940</v>
      </c>
      <c r="AJ246" s="59">
        <v>390021</v>
      </c>
      <c r="AK246" s="59">
        <v>3914537</v>
      </c>
      <c r="AL246" s="59">
        <v>23037350</v>
      </c>
      <c r="AM246" s="59">
        <v>0</v>
      </c>
      <c r="AN246" s="59">
        <v>0</v>
      </c>
      <c r="AO246" s="59">
        <v>0</v>
      </c>
      <c r="AP246" s="59">
        <v>0</v>
      </c>
      <c r="AQ246" s="59">
        <v>183628</v>
      </c>
      <c r="AR246" s="59">
        <v>2299451</v>
      </c>
      <c r="AS246" s="59">
        <v>182340</v>
      </c>
      <c r="AT246" s="59">
        <v>0</v>
      </c>
      <c r="AU246" s="59">
        <v>0</v>
      </c>
      <c r="AV246" s="80">
        <v>0</v>
      </c>
      <c r="AW246" s="79">
        <f t="shared" si="100"/>
        <v>0</v>
      </c>
      <c r="AX246" s="59">
        <v>0</v>
      </c>
      <c r="AY246" s="59">
        <v>0</v>
      </c>
      <c r="AZ246" s="59">
        <v>0</v>
      </c>
      <c r="BA246" s="59">
        <v>0</v>
      </c>
      <c r="BB246" s="59">
        <v>0</v>
      </c>
      <c r="BC246" s="59">
        <v>0</v>
      </c>
      <c r="BD246" s="59">
        <v>0</v>
      </c>
      <c r="BE246" s="59">
        <v>0</v>
      </c>
      <c r="BF246" s="59">
        <v>0</v>
      </c>
      <c r="BG246" s="59">
        <v>0</v>
      </c>
      <c r="BH246" s="59">
        <v>0</v>
      </c>
      <c r="BI246" s="59">
        <v>0</v>
      </c>
      <c r="BJ246" s="59">
        <v>0</v>
      </c>
      <c r="BK246" s="59">
        <v>0</v>
      </c>
      <c r="BL246" s="59">
        <v>0</v>
      </c>
      <c r="BM246" s="4">
        <v>97908</v>
      </c>
      <c r="BN246" s="32">
        <f t="shared" si="114"/>
        <v>23.445402298850574</v>
      </c>
      <c r="BO246" s="281"/>
      <c r="BP246" s="4">
        <v>9551050</v>
      </c>
      <c r="BQ246" s="4">
        <v>8581366272</v>
      </c>
      <c r="BR246" s="4">
        <v>8591014912</v>
      </c>
      <c r="BS246" s="4">
        <v>2207</v>
      </c>
      <c r="BT246" s="4">
        <v>4176</v>
      </c>
      <c r="BV246" s="175">
        <f t="shared" si="103"/>
        <v>-0.27528436034835335</v>
      </c>
    </row>
    <row r="247" spans="1:74" ht="17.25" customHeight="1" x14ac:dyDescent="0.25">
      <c r="A247" s="76" t="s">
        <v>151</v>
      </c>
      <c r="B247" s="255" t="s">
        <v>139</v>
      </c>
      <c r="C247" s="76">
        <v>1</v>
      </c>
      <c r="D247" s="142">
        <v>2006</v>
      </c>
      <c r="E247" s="77">
        <v>27</v>
      </c>
      <c r="F247" s="59">
        <v>14742923</v>
      </c>
      <c r="G247" s="59">
        <v>1160662</v>
      </c>
      <c r="H247" s="179">
        <f t="shared" ref="H247:H271" si="122">G247/I247</f>
        <v>8.5454255370295121E-2</v>
      </c>
      <c r="I247" s="59">
        <f t="shared" si="101"/>
        <v>13582261</v>
      </c>
      <c r="J247" s="59"/>
      <c r="K247" s="59">
        <f t="shared" si="95"/>
        <v>9791254</v>
      </c>
      <c r="L247" s="59">
        <f t="shared" si="96"/>
        <v>2344.6489463601533</v>
      </c>
      <c r="M247" s="59"/>
      <c r="N247" s="59"/>
      <c r="O247" s="59">
        <v>524722</v>
      </c>
      <c r="P247" s="13">
        <f t="shared" si="97"/>
        <v>3.8632890356031298E-2</v>
      </c>
      <c r="Q247" s="59">
        <v>-282040</v>
      </c>
      <c r="R247" s="79">
        <f t="shared" si="98"/>
        <v>-2.0765320295346997E-2</v>
      </c>
      <c r="S247" s="73">
        <f t="shared" ref="S247:S255" si="123">SUM(W247:AE247)</f>
        <v>7201931</v>
      </c>
      <c r="T247" s="281">
        <f t="shared" si="102"/>
        <v>1724.6003352490422</v>
      </c>
      <c r="U247" s="281"/>
      <c r="V247" s="131">
        <f t="shared" si="99"/>
        <v>0.73554735685541406</v>
      </c>
      <c r="W247" s="126">
        <v>4544862</v>
      </c>
      <c r="X247" s="126">
        <v>75072</v>
      </c>
      <c r="AA247" s="126">
        <v>2408797</v>
      </c>
      <c r="AE247" s="126">
        <v>173200</v>
      </c>
      <c r="AF247" s="59">
        <v>535010</v>
      </c>
      <c r="AG247" s="59">
        <v>400018</v>
      </c>
      <c r="AH247" s="59">
        <v>4786121</v>
      </c>
      <c r="AI247" s="59">
        <v>-35632</v>
      </c>
      <c r="AJ247" s="59">
        <v>373477</v>
      </c>
      <c r="AK247" s="59">
        <v>2868807</v>
      </c>
      <c r="AL247" s="59">
        <v>9956802</v>
      </c>
      <c r="AP247"/>
      <c r="AQ247" s="59">
        <v>443040</v>
      </c>
      <c r="AR247" s="59">
        <v>1379648</v>
      </c>
      <c r="AS247" s="59">
        <v>163344</v>
      </c>
      <c r="AT247" s="59">
        <v>0</v>
      </c>
      <c r="AU247" s="59">
        <v>9936</v>
      </c>
      <c r="AV247" s="27">
        <v>3791007</v>
      </c>
      <c r="AW247" s="79">
        <f t="shared" si="100"/>
        <v>0.21820920508450109</v>
      </c>
      <c r="AX247" s="59">
        <v>0</v>
      </c>
      <c r="AY247" s="59">
        <v>0</v>
      </c>
      <c r="AZ247" s="59">
        <v>0</v>
      </c>
      <c r="BA247" s="59">
        <v>0</v>
      </c>
      <c r="BB247" s="59">
        <v>0</v>
      </c>
      <c r="BC247" s="59">
        <v>0</v>
      </c>
      <c r="BD247" s="59">
        <v>3791007</v>
      </c>
      <c r="BE247" s="59">
        <v>0</v>
      </c>
      <c r="BF247" s="59">
        <v>0</v>
      </c>
      <c r="BG247" s="59">
        <v>0</v>
      </c>
      <c r="BH247" s="59">
        <v>3791007</v>
      </c>
      <c r="BI247" s="59">
        <v>0</v>
      </c>
      <c r="BJ247" s="59">
        <v>0</v>
      </c>
      <c r="BK247" s="59">
        <v>0</v>
      </c>
      <c r="BL247" s="59">
        <v>0</v>
      </c>
      <c r="BM247" s="4">
        <v>291392</v>
      </c>
      <c r="BN247" s="32">
        <f t="shared" si="114"/>
        <v>69.777777777777771</v>
      </c>
      <c r="BO247" s="281"/>
      <c r="BP247" s="4">
        <v>4030506</v>
      </c>
      <c r="BQ247" s="4">
        <v>5799246336</v>
      </c>
      <c r="BR247" s="4">
        <v>5803568128</v>
      </c>
      <c r="BS247" s="4">
        <v>2222.5400399999999</v>
      </c>
      <c r="BT247" s="4">
        <v>4176</v>
      </c>
      <c r="BV247" s="175">
        <f t="shared" si="103"/>
        <v>-0.27177607198981679</v>
      </c>
    </row>
    <row r="248" spans="1:74" ht="17.25" customHeight="1" x14ac:dyDescent="0.25">
      <c r="A248" s="76" t="s">
        <v>151</v>
      </c>
      <c r="B248" s="255" t="s">
        <v>139</v>
      </c>
      <c r="C248" s="76">
        <v>1</v>
      </c>
      <c r="D248" s="142">
        <v>2007</v>
      </c>
      <c r="E248" s="77">
        <v>27</v>
      </c>
      <c r="F248" s="59">
        <v>20201602</v>
      </c>
      <c r="G248" s="59">
        <v>2469732</v>
      </c>
      <c r="H248" s="179">
        <f t="shared" si="122"/>
        <v>0.13928209489467269</v>
      </c>
      <c r="I248" s="59">
        <f t="shared" si="101"/>
        <v>17731870</v>
      </c>
      <c r="J248" s="59"/>
      <c r="K248" s="59">
        <f t="shared" si="95"/>
        <v>13367581</v>
      </c>
      <c r="L248" s="59">
        <f t="shared" si="96"/>
        <v>3201.0490900383143</v>
      </c>
      <c r="M248" s="59"/>
      <c r="N248" s="59"/>
      <c r="O248" s="59">
        <v>3450325</v>
      </c>
      <c r="P248" s="13">
        <f t="shared" si="97"/>
        <v>0.1945832560243223</v>
      </c>
      <c r="Q248" s="59">
        <v>49839</v>
      </c>
      <c r="R248" s="79">
        <f t="shared" si="98"/>
        <v>2.8107018605482668E-3</v>
      </c>
      <c r="S248" s="73">
        <f t="shared" si="123"/>
        <v>6800349</v>
      </c>
      <c r="T248" s="281">
        <f t="shared" si="102"/>
        <v>1628.4360632183907</v>
      </c>
      <c r="U248" s="281"/>
      <c r="V248" s="131">
        <f t="shared" si="99"/>
        <v>0.5087194908338315</v>
      </c>
      <c r="W248" s="126">
        <v>2560004</v>
      </c>
      <c r="X248" s="126">
        <v>313167</v>
      </c>
      <c r="Y248" s="126">
        <v>10362</v>
      </c>
      <c r="AA248" s="126">
        <v>3694128</v>
      </c>
      <c r="AE248" s="126">
        <v>222688</v>
      </c>
      <c r="AF248" s="59">
        <v>952728</v>
      </c>
      <c r="AG248" s="59">
        <v>170567</v>
      </c>
      <c r="AH248" s="59">
        <v>5542300</v>
      </c>
      <c r="AI248" s="59">
        <v>-5084</v>
      </c>
      <c r="AJ248" s="59">
        <v>374106</v>
      </c>
      <c r="AK248" s="59">
        <v>3503774</v>
      </c>
      <c r="AL248" s="59">
        <v>14659302</v>
      </c>
      <c r="AP248"/>
      <c r="AQ248" s="59">
        <v>470817</v>
      </c>
      <c r="AR248" s="59">
        <v>1534223</v>
      </c>
      <c r="AS248" s="59">
        <v>318018</v>
      </c>
      <c r="AT248" s="59">
        <v>91406</v>
      </c>
      <c r="AU248" s="59">
        <v>20802</v>
      </c>
      <c r="AV248" s="27">
        <v>4364289</v>
      </c>
      <c r="AW248" s="79">
        <f t="shared" si="100"/>
        <v>0.19751346829102742</v>
      </c>
      <c r="AX248" s="59">
        <v>0</v>
      </c>
      <c r="AY248" s="59">
        <v>0</v>
      </c>
      <c r="AZ248" s="59">
        <v>0</v>
      </c>
      <c r="BA248" s="59">
        <v>0</v>
      </c>
      <c r="BB248" s="59">
        <v>0</v>
      </c>
      <c r="BC248" s="59">
        <v>0</v>
      </c>
      <c r="BD248" s="59">
        <v>4364289</v>
      </c>
      <c r="BE248" s="59">
        <v>0</v>
      </c>
      <c r="BF248" s="59">
        <v>0</v>
      </c>
      <c r="BG248" s="59">
        <v>0</v>
      </c>
      <c r="BH248" s="59">
        <v>4364289</v>
      </c>
      <c r="BI248" s="59">
        <v>0</v>
      </c>
      <c r="BJ248" s="59">
        <v>0</v>
      </c>
      <c r="BK248" s="59">
        <v>0</v>
      </c>
      <c r="BL248" s="59">
        <v>0</v>
      </c>
      <c r="BM248" s="139">
        <v>52631</v>
      </c>
      <c r="BN248" s="32">
        <f t="shared" si="114"/>
        <v>12.603208812260537</v>
      </c>
      <c r="BO248" s="281"/>
      <c r="BP248" s="4">
        <v>4274059</v>
      </c>
      <c r="BQ248" s="4">
        <v>635183872</v>
      </c>
      <c r="BR248" s="4">
        <v>639510592</v>
      </c>
      <c r="BS248" s="4">
        <v>2222.5400399999999</v>
      </c>
      <c r="BT248" s="4">
        <v>4176</v>
      </c>
      <c r="BV248" s="175">
        <f t="shared" si="103"/>
        <v>-0.27177607198981679</v>
      </c>
    </row>
    <row r="249" spans="1:74" ht="17.25" customHeight="1" x14ac:dyDescent="0.25">
      <c r="A249" s="76" t="s">
        <v>151</v>
      </c>
      <c r="B249" s="255" t="s">
        <v>139</v>
      </c>
      <c r="C249" s="76">
        <v>1</v>
      </c>
      <c r="D249" s="142">
        <v>2008</v>
      </c>
      <c r="E249" s="77">
        <v>27</v>
      </c>
      <c r="F249" s="59">
        <v>14280448</v>
      </c>
      <c r="G249" s="59">
        <v>1303463</v>
      </c>
      <c r="H249" s="179">
        <f t="shared" si="122"/>
        <v>0.10044420949858537</v>
      </c>
      <c r="I249" s="59">
        <f t="shared" si="101"/>
        <v>12976985</v>
      </c>
      <c r="J249" s="59"/>
      <c r="K249" s="59">
        <f t="shared" si="95"/>
        <v>8634657</v>
      </c>
      <c r="L249" s="59">
        <f t="shared" si="96"/>
        <v>2067.6860632183907</v>
      </c>
      <c r="M249" s="59"/>
      <c r="N249" s="59"/>
      <c r="O249" s="59">
        <v>1991067</v>
      </c>
      <c r="P249" s="13">
        <f t="shared" si="97"/>
        <v>0.15343063122905667</v>
      </c>
      <c r="Q249" s="59">
        <v>49868</v>
      </c>
      <c r="R249" s="79">
        <f t="shared" si="98"/>
        <v>3.8428032397355778E-3</v>
      </c>
      <c r="S249" s="73">
        <f t="shared" si="123"/>
        <v>5884731</v>
      </c>
      <c r="T249" s="281">
        <f t="shared" si="102"/>
        <v>1409.1788793103449</v>
      </c>
      <c r="U249" s="281"/>
      <c r="V249" s="131">
        <f t="shared" si="99"/>
        <v>0.68152458169444363</v>
      </c>
      <c r="W249" s="126">
        <v>0</v>
      </c>
      <c r="X249" s="126">
        <v>1788647</v>
      </c>
      <c r="Y249" s="126">
        <v>204805</v>
      </c>
      <c r="Z249" s="126">
        <v>-2171</v>
      </c>
      <c r="AA249" s="126">
        <v>3673733</v>
      </c>
      <c r="AE249" s="126">
        <v>219717</v>
      </c>
      <c r="AF249" s="59">
        <v>335943</v>
      </c>
      <c r="AG249" s="59">
        <v>154884</v>
      </c>
      <c r="AH249" s="59">
        <v>3761013</v>
      </c>
      <c r="AI249" s="59">
        <v>-15201</v>
      </c>
      <c r="AJ249" s="59">
        <v>375804</v>
      </c>
      <c r="AK249" s="59">
        <v>3669450</v>
      </c>
      <c r="AL249" s="59">
        <v>10519435</v>
      </c>
      <c r="AM249" s="126">
        <v>9806</v>
      </c>
      <c r="AN249" s="126">
        <v>188309</v>
      </c>
      <c r="AP249"/>
      <c r="AQ249" s="59">
        <v>536944</v>
      </c>
      <c r="AR249" s="59">
        <v>-488489</v>
      </c>
      <c r="AS249" s="59">
        <v>198678</v>
      </c>
      <c r="AT249" s="59">
        <v>41615</v>
      </c>
      <c r="AU249" s="59">
        <v>43576</v>
      </c>
      <c r="AV249" s="27">
        <v>4342328</v>
      </c>
      <c r="AW249" s="79">
        <f t="shared" si="100"/>
        <v>0.25072172319999064</v>
      </c>
      <c r="AX249" s="59">
        <v>0</v>
      </c>
      <c r="AY249" s="59">
        <v>0</v>
      </c>
      <c r="AZ249" s="59">
        <v>0</v>
      </c>
      <c r="BA249" s="59">
        <v>0</v>
      </c>
      <c r="BB249" s="59">
        <v>0</v>
      </c>
      <c r="BC249" s="59">
        <v>0</v>
      </c>
      <c r="BD249" s="59">
        <v>4342328</v>
      </c>
      <c r="BE249" s="59">
        <v>0</v>
      </c>
      <c r="BF249" s="59">
        <v>0</v>
      </c>
      <c r="BG249" s="59">
        <v>0</v>
      </c>
      <c r="BH249" s="59">
        <v>4342328</v>
      </c>
      <c r="BI249" s="59">
        <v>0</v>
      </c>
      <c r="BJ249" s="59">
        <v>0</v>
      </c>
      <c r="BK249" s="59">
        <v>0</v>
      </c>
      <c r="BL249" s="59">
        <v>0</v>
      </c>
      <c r="BM249" s="139">
        <v>82690</v>
      </c>
      <c r="BN249" s="32">
        <f t="shared" si="114"/>
        <v>19.80124521072797</v>
      </c>
      <c r="BO249" s="281"/>
      <c r="BP249" s="4">
        <v>5020038</v>
      </c>
      <c r="BQ249" s="4">
        <v>449929536</v>
      </c>
      <c r="BR249" s="4">
        <v>455032256</v>
      </c>
      <c r="BS249" s="4">
        <v>2226.7900399999999</v>
      </c>
      <c r="BT249" s="4">
        <v>4176</v>
      </c>
      <c r="BV249" s="175">
        <f t="shared" si="103"/>
        <v>-0.27082087172007707</v>
      </c>
    </row>
    <row r="250" spans="1:74" ht="17.25" customHeight="1" x14ac:dyDescent="0.25">
      <c r="A250" s="76" t="s">
        <v>151</v>
      </c>
      <c r="B250" s="255" t="s">
        <v>139</v>
      </c>
      <c r="C250" s="76">
        <v>1</v>
      </c>
      <c r="D250" s="142">
        <v>2009</v>
      </c>
      <c r="E250" s="77">
        <v>27</v>
      </c>
      <c r="F250" s="59">
        <v>25140204</v>
      </c>
      <c r="G250" s="59">
        <v>6705663</v>
      </c>
      <c r="H250" s="179">
        <f t="shared" si="122"/>
        <v>0.36375535468987269</v>
      </c>
      <c r="I250" s="59">
        <f t="shared" si="101"/>
        <v>18434541</v>
      </c>
      <c r="J250" s="59"/>
      <c r="K250" s="59">
        <f t="shared" si="95"/>
        <v>13170306</v>
      </c>
      <c r="L250" s="59">
        <f t="shared" si="96"/>
        <v>3153.8089080459772</v>
      </c>
      <c r="M250" s="59"/>
      <c r="N250" s="59"/>
      <c r="O250" s="59">
        <v>2565754</v>
      </c>
      <c r="P250" s="13">
        <f t="shared" si="97"/>
        <v>0.13918187602284213</v>
      </c>
      <c r="Q250" s="59">
        <v>46058</v>
      </c>
      <c r="R250" s="79">
        <f t="shared" si="98"/>
        <v>2.4984619904558514E-3</v>
      </c>
      <c r="S250" s="73">
        <f t="shared" si="123"/>
        <v>5108297</v>
      </c>
      <c r="T250" s="281">
        <f t="shared" si="102"/>
        <v>1223.2511973180076</v>
      </c>
      <c r="U250" s="281"/>
      <c r="V250" s="131">
        <f t="shared" si="99"/>
        <v>0.38786471627918134</v>
      </c>
      <c r="W250" s="4"/>
      <c r="X250" s="126">
        <v>480906</v>
      </c>
      <c r="Y250" s="126">
        <v>866877</v>
      </c>
      <c r="Z250" s="126">
        <v>76173</v>
      </c>
      <c r="AA250" s="126">
        <v>3477264</v>
      </c>
      <c r="AE250" s="126">
        <v>207077</v>
      </c>
      <c r="AF250" s="59">
        <v>84724</v>
      </c>
      <c r="AG250" s="59">
        <v>-6163</v>
      </c>
      <c r="AH250" s="59">
        <v>8863517</v>
      </c>
      <c r="AI250" s="59">
        <v>0</v>
      </c>
      <c r="AJ250" s="59">
        <v>747559</v>
      </c>
      <c r="AK250" s="59">
        <v>3265394</v>
      </c>
      <c r="AL250" s="59">
        <v>16276688</v>
      </c>
      <c r="AM250" s="126">
        <v>61065</v>
      </c>
      <c r="AN250" s="126">
        <v>523555</v>
      </c>
      <c r="AO250" s="126">
        <v>984</v>
      </c>
      <c r="AP250"/>
      <c r="AQ250" s="59">
        <v>1009883</v>
      </c>
      <c r="AR250" s="59">
        <v>4630042</v>
      </c>
      <c r="AS250" s="59">
        <v>327799</v>
      </c>
      <c r="AT250" s="59">
        <v>8750</v>
      </c>
      <c r="AU250" s="59">
        <v>60841</v>
      </c>
      <c r="AV250" s="27">
        <v>5264235</v>
      </c>
      <c r="AW250" s="79">
        <f t="shared" si="100"/>
        <v>0.22213109233995881</v>
      </c>
      <c r="AX250" s="59">
        <v>0</v>
      </c>
      <c r="AY250" s="59">
        <v>0</v>
      </c>
      <c r="AZ250" s="59">
        <v>0</v>
      </c>
      <c r="BA250" s="59">
        <v>0</v>
      </c>
      <c r="BB250" s="59">
        <v>0</v>
      </c>
      <c r="BC250" s="59">
        <v>0</v>
      </c>
      <c r="BD250" s="59">
        <v>5264235</v>
      </c>
      <c r="BE250" s="59">
        <v>0</v>
      </c>
      <c r="BF250" s="59">
        <v>0</v>
      </c>
      <c r="BG250" s="59">
        <v>0</v>
      </c>
      <c r="BH250" s="59">
        <v>5264235</v>
      </c>
      <c r="BI250" s="59">
        <v>0</v>
      </c>
      <c r="BJ250" s="59">
        <v>0</v>
      </c>
      <c r="BK250" s="59">
        <v>0</v>
      </c>
      <c r="BL250" s="59">
        <v>0</v>
      </c>
      <c r="BM250" s="139">
        <v>0</v>
      </c>
      <c r="BN250" s="32">
        <f t="shared" si="114"/>
        <v>0</v>
      </c>
      <c r="BO250" s="281"/>
      <c r="BP250" s="4">
        <v>17957266</v>
      </c>
      <c r="BQ250" s="4">
        <v>241701872</v>
      </c>
      <c r="BR250" s="4">
        <v>259659136</v>
      </c>
      <c r="BS250" s="4">
        <v>2234.5700700000002</v>
      </c>
      <c r="BT250" s="4">
        <v>4176</v>
      </c>
      <c r="BV250" s="175">
        <f t="shared" si="103"/>
        <v>-0.26907700041295185</v>
      </c>
    </row>
    <row r="251" spans="1:74" ht="17.25" customHeight="1" x14ac:dyDescent="0.25">
      <c r="A251" s="76" t="s">
        <v>151</v>
      </c>
      <c r="B251" s="255" t="s">
        <v>139</v>
      </c>
      <c r="C251" s="76">
        <v>1</v>
      </c>
      <c r="D251" s="142">
        <v>2010</v>
      </c>
      <c r="E251" s="77">
        <v>27</v>
      </c>
      <c r="F251" s="59">
        <v>17959496</v>
      </c>
      <c r="G251" s="59">
        <v>6505839</v>
      </c>
      <c r="H251" s="179">
        <f t="shared" si="122"/>
        <v>0.5680141285879261</v>
      </c>
      <c r="I251" s="59">
        <f t="shared" si="101"/>
        <v>11453657</v>
      </c>
      <c r="J251" s="59"/>
      <c r="K251" s="59">
        <f t="shared" si="95"/>
        <v>7409029</v>
      </c>
      <c r="L251" s="59">
        <f t="shared" si="96"/>
        <v>1774.1927681992338</v>
      </c>
      <c r="M251" s="59"/>
      <c r="N251" s="59"/>
      <c r="O251" s="59">
        <v>-813796</v>
      </c>
      <c r="P251" s="13">
        <f t="shared" si="97"/>
        <v>-7.1051193518367098E-2</v>
      </c>
      <c r="Q251" s="59">
        <v>66164</v>
      </c>
      <c r="R251" s="79">
        <f t="shared" si="98"/>
        <v>5.7766702809417111E-3</v>
      </c>
      <c r="S251" s="73">
        <f t="shared" si="123"/>
        <v>4171657</v>
      </c>
      <c r="T251" s="281">
        <f t="shared" si="102"/>
        <v>998.96000957854403</v>
      </c>
      <c r="U251" s="281"/>
      <c r="V251" s="131">
        <f t="shared" si="99"/>
        <v>0.56305043481406269</v>
      </c>
      <c r="W251" s="4"/>
      <c r="X251" s="126">
        <v>525203</v>
      </c>
      <c r="Y251" s="126">
        <v>1094284</v>
      </c>
      <c r="Z251" s="126">
        <v>97841</v>
      </c>
      <c r="AA251" s="126">
        <v>2330435</v>
      </c>
      <c r="AE251" s="126">
        <v>123894</v>
      </c>
      <c r="AF251" s="59">
        <v>43504</v>
      </c>
      <c r="AG251" s="59">
        <v>-660</v>
      </c>
      <c r="AH251" s="59">
        <v>6308345</v>
      </c>
      <c r="AI251" s="59">
        <v>0</v>
      </c>
      <c r="AJ251" s="59">
        <v>726575</v>
      </c>
      <c r="AK251" s="59">
        <v>3814208</v>
      </c>
      <c r="AL251" s="59">
        <v>11651151</v>
      </c>
      <c r="AM251" s="126">
        <v>41451</v>
      </c>
      <c r="AN251" s="126">
        <v>684588</v>
      </c>
      <c r="AO251" s="126">
        <v>636</v>
      </c>
      <c r="AP251"/>
      <c r="AQ251" s="59">
        <v>948509</v>
      </c>
      <c r="AR251" s="59">
        <v>1387562</v>
      </c>
      <c r="AS251" s="59">
        <v>334737</v>
      </c>
      <c r="AT251" s="59">
        <v>2699</v>
      </c>
      <c r="AU251" s="59">
        <v>45823</v>
      </c>
      <c r="AV251" s="27">
        <v>4044628</v>
      </c>
      <c r="AW251" s="79">
        <f t="shared" si="100"/>
        <v>0.26097261729281657</v>
      </c>
      <c r="AX251" s="59">
        <v>0</v>
      </c>
      <c r="AY251" s="59">
        <v>0</v>
      </c>
      <c r="AZ251" s="59">
        <v>0</v>
      </c>
      <c r="BA251" s="59">
        <v>0</v>
      </c>
      <c r="BB251" s="59">
        <v>0</v>
      </c>
      <c r="BC251" s="59">
        <v>0</v>
      </c>
      <c r="BD251" s="59">
        <v>4044628</v>
      </c>
      <c r="BE251" s="59">
        <v>0</v>
      </c>
      <c r="BF251" s="59">
        <v>0</v>
      </c>
      <c r="BG251" s="59">
        <v>0</v>
      </c>
      <c r="BH251" s="59">
        <v>4044628</v>
      </c>
      <c r="BI251" s="59">
        <v>0</v>
      </c>
      <c r="BJ251" s="59">
        <v>0</v>
      </c>
      <c r="BK251" s="59">
        <v>0</v>
      </c>
      <c r="BL251" s="59">
        <v>0</v>
      </c>
      <c r="BM251" s="139">
        <v>0</v>
      </c>
      <c r="BN251" s="32">
        <f t="shared" si="114"/>
        <v>0</v>
      </c>
      <c r="BO251" s="281"/>
      <c r="BP251" s="4">
        <v>27351656</v>
      </c>
      <c r="BQ251" s="4">
        <v>128536144</v>
      </c>
      <c r="BR251" s="4">
        <v>155887792</v>
      </c>
      <c r="BS251" s="4">
        <v>2235.0600599999998</v>
      </c>
      <c r="BT251" s="4">
        <v>4176</v>
      </c>
      <c r="BV251" s="175">
        <f t="shared" si="103"/>
        <v>-0.26896737389180558</v>
      </c>
    </row>
    <row r="252" spans="1:74" ht="17.25" customHeight="1" x14ac:dyDescent="0.25">
      <c r="A252" s="76" t="s">
        <v>151</v>
      </c>
      <c r="B252" s="255" t="s">
        <v>139</v>
      </c>
      <c r="C252" s="76">
        <v>1</v>
      </c>
      <c r="D252" s="142">
        <v>2011</v>
      </c>
      <c r="E252" s="77">
        <v>27</v>
      </c>
      <c r="F252" s="59">
        <v>38879952</v>
      </c>
      <c r="G252" s="59">
        <v>9037367</v>
      </c>
      <c r="H252" s="179">
        <f t="shared" si="122"/>
        <v>0.30283459023405646</v>
      </c>
      <c r="I252" s="82">
        <f t="shared" si="101"/>
        <v>29842585</v>
      </c>
      <c r="J252" s="59"/>
      <c r="K252" s="59">
        <f t="shared" si="95"/>
        <v>26670575</v>
      </c>
      <c r="L252" s="59">
        <f t="shared" si="96"/>
        <v>6386.6319444444443</v>
      </c>
      <c r="M252" s="59"/>
      <c r="N252" s="59"/>
      <c r="O252" s="82">
        <v>17496268</v>
      </c>
      <c r="P252" s="15">
        <f t="shared" si="97"/>
        <v>0.5862852698584925</v>
      </c>
      <c r="Q252" s="59">
        <v>66897</v>
      </c>
      <c r="R252" s="79">
        <f t="shared" si="98"/>
        <v>2.2416623760977811E-3</v>
      </c>
      <c r="S252" s="73">
        <f t="shared" si="123"/>
        <v>3750215</v>
      </c>
      <c r="T252" s="281">
        <f t="shared" si="102"/>
        <v>898.03999042145597</v>
      </c>
      <c r="U252" s="281"/>
      <c r="V252" s="131">
        <f t="shared" si="99"/>
        <v>0.1406124539872125</v>
      </c>
      <c r="W252" s="4"/>
      <c r="X252" s="126">
        <v>951264</v>
      </c>
      <c r="Y252" s="126">
        <v>1042666</v>
      </c>
      <c r="Z252" s="126">
        <v>101138</v>
      </c>
      <c r="AA252" s="126">
        <v>1567696</v>
      </c>
      <c r="AE252" s="126">
        <v>87451</v>
      </c>
      <c r="AF252" s="59">
        <v>62034</v>
      </c>
      <c r="AG252" s="59">
        <v>-4191</v>
      </c>
      <c r="AH252" s="59">
        <v>6654859</v>
      </c>
      <c r="AI252" s="59">
        <v>0</v>
      </c>
      <c r="AJ252" s="59">
        <v>839648</v>
      </c>
      <c r="AK252" s="59">
        <v>3351129</v>
      </c>
      <c r="AL252" s="59">
        <v>32225092</v>
      </c>
      <c r="AM252" s="126">
        <v>4650</v>
      </c>
      <c r="AN252" s="126">
        <v>913547</v>
      </c>
      <c r="AO252" s="126">
        <v>23371</v>
      </c>
      <c r="AP252"/>
      <c r="AQ252" s="59">
        <v>972664</v>
      </c>
      <c r="AR252" s="59">
        <v>1959235</v>
      </c>
      <c r="AS252" s="59">
        <v>292494</v>
      </c>
      <c r="AT252" s="59">
        <v>0</v>
      </c>
      <c r="AU252" s="59">
        <v>114624</v>
      </c>
      <c r="AV252" s="27">
        <v>3172010</v>
      </c>
      <c r="AW252" s="79">
        <f t="shared" si="100"/>
        <v>9.6079022020412491E-2</v>
      </c>
      <c r="AX252" s="59">
        <v>0</v>
      </c>
      <c r="AY252" s="59">
        <v>0</v>
      </c>
      <c r="AZ252" s="59">
        <v>0</v>
      </c>
      <c r="BA252" s="59">
        <v>0</v>
      </c>
      <c r="BB252" s="59">
        <v>0</v>
      </c>
      <c r="BC252" s="59">
        <v>0</v>
      </c>
      <c r="BD252" s="59">
        <v>3172010</v>
      </c>
      <c r="BE252" s="59">
        <v>0</v>
      </c>
      <c r="BF252" s="59">
        <v>0</v>
      </c>
      <c r="BG252" s="59">
        <v>0</v>
      </c>
      <c r="BH252" s="59">
        <v>3172010</v>
      </c>
      <c r="BI252" s="59">
        <v>0</v>
      </c>
      <c r="BJ252" s="59">
        <v>0</v>
      </c>
      <c r="BK252" s="59">
        <v>0</v>
      </c>
      <c r="BL252" s="59">
        <v>0</v>
      </c>
      <c r="BM252" s="139">
        <v>0</v>
      </c>
      <c r="BN252" s="32">
        <f t="shared" si="114"/>
        <v>0</v>
      </c>
      <c r="BO252" s="281"/>
      <c r="BP252" s="4">
        <v>26179816</v>
      </c>
      <c r="BQ252" s="4">
        <v>173973216</v>
      </c>
      <c r="BR252" s="4">
        <v>200153040</v>
      </c>
      <c r="BS252" s="4">
        <v>2236.6999500000002</v>
      </c>
      <c r="BT252" s="4">
        <v>4176</v>
      </c>
      <c r="BV252" s="175">
        <f t="shared" si="103"/>
        <v>-0.26860065249579013</v>
      </c>
    </row>
    <row r="253" spans="1:74" ht="17.25" customHeight="1" x14ac:dyDescent="0.25">
      <c r="A253" s="76" t="s">
        <v>151</v>
      </c>
      <c r="B253" s="255" t="s">
        <v>152</v>
      </c>
      <c r="C253" s="76">
        <v>1</v>
      </c>
      <c r="D253" s="142">
        <v>2012</v>
      </c>
      <c r="E253" s="77">
        <v>27</v>
      </c>
      <c r="F253" s="59">
        <v>11206738</v>
      </c>
      <c r="G253" s="59">
        <v>-4492429</v>
      </c>
      <c r="H253" s="179">
        <f t="shared" si="122"/>
        <v>-0.28615715725554103</v>
      </c>
      <c r="I253" s="59">
        <f t="shared" si="101"/>
        <v>15699167</v>
      </c>
      <c r="J253" s="59"/>
      <c r="K253" s="59">
        <f t="shared" si="95"/>
        <v>14393268</v>
      </c>
      <c r="L253" s="59">
        <f t="shared" si="96"/>
        <v>3446.6637931034484</v>
      </c>
      <c r="M253" s="59"/>
      <c r="N253" s="59"/>
      <c r="O253" s="59">
        <v>-82930</v>
      </c>
      <c r="P253" s="13">
        <f t="shared" si="97"/>
        <v>-5.28244587754242E-3</v>
      </c>
      <c r="Q253" s="59">
        <v>56874</v>
      </c>
      <c r="R253" s="79">
        <f t="shared" si="98"/>
        <v>3.62273998359276E-3</v>
      </c>
      <c r="S253" s="73">
        <f t="shared" si="123"/>
        <v>6683206</v>
      </c>
      <c r="T253" s="281">
        <f t="shared" si="102"/>
        <v>1600.3845785440612</v>
      </c>
      <c r="U253" s="281"/>
      <c r="V253" s="131">
        <f t="shared" si="99"/>
        <v>0.46432860139893178</v>
      </c>
      <c r="W253" s="4"/>
      <c r="X253" s="126">
        <v>515015</v>
      </c>
      <c r="Y253" s="126">
        <v>816661</v>
      </c>
      <c r="Z253" s="126">
        <v>112429</v>
      </c>
      <c r="AA253" s="126">
        <v>45784</v>
      </c>
      <c r="AE253" s="156">
        <v>5193317</v>
      </c>
      <c r="AF253" s="59">
        <v>130847</v>
      </c>
      <c r="AG253" s="59">
        <v>-7616</v>
      </c>
      <c r="AH253" s="59">
        <v>7041651</v>
      </c>
      <c r="AI253" s="59">
        <v>0</v>
      </c>
      <c r="AJ253" s="59">
        <v>918587</v>
      </c>
      <c r="AK253" s="59">
        <v>3707027</v>
      </c>
      <c r="AL253" s="59">
        <v>4165087</v>
      </c>
      <c r="AM253" s="126">
        <v>371</v>
      </c>
      <c r="AN253" s="126">
        <v>1114149</v>
      </c>
      <c r="AO253" s="126">
        <v>24106</v>
      </c>
      <c r="AP253"/>
      <c r="AQ253" s="59">
        <v>948865</v>
      </c>
      <c r="AR253" s="59">
        <v>1749463</v>
      </c>
      <c r="AS253" s="59">
        <v>275184</v>
      </c>
      <c r="AT253" s="59">
        <v>2067</v>
      </c>
      <c r="AU253" s="59">
        <v>178967</v>
      </c>
      <c r="AV253" s="27">
        <v>1305899</v>
      </c>
      <c r="AW253" s="79">
        <f t="shared" si="100"/>
        <v>7.6794703413676849E-2</v>
      </c>
      <c r="AX253" s="59">
        <v>0</v>
      </c>
      <c r="AY253" s="59">
        <v>0</v>
      </c>
      <c r="AZ253" s="59">
        <v>0</v>
      </c>
      <c r="BA253" s="59">
        <v>0</v>
      </c>
      <c r="BB253" s="59">
        <v>0</v>
      </c>
      <c r="BC253" s="59">
        <v>0</v>
      </c>
      <c r="BD253" s="59">
        <v>1305899</v>
      </c>
      <c r="BE253" s="59">
        <v>0</v>
      </c>
      <c r="BF253" s="59">
        <v>0</v>
      </c>
      <c r="BG253" s="59">
        <v>0</v>
      </c>
      <c r="BH253" s="59">
        <v>1305899</v>
      </c>
      <c r="BI253" s="59">
        <v>0</v>
      </c>
      <c r="BJ253" s="59">
        <v>0</v>
      </c>
      <c r="BK253" s="59">
        <v>0</v>
      </c>
      <c r="BL253" s="59">
        <v>0</v>
      </c>
      <c r="BM253" s="139">
        <v>0</v>
      </c>
      <c r="BN253" s="32">
        <f t="shared" si="114"/>
        <v>0</v>
      </c>
      <c r="BO253" s="281"/>
      <c r="BP253" s="4">
        <v>27704566</v>
      </c>
      <c r="BQ253" s="4">
        <v>429942080</v>
      </c>
      <c r="BR253" s="4">
        <v>457646624</v>
      </c>
      <c r="BS253" s="4">
        <v>2237.1498999999999</v>
      </c>
      <c r="BT253" s="4">
        <v>4176</v>
      </c>
      <c r="BV253" s="175">
        <f t="shared" si="103"/>
        <v>-0.26850007916038487</v>
      </c>
    </row>
    <row r="254" spans="1:74" ht="17.25" customHeight="1" x14ac:dyDescent="0.25">
      <c r="A254" s="76" t="s">
        <v>151</v>
      </c>
      <c r="B254" s="255" t="s">
        <v>152</v>
      </c>
      <c r="C254" s="76">
        <v>1</v>
      </c>
      <c r="D254" s="142">
        <v>2013</v>
      </c>
      <c r="E254" s="77">
        <v>27</v>
      </c>
      <c r="F254" s="59">
        <v>25124060</v>
      </c>
      <c r="G254" s="59">
        <v>42038</v>
      </c>
      <c r="H254" s="179">
        <f t="shared" si="122"/>
        <v>1.676021175645249E-3</v>
      </c>
      <c r="I254" s="59">
        <f t="shared" si="101"/>
        <v>25082022</v>
      </c>
      <c r="J254" s="59"/>
      <c r="K254" s="59">
        <f t="shared" si="95"/>
        <v>23945759</v>
      </c>
      <c r="L254" s="59">
        <f t="shared" si="96"/>
        <v>5734.1376915708815</v>
      </c>
      <c r="M254" s="59"/>
      <c r="N254" s="59"/>
      <c r="O254" s="59">
        <v>307651</v>
      </c>
      <c r="P254" s="13">
        <f t="shared" si="97"/>
        <v>1.2265797390656941E-2</v>
      </c>
      <c r="Q254" s="59">
        <v>51932</v>
      </c>
      <c r="R254" s="79">
        <f t="shared" si="98"/>
        <v>2.0704869806748437E-3</v>
      </c>
      <c r="S254" s="82">
        <f t="shared" si="123"/>
        <v>16525317</v>
      </c>
      <c r="T254" s="281">
        <f t="shared" si="102"/>
        <v>3957.2119252873563</v>
      </c>
      <c r="U254" s="281"/>
      <c r="V254" s="131">
        <f t="shared" si="99"/>
        <v>0.69011456266639948</v>
      </c>
      <c r="W254" s="4"/>
      <c r="X254" s="126">
        <v>468541</v>
      </c>
      <c r="Y254" s="126">
        <v>651199</v>
      </c>
      <c r="Z254" s="126">
        <v>88888</v>
      </c>
      <c r="AA254" s="126">
        <v>27439</v>
      </c>
      <c r="AE254" s="156">
        <v>15289250</v>
      </c>
      <c r="AF254" s="59">
        <v>145811</v>
      </c>
      <c r="AG254" s="59">
        <v>777</v>
      </c>
      <c r="AH254" s="59">
        <v>7023735</v>
      </c>
      <c r="AI254" s="59">
        <v>0</v>
      </c>
      <c r="AJ254" s="59">
        <v>435248</v>
      </c>
      <c r="AK254" s="59">
        <v>4775027</v>
      </c>
      <c r="AL254" s="59">
        <v>18100326</v>
      </c>
      <c r="AM254" s="126">
        <v>102</v>
      </c>
      <c r="AN254" s="126">
        <v>667440</v>
      </c>
      <c r="AO254" s="126">
        <v>8757</v>
      </c>
      <c r="AP254"/>
      <c r="AQ254" s="59">
        <v>590655</v>
      </c>
      <c r="AR254" s="59">
        <v>1345004</v>
      </c>
      <c r="AS254" s="59">
        <v>184436</v>
      </c>
      <c r="AT254" s="59">
        <v>1674</v>
      </c>
      <c r="AU254" s="59">
        <v>42192</v>
      </c>
      <c r="AV254" s="27">
        <v>1136263</v>
      </c>
      <c r="AW254" s="79">
        <f t="shared" si="100"/>
        <v>4.3338570772268284E-2</v>
      </c>
      <c r="AX254" s="59">
        <v>0</v>
      </c>
      <c r="AY254" s="59">
        <v>0</v>
      </c>
      <c r="AZ254" s="59">
        <v>0</v>
      </c>
      <c r="BA254" s="59">
        <v>0</v>
      </c>
      <c r="BB254" s="59">
        <v>0</v>
      </c>
      <c r="BC254" s="59">
        <v>0</v>
      </c>
      <c r="BD254" s="59">
        <v>1136263</v>
      </c>
      <c r="BE254" s="59">
        <v>0</v>
      </c>
      <c r="BF254" s="59">
        <v>0</v>
      </c>
      <c r="BG254" s="59">
        <v>0</v>
      </c>
      <c r="BH254" s="59">
        <v>1136263</v>
      </c>
      <c r="BI254" s="59">
        <v>0</v>
      </c>
      <c r="BJ254" s="59">
        <v>0</v>
      </c>
      <c r="BK254" s="59">
        <v>0</v>
      </c>
      <c r="BL254" s="59">
        <v>0</v>
      </c>
      <c r="BM254" s="139">
        <v>0</v>
      </c>
      <c r="BN254" s="32">
        <f t="shared" si="114"/>
        <v>0</v>
      </c>
      <c r="BO254" s="281"/>
      <c r="BP254" s="4">
        <v>29593424</v>
      </c>
      <c r="BQ254" s="4">
        <v>381471392</v>
      </c>
      <c r="BR254" s="4">
        <v>411064832</v>
      </c>
      <c r="BS254" s="4">
        <v>2238.3998999999999</v>
      </c>
      <c r="BT254" s="4">
        <v>4176</v>
      </c>
      <c r="BV254" s="175">
        <f t="shared" si="103"/>
        <v>-0.26822078385849757</v>
      </c>
    </row>
    <row r="255" spans="1:74" ht="17.25" customHeight="1" x14ac:dyDescent="0.25">
      <c r="A255" s="76" t="s">
        <v>151</v>
      </c>
      <c r="B255" s="255" t="s">
        <v>152</v>
      </c>
      <c r="C255" s="76">
        <v>1</v>
      </c>
      <c r="D255" s="142">
        <v>2014</v>
      </c>
      <c r="E255" s="77">
        <v>27</v>
      </c>
      <c r="F255" s="59">
        <v>33312296</v>
      </c>
      <c r="G255" s="59">
        <v>12520</v>
      </c>
      <c r="H255" s="179">
        <f t="shared" si="122"/>
        <v>3.7597850508063477E-4</v>
      </c>
      <c r="I255" s="82">
        <f t="shared" si="101"/>
        <v>33299776</v>
      </c>
      <c r="J255" s="59"/>
      <c r="K255" s="59">
        <f t="shared" si="95"/>
        <v>32639601</v>
      </c>
      <c r="L255" s="59">
        <f t="shared" si="96"/>
        <v>7815.9964080459768</v>
      </c>
      <c r="M255" s="59"/>
      <c r="N255" s="59"/>
      <c r="O255" s="59">
        <v>886866</v>
      </c>
      <c r="P255" s="13">
        <f t="shared" si="97"/>
        <v>2.663279176412478E-2</v>
      </c>
      <c r="Q255" s="59">
        <v>61221</v>
      </c>
      <c r="R255" s="79">
        <f t="shared" si="98"/>
        <v>1.8384808354266406E-3</v>
      </c>
      <c r="S255" s="82">
        <f t="shared" si="123"/>
        <v>23299199</v>
      </c>
      <c r="T255" s="281">
        <f t="shared" si="102"/>
        <v>5579.3101053639848</v>
      </c>
      <c r="U255" s="281"/>
      <c r="V255" s="131">
        <f t="shared" si="99"/>
        <v>0.71383222484858189</v>
      </c>
      <c r="W255" s="4"/>
      <c r="X255" s="126">
        <v>607456</v>
      </c>
      <c r="Y255" s="126">
        <v>2642761</v>
      </c>
      <c r="Z255" s="126">
        <v>360111</v>
      </c>
      <c r="AA255" s="126">
        <v>0</v>
      </c>
      <c r="AB255" s="126">
        <v>32870</v>
      </c>
      <c r="AE255" s="156">
        <v>19656001</v>
      </c>
      <c r="AF255" s="59">
        <v>26609</v>
      </c>
      <c r="AG255" s="59">
        <v>463</v>
      </c>
      <c r="AH255" s="59">
        <v>7848662</v>
      </c>
      <c r="AI255" s="59">
        <v>30</v>
      </c>
      <c r="AJ255" s="59">
        <v>454997</v>
      </c>
      <c r="AK255" s="59">
        <v>5353765</v>
      </c>
      <c r="AL255" s="59">
        <v>25463636</v>
      </c>
      <c r="AM255" s="126">
        <v>129811</v>
      </c>
      <c r="AN255" s="126">
        <v>859595</v>
      </c>
      <c r="AO255" s="126">
        <v>0</v>
      </c>
      <c r="AP255"/>
      <c r="AQ255" s="59">
        <v>722223</v>
      </c>
      <c r="AR255" s="59">
        <v>1164401</v>
      </c>
      <c r="AS255" s="59">
        <v>244428</v>
      </c>
      <c r="AT255" s="59">
        <v>0</v>
      </c>
      <c r="AU255" s="59">
        <v>96169</v>
      </c>
      <c r="AV255" s="27">
        <v>660175</v>
      </c>
      <c r="AW255" s="79">
        <f t="shared" si="100"/>
        <v>1.9439810145780247E-2</v>
      </c>
      <c r="AX255" s="59">
        <v>0</v>
      </c>
      <c r="AY255" s="59">
        <v>0</v>
      </c>
      <c r="AZ255" s="59">
        <v>0</v>
      </c>
      <c r="BA255" s="59">
        <v>0</v>
      </c>
      <c r="BB255" s="59">
        <v>0</v>
      </c>
      <c r="BC255" s="59">
        <v>0</v>
      </c>
      <c r="BD255" s="59">
        <v>660175</v>
      </c>
      <c r="BE255" s="59">
        <v>0</v>
      </c>
      <c r="BF255" s="59">
        <v>0</v>
      </c>
      <c r="BG255" s="59">
        <v>0</v>
      </c>
      <c r="BH255" s="59">
        <v>660175</v>
      </c>
      <c r="BI255" s="59">
        <v>0</v>
      </c>
      <c r="BJ255" s="59">
        <v>0</v>
      </c>
      <c r="BK255" s="59">
        <v>0</v>
      </c>
      <c r="BL255" s="59">
        <v>0</v>
      </c>
      <c r="BM255" s="139">
        <v>2906</v>
      </c>
      <c r="BN255" s="32">
        <f t="shared" si="114"/>
        <v>0.69588122605363989</v>
      </c>
      <c r="BO255" s="281"/>
      <c r="BP255" s="4">
        <v>33881540</v>
      </c>
      <c r="BQ255" s="4">
        <v>424309376</v>
      </c>
      <c r="BR255" s="4">
        <v>458193824</v>
      </c>
      <c r="BS255" s="4">
        <v>2238.3998999999999</v>
      </c>
      <c r="BT255" s="4">
        <v>4176</v>
      </c>
      <c r="BV255" s="175">
        <f t="shared" si="103"/>
        <v>-0.26822078385849757</v>
      </c>
    </row>
    <row r="256" spans="1:74" ht="17.25" customHeight="1" x14ac:dyDescent="0.25">
      <c r="A256" s="76" t="s">
        <v>151</v>
      </c>
      <c r="B256" s="255" t="s">
        <v>152</v>
      </c>
      <c r="C256" s="76">
        <v>1</v>
      </c>
      <c r="D256" s="142">
        <v>2015</v>
      </c>
      <c r="E256" s="77">
        <v>27</v>
      </c>
      <c r="F256" s="59">
        <v>31976700</v>
      </c>
      <c r="G256" s="59">
        <v>1500</v>
      </c>
      <c r="H256" s="179">
        <f t="shared" si="122"/>
        <v>4.6911356301133378E-5</v>
      </c>
      <c r="I256" s="82">
        <f t="shared" si="101"/>
        <v>31975200</v>
      </c>
      <c r="J256" s="59"/>
      <c r="K256" s="59">
        <f t="shared" si="95"/>
        <v>31889538</v>
      </c>
      <c r="L256" s="59">
        <f t="shared" si="96"/>
        <v>7636.3836206896549</v>
      </c>
      <c r="M256" s="59"/>
      <c r="N256" s="59"/>
      <c r="O256" s="59">
        <v>2452064</v>
      </c>
      <c r="P256" s="13">
        <f t="shared" si="97"/>
        <v>7.6686431984788209E-2</v>
      </c>
      <c r="Q256" s="59">
        <v>63661</v>
      </c>
      <c r="R256" s="79">
        <f t="shared" si="98"/>
        <v>1.9909492356576346E-3</v>
      </c>
      <c r="S256" s="82">
        <f t="shared" si="104"/>
        <v>19526386</v>
      </c>
      <c r="T256" s="281">
        <f t="shared" si="102"/>
        <v>4675.8587164750961</v>
      </c>
      <c r="U256" s="281"/>
      <c r="V256" s="131">
        <f t="shared" si="99"/>
        <v>0.61231322949865252</v>
      </c>
      <c r="W256" s="13"/>
      <c r="X256" s="59">
        <v>742909</v>
      </c>
      <c r="Y256" s="59">
        <v>2827121</v>
      </c>
      <c r="Z256" s="59">
        <v>393497</v>
      </c>
      <c r="AA256" s="59">
        <v>0</v>
      </c>
      <c r="AB256" s="59">
        <v>5372</v>
      </c>
      <c r="AC256" s="59">
        <v>0</v>
      </c>
      <c r="AD256" s="59">
        <v>6580</v>
      </c>
      <c r="AE256" s="82">
        <v>15550907</v>
      </c>
      <c r="AF256" s="59">
        <v>35445</v>
      </c>
      <c r="AG256" s="59">
        <v>1654</v>
      </c>
      <c r="AH256" s="59">
        <v>8736337</v>
      </c>
      <c r="AI256" s="59">
        <v>0</v>
      </c>
      <c r="AJ256" s="59">
        <v>312521</v>
      </c>
      <c r="AK256" s="59">
        <v>5013390</v>
      </c>
      <c r="AL256" s="59">
        <v>23240364</v>
      </c>
      <c r="AM256" s="59">
        <v>1436</v>
      </c>
      <c r="AN256" s="59">
        <v>1164056</v>
      </c>
      <c r="AO256" s="59">
        <v>0</v>
      </c>
      <c r="AP256" s="59">
        <v>0</v>
      </c>
      <c r="AQ256" s="59">
        <v>846216</v>
      </c>
      <c r="AR256" s="59">
        <v>2246698</v>
      </c>
      <c r="AS256" s="59">
        <v>309103</v>
      </c>
      <c r="AT256" s="59">
        <v>2571</v>
      </c>
      <c r="AU256" s="59">
        <v>0</v>
      </c>
      <c r="AV256" s="27">
        <v>85662</v>
      </c>
      <c r="AW256" s="79">
        <f t="shared" si="100"/>
        <v>2.6718557972645902E-3</v>
      </c>
      <c r="AX256" s="59">
        <v>0</v>
      </c>
      <c r="AY256" s="59">
        <v>0</v>
      </c>
      <c r="AZ256" s="59">
        <v>0</v>
      </c>
      <c r="BA256" s="59">
        <v>0</v>
      </c>
      <c r="BB256" s="59">
        <v>0</v>
      </c>
      <c r="BC256" s="59">
        <v>0</v>
      </c>
      <c r="BD256" s="59">
        <v>85662</v>
      </c>
      <c r="BE256" s="59">
        <v>0</v>
      </c>
      <c r="BF256" s="59">
        <v>0</v>
      </c>
      <c r="BH256" s="59">
        <v>85662</v>
      </c>
      <c r="BI256" s="59">
        <v>0</v>
      </c>
      <c r="BJ256" s="59">
        <v>0</v>
      </c>
      <c r="BK256" s="59">
        <v>0</v>
      </c>
      <c r="BL256" s="59">
        <v>0</v>
      </c>
      <c r="BM256" s="139">
        <v>5088</v>
      </c>
      <c r="BN256" s="32">
        <f t="shared" si="114"/>
        <v>1.2183908045977012</v>
      </c>
      <c r="BO256" s="281"/>
      <c r="BP256" s="4">
        <v>31684580</v>
      </c>
      <c r="BQ256" s="4">
        <v>328004864</v>
      </c>
      <c r="BR256" s="4">
        <v>359694528</v>
      </c>
      <c r="BS256" s="4">
        <v>2277.23999</v>
      </c>
      <c r="BT256" s="4">
        <v>4176</v>
      </c>
      <c r="BV256" s="175">
        <f t="shared" si="103"/>
        <v>-0.25961933449541802</v>
      </c>
    </row>
    <row r="257" spans="1:74" ht="17.25" customHeight="1" x14ac:dyDescent="0.25">
      <c r="A257" s="76" t="s">
        <v>151</v>
      </c>
      <c r="B257" s="255" t="s">
        <v>152</v>
      </c>
      <c r="C257" s="76">
        <v>1</v>
      </c>
      <c r="D257" s="142">
        <v>2016</v>
      </c>
      <c r="E257" s="77">
        <v>27</v>
      </c>
      <c r="F257" s="59">
        <v>50347880</v>
      </c>
      <c r="G257" s="59">
        <v>-1500</v>
      </c>
      <c r="H257" s="179">
        <f t="shared" si="122"/>
        <v>-2.9791826632224666E-5</v>
      </c>
      <c r="I257" s="82">
        <f t="shared" si="101"/>
        <v>50349380</v>
      </c>
      <c r="J257" s="59"/>
      <c r="K257" s="59">
        <f t="shared" si="95"/>
        <v>50304067</v>
      </c>
      <c r="L257" s="82">
        <f t="shared" si="96"/>
        <v>12045.993055555555</v>
      </c>
      <c r="M257" s="59"/>
      <c r="N257" s="59"/>
      <c r="O257" s="59">
        <v>4150858</v>
      </c>
      <c r="P257" s="13">
        <f t="shared" si="97"/>
        <v>8.244109460732188E-2</v>
      </c>
      <c r="Q257" s="59">
        <v>65649</v>
      </c>
      <c r="R257" s="79">
        <f t="shared" si="98"/>
        <v>1.3038690843859447E-3</v>
      </c>
      <c r="S257" s="82">
        <f t="shared" si="104"/>
        <v>34424284</v>
      </c>
      <c r="T257" s="281">
        <f t="shared" si="102"/>
        <v>8243.3630268199231</v>
      </c>
      <c r="U257" s="281"/>
      <c r="V257" s="131">
        <f t="shared" si="99"/>
        <v>0.68432407264406669</v>
      </c>
      <c r="W257" s="13"/>
      <c r="X257" s="59">
        <v>755309</v>
      </c>
      <c r="Y257" s="59">
        <v>3379497</v>
      </c>
      <c r="Z257" s="59">
        <v>479893</v>
      </c>
      <c r="AA257" s="82">
        <v>7654654</v>
      </c>
      <c r="AB257" s="59">
        <v>2663</v>
      </c>
      <c r="AC257" s="59">
        <v>0</v>
      </c>
      <c r="AD257" s="59">
        <v>0</v>
      </c>
      <c r="AE257" s="82">
        <v>22152268</v>
      </c>
      <c r="AF257" s="59">
        <v>12223</v>
      </c>
      <c r="AG257" s="59">
        <v>812</v>
      </c>
      <c r="AH257" s="59">
        <v>10333749</v>
      </c>
      <c r="AI257" s="59">
        <v>0</v>
      </c>
      <c r="AJ257" s="59">
        <v>638356</v>
      </c>
      <c r="AK257" s="59">
        <v>7001874</v>
      </c>
      <c r="AL257" s="59">
        <v>40014132</v>
      </c>
      <c r="AM257" s="59">
        <v>-5376</v>
      </c>
      <c r="AN257" s="59">
        <v>1008551</v>
      </c>
      <c r="AO257" s="59">
        <v>0</v>
      </c>
      <c r="AP257" s="59">
        <v>0</v>
      </c>
      <c r="AQ257" s="59">
        <v>724262</v>
      </c>
      <c r="AR257" s="59">
        <v>1937241</v>
      </c>
      <c r="AS257" s="59">
        <v>381305</v>
      </c>
      <c r="AT257" s="59">
        <v>0</v>
      </c>
      <c r="AU257" s="59">
        <v>9342</v>
      </c>
      <c r="AV257" s="27">
        <v>45313</v>
      </c>
      <c r="AW257" s="79">
        <f t="shared" si="100"/>
        <v>8.9916213994993479E-4</v>
      </c>
      <c r="AX257" s="59">
        <v>0</v>
      </c>
      <c r="AY257" s="59">
        <v>0</v>
      </c>
      <c r="AZ257" s="59">
        <v>0</v>
      </c>
      <c r="BA257" s="59">
        <v>0</v>
      </c>
      <c r="BB257" s="59">
        <v>0</v>
      </c>
      <c r="BC257" s="59">
        <v>0</v>
      </c>
      <c r="BD257" s="59">
        <v>45313</v>
      </c>
      <c r="BE257" s="59">
        <v>0</v>
      </c>
      <c r="BF257" s="59">
        <v>0</v>
      </c>
      <c r="BH257" s="59">
        <v>45313</v>
      </c>
      <c r="BI257" s="59">
        <v>0</v>
      </c>
      <c r="BJ257" s="59">
        <v>0</v>
      </c>
      <c r="BK257" s="59">
        <v>0</v>
      </c>
      <c r="BL257" s="59">
        <v>0</v>
      </c>
      <c r="BM257" s="139">
        <v>6314</v>
      </c>
      <c r="BN257" s="32">
        <f t="shared" si="114"/>
        <v>1.5119731800766283</v>
      </c>
      <c r="BO257" s="281"/>
      <c r="BP257" s="4">
        <v>45192940</v>
      </c>
      <c r="BQ257" s="4">
        <v>358740032</v>
      </c>
      <c r="BR257" s="4">
        <v>403939264</v>
      </c>
      <c r="BS257" s="4">
        <v>2255.0900900000001</v>
      </c>
      <c r="BT257" s="4">
        <v>4176</v>
      </c>
      <c r="BV257" s="175">
        <f t="shared" si="103"/>
        <v>-0.26450646229759045</v>
      </c>
    </row>
    <row r="258" spans="1:74" ht="17.25" customHeight="1" x14ac:dyDescent="0.25">
      <c r="A258" s="76" t="s">
        <v>151</v>
      </c>
      <c r="B258" s="255" t="s">
        <v>152</v>
      </c>
      <c r="C258" s="76">
        <v>1</v>
      </c>
      <c r="D258" s="142">
        <v>2017</v>
      </c>
      <c r="E258" s="77">
        <v>27</v>
      </c>
      <c r="F258" s="59">
        <v>48077224</v>
      </c>
      <c r="G258" s="59">
        <v>9146</v>
      </c>
      <c r="H258" s="179">
        <f t="shared" si="122"/>
        <v>1.9027180575016957E-4</v>
      </c>
      <c r="I258" s="82">
        <f t="shared" si="101"/>
        <v>48068078</v>
      </c>
      <c r="J258" s="59"/>
      <c r="K258" s="59">
        <f t="shared" si="95"/>
        <v>48003474</v>
      </c>
      <c r="L258" s="82">
        <f t="shared" si="96"/>
        <v>11495.084770114943</v>
      </c>
      <c r="M258" s="59"/>
      <c r="N258" s="59"/>
      <c r="O258" s="59">
        <v>2874923</v>
      </c>
      <c r="P258" s="13">
        <f t="shared" si="97"/>
        <v>5.98094019902356E-2</v>
      </c>
      <c r="Q258" s="59">
        <v>65295</v>
      </c>
      <c r="R258" s="79">
        <f t="shared" si="98"/>
        <v>1.3583859125800703E-3</v>
      </c>
      <c r="S258" s="82">
        <f t="shared" si="104"/>
        <v>35391646</v>
      </c>
      <c r="T258" s="281">
        <f t="shared" si="102"/>
        <v>8475.0110153256701</v>
      </c>
      <c r="U258" s="281"/>
      <c r="V258" s="131">
        <f t="shared" si="99"/>
        <v>0.73727259822903646</v>
      </c>
      <c r="W258" s="13"/>
      <c r="X258" s="59">
        <v>670388</v>
      </c>
      <c r="Y258" s="59">
        <v>2910496</v>
      </c>
      <c r="Z258" s="59">
        <v>407031</v>
      </c>
      <c r="AA258" s="82">
        <v>9100312</v>
      </c>
      <c r="AB258" s="59">
        <v>372</v>
      </c>
      <c r="AC258" s="59">
        <v>0</v>
      </c>
      <c r="AD258" s="59">
        <v>299</v>
      </c>
      <c r="AE258" s="82">
        <v>22302748</v>
      </c>
      <c r="AF258" s="59">
        <v>69419</v>
      </c>
      <c r="AG258" s="59">
        <v>810</v>
      </c>
      <c r="AH258" s="59">
        <v>8318473</v>
      </c>
      <c r="AI258" s="59">
        <v>30965</v>
      </c>
      <c r="AJ258" s="59">
        <v>498931</v>
      </c>
      <c r="AK258" s="59">
        <v>6000423</v>
      </c>
      <c r="AL258" s="59">
        <v>39758752</v>
      </c>
      <c r="AM258" s="59">
        <v>1490</v>
      </c>
      <c r="AN258" s="59">
        <v>653270</v>
      </c>
      <c r="AO258" s="59">
        <v>0</v>
      </c>
      <c r="AP258" s="59">
        <v>0</v>
      </c>
      <c r="AQ258" s="59">
        <v>849392</v>
      </c>
      <c r="AR258" s="59">
        <v>1284040</v>
      </c>
      <c r="AS258" s="59">
        <v>251391</v>
      </c>
      <c r="AT258" s="59">
        <v>0</v>
      </c>
      <c r="AU258" s="59">
        <v>96084</v>
      </c>
      <c r="AV258" s="27">
        <v>64604</v>
      </c>
      <c r="AW258" s="79">
        <f t="shared" si="100"/>
        <v>1.3422065281963719E-3</v>
      </c>
      <c r="AX258" s="59">
        <v>0</v>
      </c>
      <c r="AY258" s="59">
        <v>0</v>
      </c>
      <c r="AZ258" s="59">
        <v>0</v>
      </c>
      <c r="BA258" s="59">
        <v>0</v>
      </c>
      <c r="BB258" s="59">
        <v>0</v>
      </c>
      <c r="BC258" s="59">
        <v>0</v>
      </c>
      <c r="BD258" s="59">
        <v>64604</v>
      </c>
      <c r="BE258" s="59">
        <v>0</v>
      </c>
      <c r="BF258" s="59">
        <v>0</v>
      </c>
      <c r="BG258" s="59">
        <v>0</v>
      </c>
      <c r="BH258" s="59">
        <v>64604</v>
      </c>
      <c r="BI258" s="59">
        <v>0</v>
      </c>
      <c r="BJ258" s="59">
        <v>0</v>
      </c>
      <c r="BK258" s="59">
        <v>0</v>
      </c>
      <c r="BL258" s="59">
        <v>0</v>
      </c>
      <c r="BM258" s="139">
        <v>9386</v>
      </c>
      <c r="BN258" s="32">
        <f t="shared" si="114"/>
        <v>2.2476053639846745</v>
      </c>
      <c r="BO258" s="281"/>
      <c r="BP258" s="4">
        <v>51924720</v>
      </c>
      <c r="BQ258" s="4">
        <v>305777184</v>
      </c>
      <c r="BR258" s="4">
        <v>357711296</v>
      </c>
      <c r="BS258" s="4">
        <v>2254.0200199999999</v>
      </c>
      <c r="BT258" s="4">
        <v>4176</v>
      </c>
      <c r="BV258" s="175">
        <f t="shared" si="103"/>
        <v>-0.26474377520279424</v>
      </c>
    </row>
    <row r="259" spans="1:74" ht="17.25" customHeight="1" x14ac:dyDescent="0.25">
      <c r="A259" s="76" t="s">
        <v>151</v>
      </c>
      <c r="B259" s="255" t="s">
        <v>152</v>
      </c>
      <c r="C259" s="76">
        <v>1</v>
      </c>
      <c r="D259" s="142">
        <v>2018</v>
      </c>
      <c r="E259" s="77">
        <v>27</v>
      </c>
      <c r="F259" s="59">
        <v>7814620</v>
      </c>
      <c r="G259" s="59">
        <v>-13232</v>
      </c>
      <c r="H259" s="179">
        <f t="shared" si="122"/>
        <v>-1.6903743198006299E-3</v>
      </c>
      <c r="I259" s="59">
        <f t="shared" si="101"/>
        <v>7827852</v>
      </c>
      <c r="J259" s="59"/>
      <c r="K259" s="59">
        <f t="shared" si="95"/>
        <v>7827845</v>
      </c>
      <c r="L259" s="59">
        <f t="shared" si="96"/>
        <v>1874.4839559386974</v>
      </c>
      <c r="M259" s="59"/>
      <c r="N259" s="59"/>
      <c r="O259" s="59">
        <v>2647853</v>
      </c>
      <c r="P259" s="13">
        <f t="shared" si="97"/>
        <v>0.33826048320790941</v>
      </c>
      <c r="Q259" s="59">
        <v>226543</v>
      </c>
      <c r="R259" s="79">
        <f t="shared" si="98"/>
        <v>2.8940634033448768E-2</v>
      </c>
      <c r="S259" s="82">
        <f t="shared" si="104"/>
        <v>-5700174</v>
      </c>
      <c r="T259" s="281">
        <f t="shared" si="102"/>
        <v>-1364.9841954022988</v>
      </c>
      <c r="U259" s="281"/>
      <c r="V259" s="131">
        <f t="shared" si="99"/>
        <v>-0.7281919864279377</v>
      </c>
      <c r="W259" s="13"/>
      <c r="X259" s="59">
        <v>596947</v>
      </c>
      <c r="Y259" s="59">
        <v>2900708</v>
      </c>
      <c r="Z259" s="59">
        <v>403997</v>
      </c>
      <c r="AA259" s="82">
        <v>12109718</v>
      </c>
      <c r="AB259" s="59">
        <v>0</v>
      </c>
      <c r="AC259" s="59">
        <v>0</v>
      </c>
      <c r="AD259" s="59">
        <v>0</v>
      </c>
      <c r="AE259" s="82">
        <v>-21711544</v>
      </c>
      <c r="AF259" s="59">
        <v>61217</v>
      </c>
      <c r="AG259" s="59">
        <v>412</v>
      </c>
      <c r="AH259" s="59">
        <v>8996530</v>
      </c>
      <c r="AI259" s="59">
        <v>31054</v>
      </c>
      <c r="AJ259" s="59">
        <v>614818</v>
      </c>
      <c r="AK259" s="59">
        <v>6088058</v>
      </c>
      <c r="AL259" s="59">
        <v>-1181910</v>
      </c>
      <c r="AM259" s="59">
        <v>0</v>
      </c>
      <c r="AN259" s="59">
        <v>668230</v>
      </c>
      <c r="AO259" s="59">
        <v>0</v>
      </c>
      <c r="AP259" s="59">
        <v>0</v>
      </c>
      <c r="AQ259" s="59">
        <v>981064</v>
      </c>
      <c r="AR259" s="59">
        <v>1987756</v>
      </c>
      <c r="AS259" s="59">
        <v>202756</v>
      </c>
      <c r="AT259" s="59">
        <v>0</v>
      </c>
      <c r="AU259" s="59">
        <v>18264</v>
      </c>
      <c r="AV259" s="27">
        <v>7</v>
      </c>
      <c r="AW259" s="79">
        <f t="shared" si="100"/>
        <v>8.9424196322391604E-7</v>
      </c>
      <c r="AX259" s="59">
        <v>0</v>
      </c>
      <c r="AY259" s="59">
        <v>0</v>
      </c>
      <c r="AZ259" s="59">
        <v>0</v>
      </c>
      <c r="BA259" s="59">
        <v>0</v>
      </c>
      <c r="BB259" s="59">
        <v>0</v>
      </c>
      <c r="BC259" s="59">
        <v>0</v>
      </c>
      <c r="BD259" s="59">
        <v>7</v>
      </c>
      <c r="BE259" s="59">
        <v>0</v>
      </c>
      <c r="BF259" s="59">
        <v>0</v>
      </c>
      <c r="BG259" s="59">
        <v>0</v>
      </c>
      <c r="BH259" s="59">
        <v>7</v>
      </c>
      <c r="BI259" s="59">
        <v>0</v>
      </c>
      <c r="BJ259" s="59">
        <v>0</v>
      </c>
      <c r="BK259" s="59">
        <v>0</v>
      </c>
      <c r="BL259" s="59">
        <v>0</v>
      </c>
      <c r="BM259" s="139">
        <v>8834</v>
      </c>
      <c r="BN259" s="32">
        <f t="shared" si="114"/>
        <v>2.1154214559386975</v>
      </c>
      <c r="BO259" s="281"/>
      <c r="BP259" s="4">
        <v>38225984</v>
      </c>
      <c r="BQ259" s="4">
        <v>269936544</v>
      </c>
      <c r="BR259" s="4">
        <v>308171360</v>
      </c>
      <c r="BS259" s="4">
        <v>1573.7800299999999</v>
      </c>
      <c r="BT259" s="4">
        <v>4176</v>
      </c>
      <c r="BV259" s="175">
        <f t="shared" si="103"/>
        <v>-0.44436122998299032</v>
      </c>
    </row>
    <row r="260" spans="1:74" s="8" customFormat="1" ht="17.25" customHeight="1" thickBot="1" x14ac:dyDescent="0.3">
      <c r="A260" s="84" t="s">
        <v>151</v>
      </c>
      <c r="B260" s="256" t="s">
        <v>152</v>
      </c>
      <c r="C260" s="84">
        <v>1</v>
      </c>
      <c r="D260" s="143">
        <v>2019</v>
      </c>
      <c r="E260" s="85">
        <v>27</v>
      </c>
      <c r="F260" s="86">
        <v>42656456</v>
      </c>
      <c r="G260" s="86">
        <v>0</v>
      </c>
      <c r="H260" s="208">
        <f t="shared" si="122"/>
        <v>0</v>
      </c>
      <c r="I260" s="104">
        <f t="shared" si="101"/>
        <v>42656456</v>
      </c>
      <c r="J260" s="282">
        <f t="shared" ref="J260" si="124">LN(I260/I236)/(2019-1995)</f>
        <v>6.5962784317532969E-2</v>
      </c>
      <c r="K260" s="86">
        <f t="shared" si="95"/>
        <v>42656524</v>
      </c>
      <c r="L260" s="104">
        <f t="shared" si="96"/>
        <v>10214.684865900383</v>
      </c>
      <c r="M260" s="282">
        <f t="shared" ref="M260" si="125">LN(L260/L236)/(2019-1995)</f>
        <v>6.0512917249273435E-2</v>
      </c>
      <c r="N260" s="283">
        <f t="shared" ref="N260" si="126">AVERAGE(L258:L260)</f>
        <v>7861.417863984675</v>
      </c>
      <c r="O260" s="86">
        <v>2453079</v>
      </c>
      <c r="P260" s="14">
        <f t="shared" si="97"/>
        <v>5.7507801398222112E-2</v>
      </c>
      <c r="Q260" s="86">
        <v>727119</v>
      </c>
      <c r="R260" s="87">
        <f t="shared" si="98"/>
        <v>1.704593086683057E-2</v>
      </c>
      <c r="S260" s="104">
        <f t="shared" si="104"/>
        <v>29744134</v>
      </c>
      <c r="T260" s="281">
        <f t="shared" si="102"/>
        <v>7122.6374521072794</v>
      </c>
      <c r="U260" s="284">
        <f t="shared" ref="U260" si="127">AVERAGE(T258:T260)</f>
        <v>4744.2214240102176</v>
      </c>
      <c r="V260" s="170">
        <f t="shared" si="99"/>
        <v>0.69729390045939987</v>
      </c>
      <c r="W260" s="14"/>
      <c r="X260" s="86">
        <v>740979</v>
      </c>
      <c r="Y260" s="86">
        <v>3242814</v>
      </c>
      <c r="Z260" s="86">
        <v>443865</v>
      </c>
      <c r="AA260" s="104">
        <v>11209946</v>
      </c>
      <c r="AB260" s="86">
        <v>0</v>
      </c>
      <c r="AC260" s="86">
        <v>0</v>
      </c>
      <c r="AD260" s="86">
        <v>0</v>
      </c>
      <c r="AE260" s="104">
        <v>14106530</v>
      </c>
      <c r="AF260" s="86">
        <v>8994</v>
      </c>
      <c r="AG260" s="86">
        <v>0</v>
      </c>
      <c r="AH260" s="86">
        <v>8235436</v>
      </c>
      <c r="AI260" s="86">
        <v>640</v>
      </c>
      <c r="AJ260" s="86">
        <v>590773</v>
      </c>
      <c r="AK260" s="86">
        <v>5744251</v>
      </c>
      <c r="AL260" s="86">
        <v>34421020</v>
      </c>
      <c r="AM260" s="86">
        <v>3541</v>
      </c>
      <c r="AN260" s="86">
        <v>742820</v>
      </c>
      <c r="AO260" s="86">
        <v>0</v>
      </c>
      <c r="AP260" s="86">
        <v>0</v>
      </c>
      <c r="AQ260" s="86">
        <v>896921</v>
      </c>
      <c r="AR260" s="86">
        <v>1580772</v>
      </c>
      <c r="AS260" s="86">
        <v>94240</v>
      </c>
      <c r="AT260" s="86">
        <v>0</v>
      </c>
      <c r="AU260" s="86">
        <v>69172</v>
      </c>
      <c r="AV260" s="28">
        <v>-68</v>
      </c>
      <c r="AW260" s="87">
        <f t="shared" si="100"/>
        <v>-1.5941340368528156E-6</v>
      </c>
      <c r="AX260" s="86">
        <v>0</v>
      </c>
      <c r="AY260" s="86">
        <v>0</v>
      </c>
      <c r="AZ260" s="86">
        <v>0</v>
      </c>
      <c r="BA260" s="86">
        <v>0</v>
      </c>
      <c r="BB260" s="86">
        <v>0</v>
      </c>
      <c r="BC260" s="86">
        <v>0</v>
      </c>
      <c r="BD260" s="86">
        <v>-68</v>
      </c>
      <c r="BE260" s="86">
        <v>0</v>
      </c>
      <c r="BF260" s="86">
        <v>0</v>
      </c>
      <c r="BG260" s="86">
        <v>0</v>
      </c>
      <c r="BH260" s="86">
        <v>-68</v>
      </c>
      <c r="BI260" s="86">
        <v>0</v>
      </c>
      <c r="BJ260" s="86">
        <v>0</v>
      </c>
      <c r="BK260" s="86">
        <v>0</v>
      </c>
      <c r="BL260" s="86">
        <v>0</v>
      </c>
      <c r="BM260" s="140">
        <v>863</v>
      </c>
      <c r="BN260" s="32">
        <f t="shared" si="114"/>
        <v>0.20665708812260536</v>
      </c>
      <c r="BO260" s="284">
        <f t="shared" ref="BO260" si="128">AVERAGE(BN258:BN260)</f>
        <v>1.5232279693486588</v>
      </c>
      <c r="BP260" s="7">
        <v>33574012</v>
      </c>
      <c r="BQ260" s="7">
        <v>263282864</v>
      </c>
      <c r="BR260" s="7">
        <v>296857728</v>
      </c>
      <c r="BS260" s="7">
        <v>1583.32996</v>
      </c>
      <c r="BT260" s="7">
        <v>4176</v>
      </c>
      <c r="BU260" s="275">
        <f t="shared" ref="BU260" si="129">AVERAGE(BT258:BT260)</f>
        <v>4176</v>
      </c>
      <c r="BV260" s="175">
        <f t="shared" si="103"/>
        <v>-0.44133632456072558</v>
      </c>
    </row>
    <row r="261" spans="1:74" ht="16.5" thickTop="1" x14ac:dyDescent="0.25">
      <c r="A261" s="171" t="s">
        <v>153</v>
      </c>
      <c r="B261" s="254"/>
      <c r="C261" s="68">
        <v>0</v>
      </c>
      <c r="D261" s="166">
        <v>1995</v>
      </c>
      <c r="E261" s="69">
        <v>29</v>
      </c>
      <c r="F261" s="70">
        <v>4545693</v>
      </c>
      <c r="G261" s="70">
        <v>289803</v>
      </c>
      <c r="H261" s="179">
        <f t="shared" si="122"/>
        <v>6.8094570113419281E-2</v>
      </c>
      <c r="I261" s="70">
        <f t="shared" si="101"/>
        <v>4255890</v>
      </c>
      <c r="J261" s="70"/>
      <c r="K261" s="70">
        <f t="shared" si="95"/>
        <v>4255890</v>
      </c>
      <c r="L261" s="70">
        <f t="shared" si="96"/>
        <v>4092.2019230769229</v>
      </c>
      <c r="M261" s="70"/>
      <c r="N261" s="70"/>
      <c r="O261" s="70">
        <v>39611</v>
      </c>
      <c r="P261" s="40">
        <f t="shared" si="97"/>
        <v>9.3073364208191463E-3</v>
      </c>
      <c r="Q261" s="70">
        <v>31948</v>
      </c>
      <c r="R261" s="72">
        <f t="shared" si="98"/>
        <v>7.5067729664065564E-3</v>
      </c>
      <c r="S261" s="169">
        <f t="shared" ref="S261:S271" si="130">F261-G261-O261-Q261-AF261-AG261-AI261-AJ261-AK261-SUM(AM261:AU261)</f>
        <v>850629</v>
      </c>
      <c r="T261" s="281">
        <f t="shared" si="102"/>
        <v>817.91250000000002</v>
      </c>
      <c r="U261" s="281"/>
      <c r="V261" s="168">
        <f t="shared" si="99"/>
        <v>0.19987100230504079</v>
      </c>
      <c r="W261" s="125"/>
      <c r="X261" s="70">
        <v>0</v>
      </c>
      <c r="Y261" s="70">
        <v>0</v>
      </c>
      <c r="Z261" s="70">
        <v>0</v>
      </c>
      <c r="AA261" s="70">
        <v>0</v>
      </c>
      <c r="AB261" s="70">
        <v>0</v>
      </c>
      <c r="AC261" s="70">
        <v>0</v>
      </c>
      <c r="AD261" s="70">
        <v>0</v>
      </c>
      <c r="AE261" s="70">
        <v>0</v>
      </c>
      <c r="AF261" s="70">
        <v>350393</v>
      </c>
      <c r="AG261" s="70">
        <v>256171</v>
      </c>
      <c r="AH261" s="70">
        <v>2854834</v>
      </c>
      <c r="AI261" s="70">
        <v>87815</v>
      </c>
      <c r="AJ261" s="70">
        <v>731</v>
      </c>
      <c r="AK261" s="70">
        <v>1199604</v>
      </c>
      <c r="AL261" s="70">
        <v>1690859</v>
      </c>
      <c r="AM261" s="70">
        <v>0</v>
      </c>
      <c r="AN261" s="70">
        <v>0</v>
      </c>
      <c r="AO261" s="70">
        <v>0</v>
      </c>
      <c r="AP261" s="70">
        <v>0</v>
      </c>
      <c r="AQ261" s="70">
        <v>127744</v>
      </c>
      <c r="AR261" s="70">
        <v>1307558</v>
      </c>
      <c r="AS261" s="70">
        <v>125</v>
      </c>
      <c r="AT261" s="70">
        <v>0</v>
      </c>
      <c r="AU261" s="70">
        <v>3561</v>
      </c>
      <c r="AV261" s="74">
        <v>0</v>
      </c>
      <c r="AW261" s="72">
        <f t="shared" si="100"/>
        <v>0</v>
      </c>
      <c r="AX261" s="70">
        <v>0</v>
      </c>
      <c r="AY261" s="70">
        <v>0</v>
      </c>
      <c r="AZ261" s="70">
        <v>0</v>
      </c>
      <c r="BA261" s="70">
        <v>0</v>
      </c>
      <c r="BB261" s="70">
        <v>0</v>
      </c>
      <c r="BC261" s="70">
        <v>0</v>
      </c>
      <c r="BD261" s="70">
        <v>0</v>
      </c>
      <c r="BE261" s="70">
        <v>0</v>
      </c>
      <c r="BF261" s="70">
        <v>0</v>
      </c>
      <c r="BG261" s="70">
        <v>0</v>
      </c>
      <c r="BH261" s="70">
        <v>0</v>
      </c>
      <c r="BI261" s="70">
        <v>0</v>
      </c>
      <c r="BJ261" s="70">
        <v>0</v>
      </c>
      <c r="BK261" s="70">
        <v>0</v>
      </c>
      <c r="BL261" s="70">
        <v>0</v>
      </c>
      <c r="BM261" s="4">
        <v>532199</v>
      </c>
      <c r="BN261" s="32">
        <f t="shared" si="114"/>
        <v>511.7298076923077</v>
      </c>
      <c r="BO261" s="281"/>
      <c r="BP261" s="4">
        <v>-2388865</v>
      </c>
      <c r="BQ261" s="4">
        <v>28506556</v>
      </c>
      <c r="BR261" s="4">
        <v>26649888</v>
      </c>
      <c r="BS261" s="4">
        <v>1209.4300499999999</v>
      </c>
      <c r="BT261" s="4">
        <v>1040</v>
      </c>
      <c r="BV261" s="175">
        <f t="shared" si="103"/>
        <v>-1.2710933849092416</v>
      </c>
    </row>
    <row r="262" spans="1:74" x14ac:dyDescent="0.25">
      <c r="A262" s="76" t="s">
        <v>153</v>
      </c>
      <c r="B262" s="255"/>
      <c r="C262" s="68">
        <v>0</v>
      </c>
      <c r="D262" s="141">
        <v>1996</v>
      </c>
      <c r="E262" s="77">
        <v>29</v>
      </c>
      <c r="F262" s="59">
        <v>4467720</v>
      </c>
      <c r="G262" s="59">
        <v>21320</v>
      </c>
      <c r="H262" s="179">
        <f t="shared" si="122"/>
        <v>4.7948902482907521E-3</v>
      </c>
      <c r="I262" s="59">
        <f t="shared" si="101"/>
        <v>4446400</v>
      </c>
      <c r="J262" s="59"/>
      <c r="K262" s="59">
        <f t="shared" si="95"/>
        <v>4446400</v>
      </c>
      <c r="L262" s="59">
        <f t="shared" si="96"/>
        <v>3528.8888888888887</v>
      </c>
      <c r="M262" s="59"/>
      <c r="N262" s="59"/>
      <c r="O262" s="59">
        <v>61211</v>
      </c>
      <c r="P262" s="13">
        <f t="shared" si="97"/>
        <v>1.3766417776178482E-2</v>
      </c>
      <c r="Q262" s="59">
        <v>10404</v>
      </c>
      <c r="R262" s="79">
        <f t="shared" si="98"/>
        <v>2.3398704569989204E-3</v>
      </c>
      <c r="S262" s="73">
        <f t="shared" si="130"/>
        <v>963803</v>
      </c>
      <c r="T262" s="281">
        <f t="shared" si="102"/>
        <v>764.92301587301586</v>
      </c>
      <c r="U262" s="281"/>
      <c r="V262" s="131">
        <f t="shared" si="99"/>
        <v>0.21676030046779418</v>
      </c>
      <c r="W262" s="54"/>
      <c r="X262" s="59">
        <v>0</v>
      </c>
      <c r="Y262" s="59">
        <v>0</v>
      </c>
      <c r="Z262" s="59">
        <v>0</v>
      </c>
      <c r="AA262" s="59">
        <v>0</v>
      </c>
      <c r="AB262" s="59">
        <v>0</v>
      </c>
      <c r="AC262" s="59">
        <v>0</v>
      </c>
      <c r="AD262" s="59">
        <v>0</v>
      </c>
      <c r="AE262" s="59">
        <v>0</v>
      </c>
      <c r="AF262" s="59">
        <v>347692</v>
      </c>
      <c r="AG262" s="59">
        <v>285571</v>
      </c>
      <c r="AH262" s="59">
        <v>2871826</v>
      </c>
      <c r="AI262" s="59">
        <v>497562</v>
      </c>
      <c r="AJ262" s="59">
        <v>759</v>
      </c>
      <c r="AK262" s="59">
        <v>705874</v>
      </c>
      <c r="AL262" s="59">
        <v>1595894</v>
      </c>
      <c r="AM262" s="59">
        <v>0</v>
      </c>
      <c r="AN262" s="59">
        <v>0</v>
      </c>
      <c r="AO262" s="59">
        <v>0</v>
      </c>
      <c r="AP262" s="59">
        <v>0</v>
      </c>
      <c r="AQ262" s="59">
        <v>190705</v>
      </c>
      <c r="AR262" s="59">
        <v>1382015</v>
      </c>
      <c r="AS262" s="59">
        <v>0</v>
      </c>
      <c r="AT262" s="59">
        <v>0</v>
      </c>
      <c r="AU262" s="59">
        <v>804</v>
      </c>
      <c r="AV262" s="80">
        <v>0</v>
      </c>
      <c r="AW262" s="79">
        <f t="shared" si="100"/>
        <v>0</v>
      </c>
      <c r="AX262" s="59">
        <v>0</v>
      </c>
      <c r="AY262" s="59">
        <v>0</v>
      </c>
      <c r="AZ262" s="59">
        <v>0</v>
      </c>
      <c r="BA262" s="59">
        <v>0</v>
      </c>
      <c r="BB262" s="59">
        <v>0</v>
      </c>
      <c r="BC262" s="59">
        <v>0</v>
      </c>
      <c r="BD262" s="59">
        <v>0</v>
      </c>
      <c r="BE262" s="59">
        <v>0</v>
      </c>
      <c r="BF262" s="59">
        <v>0</v>
      </c>
      <c r="BG262" s="59">
        <v>0</v>
      </c>
      <c r="BH262" s="59">
        <v>0</v>
      </c>
      <c r="BI262" s="59">
        <v>0</v>
      </c>
      <c r="BJ262" s="59">
        <v>0</v>
      </c>
      <c r="BK262" s="59">
        <v>0</v>
      </c>
      <c r="BL262" s="59">
        <v>0</v>
      </c>
      <c r="BM262" s="4">
        <v>705074</v>
      </c>
      <c r="BN262" s="32">
        <f t="shared" si="114"/>
        <v>559.58253968253973</v>
      </c>
      <c r="BO262" s="281"/>
      <c r="BP262" s="4">
        <v>-1342000</v>
      </c>
      <c r="BQ262" s="4">
        <v>57775472</v>
      </c>
      <c r="BR262" s="4">
        <v>57138544</v>
      </c>
      <c r="BS262" s="4">
        <v>1217.56006</v>
      </c>
      <c r="BT262" s="4">
        <v>1260</v>
      </c>
      <c r="BV262" s="175">
        <f t="shared" si="103"/>
        <v>-1.1717980361174403</v>
      </c>
    </row>
    <row r="263" spans="1:74" x14ac:dyDescent="0.25">
      <c r="A263" s="76" t="s">
        <v>153</v>
      </c>
      <c r="B263" s="255"/>
      <c r="C263" s="68">
        <v>0</v>
      </c>
      <c r="D263" s="141">
        <v>1997</v>
      </c>
      <c r="E263" s="77">
        <v>29</v>
      </c>
      <c r="F263" s="59">
        <v>4400763</v>
      </c>
      <c r="G263" s="59">
        <v>299901</v>
      </c>
      <c r="H263" s="179">
        <f t="shared" si="122"/>
        <v>7.3131209974878458E-2</v>
      </c>
      <c r="I263" s="59">
        <f t="shared" si="101"/>
        <v>4100862</v>
      </c>
      <c r="J263" s="59"/>
      <c r="K263" s="59">
        <f t="shared" si="95"/>
        <v>4100862</v>
      </c>
      <c r="L263" s="59">
        <f t="shared" si="96"/>
        <v>3246.9216152019003</v>
      </c>
      <c r="M263" s="59"/>
      <c r="N263" s="59"/>
      <c r="O263" s="59">
        <v>26874</v>
      </c>
      <c r="P263" s="13">
        <f t="shared" si="97"/>
        <v>6.553256364149781E-3</v>
      </c>
      <c r="Q263" s="59">
        <v>67898</v>
      </c>
      <c r="R263" s="79">
        <f t="shared" si="98"/>
        <v>1.6557006795156724E-2</v>
      </c>
      <c r="S263" s="73">
        <f t="shared" si="130"/>
        <v>1045874</v>
      </c>
      <c r="T263" s="281">
        <f t="shared" si="102"/>
        <v>828.08709422011088</v>
      </c>
      <c r="U263" s="281"/>
      <c r="V263" s="131">
        <f t="shared" si="99"/>
        <v>0.25503759941202608</v>
      </c>
      <c r="W263" s="54"/>
      <c r="X263" s="59">
        <v>0</v>
      </c>
      <c r="Y263" s="59">
        <v>0</v>
      </c>
      <c r="Z263" s="59">
        <v>0</v>
      </c>
      <c r="AA263" s="59">
        <v>0</v>
      </c>
      <c r="AB263" s="59">
        <v>0</v>
      </c>
      <c r="AC263" s="59">
        <v>0</v>
      </c>
      <c r="AD263" s="59">
        <v>0</v>
      </c>
      <c r="AE263" s="59">
        <v>0</v>
      </c>
      <c r="AF263" s="59">
        <v>418888</v>
      </c>
      <c r="AG263" s="59">
        <v>291192</v>
      </c>
      <c r="AH263" s="59">
        <v>2332336</v>
      </c>
      <c r="AI263" s="59">
        <v>105740</v>
      </c>
      <c r="AJ263" s="59">
        <v>-202</v>
      </c>
      <c r="AK263" s="59">
        <v>814492</v>
      </c>
      <c r="AL263" s="59">
        <v>2068427</v>
      </c>
      <c r="AM263" s="59">
        <v>0</v>
      </c>
      <c r="AN263" s="59">
        <v>0</v>
      </c>
      <c r="AO263" s="59">
        <v>0</v>
      </c>
      <c r="AP263" s="59">
        <v>0</v>
      </c>
      <c r="AQ263" s="59">
        <v>209194</v>
      </c>
      <c r="AR263" s="59">
        <v>1118882</v>
      </c>
      <c r="AS263" s="59">
        <v>41</v>
      </c>
      <c r="AT263" s="59">
        <v>0</v>
      </c>
      <c r="AU263" s="59">
        <v>1989</v>
      </c>
      <c r="AV263" s="80">
        <v>0</v>
      </c>
      <c r="AW263" s="79">
        <f t="shared" si="100"/>
        <v>0</v>
      </c>
      <c r="AX263" s="59">
        <v>0</v>
      </c>
      <c r="AY263" s="59">
        <v>0</v>
      </c>
      <c r="AZ263" s="59">
        <v>0</v>
      </c>
      <c r="BA263" s="59">
        <v>0</v>
      </c>
      <c r="BB263" s="59">
        <v>0</v>
      </c>
      <c r="BC263" s="59">
        <v>0</v>
      </c>
      <c r="BD263" s="59">
        <v>0</v>
      </c>
      <c r="BE263" s="59">
        <v>0</v>
      </c>
      <c r="BF263" s="59">
        <v>0</v>
      </c>
      <c r="BG263" s="59">
        <v>0</v>
      </c>
      <c r="BH263" s="59">
        <v>0</v>
      </c>
      <c r="BI263" s="59">
        <v>0</v>
      </c>
      <c r="BJ263" s="59">
        <v>0</v>
      </c>
      <c r="BK263" s="59">
        <v>0</v>
      </c>
      <c r="BL263" s="59">
        <v>0</v>
      </c>
      <c r="BM263" s="4">
        <v>1624762</v>
      </c>
      <c r="BN263" s="32">
        <f t="shared" si="114"/>
        <v>1286.43072050673</v>
      </c>
      <c r="BO263" s="281"/>
      <c r="BP263" s="4">
        <v>1860695</v>
      </c>
      <c r="BQ263" s="4">
        <v>50462816</v>
      </c>
      <c r="BR263" s="4">
        <v>53948272</v>
      </c>
      <c r="BS263" s="4">
        <v>1217.56006</v>
      </c>
      <c r="BT263" s="4">
        <v>1263</v>
      </c>
      <c r="BV263" s="175">
        <f t="shared" si="103"/>
        <v>-1.1706089749149564</v>
      </c>
    </row>
    <row r="264" spans="1:74" x14ac:dyDescent="0.25">
      <c r="A264" s="76" t="s">
        <v>154</v>
      </c>
      <c r="B264" s="255"/>
      <c r="C264" s="68">
        <v>0</v>
      </c>
      <c r="D264" s="141">
        <v>1998</v>
      </c>
      <c r="E264" s="77">
        <v>29</v>
      </c>
      <c r="F264" s="59">
        <v>5778509</v>
      </c>
      <c r="G264" s="59">
        <v>949123</v>
      </c>
      <c r="H264" s="179">
        <f t="shared" si="122"/>
        <v>0.19653078051744052</v>
      </c>
      <c r="I264" s="59">
        <f t="shared" si="101"/>
        <v>4829386</v>
      </c>
      <c r="J264" s="59"/>
      <c r="K264" s="59">
        <f t="shared" si="95"/>
        <v>4829386</v>
      </c>
      <c r="L264" s="59">
        <f t="shared" si="96"/>
        <v>3823.7418844022168</v>
      </c>
      <c r="M264" s="59"/>
      <c r="N264" s="59"/>
      <c r="O264" s="59">
        <v>35200</v>
      </c>
      <c r="P264" s="13">
        <f t="shared" si="97"/>
        <v>7.2887112357554358E-3</v>
      </c>
      <c r="Q264" s="59">
        <v>27379</v>
      </c>
      <c r="R264" s="79">
        <f t="shared" si="98"/>
        <v>5.6692507080610246E-3</v>
      </c>
      <c r="S264" s="73">
        <f t="shared" si="130"/>
        <v>982264</v>
      </c>
      <c r="T264" s="281">
        <f t="shared" si="102"/>
        <v>777.72288202692005</v>
      </c>
      <c r="U264" s="281"/>
      <c r="V264" s="131">
        <f t="shared" si="99"/>
        <v>0.20339314355903629</v>
      </c>
      <c r="W264" s="54"/>
      <c r="X264" s="59">
        <v>0</v>
      </c>
      <c r="Y264" s="59">
        <v>0</v>
      </c>
      <c r="Z264" s="59">
        <v>0</v>
      </c>
      <c r="AA264" s="59">
        <v>0</v>
      </c>
      <c r="AB264" s="59">
        <v>0</v>
      </c>
      <c r="AC264" s="59">
        <v>0</v>
      </c>
      <c r="AD264" s="59">
        <v>0</v>
      </c>
      <c r="AE264" s="59">
        <v>0</v>
      </c>
      <c r="AF264" s="59">
        <v>273531</v>
      </c>
      <c r="AG264" s="59">
        <v>209611</v>
      </c>
      <c r="AH264" s="59">
        <v>3339942</v>
      </c>
      <c r="AI264" s="59">
        <v>97785</v>
      </c>
      <c r="AJ264" s="59">
        <v>217</v>
      </c>
      <c r="AK264" s="59">
        <v>1108681</v>
      </c>
      <c r="AL264" s="59">
        <v>2438567</v>
      </c>
      <c r="AM264" s="59">
        <v>0</v>
      </c>
      <c r="AN264" s="59">
        <v>0</v>
      </c>
      <c r="AO264" s="59">
        <v>0</v>
      </c>
      <c r="AP264" s="59">
        <v>0</v>
      </c>
      <c r="AQ264" s="59">
        <v>170822</v>
      </c>
      <c r="AR264" s="59">
        <v>1921988</v>
      </c>
      <c r="AS264" s="59">
        <v>0</v>
      </c>
      <c r="AT264" s="59">
        <v>31</v>
      </c>
      <c r="AU264" s="59">
        <v>1877</v>
      </c>
      <c r="AV264" s="80">
        <v>0</v>
      </c>
      <c r="AW264" s="79">
        <f t="shared" si="100"/>
        <v>0</v>
      </c>
      <c r="AX264" s="59">
        <v>0</v>
      </c>
      <c r="AY264" s="59">
        <v>0</v>
      </c>
      <c r="AZ264" s="59">
        <v>0</v>
      </c>
      <c r="BA264" s="59">
        <v>0</v>
      </c>
      <c r="BB264" s="59">
        <v>0</v>
      </c>
      <c r="BC264" s="59">
        <v>0</v>
      </c>
      <c r="BD264" s="59">
        <v>0</v>
      </c>
      <c r="BE264" s="59">
        <v>0</v>
      </c>
      <c r="BF264" s="59">
        <v>0</v>
      </c>
      <c r="BG264" s="59">
        <v>0</v>
      </c>
      <c r="BH264" s="59">
        <v>0</v>
      </c>
      <c r="BI264" s="59">
        <v>0</v>
      </c>
      <c r="BJ264" s="59">
        <v>0</v>
      </c>
      <c r="BK264" s="59">
        <v>0</v>
      </c>
      <c r="BL264" s="59">
        <v>0</v>
      </c>
      <c r="BM264" s="4">
        <v>1239828</v>
      </c>
      <c r="BN264" s="32">
        <f t="shared" si="114"/>
        <v>981.65320665083141</v>
      </c>
      <c r="BO264" s="281"/>
      <c r="BP264" s="4">
        <v>2920451</v>
      </c>
      <c r="BQ264" s="4">
        <v>84148000</v>
      </c>
      <c r="BR264" s="4">
        <v>88308280</v>
      </c>
      <c r="BS264" s="4">
        <v>1217.56006</v>
      </c>
      <c r="BT264" s="4">
        <v>1263</v>
      </c>
      <c r="BV264" s="175">
        <f t="shared" si="103"/>
        <v>-1.1706089749149564</v>
      </c>
    </row>
    <row r="265" spans="1:74" x14ac:dyDescent="0.25">
      <c r="A265" s="76" t="s">
        <v>153</v>
      </c>
      <c r="B265" s="255"/>
      <c r="C265" s="68">
        <v>0</v>
      </c>
      <c r="D265" s="141">
        <v>1999</v>
      </c>
      <c r="E265" s="77">
        <v>29</v>
      </c>
      <c r="F265" s="59">
        <v>7011782</v>
      </c>
      <c r="G265" s="59">
        <v>2601671</v>
      </c>
      <c r="H265" s="179">
        <f t="shared" si="122"/>
        <v>0.58993322390298109</v>
      </c>
      <c r="I265" s="59">
        <f t="shared" si="101"/>
        <v>4410111</v>
      </c>
      <c r="J265" s="59"/>
      <c r="K265" s="59">
        <f t="shared" si="95"/>
        <v>4410111</v>
      </c>
      <c r="L265" s="59">
        <f t="shared" si="96"/>
        <v>3141.1047008547007</v>
      </c>
      <c r="M265" s="59"/>
      <c r="N265" s="59"/>
      <c r="O265" s="59">
        <v>22678</v>
      </c>
      <c r="P265" s="13">
        <f t="shared" si="97"/>
        <v>5.1422741967265678E-3</v>
      </c>
      <c r="Q265" s="59">
        <v>26167</v>
      </c>
      <c r="R265" s="79">
        <f t="shared" si="98"/>
        <v>5.9334107463508284E-3</v>
      </c>
      <c r="S265" s="73">
        <f t="shared" si="130"/>
        <v>1029853</v>
      </c>
      <c r="T265" s="281">
        <f t="shared" si="102"/>
        <v>733.51353276353279</v>
      </c>
      <c r="U265" s="281"/>
      <c r="V265" s="131">
        <f t="shared" si="99"/>
        <v>0.23352087963318838</v>
      </c>
      <c r="W265" s="54"/>
      <c r="X265" s="59">
        <v>0</v>
      </c>
      <c r="Y265" s="59">
        <v>0</v>
      </c>
      <c r="Z265" s="59">
        <v>0</v>
      </c>
      <c r="AA265" s="59">
        <v>0</v>
      </c>
      <c r="AB265" s="59">
        <v>0</v>
      </c>
      <c r="AC265" s="59">
        <v>0</v>
      </c>
      <c r="AD265" s="59">
        <v>0</v>
      </c>
      <c r="AE265" s="59">
        <v>0</v>
      </c>
      <c r="AF265" s="59">
        <v>239042</v>
      </c>
      <c r="AG265" s="59">
        <v>162378</v>
      </c>
      <c r="AH265" s="59">
        <v>2949091</v>
      </c>
      <c r="AI265" s="59">
        <v>121680</v>
      </c>
      <c r="AJ265" s="59">
        <v>156</v>
      </c>
      <c r="AK265" s="59">
        <v>793160</v>
      </c>
      <c r="AL265" s="59">
        <v>4062691</v>
      </c>
      <c r="AM265" s="59">
        <v>0</v>
      </c>
      <c r="AN265" s="59">
        <v>0</v>
      </c>
      <c r="AO265" s="59">
        <v>0</v>
      </c>
      <c r="AP265" s="59">
        <v>0</v>
      </c>
      <c r="AQ265" s="59">
        <v>143124</v>
      </c>
      <c r="AR265" s="59">
        <v>1870042</v>
      </c>
      <c r="AS265" s="59">
        <v>0</v>
      </c>
      <c r="AT265" s="59">
        <v>0</v>
      </c>
      <c r="AU265" s="59">
        <v>1831</v>
      </c>
      <c r="AV265" s="80">
        <v>0</v>
      </c>
      <c r="AW265" s="79">
        <f t="shared" si="100"/>
        <v>0</v>
      </c>
      <c r="AX265" s="59">
        <v>0</v>
      </c>
      <c r="AY265" s="59">
        <v>0</v>
      </c>
      <c r="AZ265" s="59">
        <v>0</v>
      </c>
      <c r="BA265" s="59">
        <v>0</v>
      </c>
      <c r="BB265" s="59">
        <v>0</v>
      </c>
      <c r="BC265" s="59">
        <v>0</v>
      </c>
      <c r="BD265" s="59">
        <v>0</v>
      </c>
      <c r="BE265" s="59">
        <v>0</v>
      </c>
      <c r="BF265" s="59">
        <v>0</v>
      </c>
      <c r="BG265" s="59">
        <v>0</v>
      </c>
      <c r="BH265" s="59">
        <v>0</v>
      </c>
      <c r="BI265" s="59">
        <v>0</v>
      </c>
      <c r="BJ265" s="59">
        <v>0</v>
      </c>
      <c r="BK265" s="59">
        <v>0</v>
      </c>
      <c r="BL265" s="59">
        <v>0</v>
      </c>
      <c r="BM265" s="4">
        <v>1671879</v>
      </c>
      <c r="BN265" s="32">
        <f t="shared" si="114"/>
        <v>1190.7970085470085</v>
      </c>
      <c r="BO265" s="281"/>
      <c r="BP265" s="4">
        <v>838956</v>
      </c>
      <c r="BQ265" s="4">
        <v>298827008</v>
      </c>
      <c r="BR265" s="4">
        <v>301337856</v>
      </c>
      <c r="BS265" s="4">
        <v>1231.8699999999999</v>
      </c>
      <c r="BT265" s="4">
        <v>1404</v>
      </c>
      <c r="BV265" s="175">
        <f t="shared" si="103"/>
        <v>-1.1118490264423939</v>
      </c>
    </row>
    <row r="266" spans="1:74" x14ac:dyDescent="0.25">
      <c r="A266" s="76" t="s">
        <v>153</v>
      </c>
      <c r="B266" s="255"/>
      <c r="C266" s="68">
        <v>0</v>
      </c>
      <c r="D266" s="141">
        <v>2000</v>
      </c>
      <c r="E266" s="77">
        <v>29</v>
      </c>
      <c r="F266" s="59">
        <v>5806751</v>
      </c>
      <c r="G266" s="59">
        <v>1799220</v>
      </c>
      <c r="H266" s="179">
        <f t="shared" si="122"/>
        <v>0.44895972108512699</v>
      </c>
      <c r="I266" s="59">
        <f t="shared" si="101"/>
        <v>4007531</v>
      </c>
      <c r="J266" s="59"/>
      <c r="K266" s="59">
        <f t="shared" si="95"/>
        <v>4007531</v>
      </c>
      <c r="L266" s="59">
        <f t="shared" si="96"/>
        <v>2854.3668091168092</v>
      </c>
      <c r="M266" s="59"/>
      <c r="N266" s="59"/>
      <c r="O266" s="59">
        <v>80677</v>
      </c>
      <c r="P266" s="13">
        <f t="shared" si="97"/>
        <v>2.0131347705108209E-2</v>
      </c>
      <c r="Q266" s="59">
        <v>0</v>
      </c>
      <c r="R266" s="79">
        <f t="shared" si="98"/>
        <v>0</v>
      </c>
      <c r="S266" s="73">
        <f t="shared" si="130"/>
        <v>576343</v>
      </c>
      <c r="T266" s="281">
        <f t="shared" si="102"/>
        <v>410.50071225071224</v>
      </c>
      <c r="U266" s="281"/>
      <c r="V266" s="131">
        <f t="shared" si="99"/>
        <v>0.14381498234199561</v>
      </c>
      <c r="W266" s="54"/>
      <c r="X266" s="59">
        <v>0</v>
      </c>
      <c r="Y266" s="59">
        <v>0</v>
      </c>
      <c r="Z266" s="59">
        <v>0</v>
      </c>
      <c r="AA266" s="59">
        <v>0</v>
      </c>
      <c r="AB266" s="59">
        <v>0</v>
      </c>
      <c r="AC266" s="59">
        <v>0</v>
      </c>
      <c r="AD266" s="59">
        <v>0</v>
      </c>
      <c r="AE266" s="59">
        <v>0</v>
      </c>
      <c r="AF266" s="59">
        <v>80887</v>
      </c>
      <c r="AG266" s="59">
        <v>211485</v>
      </c>
      <c r="AH266" s="59">
        <v>3169731</v>
      </c>
      <c r="AI266" s="59">
        <v>93006</v>
      </c>
      <c r="AJ266" s="59">
        <v>651</v>
      </c>
      <c r="AK266" s="59">
        <v>1116472</v>
      </c>
      <c r="AL266" s="59">
        <v>2637020</v>
      </c>
      <c r="AM266" s="59">
        <v>0</v>
      </c>
      <c r="AN266" s="59">
        <v>0</v>
      </c>
      <c r="AO266" s="59">
        <v>0</v>
      </c>
      <c r="AP266" s="59">
        <v>0</v>
      </c>
      <c r="AQ266" s="59">
        <v>99242</v>
      </c>
      <c r="AR266" s="59">
        <v>1747463</v>
      </c>
      <c r="AS266" s="59">
        <v>0</v>
      </c>
      <c r="AT266" s="59">
        <v>0</v>
      </c>
      <c r="AU266" s="59">
        <v>1305</v>
      </c>
      <c r="AV266" s="80">
        <v>0</v>
      </c>
      <c r="AW266" s="79">
        <f t="shared" si="100"/>
        <v>0</v>
      </c>
      <c r="AX266" s="59">
        <v>0</v>
      </c>
      <c r="AY266" s="59">
        <v>0</v>
      </c>
      <c r="AZ266" s="59">
        <v>0</v>
      </c>
      <c r="BA266" s="59">
        <v>0</v>
      </c>
      <c r="BB266" s="59">
        <v>0</v>
      </c>
      <c r="BC266" s="59">
        <v>0</v>
      </c>
      <c r="BD266" s="59">
        <v>0</v>
      </c>
      <c r="BE266" s="59">
        <v>0</v>
      </c>
      <c r="BF266" s="59">
        <v>0</v>
      </c>
      <c r="BG266" s="59">
        <v>0</v>
      </c>
      <c r="BH266" s="59">
        <v>0</v>
      </c>
      <c r="BI266" s="59">
        <v>0</v>
      </c>
      <c r="BJ266" s="59">
        <v>0</v>
      </c>
      <c r="BK266" s="59">
        <v>0</v>
      </c>
      <c r="BL266" s="59">
        <v>0</v>
      </c>
      <c r="BM266" s="4">
        <v>467212</v>
      </c>
      <c r="BN266" s="32">
        <f t="shared" si="114"/>
        <v>332.77207977207979</v>
      </c>
      <c r="BO266" s="281"/>
      <c r="BP266" s="4">
        <v>-1728495</v>
      </c>
      <c r="BQ266" s="4">
        <v>147615568</v>
      </c>
      <c r="BR266" s="4">
        <v>146354272</v>
      </c>
      <c r="BS266" s="4">
        <v>1224.2299800000001</v>
      </c>
      <c r="BT266" s="4">
        <v>1404</v>
      </c>
      <c r="BV266" s="175">
        <f t="shared" si="103"/>
        <v>-1.1149596671752739</v>
      </c>
    </row>
    <row r="267" spans="1:74" x14ac:dyDescent="0.25">
      <c r="A267" s="76" t="s">
        <v>153</v>
      </c>
      <c r="B267" s="255"/>
      <c r="C267" s="68">
        <v>0</v>
      </c>
      <c r="D267" s="141">
        <v>2001</v>
      </c>
      <c r="E267" s="77">
        <v>29</v>
      </c>
      <c r="F267" s="59">
        <v>4198529</v>
      </c>
      <c r="G267" s="59">
        <v>611032</v>
      </c>
      <c r="H267" s="179">
        <f t="shared" si="122"/>
        <v>0.17032265114089293</v>
      </c>
      <c r="I267" s="59">
        <f t="shared" si="101"/>
        <v>3587497</v>
      </c>
      <c r="J267" s="59"/>
      <c r="K267" s="59">
        <f t="shared" ref="K267:K330" si="131">I267-AV267</f>
        <v>3587497</v>
      </c>
      <c r="L267" s="59">
        <f t="shared" ref="L267:L330" si="132">K267/BT267</f>
        <v>2347.8383507853405</v>
      </c>
      <c r="M267" s="59"/>
      <c r="N267" s="59"/>
      <c r="O267" s="59">
        <v>156807</v>
      </c>
      <c r="P267" s="13">
        <f t="shared" ref="P267:P330" si="133">O267/I267</f>
        <v>4.3709304844017985E-2</v>
      </c>
      <c r="Q267" s="59">
        <v>52200</v>
      </c>
      <c r="R267" s="79">
        <f t="shared" ref="R267:R330" si="134">Q267/I267</f>
        <v>1.4550534815778244E-2</v>
      </c>
      <c r="S267" s="73">
        <f t="shared" si="130"/>
        <v>758398</v>
      </c>
      <c r="T267" s="281">
        <f t="shared" si="102"/>
        <v>496.33376963350787</v>
      </c>
      <c r="U267" s="281"/>
      <c r="V267" s="131">
        <f t="shared" ref="V267:V330" si="135">S267/K267</f>
        <v>0.21140031615357449</v>
      </c>
      <c r="W267" s="54"/>
      <c r="X267" s="59">
        <v>0</v>
      </c>
      <c r="Y267" s="59">
        <v>0</v>
      </c>
      <c r="Z267" s="59">
        <v>0</v>
      </c>
      <c r="AA267" s="59">
        <v>0</v>
      </c>
      <c r="AB267" s="59">
        <v>0</v>
      </c>
      <c r="AC267" s="59">
        <v>0</v>
      </c>
      <c r="AD267" s="59">
        <v>0</v>
      </c>
      <c r="AE267" s="59">
        <v>0</v>
      </c>
      <c r="AF267" s="59">
        <v>44357</v>
      </c>
      <c r="AG267" s="59">
        <v>191287</v>
      </c>
      <c r="AH267" s="59">
        <v>2456144</v>
      </c>
      <c r="AI267" s="59">
        <v>99844</v>
      </c>
      <c r="AJ267" s="59">
        <v>1940</v>
      </c>
      <c r="AK267" s="59">
        <v>836602</v>
      </c>
      <c r="AL267" s="59">
        <v>1742385</v>
      </c>
      <c r="AM267" s="59">
        <v>0</v>
      </c>
      <c r="AN267" s="59">
        <v>0</v>
      </c>
      <c r="AO267" s="59">
        <v>0</v>
      </c>
      <c r="AP267" s="59">
        <v>0</v>
      </c>
      <c r="AQ267" s="59">
        <v>117651</v>
      </c>
      <c r="AR267" s="59">
        <v>1328345</v>
      </c>
      <c r="AS267" s="59">
        <v>44</v>
      </c>
      <c r="AT267" s="59">
        <v>0</v>
      </c>
      <c r="AU267" s="59">
        <v>22</v>
      </c>
      <c r="AV267" s="80">
        <v>0</v>
      </c>
      <c r="AW267" s="79">
        <f t="shared" ref="AW267:AW330" si="136">AV267/(AV267+I267)</f>
        <v>0</v>
      </c>
      <c r="AX267" s="59">
        <v>0</v>
      </c>
      <c r="AY267" s="59">
        <v>0</v>
      </c>
      <c r="AZ267" s="59">
        <v>0</v>
      </c>
      <c r="BA267" s="59">
        <v>0</v>
      </c>
      <c r="BB267" s="59">
        <v>0</v>
      </c>
      <c r="BC267" s="59">
        <v>0</v>
      </c>
      <c r="BD267" s="59">
        <v>0</v>
      </c>
      <c r="BE267" s="59">
        <v>0</v>
      </c>
      <c r="BF267" s="59">
        <v>0</v>
      </c>
      <c r="BG267" s="59">
        <v>0</v>
      </c>
      <c r="BH267" s="59">
        <v>0</v>
      </c>
      <c r="BI267" s="59">
        <v>0</v>
      </c>
      <c r="BJ267" s="59">
        <v>0</v>
      </c>
      <c r="BK267" s="59">
        <v>0</v>
      </c>
      <c r="BL267" s="59">
        <v>0</v>
      </c>
      <c r="BM267" s="4">
        <v>479194</v>
      </c>
      <c r="BN267" s="32">
        <f t="shared" si="114"/>
        <v>313.60863874345551</v>
      </c>
      <c r="BO267" s="281"/>
      <c r="BP267" s="4">
        <v>5848232</v>
      </c>
      <c r="BQ267" s="4">
        <v>150795136</v>
      </c>
      <c r="BR267" s="4">
        <v>157122560</v>
      </c>
      <c r="BS267" s="4">
        <v>1232.3199500000001</v>
      </c>
      <c r="BT267" s="4">
        <v>1528</v>
      </c>
      <c r="BV267" s="175">
        <f t="shared" si="103"/>
        <v>-1.0693492383683929</v>
      </c>
    </row>
    <row r="268" spans="1:74" x14ac:dyDescent="0.25">
      <c r="A268" s="76" t="s">
        <v>153</v>
      </c>
      <c r="B268" s="255"/>
      <c r="C268" s="68">
        <v>0</v>
      </c>
      <c r="D268" s="141">
        <v>2002</v>
      </c>
      <c r="E268" s="77">
        <v>29</v>
      </c>
      <c r="F268" s="59">
        <v>4541378</v>
      </c>
      <c r="G268" s="59">
        <v>690547</v>
      </c>
      <c r="H268" s="179">
        <f t="shared" si="122"/>
        <v>0.17932415107284636</v>
      </c>
      <c r="I268" s="59">
        <f t="shared" ref="I268:I331" si="137">F268-G268</f>
        <v>3850831</v>
      </c>
      <c r="J268" s="59"/>
      <c r="K268" s="59">
        <f t="shared" si="131"/>
        <v>3850831</v>
      </c>
      <c r="L268" s="59">
        <f t="shared" si="132"/>
        <v>2400.7674563591022</v>
      </c>
      <c r="M268" s="59"/>
      <c r="N268" s="59"/>
      <c r="O268" s="59">
        <v>205376</v>
      </c>
      <c r="P268" s="13">
        <f t="shared" si="133"/>
        <v>5.333290398877541E-2</v>
      </c>
      <c r="Q268" s="59">
        <v>37044</v>
      </c>
      <c r="R268" s="79">
        <f t="shared" si="134"/>
        <v>9.6197418167663033E-3</v>
      </c>
      <c r="S268" s="73">
        <f t="shared" si="130"/>
        <v>915479</v>
      </c>
      <c r="T268" s="281">
        <f t="shared" ref="T268:T331" si="138">S268/BT268</f>
        <v>570.747506234414</v>
      </c>
      <c r="U268" s="281"/>
      <c r="V268" s="131">
        <f t="shared" si="135"/>
        <v>0.23773543944151276</v>
      </c>
      <c r="W268" s="54"/>
      <c r="X268" s="59">
        <v>0</v>
      </c>
      <c r="Y268" s="59">
        <v>0</v>
      </c>
      <c r="Z268" s="59">
        <v>0</v>
      </c>
      <c r="AA268" s="59">
        <v>0</v>
      </c>
      <c r="AB268" s="59">
        <v>0</v>
      </c>
      <c r="AC268" s="59">
        <v>0</v>
      </c>
      <c r="AD268" s="59">
        <v>0</v>
      </c>
      <c r="AE268" s="59">
        <v>0</v>
      </c>
      <c r="AF268" s="59">
        <v>3364</v>
      </c>
      <c r="AG268" s="59">
        <v>160939</v>
      </c>
      <c r="AH268" s="59">
        <v>2572964</v>
      </c>
      <c r="AI268" s="59">
        <v>211567</v>
      </c>
      <c r="AJ268" s="59">
        <v>0</v>
      </c>
      <c r="AK268" s="59">
        <v>957333</v>
      </c>
      <c r="AL268" s="59">
        <v>1968414</v>
      </c>
      <c r="AM268" s="59">
        <v>0</v>
      </c>
      <c r="AN268" s="59">
        <v>0</v>
      </c>
      <c r="AO268" s="59">
        <v>0</v>
      </c>
      <c r="AP268" s="59">
        <v>0</v>
      </c>
      <c r="AQ268" s="59">
        <v>116604</v>
      </c>
      <c r="AR268" s="59">
        <v>1242815</v>
      </c>
      <c r="AS268" s="59">
        <v>39</v>
      </c>
      <c r="AT268" s="59">
        <v>0</v>
      </c>
      <c r="AU268" s="59">
        <v>271</v>
      </c>
      <c r="AV268" s="80">
        <v>0</v>
      </c>
      <c r="AW268" s="79">
        <f t="shared" si="136"/>
        <v>0</v>
      </c>
      <c r="AX268" s="59">
        <v>0</v>
      </c>
      <c r="AY268" s="59">
        <v>0</v>
      </c>
      <c r="AZ268" s="59">
        <v>0</v>
      </c>
      <c r="BA268" s="59">
        <v>0</v>
      </c>
      <c r="BB268" s="59">
        <v>0</v>
      </c>
      <c r="BC268" s="59">
        <v>0</v>
      </c>
      <c r="BD268" s="59">
        <v>0</v>
      </c>
      <c r="BE268" s="59">
        <v>0</v>
      </c>
      <c r="BF268" s="59">
        <v>0</v>
      </c>
      <c r="BG268" s="59">
        <v>0</v>
      </c>
      <c r="BH268" s="59">
        <v>0</v>
      </c>
      <c r="BI268" s="59">
        <v>0</v>
      </c>
      <c r="BJ268" s="59">
        <v>0</v>
      </c>
      <c r="BK268" s="59">
        <v>0</v>
      </c>
      <c r="BL268" s="59">
        <v>0</v>
      </c>
      <c r="BM268" s="4">
        <v>2628585</v>
      </c>
      <c r="BN268" s="32">
        <f t="shared" si="114"/>
        <v>1638.7687032418953</v>
      </c>
      <c r="BO268" s="281"/>
      <c r="BP268" s="4">
        <v>9467333</v>
      </c>
      <c r="BQ268" s="4">
        <v>169156688</v>
      </c>
      <c r="BR268" s="4">
        <v>181252608</v>
      </c>
      <c r="BS268" s="4">
        <v>1232.3199500000001</v>
      </c>
      <c r="BT268" s="4">
        <v>1604</v>
      </c>
      <c r="BV268" s="175">
        <f t="shared" ref="BV268:BV331" si="139">0.5*LN(BS268/BS$10)+0.5*LN(BT268/BT$10)</f>
        <v>-1.0450788290183957</v>
      </c>
    </row>
    <row r="269" spans="1:74" x14ac:dyDescent="0.25">
      <c r="A269" s="76" t="s">
        <v>153</v>
      </c>
      <c r="B269" s="255"/>
      <c r="C269" s="68">
        <v>0</v>
      </c>
      <c r="D269" s="141">
        <v>2003</v>
      </c>
      <c r="E269" s="77">
        <v>29</v>
      </c>
      <c r="F269" s="59">
        <v>7043243</v>
      </c>
      <c r="G269" s="59">
        <v>500855</v>
      </c>
      <c r="H269" s="179">
        <f t="shared" si="122"/>
        <v>7.655538008445846E-2</v>
      </c>
      <c r="I269" s="59">
        <f t="shared" si="137"/>
        <v>6542388</v>
      </c>
      <c r="J269" s="59"/>
      <c r="K269" s="59">
        <f t="shared" si="131"/>
        <v>6542388</v>
      </c>
      <c r="L269" s="59">
        <f t="shared" si="132"/>
        <v>3742.7848970251716</v>
      </c>
      <c r="M269" s="59"/>
      <c r="N269" s="59"/>
      <c r="O269" s="59">
        <v>234467</v>
      </c>
      <c r="P269" s="13">
        <f t="shared" si="133"/>
        <v>3.5838137389589242E-2</v>
      </c>
      <c r="Q269" s="59">
        <v>10944</v>
      </c>
      <c r="R269" s="79">
        <f t="shared" si="134"/>
        <v>1.6727836991630579E-3</v>
      </c>
      <c r="S269" s="73">
        <f t="shared" si="130"/>
        <v>1061096</v>
      </c>
      <c r="T269" s="281">
        <f t="shared" si="138"/>
        <v>607.03432494279173</v>
      </c>
      <c r="U269" s="281"/>
      <c r="V269" s="131">
        <f t="shared" si="135"/>
        <v>0.16218787390781469</v>
      </c>
      <c r="W269" s="54"/>
      <c r="X269" s="59">
        <v>0</v>
      </c>
      <c r="Y269" s="59">
        <v>0</v>
      </c>
      <c r="Z269" s="59">
        <v>0</v>
      </c>
      <c r="AA269" s="59">
        <v>0</v>
      </c>
      <c r="AB269" s="59">
        <v>0</v>
      </c>
      <c r="AC269" s="59">
        <v>0</v>
      </c>
      <c r="AD269" s="59">
        <v>0</v>
      </c>
      <c r="AE269" s="59">
        <v>0</v>
      </c>
      <c r="AF269" s="59">
        <v>131793</v>
      </c>
      <c r="AG269" s="59">
        <v>277835</v>
      </c>
      <c r="AH269" s="59">
        <v>4812472</v>
      </c>
      <c r="AI269" s="59">
        <v>147938</v>
      </c>
      <c r="AJ269" s="59">
        <v>193</v>
      </c>
      <c r="AK269" s="59">
        <v>2328616</v>
      </c>
      <c r="AL269" s="59">
        <v>2230771</v>
      </c>
      <c r="AM269" s="59">
        <v>0</v>
      </c>
      <c r="AN269" s="59">
        <v>0</v>
      </c>
      <c r="AO269" s="59">
        <v>0</v>
      </c>
      <c r="AP269" s="59">
        <v>0</v>
      </c>
      <c r="AQ269" s="59">
        <v>291423</v>
      </c>
      <c r="AR269" s="59">
        <v>2057829</v>
      </c>
      <c r="AS269" s="59">
        <v>0</v>
      </c>
      <c r="AT269" s="59">
        <v>0</v>
      </c>
      <c r="AU269" s="59">
        <v>254</v>
      </c>
      <c r="AV269" s="80">
        <v>0</v>
      </c>
      <c r="AW269" s="79">
        <f t="shared" si="136"/>
        <v>0</v>
      </c>
      <c r="AX269" s="59">
        <v>0</v>
      </c>
      <c r="AY269" s="59">
        <v>0</v>
      </c>
      <c r="AZ269" s="59">
        <v>0</v>
      </c>
      <c r="BA269" s="59">
        <v>0</v>
      </c>
      <c r="BB269" s="59">
        <v>0</v>
      </c>
      <c r="BC269" s="59">
        <v>0</v>
      </c>
      <c r="BD269" s="59">
        <v>0</v>
      </c>
      <c r="BE269" s="59">
        <v>0</v>
      </c>
      <c r="BF269" s="59">
        <v>0</v>
      </c>
      <c r="BG269" s="59">
        <v>0</v>
      </c>
      <c r="BH269" s="59">
        <v>0</v>
      </c>
      <c r="BI269" s="59">
        <v>0</v>
      </c>
      <c r="BJ269" s="59">
        <v>0</v>
      </c>
      <c r="BK269" s="59">
        <v>0</v>
      </c>
      <c r="BL269" s="59">
        <v>0</v>
      </c>
      <c r="BM269" s="4">
        <v>3142190</v>
      </c>
      <c r="BN269" s="32">
        <f t="shared" si="114"/>
        <v>1797.591533180778</v>
      </c>
      <c r="BO269" s="281"/>
      <c r="BP269" s="4">
        <v>-399477</v>
      </c>
      <c r="BQ269" s="4">
        <v>237035008</v>
      </c>
      <c r="BR269" s="4">
        <v>239777728</v>
      </c>
      <c r="BS269" s="4">
        <v>1232.2299800000001</v>
      </c>
      <c r="BT269" s="4">
        <v>1748</v>
      </c>
      <c r="BV269" s="175">
        <f t="shared" si="139"/>
        <v>-1.0021294507750571</v>
      </c>
    </row>
    <row r="270" spans="1:74" x14ac:dyDescent="0.25">
      <c r="A270" s="76" t="s">
        <v>155</v>
      </c>
      <c r="B270" s="255"/>
      <c r="C270" s="68">
        <v>0</v>
      </c>
      <c r="D270" s="141">
        <v>2004</v>
      </c>
      <c r="E270" s="77">
        <v>29</v>
      </c>
      <c r="F270" s="59">
        <v>8291331</v>
      </c>
      <c r="G270" s="59">
        <v>975699</v>
      </c>
      <c r="H270" s="179">
        <f t="shared" si="122"/>
        <v>0.13337179890951323</v>
      </c>
      <c r="I270" s="59">
        <f t="shared" si="137"/>
        <v>7315632</v>
      </c>
      <c r="J270" s="59"/>
      <c r="K270" s="59">
        <f t="shared" si="131"/>
        <v>7315632</v>
      </c>
      <c r="L270" s="59">
        <f t="shared" si="132"/>
        <v>4185.1441647597258</v>
      </c>
      <c r="M270" s="59"/>
      <c r="N270" s="59"/>
      <c r="O270" s="59">
        <v>259778</v>
      </c>
      <c r="P270" s="13">
        <f t="shared" si="133"/>
        <v>3.5509987380447784E-2</v>
      </c>
      <c r="Q270" s="59">
        <v>26100</v>
      </c>
      <c r="R270" s="79">
        <f t="shared" si="134"/>
        <v>3.5677026947227527E-3</v>
      </c>
      <c r="S270" s="73">
        <f t="shared" si="130"/>
        <v>1173479</v>
      </c>
      <c r="T270" s="281">
        <f t="shared" si="138"/>
        <v>671.32665903890165</v>
      </c>
      <c r="U270" s="281"/>
      <c r="V270" s="131">
        <f t="shared" si="135"/>
        <v>0.16040705710730119</v>
      </c>
      <c r="W270" s="54"/>
      <c r="X270" s="59">
        <v>0</v>
      </c>
      <c r="Y270" s="59">
        <v>0</v>
      </c>
      <c r="Z270" s="59">
        <v>0</v>
      </c>
      <c r="AA270" s="59">
        <v>0</v>
      </c>
      <c r="AB270" s="59">
        <v>0</v>
      </c>
      <c r="AC270" s="59">
        <v>0</v>
      </c>
      <c r="AD270" s="59">
        <v>0</v>
      </c>
      <c r="AE270" s="59">
        <v>0</v>
      </c>
      <c r="AF270" s="59">
        <v>29617</v>
      </c>
      <c r="AG270" s="59">
        <v>800677</v>
      </c>
      <c r="AH270" s="59">
        <v>5506981</v>
      </c>
      <c r="AI270" s="59">
        <v>135802</v>
      </c>
      <c r="AJ270" s="59">
        <v>1167</v>
      </c>
      <c r="AK270" s="59">
        <v>1465145</v>
      </c>
      <c r="AL270" s="59">
        <v>2784350</v>
      </c>
      <c r="AM270" s="59">
        <v>0</v>
      </c>
      <c r="AN270" s="59">
        <v>0</v>
      </c>
      <c r="AO270" s="59">
        <v>0</v>
      </c>
      <c r="AP270" s="59">
        <v>0</v>
      </c>
      <c r="AQ270" s="59">
        <v>318510</v>
      </c>
      <c r="AR270" s="59">
        <v>3105320</v>
      </c>
      <c r="AS270" s="59">
        <v>0</v>
      </c>
      <c r="AT270" s="59">
        <v>0</v>
      </c>
      <c r="AU270" s="59">
        <v>37</v>
      </c>
      <c r="AV270" s="80">
        <v>0</v>
      </c>
      <c r="AW270" s="79">
        <f t="shared" si="136"/>
        <v>0</v>
      </c>
      <c r="AX270" s="59">
        <v>0</v>
      </c>
      <c r="AY270" s="59">
        <v>0</v>
      </c>
      <c r="AZ270" s="59">
        <v>0</v>
      </c>
      <c r="BA270" s="59">
        <v>0</v>
      </c>
      <c r="BB270" s="59">
        <v>0</v>
      </c>
      <c r="BC270" s="59">
        <v>0</v>
      </c>
      <c r="BD270" s="59">
        <v>0</v>
      </c>
      <c r="BE270" s="59">
        <v>0</v>
      </c>
      <c r="BF270" s="59">
        <v>0</v>
      </c>
      <c r="BG270" s="59">
        <v>0</v>
      </c>
      <c r="BH270" s="59">
        <v>0</v>
      </c>
      <c r="BI270" s="59">
        <v>0</v>
      </c>
      <c r="BJ270" s="59">
        <v>0</v>
      </c>
      <c r="BK270" s="59">
        <v>0</v>
      </c>
      <c r="BL270" s="59">
        <v>0</v>
      </c>
      <c r="BM270" s="4">
        <v>3322682</v>
      </c>
      <c r="BN270" s="32">
        <f t="shared" si="114"/>
        <v>1900.8478260869565</v>
      </c>
      <c r="BO270" s="281"/>
      <c r="BP270" s="4">
        <v>-16729332</v>
      </c>
      <c r="BQ270" s="4">
        <v>266395536</v>
      </c>
      <c r="BR270" s="4">
        <v>252988896</v>
      </c>
      <c r="BS270" s="4">
        <v>1232.2299800000001</v>
      </c>
      <c r="BT270" s="4">
        <v>1748</v>
      </c>
      <c r="BV270" s="175">
        <f t="shared" si="139"/>
        <v>-1.0021294507750571</v>
      </c>
    </row>
    <row r="271" spans="1:74" x14ac:dyDescent="0.25">
      <c r="A271" s="76" t="s">
        <v>153</v>
      </c>
      <c r="B271" s="255"/>
      <c r="C271" s="68">
        <v>0</v>
      </c>
      <c r="D271" s="141">
        <v>2005</v>
      </c>
      <c r="E271" s="77">
        <v>29</v>
      </c>
      <c r="F271" s="59">
        <v>9230936</v>
      </c>
      <c r="G271" s="59">
        <v>-46287</v>
      </c>
      <c r="H271" s="179">
        <f t="shared" si="122"/>
        <v>-4.9893163072613428E-3</v>
      </c>
      <c r="I271" s="59">
        <f t="shared" si="137"/>
        <v>9277223</v>
      </c>
      <c r="J271" s="59"/>
      <c r="K271" s="59">
        <f t="shared" si="131"/>
        <v>9277223</v>
      </c>
      <c r="L271" s="59">
        <f t="shared" si="132"/>
        <v>5307.3358123569797</v>
      </c>
      <c r="M271" s="59"/>
      <c r="N271" s="59"/>
      <c r="O271" s="59">
        <v>323270</v>
      </c>
      <c r="P271" s="13">
        <f t="shared" si="133"/>
        <v>3.484555669298884E-2</v>
      </c>
      <c r="Q271" s="59">
        <v>5472</v>
      </c>
      <c r="R271" s="79">
        <f t="shared" si="134"/>
        <v>5.8983167700075762E-4</v>
      </c>
      <c r="S271" s="73">
        <f t="shared" si="130"/>
        <v>1623746</v>
      </c>
      <c r="T271" s="281">
        <f t="shared" si="138"/>
        <v>928.91647597254007</v>
      </c>
      <c r="U271" s="281"/>
      <c r="V271" s="131">
        <f t="shared" si="135"/>
        <v>0.17502500478860969</v>
      </c>
      <c r="W271" s="54"/>
      <c r="X271" s="59">
        <v>0</v>
      </c>
      <c r="Y271" s="59">
        <v>0</v>
      </c>
      <c r="Z271" s="59">
        <v>0</v>
      </c>
      <c r="AA271" s="59">
        <v>0</v>
      </c>
      <c r="AB271" s="59">
        <v>0</v>
      </c>
      <c r="AC271" s="59">
        <v>0</v>
      </c>
      <c r="AD271" s="59">
        <v>0</v>
      </c>
      <c r="AE271" s="59">
        <v>0</v>
      </c>
      <c r="AF271" s="59">
        <v>3874</v>
      </c>
      <c r="AG271" s="59">
        <v>1294414</v>
      </c>
      <c r="AH271" s="59">
        <v>6994759</v>
      </c>
      <c r="AI271" s="59">
        <v>88857</v>
      </c>
      <c r="AJ271" s="59">
        <v>942</v>
      </c>
      <c r="AK271" s="59">
        <v>1377823</v>
      </c>
      <c r="AL271" s="59">
        <v>2236177</v>
      </c>
      <c r="AM271" s="59">
        <v>0</v>
      </c>
      <c r="AN271" s="59">
        <v>0</v>
      </c>
      <c r="AO271" s="59">
        <v>0</v>
      </c>
      <c r="AP271" s="59">
        <v>0</v>
      </c>
      <c r="AQ271" s="59">
        <v>325160</v>
      </c>
      <c r="AR271" s="59">
        <v>4233164</v>
      </c>
      <c r="AS271" s="59">
        <v>501</v>
      </c>
      <c r="AT271" s="59">
        <v>0</v>
      </c>
      <c r="AU271" s="59">
        <v>0</v>
      </c>
      <c r="AV271" s="80">
        <v>0</v>
      </c>
      <c r="AW271" s="79">
        <f t="shared" si="136"/>
        <v>0</v>
      </c>
      <c r="AX271" s="59">
        <v>0</v>
      </c>
      <c r="AY271" s="59">
        <v>0</v>
      </c>
      <c r="AZ271" s="59">
        <v>0</v>
      </c>
      <c r="BA271" s="59">
        <v>0</v>
      </c>
      <c r="BB271" s="59">
        <v>0</v>
      </c>
      <c r="BC271" s="59">
        <v>0</v>
      </c>
      <c r="BD271" s="59">
        <v>0</v>
      </c>
      <c r="BE271" s="59">
        <v>0</v>
      </c>
      <c r="BF271" s="59">
        <v>0</v>
      </c>
      <c r="BG271" s="59">
        <v>0</v>
      </c>
      <c r="BH271" s="59">
        <v>0</v>
      </c>
      <c r="BI271" s="59">
        <v>0</v>
      </c>
      <c r="BJ271" s="59">
        <v>0</v>
      </c>
      <c r="BK271" s="59">
        <v>0</v>
      </c>
      <c r="BL271" s="59">
        <v>0</v>
      </c>
      <c r="BM271" s="4">
        <v>4190917</v>
      </c>
      <c r="BN271" s="32">
        <f t="shared" si="114"/>
        <v>2397.5497711670482</v>
      </c>
      <c r="BO271" s="281"/>
      <c r="BP271" s="4">
        <v>-22804468</v>
      </c>
      <c r="BQ271" s="4">
        <v>376606944</v>
      </c>
      <c r="BR271" s="4">
        <v>357993408</v>
      </c>
      <c r="BS271" s="4">
        <v>1232.1999499999999</v>
      </c>
      <c r="BT271" s="4">
        <v>1748</v>
      </c>
      <c r="BV271" s="175">
        <f t="shared" si="139"/>
        <v>-1.002141636148898</v>
      </c>
    </row>
    <row r="272" spans="1:74" ht="17.25" customHeight="1" x14ac:dyDescent="0.25">
      <c r="A272" s="76" t="s">
        <v>153</v>
      </c>
      <c r="B272" s="255"/>
      <c r="C272" s="68">
        <v>0</v>
      </c>
      <c r="D272" s="142">
        <v>2006</v>
      </c>
      <c r="E272" s="77">
        <v>29</v>
      </c>
      <c r="F272" s="59">
        <v>13220204</v>
      </c>
      <c r="G272" s="82">
        <v>7052911</v>
      </c>
      <c r="H272" s="179">
        <f t="shared" ref="H272:H296" si="140">G272/I272</f>
        <v>1.1435991447138965</v>
      </c>
      <c r="I272" s="59">
        <f t="shared" si="137"/>
        <v>6167293</v>
      </c>
      <c r="J272" s="59"/>
      <c r="K272" s="59">
        <f t="shared" si="131"/>
        <v>6167293</v>
      </c>
      <c r="L272" s="59">
        <f t="shared" si="132"/>
        <v>3528.1996567505721</v>
      </c>
      <c r="M272" s="59"/>
      <c r="N272" s="59"/>
      <c r="O272" s="59">
        <v>230777</v>
      </c>
      <c r="P272" s="13">
        <f t="shared" si="133"/>
        <v>3.7419496690038891E-2</v>
      </c>
      <c r="Q272" s="59">
        <v>31572</v>
      </c>
      <c r="R272" s="79">
        <f t="shared" si="134"/>
        <v>5.1192638326085695E-3</v>
      </c>
      <c r="S272" s="73">
        <f t="shared" ref="S272:S280" si="141">SUM(W272:AE272)</f>
        <v>615258</v>
      </c>
      <c r="T272" s="281">
        <f t="shared" si="138"/>
        <v>351.97826086956519</v>
      </c>
      <c r="U272" s="281"/>
      <c r="V272" s="131">
        <f t="shared" si="135"/>
        <v>9.9761435041273369E-2</v>
      </c>
      <c r="W272" s="126">
        <v>0</v>
      </c>
      <c r="Y272" s="126">
        <v>287537</v>
      </c>
      <c r="Z272" s="126">
        <v>261527</v>
      </c>
      <c r="AB272" s="126">
        <v>35956</v>
      </c>
      <c r="AC272" s="126">
        <v>-12880</v>
      </c>
      <c r="AD272" s="126">
        <v>43118</v>
      </c>
      <c r="AF272" s="59">
        <v>306</v>
      </c>
      <c r="AG272" s="59">
        <v>395464</v>
      </c>
      <c r="AH272" s="59">
        <v>4984131</v>
      </c>
      <c r="AI272" s="59">
        <v>41489</v>
      </c>
      <c r="AJ272" s="59">
        <v>17510</v>
      </c>
      <c r="AK272" s="59">
        <v>1150020</v>
      </c>
      <c r="AL272" s="59">
        <v>8236073</v>
      </c>
      <c r="AM272" s="126">
        <v>97949</v>
      </c>
      <c r="AN272" s="126">
        <v>381784</v>
      </c>
      <c r="AO272" s="126">
        <v>210827</v>
      </c>
      <c r="AP272"/>
      <c r="AQ272" s="59">
        <v>287739</v>
      </c>
      <c r="AR272" s="59">
        <v>2706329</v>
      </c>
      <c r="AS272" s="59">
        <v>269</v>
      </c>
      <c r="AT272" s="59">
        <v>0</v>
      </c>
      <c r="AU272" s="59">
        <v>0</v>
      </c>
      <c r="AV272" s="27">
        <v>0</v>
      </c>
      <c r="AW272" s="79">
        <f t="shared" si="136"/>
        <v>0</v>
      </c>
      <c r="AX272" s="59">
        <v>0</v>
      </c>
      <c r="AY272" s="59">
        <v>0</v>
      </c>
      <c r="AZ272" s="59">
        <v>0</v>
      </c>
      <c r="BA272" s="59">
        <v>0</v>
      </c>
      <c r="BB272" s="59">
        <v>0</v>
      </c>
      <c r="BC272" s="59">
        <v>0</v>
      </c>
      <c r="BD272" s="59">
        <v>0</v>
      </c>
      <c r="BE272" s="59">
        <v>0</v>
      </c>
      <c r="BF272" s="59">
        <v>0</v>
      </c>
      <c r="BG272" s="59">
        <v>0</v>
      </c>
      <c r="BH272" s="59">
        <v>0</v>
      </c>
      <c r="BI272" s="59">
        <v>0</v>
      </c>
      <c r="BJ272" s="59">
        <v>0</v>
      </c>
      <c r="BK272" s="59">
        <v>0</v>
      </c>
      <c r="BL272" s="59">
        <v>0</v>
      </c>
      <c r="BM272" s="4">
        <v>3536034</v>
      </c>
      <c r="BN272" s="32">
        <f t="shared" si="114"/>
        <v>2022.9027459954234</v>
      </c>
      <c r="BO272" s="281"/>
      <c r="BP272" s="4">
        <v>24100038</v>
      </c>
      <c r="BQ272" s="4">
        <v>371709216</v>
      </c>
      <c r="BR272" s="4">
        <v>399345312</v>
      </c>
      <c r="BS272" s="4">
        <v>1232.23999</v>
      </c>
      <c r="BT272" s="4">
        <v>1748</v>
      </c>
      <c r="BV272" s="175">
        <f t="shared" si="139"/>
        <v>-1.0021253890497686</v>
      </c>
    </row>
    <row r="273" spans="1:74" ht="24" customHeight="1" x14ac:dyDescent="0.25">
      <c r="A273" s="76" t="s">
        <v>156</v>
      </c>
      <c r="B273" s="255"/>
      <c r="C273" s="68">
        <v>0</v>
      </c>
      <c r="D273" s="142">
        <v>2007</v>
      </c>
      <c r="E273" s="77">
        <v>29</v>
      </c>
      <c r="F273" s="59">
        <v>16401812</v>
      </c>
      <c r="G273" s="82">
        <v>9258721</v>
      </c>
      <c r="H273" s="179">
        <f t="shared" si="140"/>
        <v>1.296178503115808</v>
      </c>
      <c r="I273" s="59">
        <f t="shared" si="137"/>
        <v>7143091</v>
      </c>
      <c r="J273" s="59"/>
      <c r="K273" s="59">
        <f t="shared" si="131"/>
        <v>7143091</v>
      </c>
      <c r="L273" s="59">
        <f t="shared" si="132"/>
        <v>4086.4364988558355</v>
      </c>
      <c r="M273" s="59"/>
      <c r="N273" s="59"/>
      <c r="O273" s="59">
        <v>92896</v>
      </c>
      <c r="P273" s="13">
        <f t="shared" si="133"/>
        <v>1.3005014215834573E-2</v>
      </c>
      <c r="Q273" s="59">
        <v>31572</v>
      </c>
      <c r="R273" s="79">
        <f t="shared" si="134"/>
        <v>4.419935291318562E-3</v>
      </c>
      <c r="S273" s="73">
        <f t="shared" si="141"/>
        <v>1223716</v>
      </c>
      <c r="T273" s="281">
        <f t="shared" si="138"/>
        <v>700.06636155606407</v>
      </c>
      <c r="U273" s="281"/>
      <c r="V273" s="131">
        <f t="shared" si="135"/>
        <v>0.17131463115897586</v>
      </c>
      <c r="W273" s="4"/>
      <c r="Y273" s="126">
        <v>688495</v>
      </c>
      <c r="Z273" s="126">
        <v>452228</v>
      </c>
      <c r="AB273" s="126">
        <v>65313</v>
      </c>
      <c r="AC273" s="126">
        <v>10756</v>
      </c>
      <c r="AD273" s="126">
        <v>6924</v>
      </c>
      <c r="AF273" s="59">
        <v>2672</v>
      </c>
      <c r="AG273" s="59">
        <v>281146</v>
      </c>
      <c r="AH273" s="59">
        <v>5400278</v>
      </c>
      <c r="AI273" s="59">
        <v>17329</v>
      </c>
      <c r="AJ273" s="59">
        <v>56673</v>
      </c>
      <c r="AK273" s="59">
        <v>1457254</v>
      </c>
      <c r="AL273" s="59">
        <v>11001534</v>
      </c>
      <c r="AM273" s="126">
        <v>85348</v>
      </c>
      <c r="AN273" s="126">
        <v>379590</v>
      </c>
      <c r="AO273" s="126">
        <v>336760</v>
      </c>
      <c r="AP273"/>
      <c r="AQ273" s="59">
        <v>335284</v>
      </c>
      <c r="AR273" s="59">
        <v>2842836</v>
      </c>
      <c r="AS273" s="59">
        <v>15</v>
      </c>
      <c r="AT273" s="59">
        <v>0</v>
      </c>
      <c r="AU273" s="59">
        <v>0</v>
      </c>
      <c r="AV273" s="27">
        <v>0</v>
      </c>
      <c r="AW273" s="79">
        <f t="shared" si="136"/>
        <v>0</v>
      </c>
      <c r="AX273" s="59">
        <v>0</v>
      </c>
      <c r="AY273" s="59">
        <v>0</v>
      </c>
      <c r="AZ273" s="59">
        <v>0</v>
      </c>
      <c r="BA273" s="59">
        <v>0</v>
      </c>
      <c r="BB273" s="59">
        <v>0</v>
      </c>
      <c r="BC273" s="59">
        <v>0</v>
      </c>
      <c r="BD273" s="59">
        <v>0</v>
      </c>
      <c r="BE273" s="59">
        <v>0</v>
      </c>
      <c r="BF273" s="59">
        <v>0</v>
      </c>
      <c r="BG273" s="59">
        <v>0</v>
      </c>
      <c r="BH273" s="59">
        <v>0</v>
      </c>
      <c r="BI273" s="59">
        <v>0</v>
      </c>
      <c r="BJ273" s="59">
        <v>0</v>
      </c>
      <c r="BK273" s="59">
        <v>0</v>
      </c>
      <c r="BL273" s="59">
        <v>0</v>
      </c>
      <c r="BM273" s="4">
        <v>4373313</v>
      </c>
      <c r="BN273" s="32">
        <f t="shared" si="114"/>
        <v>2501.8953089244851</v>
      </c>
      <c r="BO273" s="281"/>
      <c r="BP273" s="4">
        <v>9411873</v>
      </c>
      <c r="BQ273" s="4">
        <v>382939264</v>
      </c>
      <c r="BR273" s="4">
        <v>396724448</v>
      </c>
      <c r="BS273" s="4">
        <v>1239.3699999999999</v>
      </c>
      <c r="BT273" s="4">
        <v>1748</v>
      </c>
      <c r="BV273" s="175">
        <f t="shared" si="139"/>
        <v>-0.99924061766299599</v>
      </c>
    </row>
    <row r="274" spans="1:74" ht="17.25" customHeight="1" x14ac:dyDescent="0.25">
      <c r="A274" s="76" t="s">
        <v>153</v>
      </c>
      <c r="B274" s="255"/>
      <c r="C274" s="68">
        <v>0</v>
      </c>
      <c r="D274" s="142">
        <v>2008</v>
      </c>
      <c r="E274" s="77">
        <v>29</v>
      </c>
      <c r="F274" s="59">
        <v>16235452</v>
      </c>
      <c r="G274" s="82">
        <v>8921468</v>
      </c>
      <c r="H274" s="179">
        <f t="shared" si="140"/>
        <v>1.2197822691436022</v>
      </c>
      <c r="I274" s="59">
        <f t="shared" si="137"/>
        <v>7313984</v>
      </c>
      <c r="J274" s="59"/>
      <c r="K274" s="59">
        <f t="shared" si="131"/>
        <v>7313984</v>
      </c>
      <c r="L274" s="59">
        <f t="shared" si="132"/>
        <v>4184.2013729977116</v>
      </c>
      <c r="M274" s="59"/>
      <c r="N274" s="59"/>
      <c r="O274" s="59">
        <v>73549</v>
      </c>
      <c r="P274" s="13">
        <f t="shared" si="133"/>
        <v>1.0055942151363744E-2</v>
      </c>
      <c r="Q274" s="59">
        <v>32223</v>
      </c>
      <c r="R274" s="79">
        <f t="shared" si="134"/>
        <v>4.4056700151381247E-3</v>
      </c>
      <c r="S274" s="73">
        <f t="shared" si="141"/>
        <v>1219713</v>
      </c>
      <c r="T274" s="281">
        <f t="shared" si="138"/>
        <v>697.77631578947364</v>
      </c>
      <c r="U274" s="281"/>
      <c r="V274" s="131">
        <f t="shared" si="135"/>
        <v>0.16676451575502491</v>
      </c>
      <c r="W274" s="126">
        <v>61</v>
      </c>
      <c r="Y274" s="126">
        <v>639576</v>
      </c>
      <c r="Z274" s="126">
        <v>447320</v>
      </c>
      <c r="AB274" s="126">
        <v>49969</v>
      </c>
      <c r="AC274" s="126">
        <v>47330</v>
      </c>
      <c r="AD274" s="126">
        <v>35457</v>
      </c>
      <c r="AF274" s="59">
        <v>13595</v>
      </c>
      <c r="AG274" s="59">
        <v>401664</v>
      </c>
      <c r="AH274" s="59">
        <v>5621622</v>
      </c>
      <c r="AI274" s="59">
        <v>5633</v>
      </c>
      <c r="AJ274" s="59">
        <v>707</v>
      </c>
      <c r="AK274" s="59">
        <v>1451241</v>
      </c>
      <c r="AL274" s="59">
        <v>10613830</v>
      </c>
      <c r="AM274" s="126">
        <v>83381</v>
      </c>
      <c r="AN274" s="126">
        <v>414853</v>
      </c>
      <c r="AO274" s="126">
        <v>324954</v>
      </c>
      <c r="AP274"/>
      <c r="AQ274" s="59">
        <v>352575</v>
      </c>
      <c r="AR274" s="59">
        <v>2940590</v>
      </c>
      <c r="AS274" s="59">
        <v>-694</v>
      </c>
      <c r="AT274" s="59">
        <v>0</v>
      </c>
      <c r="AU274" s="59">
        <v>0</v>
      </c>
      <c r="AV274" s="27">
        <v>0</v>
      </c>
      <c r="AW274" s="79">
        <f t="shared" si="136"/>
        <v>0</v>
      </c>
      <c r="AX274" s="59">
        <v>0</v>
      </c>
      <c r="AY274" s="59">
        <v>0</v>
      </c>
      <c r="AZ274" s="59">
        <v>0</v>
      </c>
      <c r="BA274" s="59">
        <v>0</v>
      </c>
      <c r="BB274" s="59">
        <v>0</v>
      </c>
      <c r="BC274" s="59">
        <v>0</v>
      </c>
      <c r="BD274" s="59">
        <v>0</v>
      </c>
      <c r="BE274" s="59">
        <v>0</v>
      </c>
      <c r="BF274" s="59">
        <v>0</v>
      </c>
      <c r="BG274" s="59">
        <v>0</v>
      </c>
      <c r="BH274" s="59">
        <v>0</v>
      </c>
      <c r="BI274" s="59">
        <v>0</v>
      </c>
      <c r="BJ274" s="59">
        <v>0</v>
      </c>
      <c r="BK274" s="59">
        <v>0</v>
      </c>
      <c r="BL274" s="59">
        <v>0</v>
      </c>
      <c r="BM274" s="4">
        <v>4408396</v>
      </c>
      <c r="BN274" s="32">
        <f t="shared" si="114"/>
        <v>2521.965675057208</v>
      </c>
      <c r="BO274" s="281"/>
      <c r="BP274" s="4">
        <v>-6841476</v>
      </c>
      <c r="BQ274" s="4">
        <v>469164000</v>
      </c>
      <c r="BR274" s="4">
        <v>466730944</v>
      </c>
      <c r="BS274" s="4">
        <v>1239.5300299999999</v>
      </c>
      <c r="BT274" s="4">
        <v>1748</v>
      </c>
      <c r="BV274" s="175">
        <f t="shared" si="139"/>
        <v>-0.99917606080379007</v>
      </c>
    </row>
    <row r="275" spans="1:74" ht="17.25" customHeight="1" x14ac:dyDescent="0.25">
      <c r="A275" s="76" t="s">
        <v>153</v>
      </c>
      <c r="B275" s="255"/>
      <c r="C275" s="68">
        <v>0</v>
      </c>
      <c r="D275" s="142">
        <v>2009</v>
      </c>
      <c r="E275" s="77">
        <v>29</v>
      </c>
      <c r="F275" s="59">
        <v>14478887</v>
      </c>
      <c r="G275" s="82">
        <v>7910781</v>
      </c>
      <c r="H275" s="179">
        <f t="shared" si="140"/>
        <v>1.2044234669781517</v>
      </c>
      <c r="I275" s="59">
        <f t="shared" si="137"/>
        <v>6568106</v>
      </c>
      <c r="J275" s="59"/>
      <c r="K275" s="59">
        <f t="shared" si="131"/>
        <v>6568106</v>
      </c>
      <c r="L275" s="59">
        <f t="shared" si="132"/>
        <v>3757.4977116704804</v>
      </c>
      <c r="M275" s="59"/>
      <c r="N275" s="59"/>
      <c r="O275" s="59">
        <v>58261</v>
      </c>
      <c r="P275" s="13">
        <f t="shared" si="133"/>
        <v>8.870289243200399E-3</v>
      </c>
      <c r="Q275" s="59">
        <v>5689</v>
      </c>
      <c r="R275" s="79">
        <f t="shared" si="134"/>
        <v>8.6615532696944898E-4</v>
      </c>
      <c r="S275" s="73">
        <f t="shared" si="141"/>
        <v>1183484</v>
      </c>
      <c r="T275" s="281">
        <f t="shared" si="138"/>
        <v>677.0503432494279</v>
      </c>
      <c r="U275" s="281"/>
      <c r="V275" s="131">
        <f t="shared" si="135"/>
        <v>0.18018649516314139</v>
      </c>
      <c r="W275" s="126">
        <v>106</v>
      </c>
      <c r="Y275" s="126">
        <v>677088</v>
      </c>
      <c r="Z275" s="126">
        <v>483514</v>
      </c>
      <c r="AB275" s="126">
        <v>50890</v>
      </c>
      <c r="AC275" s="126">
        <v>7476</v>
      </c>
      <c r="AD275" s="126">
        <v>-35590</v>
      </c>
      <c r="AF275" s="59">
        <v>6992</v>
      </c>
      <c r="AG275" s="59">
        <v>438176</v>
      </c>
      <c r="AH275" s="59">
        <v>4899622</v>
      </c>
      <c r="AI275" s="59">
        <v>3053</v>
      </c>
      <c r="AJ275" s="59">
        <v>34</v>
      </c>
      <c r="AK275" s="59">
        <v>1394989</v>
      </c>
      <c r="AL275" s="59">
        <v>9579265</v>
      </c>
      <c r="AM275" s="126">
        <v>81340</v>
      </c>
      <c r="AN275" s="126">
        <v>465727</v>
      </c>
      <c r="AO275" s="126">
        <v>370853</v>
      </c>
      <c r="AP275"/>
      <c r="AQ275" s="59">
        <v>414024</v>
      </c>
      <c r="AR275" s="59">
        <v>2145497</v>
      </c>
      <c r="AS275" s="59">
        <v>-13</v>
      </c>
      <c r="AT275" s="59">
        <v>0</v>
      </c>
      <c r="AU275" s="59">
        <v>0</v>
      </c>
      <c r="AV275" s="27">
        <v>0</v>
      </c>
      <c r="AW275" s="79">
        <f t="shared" si="136"/>
        <v>0</v>
      </c>
      <c r="AX275" s="59">
        <v>0</v>
      </c>
      <c r="AY275" s="59">
        <v>0</v>
      </c>
      <c r="AZ275" s="59">
        <v>0</v>
      </c>
      <c r="BA275" s="59">
        <v>0</v>
      </c>
      <c r="BB275" s="59">
        <v>0</v>
      </c>
      <c r="BC275" s="59">
        <v>0</v>
      </c>
      <c r="BD275" s="59">
        <v>0</v>
      </c>
      <c r="BE275" s="59">
        <v>0</v>
      </c>
      <c r="BF275" s="59">
        <v>0</v>
      </c>
      <c r="BG275" s="59">
        <v>0</v>
      </c>
      <c r="BH275" s="59">
        <v>0</v>
      </c>
      <c r="BI275" s="59">
        <v>0</v>
      </c>
      <c r="BJ275" s="59">
        <v>0</v>
      </c>
      <c r="BK275" s="59">
        <v>0</v>
      </c>
      <c r="BL275" s="59">
        <v>0</v>
      </c>
      <c r="BM275" s="4">
        <v>4620817</v>
      </c>
      <c r="BN275" s="32">
        <f t="shared" si="114"/>
        <v>2643.4879862700227</v>
      </c>
      <c r="BO275" s="281"/>
      <c r="BP275" s="4">
        <v>-1835932</v>
      </c>
      <c r="BQ275" s="4">
        <v>216884400</v>
      </c>
      <c r="BR275" s="4">
        <v>219669296</v>
      </c>
      <c r="BS275" s="4">
        <v>1239.5400400000001</v>
      </c>
      <c r="BT275" s="4">
        <v>1748</v>
      </c>
      <c r="BV275" s="175">
        <f t="shared" si="139"/>
        <v>-0.99917202299940466</v>
      </c>
    </row>
    <row r="276" spans="1:74" ht="17.25" customHeight="1" x14ac:dyDescent="0.25">
      <c r="A276" s="76" t="s">
        <v>153</v>
      </c>
      <c r="B276" s="255"/>
      <c r="C276" s="68">
        <v>0</v>
      </c>
      <c r="D276" s="142">
        <v>2010</v>
      </c>
      <c r="E276" s="77">
        <v>29</v>
      </c>
      <c r="F276" s="59">
        <v>16787676</v>
      </c>
      <c r="G276" s="82">
        <v>8655785</v>
      </c>
      <c r="H276" s="179">
        <f t="shared" si="140"/>
        <v>1.0644246215302198</v>
      </c>
      <c r="I276" s="59">
        <f t="shared" si="137"/>
        <v>8131891</v>
      </c>
      <c r="J276" s="59"/>
      <c r="K276" s="59">
        <f t="shared" si="131"/>
        <v>8131891</v>
      </c>
      <c r="L276" s="59">
        <f t="shared" si="132"/>
        <v>3648.2238672050248</v>
      </c>
      <c r="M276" s="59"/>
      <c r="N276" s="59"/>
      <c r="O276" s="59">
        <v>192884</v>
      </c>
      <c r="P276" s="13">
        <f t="shared" si="133"/>
        <v>2.3719452215972891E-2</v>
      </c>
      <c r="Q276" s="59">
        <v>5689</v>
      </c>
      <c r="R276" s="79">
        <f t="shared" si="134"/>
        <v>6.9959127587912819E-4</v>
      </c>
      <c r="S276" s="73">
        <f t="shared" si="141"/>
        <v>1253115</v>
      </c>
      <c r="T276" s="281">
        <f t="shared" si="138"/>
        <v>562.18707940780621</v>
      </c>
      <c r="U276" s="281"/>
      <c r="V276" s="131">
        <f t="shared" si="135"/>
        <v>0.15409884367608961</v>
      </c>
      <c r="W276" s="126">
        <v>268</v>
      </c>
      <c r="Y276" s="126">
        <v>734088</v>
      </c>
      <c r="Z276" s="126">
        <v>478146</v>
      </c>
      <c r="AB276" s="126">
        <v>53670</v>
      </c>
      <c r="AC276" s="126">
        <v>-13452</v>
      </c>
      <c r="AD276" s="126">
        <v>395</v>
      </c>
      <c r="AF276" s="59">
        <v>1423</v>
      </c>
      <c r="AG276" s="59">
        <v>434210</v>
      </c>
      <c r="AH276" s="59">
        <v>6268734</v>
      </c>
      <c r="AI276" s="59">
        <v>4528</v>
      </c>
      <c r="AJ276" s="59">
        <v>130</v>
      </c>
      <c r="AK276" s="59">
        <v>2203525</v>
      </c>
      <c r="AL276" s="59">
        <v>10518942</v>
      </c>
      <c r="AM276" s="126">
        <v>125671</v>
      </c>
      <c r="AN276" s="126">
        <v>531904</v>
      </c>
      <c r="AO276" s="126">
        <v>386482</v>
      </c>
      <c r="AP276"/>
      <c r="AQ276" s="59">
        <v>409916</v>
      </c>
      <c r="AR276" s="59">
        <v>2582414</v>
      </c>
      <c r="AS276" s="59">
        <v>0</v>
      </c>
      <c r="AT276" s="59">
        <v>0</v>
      </c>
      <c r="AU276" s="59">
        <v>0</v>
      </c>
      <c r="AV276" s="27">
        <v>0</v>
      </c>
      <c r="AW276" s="79">
        <f t="shared" si="136"/>
        <v>0</v>
      </c>
      <c r="AX276" s="59">
        <v>0</v>
      </c>
      <c r="AY276" s="59">
        <v>0</v>
      </c>
      <c r="AZ276" s="59">
        <v>0</v>
      </c>
      <c r="BA276" s="59">
        <v>0</v>
      </c>
      <c r="BB276" s="59">
        <v>0</v>
      </c>
      <c r="BC276" s="59">
        <v>0</v>
      </c>
      <c r="BD276" s="59">
        <v>0</v>
      </c>
      <c r="BE276" s="59">
        <v>0</v>
      </c>
      <c r="BF276" s="59">
        <v>0</v>
      </c>
      <c r="BG276" s="59">
        <v>0</v>
      </c>
      <c r="BH276" s="59">
        <v>0</v>
      </c>
      <c r="BI276" s="59">
        <v>0</v>
      </c>
      <c r="BJ276" s="59">
        <v>0</v>
      </c>
      <c r="BK276" s="59">
        <v>0</v>
      </c>
      <c r="BL276" s="59">
        <v>0</v>
      </c>
      <c r="BM276" s="4">
        <v>5205926</v>
      </c>
      <c r="BN276" s="32">
        <f t="shared" si="114"/>
        <v>2335.5432929564827</v>
      </c>
      <c r="BO276" s="281"/>
      <c r="BP276" s="4">
        <v>14483960</v>
      </c>
      <c r="BQ276" s="4">
        <v>141833792</v>
      </c>
      <c r="BR276" s="4">
        <v>161523680</v>
      </c>
      <c r="BS276" s="4">
        <v>1265.57996</v>
      </c>
      <c r="BT276" s="4">
        <v>2229</v>
      </c>
      <c r="BV276" s="175">
        <f t="shared" si="139"/>
        <v>-0.8672365803144384</v>
      </c>
    </row>
    <row r="277" spans="1:74" ht="17.25" customHeight="1" x14ac:dyDescent="0.25">
      <c r="A277" s="76" t="s">
        <v>153</v>
      </c>
      <c r="B277" s="255"/>
      <c r="C277" s="68">
        <v>0</v>
      </c>
      <c r="D277" s="142">
        <v>2011</v>
      </c>
      <c r="E277" s="77">
        <v>29</v>
      </c>
      <c r="F277" s="59">
        <v>17836554</v>
      </c>
      <c r="G277" s="82">
        <v>9348383</v>
      </c>
      <c r="H277" s="179">
        <f t="shared" si="140"/>
        <v>1.1013424446797784</v>
      </c>
      <c r="I277" s="59">
        <f t="shared" si="137"/>
        <v>8488171</v>
      </c>
      <c r="J277" s="59"/>
      <c r="K277" s="59">
        <f t="shared" si="131"/>
        <v>8488171</v>
      </c>
      <c r="L277" s="59">
        <f t="shared" si="132"/>
        <v>3808.0623598026023</v>
      </c>
      <c r="M277" s="59"/>
      <c r="N277" s="59"/>
      <c r="O277" s="59">
        <v>330010</v>
      </c>
      <c r="P277" s="13">
        <f t="shared" si="133"/>
        <v>3.8878811465980129E-2</v>
      </c>
      <c r="Q277" s="59">
        <v>115778</v>
      </c>
      <c r="R277" s="79">
        <f t="shared" si="134"/>
        <v>1.3639923135384525E-2</v>
      </c>
      <c r="S277" s="73">
        <f t="shared" si="141"/>
        <v>1336111</v>
      </c>
      <c r="T277" s="281">
        <f t="shared" si="138"/>
        <v>599.42171377299235</v>
      </c>
      <c r="U277" s="281"/>
      <c r="V277" s="131">
        <f t="shared" si="135"/>
        <v>0.15740858660835177</v>
      </c>
      <c r="W277" s="126">
        <v>0</v>
      </c>
      <c r="X277" s="126">
        <v>358</v>
      </c>
      <c r="Y277" s="126">
        <v>699306</v>
      </c>
      <c r="Z277" s="126">
        <v>498319</v>
      </c>
      <c r="AB277" s="126">
        <v>52257</v>
      </c>
      <c r="AC277" s="126">
        <v>73868</v>
      </c>
      <c r="AD277" s="126">
        <v>12003</v>
      </c>
      <c r="AF277" s="59">
        <v>5727</v>
      </c>
      <c r="AG277" s="59">
        <v>459213</v>
      </c>
      <c r="AH277" s="59">
        <v>6277059</v>
      </c>
      <c r="AI277" s="59">
        <v>2317</v>
      </c>
      <c r="AJ277" s="59">
        <v>0</v>
      </c>
      <c r="AK277" s="59">
        <v>1972846</v>
      </c>
      <c r="AL277" s="59">
        <v>11559495</v>
      </c>
      <c r="AM277" s="126">
        <v>113613</v>
      </c>
      <c r="AN277" s="126">
        <v>465693</v>
      </c>
      <c r="AO277" s="126">
        <v>383276</v>
      </c>
      <c r="AP277"/>
      <c r="AQ277" s="59">
        <v>423486</v>
      </c>
      <c r="AR277" s="59">
        <v>2880037</v>
      </c>
      <c r="AS277" s="59">
        <v>0</v>
      </c>
      <c r="AT277" s="59">
        <v>0</v>
      </c>
      <c r="AU277" s="59">
        <v>64</v>
      </c>
      <c r="AV277" s="27">
        <v>0</v>
      </c>
      <c r="AW277" s="79">
        <f t="shared" si="136"/>
        <v>0</v>
      </c>
      <c r="AX277" s="59">
        <v>0</v>
      </c>
      <c r="AY277" s="59">
        <v>0</v>
      </c>
      <c r="AZ277" s="59">
        <v>0</v>
      </c>
      <c r="BA277" s="59">
        <v>0</v>
      </c>
      <c r="BB277" s="59">
        <v>0</v>
      </c>
      <c r="BC277" s="59">
        <v>0</v>
      </c>
      <c r="BD277" s="59">
        <v>0</v>
      </c>
      <c r="BE277" s="59">
        <v>0</v>
      </c>
      <c r="BF277" s="59">
        <v>0</v>
      </c>
      <c r="BG277" s="59">
        <v>0</v>
      </c>
      <c r="BH277" s="59">
        <v>0</v>
      </c>
      <c r="BI277" s="59">
        <v>0</v>
      </c>
      <c r="BJ277" s="59">
        <v>0</v>
      </c>
      <c r="BK277" s="59">
        <v>0</v>
      </c>
      <c r="BL277" s="59">
        <v>0</v>
      </c>
      <c r="BM277" s="4">
        <v>5126574</v>
      </c>
      <c r="BN277" s="32">
        <f t="shared" si="114"/>
        <v>2299.943472409152</v>
      </c>
      <c r="BO277" s="281"/>
      <c r="BP277" s="4">
        <v>-1629487</v>
      </c>
      <c r="BQ277" s="4">
        <v>67854704</v>
      </c>
      <c r="BR277" s="4">
        <v>71351784</v>
      </c>
      <c r="BS277" s="4">
        <v>1299.23999</v>
      </c>
      <c r="BT277" s="4">
        <v>2229</v>
      </c>
      <c r="BV277" s="175">
        <f t="shared" si="139"/>
        <v>-0.85411208685802453</v>
      </c>
    </row>
    <row r="278" spans="1:74" ht="17.25" customHeight="1" x14ac:dyDescent="0.25">
      <c r="A278" s="76" t="s">
        <v>153</v>
      </c>
      <c r="B278" s="255"/>
      <c r="C278" s="68">
        <v>0</v>
      </c>
      <c r="D278" s="142">
        <v>2012</v>
      </c>
      <c r="E278" s="77">
        <v>29</v>
      </c>
      <c r="F278" s="59">
        <v>18436268</v>
      </c>
      <c r="G278" s="82">
        <v>10438854</v>
      </c>
      <c r="H278" s="179">
        <f t="shared" si="140"/>
        <v>1.3052786813337411</v>
      </c>
      <c r="I278" s="59">
        <f t="shared" si="137"/>
        <v>7997414</v>
      </c>
      <c r="J278" s="59"/>
      <c r="K278" s="59">
        <f t="shared" si="131"/>
        <v>7997414</v>
      </c>
      <c r="L278" s="59">
        <f t="shared" si="132"/>
        <v>3587.8932256617318</v>
      </c>
      <c r="M278" s="59"/>
      <c r="N278" s="59"/>
      <c r="O278" s="59">
        <v>105553</v>
      </c>
      <c r="P278" s="13">
        <f t="shared" si="133"/>
        <v>1.3198391380013589E-2</v>
      </c>
      <c r="Q278" s="59">
        <v>0</v>
      </c>
      <c r="R278" s="79">
        <f t="shared" si="134"/>
        <v>0</v>
      </c>
      <c r="S278" s="73">
        <f t="shared" si="141"/>
        <v>1466910</v>
      </c>
      <c r="T278" s="281">
        <f t="shared" si="138"/>
        <v>658.10228802153426</v>
      </c>
      <c r="U278" s="281"/>
      <c r="V278" s="131">
        <f t="shared" si="135"/>
        <v>0.18342304149816427</v>
      </c>
      <c r="W278" s="4"/>
      <c r="X278" s="126">
        <v>450</v>
      </c>
      <c r="Y278" s="126">
        <v>787149</v>
      </c>
      <c r="Z278" s="126">
        <v>514004</v>
      </c>
      <c r="AB278" s="126">
        <v>73568</v>
      </c>
      <c r="AC278" s="126">
        <v>47034</v>
      </c>
      <c r="AD278" s="126">
        <v>44705</v>
      </c>
      <c r="AF278" s="59">
        <v>47073</v>
      </c>
      <c r="AG278" s="59">
        <v>446107</v>
      </c>
      <c r="AH278" s="59">
        <v>5965211</v>
      </c>
      <c r="AI278" s="59">
        <v>2283</v>
      </c>
      <c r="AJ278" s="59">
        <v>46</v>
      </c>
      <c r="AK278" s="59">
        <v>1448048</v>
      </c>
      <c r="AL278" s="59">
        <v>12471056</v>
      </c>
      <c r="AM278" s="126">
        <v>98155</v>
      </c>
      <c r="AN278" s="126">
        <v>540392</v>
      </c>
      <c r="AO278" s="126">
        <v>500760</v>
      </c>
      <c r="AP278"/>
      <c r="AQ278" s="59">
        <v>412620</v>
      </c>
      <c r="AR278" s="59">
        <v>2929336</v>
      </c>
      <c r="AS278" s="59">
        <v>0</v>
      </c>
      <c r="AT278" s="59">
        <v>0</v>
      </c>
      <c r="AU278" s="59">
        <v>130</v>
      </c>
      <c r="AV278" s="27">
        <v>0</v>
      </c>
      <c r="AW278" s="79">
        <f t="shared" si="136"/>
        <v>0</v>
      </c>
      <c r="AX278" s="59">
        <v>0</v>
      </c>
      <c r="AY278" s="59">
        <v>0</v>
      </c>
      <c r="AZ278" s="59">
        <v>0</v>
      </c>
      <c r="BA278" s="59">
        <v>0</v>
      </c>
      <c r="BB278" s="59">
        <v>0</v>
      </c>
      <c r="BC278" s="59">
        <v>0</v>
      </c>
      <c r="BD278" s="59">
        <v>0</v>
      </c>
      <c r="BE278" s="59">
        <v>0</v>
      </c>
      <c r="BF278" s="59">
        <v>0</v>
      </c>
      <c r="BG278" s="59">
        <v>0</v>
      </c>
      <c r="BH278" s="59">
        <v>0</v>
      </c>
      <c r="BI278" s="59">
        <v>0</v>
      </c>
      <c r="BJ278" s="59">
        <v>0</v>
      </c>
      <c r="BK278" s="59">
        <v>0</v>
      </c>
      <c r="BL278" s="59">
        <v>0</v>
      </c>
      <c r="BM278" s="4">
        <v>4857129</v>
      </c>
      <c r="BN278" s="32">
        <f t="shared" si="114"/>
        <v>2179.0619111709289</v>
      </c>
      <c r="BO278" s="281"/>
      <c r="BP278" s="4">
        <v>-14416971</v>
      </c>
      <c r="BQ278" s="4">
        <v>75733688</v>
      </c>
      <c r="BR278" s="4">
        <v>66173844</v>
      </c>
      <c r="BS278" s="4">
        <v>1322.1400100000001</v>
      </c>
      <c r="BT278" s="4">
        <v>2229</v>
      </c>
      <c r="BV278" s="175">
        <f t="shared" si="139"/>
        <v>-0.84537600030533044</v>
      </c>
    </row>
    <row r="279" spans="1:74" ht="17.25" customHeight="1" x14ac:dyDescent="0.25">
      <c r="A279" s="76" t="s">
        <v>157</v>
      </c>
      <c r="B279" s="255" t="s">
        <v>139</v>
      </c>
      <c r="C279" s="76">
        <v>1</v>
      </c>
      <c r="D279" s="142">
        <v>2013</v>
      </c>
      <c r="E279" s="77">
        <v>29</v>
      </c>
      <c r="F279" s="59">
        <v>18948632</v>
      </c>
      <c r="G279" s="82">
        <v>10827547</v>
      </c>
      <c r="H279" s="179">
        <f t="shared" si="140"/>
        <v>1.3332635971671274</v>
      </c>
      <c r="I279" s="59">
        <f t="shared" si="137"/>
        <v>8121085</v>
      </c>
      <c r="J279" s="59"/>
      <c r="K279" s="59">
        <f t="shared" si="131"/>
        <v>8065952</v>
      </c>
      <c r="L279" s="59">
        <f t="shared" si="132"/>
        <v>3618.6415432929566</v>
      </c>
      <c r="M279" s="59"/>
      <c r="N279" s="59"/>
      <c r="O279" s="59">
        <v>54154</v>
      </c>
      <c r="P279" s="13">
        <f t="shared" si="133"/>
        <v>6.6683207970363563E-3</v>
      </c>
      <c r="Q279" s="59">
        <v>52200</v>
      </c>
      <c r="R279" s="79">
        <f t="shared" si="134"/>
        <v>6.4277125531871666E-3</v>
      </c>
      <c r="S279" s="73">
        <f t="shared" si="141"/>
        <v>1516616</v>
      </c>
      <c r="T279" s="281">
        <f t="shared" si="138"/>
        <v>680.40197397936299</v>
      </c>
      <c r="U279" s="281"/>
      <c r="V279" s="131">
        <f t="shared" si="135"/>
        <v>0.18802690618540749</v>
      </c>
      <c r="W279" s="4"/>
      <c r="X279" s="126">
        <v>518</v>
      </c>
      <c r="Y279" s="126">
        <v>862312</v>
      </c>
      <c r="Z279" s="126">
        <v>518311</v>
      </c>
      <c r="AA279" s="126">
        <v>9475</v>
      </c>
      <c r="AB279" s="126">
        <v>55129</v>
      </c>
      <c r="AC279" s="126">
        <v>58222</v>
      </c>
      <c r="AD279" s="126">
        <v>12649</v>
      </c>
      <c r="AF279" s="59">
        <v>10226</v>
      </c>
      <c r="AG279" s="59">
        <v>447721</v>
      </c>
      <c r="AH279" s="59">
        <v>6030734</v>
      </c>
      <c r="AI279" s="59">
        <v>1620</v>
      </c>
      <c r="AJ279" s="59">
        <v>3230</v>
      </c>
      <c r="AK279" s="59">
        <v>1575024</v>
      </c>
      <c r="AL279" s="59">
        <v>12917897</v>
      </c>
      <c r="AM279" s="126">
        <v>101046</v>
      </c>
      <c r="AN279" s="126">
        <v>539805</v>
      </c>
      <c r="AO279" s="126">
        <v>627013</v>
      </c>
      <c r="AP279"/>
      <c r="AQ279" s="59">
        <v>453924</v>
      </c>
      <c r="AR279" s="59">
        <v>2738505</v>
      </c>
      <c r="AS279" s="59">
        <v>0</v>
      </c>
      <c r="AT279" s="59">
        <v>0</v>
      </c>
      <c r="AU279" s="59">
        <v>0</v>
      </c>
      <c r="AV279" s="27">
        <v>55133</v>
      </c>
      <c r="AW279" s="79">
        <f t="shared" si="136"/>
        <v>6.7430932003036126E-3</v>
      </c>
      <c r="AX279" s="59">
        <v>0</v>
      </c>
      <c r="AY279" s="59">
        <v>0</v>
      </c>
      <c r="AZ279" s="59">
        <v>0</v>
      </c>
      <c r="BA279" s="59">
        <v>0</v>
      </c>
      <c r="BB279" s="59">
        <v>0</v>
      </c>
      <c r="BC279" s="59">
        <v>0</v>
      </c>
      <c r="BD279" s="59">
        <v>55133</v>
      </c>
      <c r="BE279" s="59">
        <v>0</v>
      </c>
      <c r="BF279" s="59">
        <v>0</v>
      </c>
      <c r="BG279" s="59">
        <v>0</v>
      </c>
      <c r="BH279" s="59">
        <v>55133</v>
      </c>
      <c r="BI279" s="59">
        <v>0</v>
      </c>
      <c r="BJ279" s="59">
        <v>0</v>
      </c>
      <c r="BK279" s="59">
        <v>0</v>
      </c>
      <c r="BL279" s="59">
        <v>0</v>
      </c>
      <c r="BM279" s="4">
        <v>4662186</v>
      </c>
      <c r="BN279" s="32">
        <f t="shared" si="114"/>
        <v>2091.6043068640647</v>
      </c>
      <c r="BO279" s="281"/>
      <c r="BP279" s="4">
        <v>3309225</v>
      </c>
      <c r="BQ279" s="4">
        <v>73639552</v>
      </c>
      <c r="BR279" s="4">
        <v>81610960</v>
      </c>
      <c r="BS279" s="4">
        <v>1320.07996</v>
      </c>
      <c r="BT279" s="4">
        <v>2229</v>
      </c>
      <c r="BV279" s="175">
        <f t="shared" si="139"/>
        <v>-0.84615566681334686</v>
      </c>
    </row>
    <row r="280" spans="1:74" ht="17.25" customHeight="1" x14ac:dyDescent="0.25">
      <c r="A280" s="76" t="s">
        <v>157</v>
      </c>
      <c r="B280" s="255" t="s">
        <v>139</v>
      </c>
      <c r="C280" s="76">
        <v>1</v>
      </c>
      <c r="D280" s="142">
        <v>2014</v>
      </c>
      <c r="E280" s="77">
        <v>29</v>
      </c>
      <c r="F280" s="59">
        <v>29412416</v>
      </c>
      <c r="G280" s="82">
        <v>18642858</v>
      </c>
      <c r="H280" s="179">
        <f t="shared" si="140"/>
        <v>1.7310699287751643</v>
      </c>
      <c r="I280" s="59">
        <f t="shared" si="137"/>
        <v>10769558</v>
      </c>
      <c r="J280" s="59"/>
      <c r="K280" s="59">
        <f t="shared" si="131"/>
        <v>6716249</v>
      </c>
      <c r="L280" s="59">
        <f t="shared" si="132"/>
        <v>2851.9104033970275</v>
      </c>
      <c r="M280" s="59"/>
      <c r="N280" s="59"/>
      <c r="O280" s="59">
        <v>1853119</v>
      </c>
      <c r="P280" s="13">
        <f t="shared" si="133"/>
        <v>0.17207010724116997</v>
      </c>
      <c r="Q280" s="59">
        <v>26100</v>
      </c>
      <c r="R280" s="79">
        <f t="shared" si="134"/>
        <v>2.4234977888600443E-3</v>
      </c>
      <c r="S280" s="73">
        <f t="shared" si="141"/>
        <v>2256538</v>
      </c>
      <c r="T280" s="281">
        <f t="shared" si="138"/>
        <v>958.19023354564752</v>
      </c>
      <c r="U280" s="281"/>
      <c r="V280" s="131">
        <f t="shared" si="135"/>
        <v>0.33598188512665328</v>
      </c>
      <c r="W280" s="4"/>
      <c r="X280" s="126">
        <v>638315</v>
      </c>
      <c r="Y280" s="126">
        <v>864017</v>
      </c>
      <c r="Z280" s="126">
        <v>426846</v>
      </c>
      <c r="AA280" s="126">
        <v>241615</v>
      </c>
      <c r="AB280" s="126">
        <v>163689</v>
      </c>
      <c r="AC280" s="126">
        <v>-30815</v>
      </c>
      <c r="AD280" s="126">
        <v>-47129</v>
      </c>
      <c r="AF280" s="59">
        <v>120349</v>
      </c>
      <c r="AG280" s="59">
        <v>475239</v>
      </c>
      <c r="AH280" s="59">
        <v>6029165</v>
      </c>
      <c r="AI280" s="59">
        <v>6480</v>
      </c>
      <c r="AJ280" s="59">
        <v>0</v>
      </c>
      <c r="AK280" s="59">
        <v>1542978</v>
      </c>
      <c r="AL280" s="59">
        <v>23383252</v>
      </c>
      <c r="AM280" s="126">
        <v>106424</v>
      </c>
      <c r="AN280" s="126">
        <v>590877</v>
      </c>
      <c r="AO280" s="126">
        <v>306924</v>
      </c>
      <c r="AP280"/>
      <c r="AQ280" s="59">
        <v>484287</v>
      </c>
      <c r="AR280" s="59">
        <v>3000045</v>
      </c>
      <c r="AS280" s="59">
        <v>0</v>
      </c>
      <c r="AT280" s="59">
        <v>0</v>
      </c>
      <c r="AU280" s="59">
        <v>198</v>
      </c>
      <c r="AV280" s="27">
        <v>4053309</v>
      </c>
      <c r="AW280" s="79">
        <f t="shared" si="136"/>
        <v>0.27344973141835516</v>
      </c>
      <c r="AX280" s="59">
        <v>0</v>
      </c>
      <c r="AY280" s="59">
        <v>0</v>
      </c>
      <c r="AZ280" s="59">
        <v>0</v>
      </c>
      <c r="BA280" s="59">
        <v>0</v>
      </c>
      <c r="BB280" s="59">
        <v>0</v>
      </c>
      <c r="BC280" s="59">
        <v>0</v>
      </c>
      <c r="BD280" s="59">
        <v>4053309</v>
      </c>
      <c r="BE280" s="59">
        <v>0</v>
      </c>
      <c r="BF280" s="59">
        <v>0</v>
      </c>
      <c r="BG280" s="59">
        <v>0</v>
      </c>
      <c r="BH280" s="59">
        <v>4053309</v>
      </c>
      <c r="BI280" s="59">
        <v>0</v>
      </c>
      <c r="BJ280" s="59">
        <v>0</v>
      </c>
      <c r="BK280" s="59">
        <v>0</v>
      </c>
      <c r="BL280" s="59">
        <v>0</v>
      </c>
      <c r="BM280" s="4">
        <v>4752555</v>
      </c>
      <c r="BN280" s="32">
        <f t="shared" si="114"/>
        <v>2018.0700636942674</v>
      </c>
      <c r="BO280" s="281"/>
      <c r="BP280" s="4">
        <v>-13974009</v>
      </c>
      <c r="BQ280" s="4">
        <v>224747840</v>
      </c>
      <c r="BR280" s="4">
        <v>215526400</v>
      </c>
      <c r="BS280" s="4">
        <v>1320.07996</v>
      </c>
      <c r="BT280" s="4">
        <v>2355</v>
      </c>
      <c r="BV280" s="175">
        <f t="shared" si="139"/>
        <v>-0.81866183028102224</v>
      </c>
    </row>
    <row r="281" spans="1:74" ht="17.25" customHeight="1" x14ac:dyDescent="0.25">
      <c r="A281" s="76" t="s">
        <v>157</v>
      </c>
      <c r="B281" s="255" t="s">
        <v>139</v>
      </c>
      <c r="C281" s="76">
        <v>1</v>
      </c>
      <c r="D281" s="142">
        <v>2015</v>
      </c>
      <c r="E281" s="77">
        <v>29</v>
      </c>
      <c r="F281" s="59">
        <v>30763614</v>
      </c>
      <c r="G281" s="82">
        <v>20417260</v>
      </c>
      <c r="H281" s="179">
        <f t="shared" si="140"/>
        <v>1.9733772882698581</v>
      </c>
      <c r="I281" s="59">
        <f t="shared" si="137"/>
        <v>10346354</v>
      </c>
      <c r="J281" s="59"/>
      <c r="K281" s="59">
        <f t="shared" si="131"/>
        <v>5298633</v>
      </c>
      <c r="L281" s="59">
        <f t="shared" si="132"/>
        <v>1977.8398656215006</v>
      </c>
      <c r="M281" s="59"/>
      <c r="N281" s="59"/>
      <c r="O281" s="59">
        <v>1026268</v>
      </c>
      <c r="P281" s="13">
        <f t="shared" si="133"/>
        <v>9.9191270664042624E-2</v>
      </c>
      <c r="Q281" s="59">
        <v>26100</v>
      </c>
      <c r="R281" s="79">
        <f t="shared" si="134"/>
        <v>2.5226277778626171E-3</v>
      </c>
      <c r="S281" s="59">
        <f t="shared" ref="S281:S331" si="142">SUM(X281:AE281)</f>
        <v>2846721</v>
      </c>
      <c r="T281" s="281">
        <f t="shared" si="138"/>
        <v>1062.6058230683091</v>
      </c>
      <c r="U281" s="281"/>
      <c r="V281" s="131">
        <f t="shared" si="135"/>
        <v>0.5372557412449589</v>
      </c>
      <c r="W281" s="13"/>
      <c r="X281" s="59">
        <v>669829</v>
      </c>
      <c r="Y281" s="59">
        <v>1051539</v>
      </c>
      <c r="Z281" s="59">
        <v>532084</v>
      </c>
      <c r="AA281" s="59">
        <v>272989</v>
      </c>
      <c r="AB281" s="59">
        <v>290999</v>
      </c>
      <c r="AC281" s="59">
        <v>50000</v>
      </c>
      <c r="AD281" s="59">
        <v>-20719</v>
      </c>
      <c r="AE281" s="59">
        <v>0</v>
      </c>
      <c r="AF281" s="59">
        <v>162296</v>
      </c>
      <c r="AG281" s="59">
        <v>547922</v>
      </c>
      <c r="AH281" s="59">
        <v>5825235</v>
      </c>
      <c r="AI281" s="59">
        <v>6154</v>
      </c>
      <c r="AJ281" s="59">
        <v>1245</v>
      </c>
      <c r="AK281" s="59">
        <v>1538180</v>
      </c>
      <c r="AL281" s="59">
        <v>24938380</v>
      </c>
      <c r="AM281" s="59">
        <v>119490</v>
      </c>
      <c r="AN281" s="59">
        <v>548938</v>
      </c>
      <c r="AO281" s="59">
        <v>200197</v>
      </c>
      <c r="AP281" s="59">
        <v>0</v>
      </c>
      <c r="AQ281" s="59">
        <v>458490</v>
      </c>
      <c r="AR281" s="59">
        <v>2864354</v>
      </c>
      <c r="AS281" s="59">
        <v>0</v>
      </c>
      <c r="AT281" s="59">
        <v>0</v>
      </c>
      <c r="AU281" s="59">
        <v>0</v>
      </c>
      <c r="AV281" s="27">
        <v>5047721</v>
      </c>
      <c r="AW281" s="79">
        <f t="shared" si="136"/>
        <v>0.32790024733541961</v>
      </c>
      <c r="AX281" s="59">
        <v>0</v>
      </c>
      <c r="AY281" s="59">
        <v>0</v>
      </c>
      <c r="AZ281" s="59">
        <v>0</v>
      </c>
      <c r="BA281" s="59">
        <v>0</v>
      </c>
      <c r="BB281" s="59">
        <v>0</v>
      </c>
      <c r="BC281" s="59">
        <v>0</v>
      </c>
      <c r="BD281" s="59">
        <v>5047721</v>
      </c>
      <c r="BE281" s="59">
        <v>0</v>
      </c>
      <c r="BF281" s="59">
        <v>0</v>
      </c>
      <c r="BH281" s="59">
        <v>5047721</v>
      </c>
      <c r="BI281" s="59">
        <v>0</v>
      </c>
      <c r="BJ281" s="59">
        <v>0</v>
      </c>
      <c r="BK281" s="59">
        <v>0</v>
      </c>
      <c r="BL281" s="59">
        <v>0</v>
      </c>
      <c r="BM281" s="4">
        <v>5298796</v>
      </c>
      <c r="BN281" s="32">
        <f t="shared" si="114"/>
        <v>1977.9007092198581</v>
      </c>
      <c r="BO281" s="281"/>
      <c r="BP281" s="4">
        <v>7451446</v>
      </c>
      <c r="BQ281" s="4">
        <v>104357304</v>
      </c>
      <c r="BR281" s="4">
        <v>117107552</v>
      </c>
      <c r="BS281" s="4">
        <v>1322.7900400000001</v>
      </c>
      <c r="BT281" s="4">
        <v>2679</v>
      </c>
      <c r="BV281" s="175">
        <f t="shared" si="139"/>
        <v>-0.75318496768746646</v>
      </c>
    </row>
    <row r="282" spans="1:74" ht="17.25" customHeight="1" x14ac:dyDescent="0.25">
      <c r="A282" s="76" t="s">
        <v>157</v>
      </c>
      <c r="B282" s="255" t="s">
        <v>139</v>
      </c>
      <c r="C282" s="76">
        <v>1</v>
      </c>
      <c r="D282" s="142">
        <v>2016</v>
      </c>
      <c r="E282" s="77">
        <v>29</v>
      </c>
      <c r="F282" s="59">
        <v>37925324</v>
      </c>
      <c r="G282" s="82">
        <v>27354268</v>
      </c>
      <c r="H282" s="179">
        <f t="shared" si="140"/>
        <v>2.5876570893201207</v>
      </c>
      <c r="I282" s="59">
        <f t="shared" si="137"/>
        <v>10571056</v>
      </c>
      <c r="J282" s="59"/>
      <c r="K282" s="59">
        <f t="shared" si="131"/>
        <v>5469036</v>
      </c>
      <c r="L282" s="59">
        <f t="shared" si="132"/>
        <v>2041.4468085106382</v>
      </c>
      <c r="M282" s="59"/>
      <c r="N282" s="59"/>
      <c r="O282" s="59">
        <v>1025307</v>
      </c>
      <c r="P282" s="13">
        <f t="shared" si="133"/>
        <v>9.6991918309769623E-2</v>
      </c>
      <c r="Q282" s="59">
        <v>26100</v>
      </c>
      <c r="R282" s="79">
        <f t="shared" si="134"/>
        <v>2.4690059346956445E-3</v>
      </c>
      <c r="S282" s="59">
        <f t="shared" si="142"/>
        <v>2824035</v>
      </c>
      <c r="T282" s="281">
        <f t="shared" si="138"/>
        <v>1054.1377379619262</v>
      </c>
      <c r="U282" s="281"/>
      <c r="V282" s="131">
        <f t="shared" si="135"/>
        <v>0.51636796685924169</v>
      </c>
      <c r="W282" s="13"/>
      <c r="X282" s="59">
        <v>652862</v>
      </c>
      <c r="Y282" s="59">
        <v>1088569</v>
      </c>
      <c r="Z282" s="59">
        <v>513780</v>
      </c>
      <c r="AA282" s="59">
        <v>321657</v>
      </c>
      <c r="AB282" s="59">
        <v>201112</v>
      </c>
      <c r="AC282" s="59">
        <v>39570</v>
      </c>
      <c r="AD282" s="59">
        <v>6485</v>
      </c>
      <c r="AE282" s="59">
        <v>0</v>
      </c>
      <c r="AF282" s="59">
        <v>144807</v>
      </c>
      <c r="AG282" s="59">
        <v>478135</v>
      </c>
      <c r="AH282" s="59">
        <v>6021064</v>
      </c>
      <c r="AI282" s="59">
        <v>2156</v>
      </c>
      <c r="AJ282" s="59">
        <v>0</v>
      </c>
      <c r="AK282" s="59">
        <v>1674778</v>
      </c>
      <c r="AL282" s="59">
        <v>31904260</v>
      </c>
      <c r="AM282" s="59">
        <v>112304</v>
      </c>
      <c r="AN282" s="59">
        <v>612663</v>
      </c>
      <c r="AO282" s="59">
        <v>133290</v>
      </c>
      <c r="AP282" s="59">
        <v>0</v>
      </c>
      <c r="AQ282" s="59">
        <v>529743</v>
      </c>
      <c r="AR282" s="59">
        <v>2935877</v>
      </c>
      <c r="AS282" s="59">
        <v>71706</v>
      </c>
      <c r="AT282" s="59">
        <v>0</v>
      </c>
      <c r="AU282" s="59">
        <v>155</v>
      </c>
      <c r="AV282" s="27">
        <v>5102020</v>
      </c>
      <c r="AW282" s="79">
        <f t="shared" si="136"/>
        <v>0.32552767561389989</v>
      </c>
      <c r="AX282" s="59">
        <v>0</v>
      </c>
      <c r="AY282" s="59">
        <v>0</v>
      </c>
      <c r="AZ282" s="59">
        <v>0</v>
      </c>
      <c r="BA282" s="59">
        <v>0</v>
      </c>
      <c r="BB282" s="59">
        <v>0</v>
      </c>
      <c r="BC282" s="59">
        <v>0</v>
      </c>
      <c r="BD282" s="59">
        <v>5102020</v>
      </c>
      <c r="BE282" s="59">
        <v>0</v>
      </c>
      <c r="BF282" s="59">
        <v>0</v>
      </c>
      <c r="BH282" s="59">
        <v>5102020</v>
      </c>
      <c r="BI282" s="59">
        <v>0</v>
      </c>
      <c r="BJ282" s="59">
        <v>0</v>
      </c>
      <c r="BK282" s="59">
        <v>0</v>
      </c>
      <c r="BL282" s="59">
        <v>0</v>
      </c>
      <c r="BM282" s="4">
        <v>5521754</v>
      </c>
      <c r="BN282" s="32">
        <f t="shared" si="114"/>
        <v>2061.1250466592014</v>
      </c>
      <c r="BO282" s="281"/>
      <c r="BP282" s="4">
        <v>-9822166</v>
      </c>
      <c r="BQ282" s="4">
        <v>86808448</v>
      </c>
      <c r="BR282" s="4">
        <v>82508032</v>
      </c>
      <c r="BS282" s="4">
        <v>1329.0400400000001</v>
      </c>
      <c r="BT282" s="4">
        <v>2679</v>
      </c>
      <c r="BV282" s="175">
        <f t="shared" si="139"/>
        <v>-0.75082810039808701</v>
      </c>
    </row>
    <row r="283" spans="1:74" ht="17.25" customHeight="1" x14ac:dyDescent="0.25">
      <c r="A283" s="76" t="s">
        <v>157</v>
      </c>
      <c r="B283" s="255" t="s">
        <v>139</v>
      </c>
      <c r="C283" s="76">
        <v>1</v>
      </c>
      <c r="D283" s="142">
        <v>2017</v>
      </c>
      <c r="E283" s="77">
        <v>29</v>
      </c>
      <c r="F283" s="59">
        <v>35420964</v>
      </c>
      <c r="G283" s="82">
        <v>25228632</v>
      </c>
      <c r="H283" s="179">
        <f t="shared" si="140"/>
        <v>2.4752561042948757</v>
      </c>
      <c r="I283" s="59">
        <f t="shared" si="137"/>
        <v>10192332</v>
      </c>
      <c r="J283" s="59"/>
      <c r="K283" s="59">
        <f t="shared" si="131"/>
        <v>4271093</v>
      </c>
      <c r="L283" s="59">
        <f t="shared" si="132"/>
        <v>1594.2863008585293</v>
      </c>
      <c r="M283" s="59"/>
      <c r="N283" s="59"/>
      <c r="O283" s="59">
        <v>1011842</v>
      </c>
      <c r="P283" s="13">
        <f t="shared" si="133"/>
        <v>9.9274827389845624E-2</v>
      </c>
      <c r="Q283" s="59">
        <v>26100</v>
      </c>
      <c r="R283" s="79">
        <f t="shared" si="134"/>
        <v>2.5607486098372777E-3</v>
      </c>
      <c r="S283" s="59">
        <f t="shared" si="142"/>
        <v>2947771</v>
      </c>
      <c r="T283" s="281">
        <f t="shared" si="138"/>
        <v>1100.3251213139231</v>
      </c>
      <c r="U283" s="281"/>
      <c r="V283" s="131">
        <f t="shared" si="135"/>
        <v>0.69016783291770978</v>
      </c>
      <c r="W283" s="13"/>
      <c r="X283" s="59">
        <v>681404</v>
      </c>
      <c r="Y283" s="59">
        <v>1278875</v>
      </c>
      <c r="Z283" s="59">
        <v>552244</v>
      </c>
      <c r="AA283" s="59">
        <v>299123</v>
      </c>
      <c r="AB283" s="59">
        <v>146053</v>
      </c>
      <c r="AC283" s="59">
        <v>-9928</v>
      </c>
      <c r="AD283" s="59">
        <v>0</v>
      </c>
      <c r="AE283" s="59">
        <v>0</v>
      </c>
      <c r="AF283" s="59">
        <v>147284</v>
      </c>
      <c r="AG283" s="59">
        <v>456604</v>
      </c>
      <c r="AH283" s="59">
        <v>5617565</v>
      </c>
      <c r="AI283" s="59">
        <v>2862</v>
      </c>
      <c r="AJ283" s="59">
        <v>0</v>
      </c>
      <c r="AK283" s="59">
        <v>1588572</v>
      </c>
      <c r="AL283" s="59">
        <v>29803400</v>
      </c>
      <c r="AM283" s="59">
        <v>112498</v>
      </c>
      <c r="AN283" s="59">
        <v>672673</v>
      </c>
      <c r="AO283" s="59">
        <v>124526</v>
      </c>
      <c r="AP283" s="59">
        <v>0</v>
      </c>
      <c r="AQ283" s="59">
        <v>441771</v>
      </c>
      <c r="AR283" s="59">
        <v>2659830</v>
      </c>
      <c r="AS283" s="59">
        <v>0</v>
      </c>
      <c r="AT283" s="59">
        <v>0</v>
      </c>
      <c r="AU283" s="59">
        <v>0</v>
      </c>
      <c r="AV283" s="27">
        <v>5921239</v>
      </c>
      <c r="AW283" s="79">
        <f t="shared" si="136"/>
        <v>0.36746907311855331</v>
      </c>
      <c r="AX283" s="59">
        <v>0</v>
      </c>
      <c r="AY283" s="59">
        <v>0</v>
      </c>
      <c r="AZ283" s="59">
        <v>0</v>
      </c>
      <c r="BA283" s="59">
        <v>0</v>
      </c>
      <c r="BB283" s="59">
        <v>0</v>
      </c>
      <c r="BC283" s="59">
        <v>0</v>
      </c>
      <c r="BD283" s="59">
        <v>5921239</v>
      </c>
      <c r="BE283" s="59">
        <v>0</v>
      </c>
      <c r="BF283" s="59">
        <v>0</v>
      </c>
      <c r="BG283" s="59">
        <v>0</v>
      </c>
      <c r="BH283" s="59">
        <v>5921239</v>
      </c>
      <c r="BI283" s="59">
        <v>0</v>
      </c>
      <c r="BJ283" s="59">
        <v>0</v>
      </c>
      <c r="BK283" s="59">
        <v>0</v>
      </c>
      <c r="BL283" s="59">
        <v>0</v>
      </c>
      <c r="BM283" s="4">
        <v>4777847</v>
      </c>
      <c r="BN283" s="32">
        <f t="shared" si="114"/>
        <v>1783.4441955953714</v>
      </c>
      <c r="BO283" s="281"/>
      <c r="BP283" s="4">
        <v>8242512</v>
      </c>
      <c r="BQ283" s="4">
        <v>121463776</v>
      </c>
      <c r="BR283" s="4">
        <v>134484128</v>
      </c>
      <c r="BS283" s="4">
        <v>1335.2900400000001</v>
      </c>
      <c r="BT283" s="4">
        <v>2679</v>
      </c>
      <c r="BV283" s="175">
        <f t="shared" si="139"/>
        <v>-0.74848229065359351</v>
      </c>
    </row>
    <row r="284" spans="1:74" ht="17.25" customHeight="1" x14ac:dyDescent="0.25">
      <c r="A284" s="76" t="s">
        <v>157</v>
      </c>
      <c r="B284" s="255" t="s">
        <v>139</v>
      </c>
      <c r="C284" s="76">
        <v>1</v>
      </c>
      <c r="D284" s="142">
        <v>2018</v>
      </c>
      <c r="E284" s="77">
        <v>29</v>
      </c>
      <c r="F284" s="59">
        <v>40656952</v>
      </c>
      <c r="G284" s="82">
        <v>28765912</v>
      </c>
      <c r="H284" s="179">
        <f t="shared" si="140"/>
        <v>2.4191249882264292</v>
      </c>
      <c r="I284" s="59">
        <f t="shared" si="137"/>
        <v>11891040</v>
      </c>
      <c r="J284" s="59"/>
      <c r="K284" s="59">
        <f t="shared" si="131"/>
        <v>6034084</v>
      </c>
      <c r="L284" s="59">
        <f t="shared" si="132"/>
        <v>2095.8957971517889</v>
      </c>
      <c r="M284" s="59"/>
      <c r="N284" s="59"/>
      <c r="O284" s="59">
        <v>575852</v>
      </c>
      <c r="P284" s="13">
        <f t="shared" si="133"/>
        <v>4.84273873437479E-2</v>
      </c>
      <c r="Q284" s="59">
        <v>26100</v>
      </c>
      <c r="R284" s="79">
        <f t="shared" si="134"/>
        <v>2.19492996407379E-3</v>
      </c>
      <c r="S284" s="59">
        <f t="shared" si="142"/>
        <v>4221573</v>
      </c>
      <c r="T284" s="281">
        <f t="shared" si="138"/>
        <v>1466.3331017714484</v>
      </c>
      <c r="U284" s="281"/>
      <c r="V284" s="131">
        <f t="shared" si="135"/>
        <v>0.69962118525363581</v>
      </c>
      <c r="W284" s="13"/>
      <c r="X284" s="59">
        <v>738829</v>
      </c>
      <c r="Y284" s="59">
        <v>1498136</v>
      </c>
      <c r="Z284" s="59">
        <v>187089</v>
      </c>
      <c r="AA284" s="59">
        <v>1310219</v>
      </c>
      <c r="AB284" s="59">
        <v>490942</v>
      </c>
      <c r="AC284" s="59">
        <v>-3642</v>
      </c>
      <c r="AD284" s="59">
        <v>0</v>
      </c>
      <c r="AE284" s="59">
        <v>0</v>
      </c>
      <c r="AF284" s="59">
        <v>431565</v>
      </c>
      <c r="AG284" s="59">
        <v>460199</v>
      </c>
      <c r="AH284" s="59">
        <v>6210517</v>
      </c>
      <c r="AI284" s="59">
        <v>4242</v>
      </c>
      <c r="AJ284" s="59">
        <v>0</v>
      </c>
      <c r="AK284" s="59">
        <v>1756339</v>
      </c>
      <c r="AL284" s="59">
        <v>34446436</v>
      </c>
      <c r="AM284" s="59">
        <v>260764</v>
      </c>
      <c r="AN284" s="59">
        <v>849579</v>
      </c>
      <c r="AO284" s="59">
        <v>107052</v>
      </c>
      <c r="AP284" s="59">
        <v>0</v>
      </c>
      <c r="AQ284" s="59">
        <v>425433</v>
      </c>
      <c r="AR284" s="59">
        <v>2772309</v>
      </c>
      <c r="AS284" s="59">
        <v>33</v>
      </c>
      <c r="AT284" s="59">
        <v>0</v>
      </c>
      <c r="AU284" s="59">
        <v>0</v>
      </c>
      <c r="AV284" s="27">
        <v>5856956</v>
      </c>
      <c r="AW284" s="79">
        <f t="shared" si="136"/>
        <v>0.33000661032377965</v>
      </c>
      <c r="AX284" s="59">
        <v>0</v>
      </c>
      <c r="AY284" s="59">
        <v>0</v>
      </c>
      <c r="AZ284" s="59">
        <v>0</v>
      </c>
      <c r="BA284" s="59">
        <v>0</v>
      </c>
      <c r="BB284" s="59">
        <v>0</v>
      </c>
      <c r="BC284" s="59">
        <v>0</v>
      </c>
      <c r="BD284" s="59">
        <v>5856956</v>
      </c>
      <c r="BE284" s="59">
        <v>0</v>
      </c>
      <c r="BF284" s="59">
        <v>0</v>
      </c>
      <c r="BG284" s="59">
        <v>0</v>
      </c>
      <c r="BH284" s="59">
        <v>5856956</v>
      </c>
      <c r="BI284" s="59">
        <v>0</v>
      </c>
      <c r="BJ284" s="59">
        <v>0</v>
      </c>
      <c r="BK284" s="59">
        <v>0</v>
      </c>
      <c r="BL284" s="59">
        <v>0</v>
      </c>
      <c r="BM284" s="4">
        <v>2850569</v>
      </c>
      <c r="BN284" s="32">
        <f t="shared" si="114"/>
        <v>990.12469607502601</v>
      </c>
      <c r="BO284" s="281"/>
      <c r="BP284" s="4">
        <v>-18876156</v>
      </c>
      <c r="BQ284" s="4">
        <v>133205472</v>
      </c>
      <c r="BR284" s="4">
        <v>117179888</v>
      </c>
      <c r="BS284" s="4">
        <v>1334.2900400000001</v>
      </c>
      <c r="BT284" s="4">
        <v>2879</v>
      </c>
      <c r="BV284" s="175">
        <f t="shared" si="139"/>
        <v>-0.71285717088570022</v>
      </c>
    </row>
    <row r="285" spans="1:74" s="8" customFormat="1" ht="17.25" customHeight="1" thickBot="1" x14ac:dyDescent="0.3">
      <c r="A285" s="76" t="s">
        <v>157</v>
      </c>
      <c r="B285" s="255" t="s">
        <v>139</v>
      </c>
      <c r="C285" s="76">
        <v>1</v>
      </c>
      <c r="D285" s="143">
        <v>2019</v>
      </c>
      <c r="E285" s="85">
        <v>29</v>
      </c>
      <c r="F285" s="86">
        <v>36695740</v>
      </c>
      <c r="G285" s="104">
        <v>25065340</v>
      </c>
      <c r="H285" s="179">
        <f t="shared" si="140"/>
        <v>2.1551571743018298</v>
      </c>
      <c r="I285" s="86">
        <f t="shared" si="137"/>
        <v>11630400</v>
      </c>
      <c r="J285" s="282">
        <f t="shared" ref="J285" si="143">LN(I285/I261)/(2019-1995)</f>
        <v>4.1888268912815101E-2</v>
      </c>
      <c r="K285" s="59">
        <f t="shared" si="131"/>
        <v>6032906</v>
      </c>
      <c r="L285" s="59">
        <f t="shared" si="132"/>
        <v>2095.4866273011462</v>
      </c>
      <c r="M285" s="282">
        <f t="shared" ref="M285" si="144">LN(L285/L261)/(2019-1995)</f>
        <v>-2.7887391081313051E-2</v>
      </c>
      <c r="N285" s="185">
        <f t="shared" ref="N285" si="145">AVERAGE(L283:L285)</f>
        <v>1928.5562417704884</v>
      </c>
      <c r="O285" s="86">
        <v>160531</v>
      </c>
      <c r="P285" s="14">
        <f t="shared" si="133"/>
        <v>1.3802706699683589E-2</v>
      </c>
      <c r="Q285" s="86">
        <v>26100</v>
      </c>
      <c r="R285" s="87">
        <f t="shared" si="134"/>
        <v>2.2441188609162196E-3</v>
      </c>
      <c r="S285" s="86">
        <f t="shared" si="142"/>
        <v>3856006</v>
      </c>
      <c r="T285" s="281">
        <f t="shared" si="138"/>
        <v>1339.3560263980548</v>
      </c>
      <c r="U285" s="284">
        <f t="shared" ref="U285" si="146">AVERAGE(T283:T285)</f>
        <v>1302.0047498278088</v>
      </c>
      <c r="V285" s="131">
        <f t="shared" si="135"/>
        <v>0.63916228762722305</v>
      </c>
      <c r="W285" s="14"/>
      <c r="X285" s="86">
        <v>441089</v>
      </c>
      <c r="Y285" s="86">
        <v>1457528</v>
      </c>
      <c r="Z285" s="86">
        <v>173168</v>
      </c>
      <c r="AA285" s="86">
        <v>1166335</v>
      </c>
      <c r="AB285" s="86">
        <v>612176</v>
      </c>
      <c r="AC285" s="86">
        <v>0</v>
      </c>
      <c r="AD285" s="86">
        <v>5710</v>
      </c>
      <c r="AE285" s="86">
        <v>0</v>
      </c>
      <c r="AF285" s="86">
        <v>679797</v>
      </c>
      <c r="AG285" s="86">
        <v>466334</v>
      </c>
      <c r="AH285" s="86">
        <v>6505668</v>
      </c>
      <c r="AI285" s="86">
        <v>461</v>
      </c>
      <c r="AJ285" s="86">
        <v>0</v>
      </c>
      <c r="AK285" s="86">
        <v>1778202</v>
      </c>
      <c r="AL285" s="86">
        <v>30190072</v>
      </c>
      <c r="AM285" s="86">
        <v>334326</v>
      </c>
      <c r="AN285" s="86">
        <v>1259804</v>
      </c>
      <c r="AO285" s="86">
        <v>40636</v>
      </c>
      <c r="AP285" s="86">
        <v>0</v>
      </c>
      <c r="AQ285" s="86">
        <v>402300</v>
      </c>
      <c r="AR285" s="86">
        <v>2625905</v>
      </c>
      <c r="AS285" s="86">
        <v>0</v>
      </c>
      <c r="AT285" s="86">
        <v>0</v>
      </c>
      <c r="AU285" s="86">
        <v>0</v>
      </c>
      <c r="AV285" s="28">
        <v>5597494</v>
      </c>
      <c r="AW285" s="87">
        <f t="shared" si="136"/>
        <v>0.32490877875148294</v>
      </c>
      <c r="AX285" s="86">
        <v>0</v>
      </c>
      <c r="AY285" s="86">
        <v>0</v>
      </c>
      <c r="AZ285" s="86">
        <v>0</v>
      </c>
      <c r="BA285" s="86">
        <v>0</v>
      </c>
      <c r="BB285" s="86">
        <v>0</v>
      </c>
      <c r="BC285" s="86">
        <v>0</v>
      </c>
      <c r="BD285" s="86">
        <v>5597494</v>
      </c>
      <c r="BE285" s="86">
        <v>0</v>
      </c>
      <c r="BF285" s="86">
        <v>0</v>
      </c>
      <c r="BG285" s="86">
        <v>0</v>
      </c>
      <c r="BH285" s="86">
        <v>5597494</v>
      </c>
      <c r="BI285" s="86">
        <v>0</v>
      </c>
      <c r="BJ285" s="86">
        <v>0</v>
      </c>
      <c r="BK285" s="86">
        <v>0</v>
      </c>
      <c r="BL285" s="86">
        <v>0</v>
      </c>
      <c r="BM285" s="7">
        <v>2392190</v>
      </c>
      <c r="BN285" s="32">
        <f t="shared" si="114"/>
        <v>830.91003820771095</v>
      </c>
      <c r="BO285" s="284">
        <f t="shared" ref="BO285" si="147">AVERAGE(BN283:BN285)</f>
        <v>1201.4929766260361</v>
      </c>
      <c r="BP285" s="7">
        <v>10565617</v>
      </c>
      <c r="BQ285" s="7">
        <v>80231048</v>
      </c>
      <c r="BR285" s="7">
        <v>93188856</v>
      </c>
      <c r="BS285" s="7">
        <v>1369.7700199999999</v>
      </c>
      <c r="BT285" s="7">
        <v>2879</v>
      </c>
      <c r="BU285" s="275">
        <f t="shared" ref="BU285" si="148">AVERAGE(BT283:BT285)</f>
        <v>2812.3333333333335</v>
      </c>
      <c r="BV285" s="175">
        <f t="shared" si="139"/>
        <v>-0.69973541489311131</v>
      </c>
    </row>
    <row r="286" spans="1:74" ht="16.5" thickTop="1" x14ac:dyDescent="0.25">
      <c r="A286" s="51" t="s">
        <v>158</v>
      </c>
      <c r="B286" s="254"/>
      <c r="C286" s="68">
        <v>0</v>
      </c>
      <c r="D286" s="141">
        <v>1995</v>
      </c>
      <c r="E286" s="69">
        <v>32</v>
      </c>
      <c r="F286" s="70">
        <v>45548600</v>
      </c>
      <c r="G286" s="70">
        <v>222104</v>
      </c>
      <c r="H286" s="179">
        <f t="shared" si="140"/>
        <v>4.9000919903448969E-3</v>
      </c>
      <c r="I286" s="70">
        <f t="shared" si="137"/>
        <v>45326496</v>
      </c>
      <c r="J286" s="70"/>
      <c r="K286" s="59">
        <f t="shared" si="131"/>
        <v>45326496</v>
      </c>
      <c r="L286" s="59">
        <f t="shared" si="132"/>
        <v>3344.8820013283153</v>
      </c>
      <c r="M286" s="70"/>
      <c r="N286" s="70"/>
      <c r="O286" s="70">
        <v>2000109</v>
      </c>
      <c r="P286" s="40">
        <f t="shared" si="133"/>
        <v>4.4126706816251582E-2</v>
      </c>
      <c r="Q286" s="70">
        <v>854954</v>
      </c>
      <c r="R286" s="72">
        <f t="shared" si="134"/>
        <v>1.8862124263918395E-2</v>
      </c>
      <c r="S286" s="73">
        <f t="shared" ref="S286:S296" si="149">F286-G286-O286-Q286-AF286-AG286-AI286-AJ286-AK286-SUM(AM286:AU286)</f>
        <v>2351735</v>
      </c>
      <c r="T286" s="281">
        <f t="shared" si="138"/>
        <v>173.54697070326912</v>
      </c>
      <c r="U286" s="281"/>
      <c r="V286" s="131">
        <f t="shared" si="135"/>
        <v>5.188433273112486E-2</v>
      </c>
      <c r="W286" s="125"/>
      <c r="X286" s="70">
        <v>0</v>
      </c>
      <c r="Y286" s="70">
        <v>0</v>
      </c>
      <c r="Z286" s="70">
        <v>0</v>
      </c>
      <c r="AA286" s="70">
        <v>0</v>
      </c>
      <c r="AB286" s="70">
        <v>0</v>
      </c>
      <c r="AC286" s="70">
        <v>0</v>
      </c>
      <c r="AD286" s="70">
        <v>0</v>
      </c>
      <c r="AE286" s="70">
        <v>0</v>
      </c>
      <c r="AF286" s="70">
        <v>17937946</v>
      </c>
      <c r="AG286" s="70">
        <v>167709</v>
      </c>
      <c r="AH286" s="70">
        <v>14384669</v>
      </c>
      <c r="AI286" s="70">
        <v>0</v>
      </c>
      <c r="AJ286" s="70">
        <v>162130</v>
      </c>
      <c r="AK286" s="70">
        <v>3401103</v>
      </c>
      <c r="AL286" s="70">
        <v>31163932</v>
      </c>
      <c r="AM286" s="70">
        <v>0</v>
      </c>
      <c r="AN286" s="70">
        <v>0</v>
      </c>
      <c r="AO286" s="70">
        <v>0</v>
      </c>
      <c r="AP286" s="70">
        <v>0</v>
      </c>
      <c r="AQ286" s="70">
        <v>7545621</v>
      </c>
      <c r="AR286" s="70">
        <v>8424901</v>
      </c>
      <c r="AS286" s="70">
        <v>946964</v>
      </c>
      <c r="AT286" s="70">
        <v>89332</v>
      </c>
      <c r="AU286" s="70">
        <v>1443992</v>
      </c>
      <c r="AV286" s="74">
        <v>0</v>
      </c>
      <c r="AW286" s="72">
        <f t="shared" si="136"/>
        <v>0</v>
      </c>
      <c r="AX286" s="70">
        <v>0</v>
      </c>
      <c r="AY286" s="70">
        <v>0</v>
      </c>
      <c r="AZ286" s="70">
        <v>0</v>
      </c>
      <c r="BA286" s="70">
        <v>0</v>
      </c>
      <c r="BB286" s="70">
        <v>0</v>
      </c>
      <c r="BC286" s="70">
        <v>0</v>
      </c>
      <c r="BD286" s="70">
        <v>0</v>
      </c>
      <c r="BE286" s="70">
        <v>0</v>
      </c>
      <c r="BF286" s="70">
        <v>0</v>
      </c>
      <c r="BG286" s="70">
        <v>0</v>
      </c>
      <c r="BH286" s="70">
        <v>0</v>
      </c>
      <c r="BI286" s="70">
        <v>0</v>
      </c>
      <c r="BJ286" s="70">
        <v>0</v>
      </c>
      <c r="BK286" s="70">
        <v>0</v>
      </c>
      <c r="BL286" s="70">
        <v>0</v>
      </c>
      <c r="BM286" s="4">
        <v>10771163</v>
      </c>
      <c r="BN286" s="32">
        <f t="shared" si="114"/>
        <v>794.86111726071874</v>
      </c>
      <c r="BO286" s="281"/>
      <c r="BP286" s="4">
        <v>-2732269</v>
      </c>
      <c r="BQ286" s="4">
        <v>157144544</v>
      </c>
      <c r="BR286" s="4">
        <v>165183440</v>
      </c>
      <c r="BS286" s="4">
        <v>5445.7299800000001</v>
      </c>
      <c r="BT286" s="4">
        <v>13551</v>
      </c>
      <c r="BV286" s="175">
        <f t="shared" si="139"/>
        <v>0.76486772923359991</v>
      </c>
    </row>
    <row r="287" spans="1:74" x14ac:dyDescent="0.25">
      <c r="A287" s="96" t="s">
        <v>158</v>
      </c>
      <c r="B287" s="255"/>
      <c r="C287" s="76">
        <v>0</v>
      </c>
      <c r="D287" s="141">
        <v>1996</v>
      </c>
      <c r="E287" s="77">
        <v>32</v>
      </c>
      <c r="F287" s="59">
        <v>45439708</v>
      </c>
      <c r="G287" s="59">
        <v>2896449</v>
      </c>
      <c r="H287" s="179">
        <f t="shared" si="140"/>
        <v>6.8082442861276807E-2</v>
      </c>
      <c r="I287" s="59">
        <f t="shared" si="137"/>
        <v>42543259</v>
      </c>
      <c r="J287" s="59"/>
      <c r="K287" s="59">
        <f t="shared" si="131"/>
        <v>42543259</v>
      </c>
      <c r="L287" s="59">
        <f t="shared" si="132"/>
        <v>3121.7536689169356</v>
      </c>
      <c r="M287" s="59"/>
      <c r="N287" s="59"/>
      <c r="O287" s="59">
        <v>2302627</v>
      </c>
      <c r="P287" s="13">
        <f t="shared" si="133"/>
        <v>5.4124367858137054E-2</v>
      </c>
      <c r="Q287" s="59">
        <v>883840</v>
      </c>
      <c r="R287" s="79">
        <f t="shared" si="134"/>
        <v>2.0775089186279783E-2</v>
      </c>
      <c r="S287" s="73">
        <f t="shared" si="149"/>
        <v>2228460</v>
      </c>
      <c r="T287" s="281">
        <f t="shared" si="138"/>
        <v>163.52069269151747</v>
      </c>
      <c r="U287" s="281"/>
      <c r="V287" s="131">
        <f t="shared" si="135"/>
        <v>5.2381036441049335E-2</v>
      </c>
      <c r="W287" s="54"/>
      <c r="X287" s="59">
        <v>0</v>
      </c>
      <c r="Y287" s="59">
        <v>0</v>
      </c>
      <c r="Z287" s="59">
        <v>0</v>
      </c>
      <c r="AA287" s="59">
        <v>0</v>
      </c>
      <c r="AB287" s="59">
        <v>0</v>
      </c>
      <c r="AC287" s="59">
        <v>0</v>
      </c>
      <c r="AD287" s="59">
        <v>0</v>
      </c>
      <c r="AE287" s="59">
        <v>0</v>
      </c>
      <c r="AF287" s="59">
        <v>6051795</v>
      </c>
      <c r="AG287" s="59">
        <v>114456</v>
      </c>
      <c r="AH287" s="59">
        <v>19526572</v>
      </c>
      <c r="AI287" s="59">
        <v>0</v>
      </c>
      <c r="AJ287" s="59">
        <v>272875</v>
      </c>
      <c r="AK287" s="59">
        <v>3190820</v>
      </c>
      <c r="AL287" s="59">
        <v>25913134</v>
      </c>
      <c r="AM287" s="59">
        <v>0</v>
      </c>
      <c r="AN287" s="59">
        <v>0</v>
      </c>
      <c r="AO287" s="59">
        <v>0</v>
      </c>
      <c r="AP287" s="59">
        <v>0</v>
      </c>
      <c r="AQ287" s="59">
        <v>11192385</v>
      </c>
      <c r="AR287" s="59">
        <v>13593918</v>
      </c>
      <c r="AS287" s="59">
        <v>704985</v>
      </c>
      <c r="AT287" s="59">
        <v>84704</v>
      </c>
      <c r="AU287" s="59">
        <v>1922394</v>
      </c>
      <c r="AV287" s="80">
        <v>0</v>
      </c>
      <c r="AW287" s="79">
        <f t="shared" si="136"/>
        <v>0</v>
      </c>
      <c r="AX287" s="59">
        <v>0</v>
      </c>
      <c r="AY287" s="59">
        <v>0</v>
      </c>
      <c r="AZ287" s="59">
        <v>0</v>
      </c>
      <c r="BA287" s="59">
        <v>0</v>
      </c>
      <c r="BB287" s="59">
        <v>0</v>
      </c>
      <c r="BC287" s="59">
        <v>0</v>
      </c>
      <c r="BD287" s="59">
        <v>0</v>
      </c>
      <c r="BE287" s="59">
        <v>0</v>
      </c>
      <c r="BF287" s="59">
        <v>0</v>
      </c>
      <c r="BG287" s="59">
        <v>0</v>
      </c>
      <c r="BH287" s="59">
        <v>0</v>
      </c>
      <c r="BI287" s="59">
        <v>0</v>
      </c>
      <c r="BJ287" s="59">
        <v>0</v>
      </c>
      <c r="BK287" s="59">
        <v>0</v>
      </c>
      <c r="BL287" s="59">
        <v>0</v>
      </c>
      <c r="BM287" s="4">
        <v>7121480</v>
      </c>
      <c r="BN287" s="32">
        <f t="shared" si="114"/>
        <v>522.56237158790725</v>
      </c>
      <c r="BO287" s="281"/>
      <c r="BP287" s="4">
        <v>-9184406</v>
      </c>
      <c r="BQ287" s="4">
        <v>239436800</v>
      </c>
      <c r="BR287" s="4">
        <v>237373872</v>
      </c>
      <c r="BS287" s="4">
        <v>5481.1201199999996</v>
      </c>
      <c r="BT287" s="4">
        <v>13628</v>
      </c>
      <c r="BV287" s="175">
        <f t="shared" si="139"/>
        <v>0.77093964138986115</v>
      </c>
    </row>
    <row r="288" spans="1:74" x14ac:dyDescent="0.25">
      <c r="A288" s="96" t="s">
        <v>158</v>
      </c>
      <c r="B288" s="255"/>
      <c r="C288" s="76">
        <v>0</v>
      </c>
      <c r="D288" s="141">
        <v>1997</v>
      </c>
      <c r="E288" s="77">
        <v>32</v>
      </c>
      <c r="F288" s="59">
        <v>49274712</v>
      </c>
      <c r="G288" s="59">
        <v>1963631</v>
      </c>
      <c r="H288" s="179">
        <f t="shared" si="140"/>
        <v>4.1504674137545071E-2</v>
      </c>
      <c r="I288" s="59">
        <f t="shared" si="137"/>
        <v>47311081</v>
      </c>
      <c r="J288" s="59"/>
      <c r="K288" s="59">
        <f t="shared" si="131"/>
        <v>47311081</v>
      </c>
      <c r="L288" s="59">
        <f t="shared" si="132"/>
        <v>3406.1253419726422</v>
      </c>
      <c r="M288" s="59"/>
      <c r="N288" s="59"/>
      <c r="O288" s="59">
        <v>2838767</v>
      </c>
      <c r="P288" s="13">
        <f t="shared" si="133"/>
        <v>6.000215890226647E-2</v>
      </c>
      <c r="Q288" s="59">
        <v>829276</v>
      </c>
      <c r="R288" s="79">
        <f t="shared" si="134"/>
        <v>1.7528155824636515E-2</v>
      </c>
      <c r="S288" s="73">
        <f t="shared" si="149"/>
        <v>858921</v>
      </c>
      <c r="T288" s="281">
        <f t="shared" si="138"/>
        <v>61.837365010799139</v>
      </c>
      <c r="U288" s="281"/>
      <c r="V288" s="131">
        <f t="shared" si="135"/>
        <v>1.8154753217327669E-2</v>
      </c>
      <c r="W288" s="54"/>
      <c r="X288" s="59">
        <v>0</v>
      </c>
      <c r="Y288" s="59">
        <v>0</v>
      </c>
      <c r="Z288" s="59">
        <v>0</v>
      </c>
      <c r="AA288" s="59">
        <v>0</v>
      </c>
      <c r="AB288" s="59">
        <v>0</v>
      </c>
      <c r="AC288" s="59">
        <v>0</v>
      </c>
      <c r="AD288" s="59">
        <v>0</v>
      </c>
      <c r="AE288" s="59">
        <v>0</v>
      </c>
      <c r="AF288" s="59">
        <v>7931851</v>
      </c>
      <c r="AG288" s="59">
        <v>1425012</v>
      </c>
      <c r="AH288" s="59">
        <v>23094208</v>
      </c>
      <c r="AI288" s="59">
        <v>0</v>
      </c>
      <c r="AJ288" s="59">
        <v>250062</v>
      </c>
      <c r="AK288" s="59">
        <v>4821302</v>
      </c>
      <c r="AL288" s="59">
        <v>26180504</v>
      </c>
      <c r="AM288" s="59">
        <v>0</v>
      </c>
      <c r="AN288" s="59">
        <v>0</v>
      </c>
      <c r="AO288" s="59">
        <v>0</v>
      </c>
      <c r="AP288" s="59">
        <v>0</v>
      </c>
      <c r="AQ288" s="59">
        <v>11376886</v>
      </c>
      <c r="AR288" s="59">
        <v>13221117</v>
      </c>
      <c r="AS288" s="59">
        <v>889883</v>
      </c>
      <c r="AT288" s="59">
        <v>131110</v>
      </c>
      <c r="AU288" s="59">
        <v>2736894</v>
      </c>
      <c r="AV288" s="80">
        <v>0</v>
      </c>
      <c r="AW288" s="79">
        <f t="shared" si="136"/>
        <v>0</v>
      </c>
      <c r="AX288" s="59">
        <v>0</v>
      </c>
      <c r="AY288" s="59">
        <v>0</v>
      </c>
      <c r="AZ288" s="59">
        <v>0</v>
      </c>
      <c r="BA288" s="59">
        <v>0</v>
      </c>
      <c r="BB288" s="59">
        <v>0</v>
      </c>
      <c r="BC288" s="59">
        <v>0</v>
      </c>
      <c r="BD288" s="59">
        <v>0</v>
      </c>
      <c r="BE288" s="59">
        <v>0</v>
      </c>
      <c r="BF288" s="59">
        <v>0</v>
      </c>
      <c r="BG288" s="59">
        <v>0</v>
      </c>
      <c r="BH288" s="59">
        <v>0</v>
      </c>
      <c r="BI288" s="59">
        <v>0</v>
      </c>
      <c r="BJ288" s="59">
        <v>0</v>
      </c>
      <c r="BK288" s="59">
        <v>0</v>
      </c>
      <c r="BL288" s="59">
        <v>0</v>
      </c>
      <c r="BM288" s="4">
        <v>8228228</v>
      </c>
      <c r="BN288" s="32">
        <f t="shared" si="114"/>
        <v>592.38502519798419</v>
      </c>
      <c r="BO288" s="281"/>
      <c r="BP288" s="4">
        <v>16228015</v>
      </c>
      <c r="BQ288" s="4">
        <v>502524896</v>
      </c>
      <c r="BR288" s="4">
        <v>526981120</v>
      </c>
      <c r="BS288" s="4">
        <v>5504.9301800000003</v>
      </c>
      <c r="BT288" s="4">
        <v>13890</v>
      </c>
      <c r="BV288" s="175">
        <f t="shared" si="139"/>
        <v>0.78262827264669066</v>
      </c>
    </row>
    <row r="289" spans="1:74" x14ac:dyDescent="0.25">
      <c r="A289" s="96" t="s">
        <v>158</v>
      </c>
      <c r="B289" s="255"/>
      <c r="C289" s="76">
        <v>0</v>
      </c>
      <c r="D289" s="141">
        <v>1998</v>
      </c>
      <c r="E289" s="77">
        <v>32</v>
      </c>
      <c r="F289" s="59">
        <v>39393740</v>
      </c>
      <c r="G289" s="59">
        <v>2832767</v>
      </c>
      <c r="H289" s="179">
        <f t="shared" si="140"/>
        <v>7.7480623942913121E-2</v>
      </c>
      <c r="I289" s="59">
        <f t="shared" si="137"/>
        <v>36560973</v>
      </c>
      <c r="J289" s="59"/>
      <c r="K289" s="59">
        <f t="shared" si="131"/>
        <v>36560973</v>
      </c>
      <c r="L289" s="59">
        <f t="shared" si="132"/>
        <v>2632.1794816414686</v>
      </c>
      <c r="M289" s="59"/>
      <c r="N289" s="59"/>
      <c r="O289" s="59">
        <v>4757812</v>
      </c>
      <c r="P289" s="13">
        <f t="shared" si="133"/>
        <v>0.13013362636711009</v>
      </c>
      <c r="Q289" s="59">
        <v>542396</v>
      </c>
      <c r="R289" s="79">
        <f t="shared" si="134"/>
        <v>1.4835381979576966E-2</v>
      </c>
      <c r="S289" s="73">
        <f t="shared" si="149"/>
        <v>548032</v>
      </c>
      <c r="T289" s="281">
        <f t="shared" si="138"/>
        <v>39.455147588192943</v>
      </c>
      <c r="U289" s="281"/>
      <c r="V289" s="131">
        <f t="shared" si="135"/>
        <v>1.4989535426204331E-2</v>
      </c>
      <c r="W289" s="54"/>
      <c r="X289" s="59">
        <v>0</v>
      </c>
      <c r="Y289" s="59">
        <v>0</v>
      </c>
      <c r="Z289" s="59">
        <v>0</v>
      </c>
      <c r="AA289" s="59">
        <v>0</v>
      </c>
      <c r="AB289" s="59">
        <v>0</v>
      </c>
      <c r="AC289" s="59">
        <v>0</v>
      </c>
      <c r="AD289" s="59">
        <v>0</v>
      </c>
      <c r="AE289" s="59">
        <v>0</v>
      </c>
      <c r="AF289" s="59">
        <v>10584956</v>
      </c>
      <c r="AG289" s="59">
        <v>3291667</v>
      </c>
      <c r="AH289" s="59">
        <v>17665584</v>
      </c>
      <c r="AI289" s="59">
        <v>0</v>
      </c>
      <c r="AJ289" s="59">
        <v>22813</v>
      </c>
      <c r="AK289" s="59">
        <v>1497969</v>
      </c>
      <c r="AL289" s="59">
        <v>21728156</v>
      </c>
      <c r="AM289" s="59">
        <v>0</v>
      </c>
      <c r="AN289" s="59">
        <v>0</v>
      </c>
      <c r="AO289" s="59">
        <v>0</v>
      </c>
      <c r="AP289" s="59">
        <v>0</v>
      </c>
      <c r="AQ289" s="59">
        <v>2419324</v>
      </c>
      <c r="AR289" s="59">
        <v>9979806</v>
      </c>
      <c r="AS289" s="59">
        <v>1474</v>
      </c>
      <c r="AT289" s="59">
        <v>20055</v>
      </c>
      <c r="AU289" s="59">
        <v>2894669</v>
      </c>
      <c r="AV289" s="80">
        <v>0</v>
      </c>
      <c r="AW289" s="79">
        <f t="shared" si="136"/>
        <v>0</v>
      </c>
      <c r="AX289" s="59">
        <v>0</v>
      </c>
      <c r="AY289" s="59">
        <v>0</v>
      </c>
      <c r="AZ289" s="59">
        <v>0</v>
      </c>
      <c r="BA289" s="59">
        <v>0</v>
      </c>
      <c r="BB289" s="59">
        <v>0</v>
      </c>
      <c r="BC289" s="59">
        <v>0</v>
      </c>
      <c r="BD289" s="59">
        <v>0</v>
      </c>
      <c r="BE289" s="59">
        <v>0</v>
      </c>
      <c r="BF289" s="59">
        <v>0</v>
      </c>
      <c r="BG289" s="59">
        <v>0</v>
      </c>
      <c r="BH289" s="59">
        <v>0</v>
      </c>
      <c r="BI289" s="59">
        <v>0</v>
      </c>
      <c r="BJ289" s="59">
        <v>0</v>
      </c>
      <c r="BK289" s="59">
        <v>0</v>
      </c>
      <c r="BL289" s="59">
        <v>0</v>
      </c>
      <c r="BM289" s="4">
        <v>7113276</v>
      </c>
      <c r="BN289" s="32">
        <f t="shared" si="114"/>
        <v>512.11490280777537</v>
      </c>
      <c r="BO289" s="281"/>
      <c r="BP289" s="4">
        <v>2</v>
      </c>
      <c r="BQ289" s="4">
        <v>798262400</v>
      </c>
      <c r="BR289" s="4">
        <v>805375680</v>
      </c>
      <c r="BS289" s="4">
        <v>5522.6801800000003</v>
      </c>
      <c r="BT289" s="4">
        <v>13890</v>
      </c>
      <c r="BV289" s="175">
        <f t="shared" si="139"/>
        <v>0.78423787026117542</v>
      </c>
    </row>
    <row r="290" spans="1:74" x14ac:dyDescent="0.25">
      <c r="A290" s="96" t="s">
        <v>158</v>
      </c>
      <c r="B290" s="255"/>
      <c r="C290" s="76">
        <v>0</v>
      </c>
      <c r="D290" s="141">
        <v>1999</v>
      </c>
      <c r="E290" s="77">
        <v>32</v>
      </c>
      <c r="F290" s="59">
        <v>69043608</v>
      </c>
      <c r="G290" s="59">
        <v>4864536</v>
      </c>
      <c r="H290" s="179">
        <f t="shared" si="140"/>
        <v>7.5796296961102835E-2</v>
      </c>
      <c r="I290" s="59">
        <f t="shared" si="137"/>
        <v>64179072</v>
      </c>
      <c r="J290" s="59"/>
      <c r="K290" s="59">
        <f t="shared" si="131"/>
        <v>64179072</v>
      </c>
      <c r="L290" s="59">
        <f t="shared" si="132"/>
        <v>4512.6615103360991</v>
      </c>
      <c r="M290" s="59"/>
      <c r="N290" s="59"/>
      <c r="O290" s="59">
        <v>12750430</v>
      </c>
      <c r="P290" s="13">
        <f t="shared" si="133"/>
        <v>0.19866959123372802</v>
      </c>
      <c r="Q290" s="59">
        <v>683845</v>
      </c>
      <c r="R290" s="79">
        <f t="shared" si="134"/>
        <v>1.0655264694385111E-2</v>
      </c>
      <c r="S290" s="73">
        <f t="shared" si="149"/>
        <v>5871674</v>
      </c>
      <c r="T290" s="281">
        <f t="shared" si="138"/>
        <v>412.85852903951627</v>
      </c>
      <c r="U290" s="281"/>
      <c r="V290" s="131">
        <f t="shared" si="135"/>
        <v>9.1488920251137321E-2</v>
      </c>
      <c r="W290" s="54"/>
      <c r="X290" s="59">
        <v>0</v>
      </c>
      <c r="Y290" s="59">
        <v>0</v>
      </c>
      <c r="Z290" s="59">
        <v>0</v>
      </c>
      <c r="AA290" s="59">
        <v>0</v>
      </c>
      <c r="AB290" s="59">
        <v>0</v>
      </c>
      <c r="AC290" s="59">
        <v>0</v>
      </c>
      <c r="AD290" s="59">
        <v>0</v>
      </c>
      <c r="AE290" s="59">
        <v>0</v>
      </c>
      <c r="AF290" s="59">
        <v>13211272</v>
      </c>
      <c r="AG290" s="59">
        <v>3225794</v>
      </c>
      <c r="AH290" s="59">
        <v>28972110</v>
      </c>
      <c r="AI290" s="59">
        <v>0</v>
      </c>
      <c r="AJ290" s="59">
        <v>108281</v>
      </c>
      <c r="AK290" s="59">
        <v>5984635</v>
      </c>
      <c r="AL290" s="59">
        <v>40071500</v>
      </c>
      <c r="AM290" s="59">
        <v>0</v>
      </c>
      <c r="AN290" s="59">
        <v>0</v>
      </c>
      <c r="AO290" s="59">
        <v>0</v>
      </c>
      <c r="AP290" s="59">
        <v>0</v>
      </c>
      <c r="AQ290" s="59">
        <v>2578613</v>
      </c>
      <c r="AR290" s="59">
        <v>14442316</v>
      </c>
      <c r="AS290" s="59">
        <v>0</v>
      </c>
      <c r="AT290" s="59">
        <v>2847</v>
      </c>
      <c r="AU290" s="59">
        <v>5319365</v>
      </c>
      <c r="AV290" s="80">
        <v>0</v>
      </c>
      <c r="AW290" s="79">
        <f t="shared" si="136"/>
        <v>0</v>
      </c>
      <c r="AX290" s="59">
        <v>0</v>
      </c>
      <c r="AY290" s="59">
        <v>0</v>
      </c>
      <c r="AZ290" s="59">
        <v>0</v>
      </c>
      <c r="BA290" s="59">
        <v>0</v>
      </c>
      <c r="BB290" s="59">
        <v>0</v>
      </c>
      <c r="BC290" s="59">
        <v>0</v>
      </c>
      <c r="BD290" s="59">
        <v>0</v>
      </c>
      <c r="BE290" s="59">
        <v>0</v>
      </c>
      <c r="BF290" s="59">
        <v>0</v>
      </c>
      <c r="BG290" s="59">
        <v>0</v>
      </c>
      <c r="BH290" s="59">
        <v>0</v>
      </c>
      <c r="BI290" s="59">
        <v>0</v>
      </c>
      <c r="BJ290" s="59">
        <v>0</v>
      </c>
      <c r="BK290" s="59">
        <v>0</v>
      </c>
      <c r="BL290" s="59">
        <v>0</v>
      </c>
      <c r="BM290" s="4">
        <v>1206909</v>
      </c>
      <c r="BN290" s="32">
        <f t="shared" si="114"/>
        <v>84.862115033047388</v>
      </c>
      <c r="BO290" s="281"/>
      <c r="BP290" s="4">
        <v>0</v>
      </c>
      <c r="BQ290" s="4">
        <v>551574848</v>
      </c>
      <c r="BR290" s="4">
        <v>552781760</v>
      </c>
      <c r="BS290" s="4">
        <v>4686.5097699999997</v>
      </c>
      <c r="BT290" s="4">
        <v>14222</v>
      </c>
      <c r="BV290" s="175">
        <f t="shared" si="139"/>
        <v>0.71396074141165899</v>
      </c>
    </row>
    <row r="291" spans="1:74" x14ac:dyDescent="0.25">
      <c r="A291" s="96" t="s">
        <v>158</v>
      </c>
      <c r="B291" s="255"/>
      <c r="C291" s="76">
        <v>0</v>
      </c>
      <c r="D291" s="141">
        <v>2000</v>
      </c>
      <c r="E291" s="77">
        <v>32</v>
      </c>
      <c r="F291" s="59">
        <v>62277208</v>
      </c>
      <c r="G291" s="59">
        <v>4152282</v>
      </c>
      <c r="H291" s="179">
        <f t="shared" si="140"/>
        <v>7.1437200625425315E-2</v>
      </c>
      <c r="I291" s="59">
        <f t="shared" si="137"/>
        <v>58124926</v>
      </c>
      <c r="J291" s="59"/>
      <c r="K291" s="59">
        <f t="shared" si="131"/>
        <v>58124926</v>
      </c>
      <c r="L291" s="59">
        <f t="shared" si="132"/>
        <v>4086.9727183237237</v>
      </c>
      <c r="M291" s="59"/>
      <c r="N291" s="59"/>
      <c r="O291" s="59">
        <v>2457158</v>
      </c>
      <c r="P291" s="13">
        <f t="shared" si="133"/>
        <v>4.2273739840976314E-2</v>
      </c>
      <c r="Q291" s="59">
        <v>232902</v>
      </c>
      <c r="R291" s="79">
        <f t="shared" si="134"/>
        <v>4.006921230316921E-3</v>
      </c>
      <c r="S291" s="73">
        <f t="shared" si="149"/>
        <v>8623074</v>
      </c>
      <c r="T291" s="281">
        <f t="shared" si="138"/>
        <v>606.31936436506817</v>
      </c>
      <c r="U291" s="281"/>
      <c r="V291" s="131">
        <f t="shared" si="135"/>
        <v>0.14835415016270301</v>
      </c>
      <c r="W291" s="54"/>
      <c r="X291" s="59">
        <v>0</v>
      </c>
      <c r="Y291" s="59">
        <v>0</v>
      </c>
      <c r="Z291" s="59">
        <v>0</v>
      </c>
      <c r="AA291" s="59">
        <v>0</v>
      </c>
      <c r="AB291" s="59">
        <v>0</v>
      </c>
      <c r="AC291" s="59">
        <v>0</v>
      </c>
      <c r="AD291" s="59">
        <v>0</v>
      </c>
      <c r="AE291" s="59">
        <v>0</v>
      </c>
      <c r="AF291" s="59">
        <v>16174979</v>
      </c>
      <c r="AG291" s="59">
        <v>4750896</v>
      </c>
      <c r="AH291" s="59">
        <v>29357132</v>
      </c>
      <c r="AI291" s="59">
        <v>0</v>
      </c>
      <c r="AJ291" s="59">
        <v>45866</v>
      </c>
      <c r="AK291" s="59">
        <v>7751666</v>
      </c>
      <c r="AL291" s="59">
        <v>32920076</v>
      </c>
      <c r="AM291" s="59">
        <v>0</v>
      </c>
      <c r="AN291" s="59">
        <v>0</v>
      </c>
      <c r="AO291" s="59">
        <v>0</v>
      </c>
      <c r="AP291" s="59">
        <v>0</v>
      </c>
      <c r="AQ291" s="59">
        <v>1229278</v>
      </c>
      <c r="AR291" s="59">
        <v>15096053</v>
      </c>
      <c r="AS291" s="59">
        <v>0</v>
      </c>
      <c r="AT291" s="59">
        <v>4536</v>
      </c>
      <c r="AU291" s="59">
        <v>1758518</v>
      </c>
      <c r="AV291" s="80">
        <v>0</v>
      </c>
      <c r="AW291" s="79">
        <f t="shared" si="136"/>
        <v>0</v>
      </c>
      <c r="AX291" s="59">
        <v>0</v>
      </c>
      <c r="AY291" s="59">
        <v>0</v>
      </c>
      <c r="AZ291" s="59">
        <v>0</v>
      </c>
      <c r="BA291" s="59">
        <v>0</v>
      </c>
      <c r="BB291" s="59">
        <v>0</v>
      </c>
      <c r="BC291" s="59">
        <v>0</v>
      </c>
      <c r="BD291" s="59">
        <v>0</v>
      </c>
      <c r="BE291" s="59">
        <v>0</v>
      </c>
      <c r="BF291" s="59">
        <v>0</v>
      </c>
      <c r="BG291" s="59">
        <v>0</v>
      </c>
      <c r="BH291" s="59">
        <v>0</v>
      </c>
      <c r="BI291" s="59">
        <v>0</v>
      </c>
      <c r="BJ291" s="59">
        <v>0</v>
      </c>
      <c r="BK291" s="59">
        <v>0</v>
      </c>
      <c r="BL291" s="59">
        <v>0</v>
      </c>
      <c r="BM291" s="4">
        <v>1439760</v>
      </c>
      <c r="BN291" s="32">
        <f t="shared" si="114"/>
        <v>101.23470679229364</v>
      </c>
      <c r="BO291" s="281"/>
      <c r="BP291" s="4">
        <v>8</v>
      </c>
      <c r="BQ291" s="4">
        <v>1599296768</v>
      </c>
      <c r="BR291" s="4">
        <v>1600736512</v>
      </c>
      <c r="BS291" s="4">
        <v>4729.2002000000002</v>
      </c>
      <c r="BT291" s="4">
        <v>14222</v>
      </c>
      <c r="BV291" s="175">
        <f t="shared" si="139"/>
        <v>0.71849473010347698</v>
      </c>
    </row>
    <row r="292" spans="1:74" x14ac:dyDescent="0.25">
      <c r="A292" s="76" t="s">
        <v>158</v>
      </c>
      <c r="B292" s="255"/>
      <c r="C292" s="76">
        <v>0</v>
      </c>
      <c r="D292" s="141">
        <v>2001</v>
      </c>
      <c r="E292" s="77">
        <v>32</v>
      </c>
      <c r="F292" s="59">
        <v>59861908</v>
      </c>
      <c r="G292" s="59">
        <v>1536067</v>
      </c>
      <c r="H292" s="179">
        <f t="shared" si="140"/>
        <v>2.6335959733525316E-2</v>
      </c>
      <c r="I292" s="59">
        <f t="shared" si="137"/>
        <v>58325841</v>
      </c>
      <c r="J292" s="59"/>
      <c r="K292" s="59">
        <f t="shared" si="131"/>
        <v>58325841</v>
      </c>
      <c r="L292" s="59">
        <f t="shared" si="132"/>
        <v>4101.0997749964845</v>
      </c>
      <c r="M292" s="59"/>
      <c r="N292" s="59"/>
      <c r="O292" s="59">
        <v>844019</v>
      </c>
      <c r="P292" s="13">
        <f t="shared" si="133"/>
        <v>1.4470755766727822E-2</v>
      </c>
      <c r="Q292" s="59">
        <v>341697</v>
      </c>
      <c r="R292" s="79">
        <f t="shared" si="134"/>
        <v>5.8584153120055313E-3</v>
      </c>
      <c r="S292" s="73">
        <f t="shared" si="149"/>
        <v>6444666</v>
      </c>
      <c r="T292" s="281">
        <f t="shared" si="138"/>
        <v>453.14765855716496</v>
      </c>
      <c r="U292" s="281"/>
      <c r="V292" s="131">
        <f t="shared" si="135"/>
        <v>0.11049418044396479</v>
      </c>
      <c r="W292" s="54"/>
      <c r="X292" s="59">
        <v>0</v>
      </c>
      <c r="Y292" s="59">
        <v>0</v>
      </c>
      <c r="Z292" s="59">
        <v>0</v>
      </c>
      <c r="AA292" s="59">
        <v>0</v>
      </c>
      <c r="AB292" s="59">
        <v>0</v>
      </c>
      <c r="AC292" s="59">
        <v>0</v>
      </c>
      <c r="AD292" s="59">
        <v>0</v>
      </c>
      <c r="AE292" s="59">
        <v>0</v>
      </c>
      <c r="AF292" s="59">
        <v>21500700</v>
      </c>
      <c r="AG292" s="59">
        <v>3380457</v>
      </c>
      <c r="AH292" s="59">
        <v>25905292</v>
      </c>
      <c r="AI292" s="59">
        <v>0</v>
      </c>
      <c r="AJ292" s="59">
        <v>43379</v>
      </c>
      <c r="AK292" s="59">
        <v>7596376</v>
      </c>
      <c r="AL292" s="59">
        <v>33956616</v>
      </c>
      <c r="AM292" s="59">
        <v>0</v>
      </c>
      <c r="AN292" s="59">
        <v>0</v>
      </c>
      <c r="AO292" s="59">
        <v>0</v>
      </c>
      <c r="AP292" s="59">
        <v>0</v>
      </c>
      <c r="AQ292" s="59">
        <v>3245014</v>
      </c>
      <c r="AR292" s="59">
        <v>12753464</v>
      </c>
      <c r="AS292" s="59">
        <v>0</v>
      </c>
      <c r="AT292" s="59">
        <v>1073</v>
      </c>
      <c r="AU292" s="59">
        <v>2174996</v>
      </c>
      <c r="AV292" s="80">
        <v>0</v>
      </c>
      <c r="AW292" s="79">
        <f t="shared" si="136"/>
        <v>0</v>
      </c>
      <c r="AX292" s="59">
        <v>0</v>
      </c>
      <c r="AY292" s="59">
        <v>0</v>
      </c>
      <c r="AZ292" s="59">
        <v>0</v>
      </c>
      <c r="BA292" s="59">
        <v>0</v>
      </c>
      <c r="BB292" s="59">
        <v>0</v>
      </c>
      <c r="BC292" s="59">
        <v>0</v>
      </c>
      <c r="BD292" s="59">
        <v>0</v>
      </c>
      <c r="BE292" s="59">
        <v>0</v>
      </c>
      <c r="BF292" s="59">
        <v>0</v>
      </c>
      <c r="BG292" s="59">
        <v>0</v>
      </c>
      <c r="BH292" s="59">
        <v>0</v>
      </c>
      <c r="BI292" s="59">
        <v>0</v>
      </c>
      <c r="BJ292" s="59">
        <v>0</v>
      </c>
      <c r="BK292" s="59">
        <v>0</v>
      </c>
      <c r="BL292" s="59">
        <v>0</v>
      </c>
      <c r="BM292" s="4">
        <v>1536010</v>
      </c>
      <c r="BN292" s="32">
        <f t="shared" si="114"/>
        <v>108.0023906623541</v>
      </c>
      <c r="BO292" s="281"/>
      <c r="BP292" s="4">
        <v>150</v>
      </c>
      <c r="BQ292" s="4">
        <v>2670500096</v>
      </c>
      <c r="BR292" s="4">
        <v>2672036352</v>
      </c>
      <c r="BS292" s="4">
        <v>4856.3701199999996</v>
      </c>
      <c r="BT292" s="4">
        <v>14222</v>
      </c>
      <c r="BV292" s="175">
        <f t="shared" si="139"/>
        <v>0.73176231643636491</v>
      </c>
    </row>
    <row r="293" spans="1:74" x14ac:dyDescent="0.25">
      <c r="A293" s="76" t="s">
        <v>158</v>
      </c>
      <c r="B293" s="255"/>
      <c r="C293" s="76">
        <v>0</v>
      </c>
      <c r="D293" s="141">
        <v>2002</v>
      </c>
      <c r="E293" s="77">
        <v>32</v>
      </c>
      <c r="F293" s="59">
        <v>49292840</v>
      </c>
      <c r="G293" s="59">
        <v>1624726</v>
      </c>
      <c r="H293" s="179">
        <f t="shared" si="140"/>
        <v>3.4084125921155596E-2</v>
      </c>
      <c r="I293" s="59">
        <f t="shared" si="137"/>
        <v>47668114</v>
      </c>
      <c r="J293" s="59"/>
      <c r="K293" s="59">
        <f t="shared" si="131"/>
        <v>47668114</v>
      </c>
      <c r="L293" s="59">
        <f t="shared" si="132"/>
        <v>3351.7166361974405</v>
      </c>
      <c r="M293" s="59"/>
      <c r="N293" s="59"/>
      <c r="O293" s="59">
        <v>783716</v>
      </c>
      <c r="P293" s="13">
        <f t="shared" si="133"/>
        <v>1.6441095194158512E-2</v>
      </c>
      <c r="Q293" s="59">
        <v>718665</v>
      </c>
      <c r="R293" s="79">
        <f t="shared" si="134"/>
        <v>1.5076430336639709E-2</v>
      </c>
      <c r="S293" s="73">
        <f t="shared" si="149"/>
        <v>5917742</v>
      </c>
      <c r="T293" s="281">
        <f t="shared" si="138"/>
        <v>416.09773590212347</v>
      </c>
      <c r="U293" s="281"/>
      <c r="V293" s="131">
        <f t="shared" si="135"/>
        <v>0.12414466408299686</v>
      </c>
      <c r="W293" s="54"/>
      <c r="X293" s="59">
        <v>0</v>
      </c>
      <c r="Y293" s="59">
        <v>0</v>
      </c>
      <c r="Z293" s="59">
        <v>0</v>
      </c>
      <c r="AA293" s="59">
        <v>0</v>
      </c>
      <c r="AB293" s="59">
        <v>0</v>
      </c>
      <c r="AC293" s="59">
        <v>0</v>
      </c>
      <c r="AD293" s="59">
        <v>0</v>
      </c>
      <c r="AE293" s="59">
        <v>0</v>
      </c>
      <c r="AF293" s="59">
        <v>12632601</v>
      </c>
      <c r="AG293" s="59">
        <v>3387339</v>
      </c>
      <c r="AH293" s="59">
        <v>24575992</v>
      </c>
      <c r="AI293" s="59">
        <v>0</v>
      </c>
      <c r="AJ293" s="59">
        <v>0</v>
      </c>
      <c r="AK293" s="59">
        <v>8601734</v>
      </c>
      <c r="AL293" s="59">
        <v>24716850</v>
      </c>
      <c r="AM293" s="59">
        <v>0</v>
      </c>
      <c r="AN293" s="59">
        <v>0</v>
      </c>
      <c r="AO293" s="59">
        <v>0</v>
      </c>
      <c r="AP293" s="59">
        <v>0</v>
      </c>
      <c r="AQ293" s="59">
        <v>3039398</v>
      </c>
      <c r="AR293" s="59">
        <v>10641697</v>
      </c>
      <c r="AS293" s="59">
        <v>0</v>
      </c>
      <c r="AT293" s="59">
        <v>0</v>
      </c>
      <c r="AU293" s="59">
        <v>1945222</v>
      </c>
      <c r="AV293" s="80">
        <v>0</v>
      </c>
      <c r="AW293" s="79">
        <f t="shared" si="136"/>
        <v>0</v>
      </c>
      <c r="AX293" s="59">
        <v>0</v>
      </c>
      <c r="AY293" s="59">
        <v>0</v>
      </c>
      <c r="AZ293" s="59">
        <v>0</v>
      </c>
      <c r="BA293" s="59">
        <v>0</v>
      </c>
      <c r="BB293" s="59">
        <v>0</v>
      </c>
      <c r="BC293" s="59">
        <v>0</v>
      </c>
      <c r="BD293" s="59">
        <v>0</v>
      </c>
      <c r="BE293" s="59">
        <v>0</v>
      </c>
      <c r="BF293" s="59">
        <v>0</v>
      </c>
      <c r="BG293" s="59">
        <v>0</v>
      </c>
      <c r="BH293" s="59">
        <v>0</v>
      </c>
      <c r="BI293" s="59">
        <v>0</v>
      </c>
      <c r="BJ293" s="59">
        <v>0</v>
      </c>
      <c r="BK293" s="59">
        <v>0</v>
      </c>
      <c r="BL293" s="59">
        <v>0</v>
      </c>
      <c r="BM293" s="4">
        <v>1535761</v>
      </c>
      <c r="BN293" s="32">
        <f t="shared" ref="BN293:BN356" si="150">BM293/BT293</f>
        <v>107.98488257629026</v>
      </c>
      <c r="BO293" s="281"/>
      <c r="BP293" s="4">
        <v>0</v>
      </c>
      <c r="BQ293" s="4">
        <v>2585506816</v>
      </c>
      <c r="BR293" s="4">
        <v>2587042560</v>
      </c>
      <c r="BS293" s="4">
        <v>4956.5898399999996</v>
      </c>
      <c r="BT293" s="4">
        <v>14222</v>
      </c>
      <c r="BV293" s="175">
        <f t="shared" si="139"/>
        <v>0.74197566746488142</v>
      </c>
    </row>
    <row r="294" spans="1:74" x14ac:dyDescent="0.25">
      <c r="A294" s="76" t="s">
        <v>158</v>
      </c>
      <c r="B294" s="255"/>
      <c r="C294" s="76">
        <v>0</v>
      </c>
      <c r="D294" s="141">
        <v>2003</v>
      </c>
      <c r="E294" s="77">
        <v>32</v>
      </c>
      <c r="F294" s="59">
        <v>52102288</v>
      </c>
      <c r="G294" s="59">
        <v>1599368</v>
      </c>
      <c r="H294" s="179">
        <f t="shared" si="140"/>
        <v>3.1668822317600646E-2</v>
      </c>
      <c r="I294" s="59">
        <f t="shared" si="137"/>
        <v>50502920</v>
      </c>
      <c r="J294" s="59"/>
      <c r="K294" s="59">
        <f t="shared" si="131"/>
        <v>50502920</v>
      </c>
      <c r="L294" s="59">
        <f t="shared" si="132"/>
        <v>3409.5949230353767</v>
      </c>
      <c r="M294" s="59"/>
      <c r="N294" s="59"/>
      <c r="O294" s="59">
        <v>1098757</v>
      </c>
      <c r="P294" s="13">
        <f t="shared" si="133"/>
        <v>2.175630636802783E-2</v>
      </c>
      <c r="Q294" s="59">
        <v>354515</v>
      </c>
      <c r="R294" s="79">
        <f t="shared" si="134"/>
        <v>7.0196931187345209E-3</v>
      </c>
      <c r="S294" s="73">
        <f t="shared" si="149"/>
        <v>4151259</v>
      </c>
      <c r="T294" s="281">
        <f t="shared" si="138"/>
        <v>280.26323251417767</v>
      </c>
      <c r="U294" s="281"/>
      <c r="V294" s="131">
        <f t="shared" si="135"/>
        <v>8.2198395657122406E-2</v>
      </c>
      <c r="W294" s="54"/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0</v>
      </c>
      <c r="AF294" s="59">
        <v>14479994</v>
      </c>
      <c r="AG294" s="59">
        <v>3088626</v>
      </c>
      <c r="AH294" s="59">
        <v>27221240</v>
      </c>
      <c r="AI294" s="59">
        <v>0</v>
      </c>
      <c r="AJ294" s="59">
        <v>0</v>
      </c>
      <c r="AK294" s="59">
        <v>10669010</v>
      </c>
      <c r="AL294" s="59">
        <v>24881048</v>
      </c>
      <c r="AM294" s="59">
        <v>0</v>
      </c>
      <c r="AN294" s="59">
        <v>0</v>
      </c>
      <c r="AO294" s="59">
        <v>0</v>
      </c>
      <c r="AP294" s="59">
        <v>0</v>
      </c>
      <c r="AQ294" s="59">
        <v>3197155</v>
      </c>
      <c r="AR294" s="59">
        <v>10488718</v>
      </c>
      <c r="AS294" s="59">
        <v>159840</v>
      </c>
      <c r="AT294" s="59">
        <v>0</v>
      </c>
      <c r="AU294" s="59">
        <v>2815046</v>
      </c>
      <c r="AV294" s="80">
        <v>0</v>
      </c>
      <c r="AW294" s="79">
        <f t="shared" si="136"/>
        <v>0</v>
      </c>
      <c r="AX294" s="59">
        <v>0</v>
      </c>
      <c r="AY294" s="59">
        <v>0</v>
      </c>
      <c r="AZ294" s="59">
        <v>0</v>
      </c>
      <c r="BA294" s="59">
        <v>0</v>
      </c>
      <c r="BB294" s="59">
        <v>0</v>
      </c>
      <c r="BC294" s="59">
        <v>0</v>
      </c>
      <c r="BD294" s="59">
        <v>0</v>
      </c>
      <c r="BE294" s="59">
        <v>0</v>
      </c>
      <c r="BF294" s="59">
        <v>0</v>
      </c>
      <c r="BG294" s="59">
        <v>0</v>
      </c>
      <c r="BH294" s="59">
        <v>0</v>
      </c>
      <c r="BI294" s="59">
        <v>0</v>
      </c>
      <c r="BJ294" s="59">
        <v>0</v>
      </c>
      <c r="BK294" s="59">
        <v>0</v>
      </c>
      <c r="BL294" s="59">
        <v>0</v>
      </c>
      <c r="BM294" s="4">
        <v>1792549</v>
      </c>
      <c r="BN294" s="32">
        <f t="shared" si="150"/>
        <v>121.02005130974885</v>
      </c>
      <c r="BO294" s="281"/>
      <c r="BP294" s="4">
        <v>808878</v>
      </c>
      <c r="BQ294" s="4">
        <v>2500546816</v>
      </c>
      <c r="BR294" s="4">
        <v>2503148288</v>
      </c>
      <c r="BS294" s="4">
        <v>5425.2900399999999</v>
      </c>
      <c r="BT294" s="4">
        <v>14812</v>
      </c>
      <c r="BV294" s="175">
        <f t="shared" si="139"/>
        <v>0.8074761630457945</v>
      </c>
    </row>
    <row r="295" spans="1:74" x14ac:dyDescent="0.25">
      <c r="A295" s="105" t="s">
        <v>158</v>
      </c>
      <c r="B295" s="255" t="s">
        <v>152</v>
      </c>
      <c r="C295" s="76">
        <v>1</v>
      </c>
      <c r="D295" s="141">
        <v>2004</v>
      </c>
      <c r="E295" s="77">
        <v>32</v>
      </c>
      <c r="F295" s="59">
        <v>220302400</v>
      </c>
      <c r="G295" s="59">
        <v>760877</v>
      </c>
      <c r="H295" s="179">
        <f t="shared" si="140"/>
        <v>3.4657544030975863E-3</v>
      </c>
      <c r="I295" s="82">
        <f t="shared" si="137"/>
        <v>219541523</v>
      </c>
      <c r="J295" s="59"/>
      <c r="K295" s="82">
        <f t="shared" si="131"/>
        <v>219541523</v>
      </c>
      <c r="L295" s="82">
        <f t="shared" si="132"/>
        <v>14438.771654061164</v>
      </c>
      <c r="M295" s="59"/>
      <c r="N295" s="59"/>
      <c r="O295" s="82">
        <v>169037328</v>
      </c>
      <c r="P295" s="15">
        <f t="shared" si="133"/>
        <v>0.76995606885718837</v>
      </c>
      <c r="Q295" s="59">
        <v>369741</v>
      </c>
      <c r="R295" s="79">
        <f t="shared" si="134"/>
        <v>1.6841506560925151E-3</v>
      </c>
      <c r="S295" s="73">
        <f t="shared" si="149"/>
        <v>5132601</v>
      </c>
      <c r="T295" s="281">
        <f t="shared" si="138"/>
        <v>337.56007892140741</v>
      </c>
      <c r="U295" s="281"/>
      <c r="V295" s="131">
        <f t="shared" si="135"/>
        <v>2.3378725490576104E-2</v>
      </c>
      <c r="W295" s="54"/>
      <c r="X295" s="59">
        <v>0</v>
      </c>
      <c r="Y295" s="59">
        <v>0</v>
      </c>
      <c r="Z295" s="59">
        <v>0</v>
      </c>
      <c r="AA295" s="59">
        <v>0</v>
      </c>
      <c r="AB295" s="59">
        <v>0</v>
      </c>
      <c r="AC295" s="59">
        <v>0</v>
      </c>
      <c r="AD295" s="59">
        <v>0</v>
      </c>
      <c r="AE295" s="59">
        <v>0</v>
      </c>
      <c r="AF295" s="59">
        <v>13011702</v>
      </c>
      <c r="AG295" s="59">
        <v>982789</v>
      </c>
      <c r="AH295" s="59">
        <v>27296512</v>
      </c>
      <c r="AI295" s="59">
        <v>0</v>
      </c>
      <c r="AJ295" s="59">
        <v>0</v>
      </c>
      <c r="AK295" s="59">
        <v>12601388</v>
      </c>
      <c r="AL295" s="59">
        <v>193005888</v>
      </c>
      <c r="AM295" s="59">
        <v>0</v>
      </c>
      <c r="AN295" s="59">
        <v>0</v>
      </c>
      <c r="AO295" s="59">
        <v>0</v>
      </c>
      <c r="AP295" s="59">
        <v>0</v>
      </c>
      <c r="AQ295" s="59">
        <v>4693638</v>
      </c>
      <c r="AR295" s="59">
        <v>9732798</v>
      </c>
      <c r="AS295" s="59">
        <v>326845</v>
      </c>
      <c r="AT295" s="59">
        <v>0</v>
      </c>
      <c r="AU295" s="59">
        <v>3652693</v>
      </c>
      <c r="AV295" s="80">
        <v>0</v>
      </c>
      <c r="AW295" s="79">
        <f t="shared" si="136"/>
        <v>0</v>
      </c>
      <c r="AX295" s="59">
        <v>0</v>
      </c>
      <c r="AY295" s="59">
        <v>0</v>
      </c>
      <c r="AZ295" s="59">
        <v>0</v>
      </c>
      <c r="BA295" s="59">
        <v>0</v>
      </c>
      <c r="BB295" s="59">
        <v>0</v>
      </c>
      <c r="BC295" s="59">
        <v>0</v>
      </c>
      <c r="BD295" s="59">
        <v>0</v>
      </c>
      <c r="BE295" s="59">
        <v>0</v>
      </c>
      <c r="BF295" s="59">
        <v>0</v>
      </c>
      <c r="BG295" s="59">
        <v>0</v>
      </c>
      <c r="BH295" s="59">
        <v>0</v>
      </c>
      <c r="BI295" s="59">
        <v>0</v>
      </c>
      <c r="BJ295" s="59">
        <v>0</v>
      </c>
      <c r="BK295" s="59">
        <v>0</v>
      </c>
      <c r="BL295" s="59">
        <v>0</v>
      </c>
      <c r="BM295" s="139">
        <v>89419</v>
      </c>
      <c r="BN295" s="32">
        <f t="shared" si="150"/>
        <v>5.88089444261756</v>
      </c>
      <c r="BO295" s="281"/>
      <c r="BP295" s="4">
        <v>15076</v>
      </c>
      <c r="BQ295" s="4">
        <v>2428334848</v>
      </c>
      <c r="BR295" s="4">
        <v>2428439552</v>
      </c>
      <c r="BS295" s="4">
        <v>5502.0497999999998</v>
      </c>
      <c r="BT295" s="4">
        <v>15205</v>
      </c>
      <c r="BV295" s="175">
        <f t="shared" si="139"/>
        <v>0.82759416814659714</v>
      </c>
    </row>
    <row r="296" spans="1:74" x14ac:dyDescent="0.25">
      <c r="A296" s="105" t="s">
        <v>158</v>
      </c>
      <c r="B296" s="255" t="s">
        <v>152</v>
      </c>
      <c r="C296" s="76">
        <v>1</v>
      </c>
      <c r="D296" s="141">
        <v>2005</v>
      </c>
      <c r="E296" s="77">
        <v>32</v>
      </c>
      <c r="F296" s="59">
        <v>380152864</v>
      </c>
      <c r="G296" s="59">
        <v>1765780</v>
      </c>
      <c r="H296" s="179">
        <f t="shared" si="140"/>
        <v>4.6665969179857103E-3</v>
      </c>
      <c r="I296" s="82">
        <f t="shared" si="137"/>
        <v>378387084</v>
      </c>
      <c r="J296" s="59"/>
      <c r="K296" s="82">
        <f t="shared" si="131"/>
        <v>378387084</v>
      </c>
      <c r="L296" s="82">
        <f t="shared" si="132"/>
        <v>24885.701019401513</v>
      </c>
      <c r="M296" s="59"/>
      <c r="N296" s="59"/>
      <c r="O296" s="82">
        <v>323273984</v>
      </c>
      <c r="P296" s="15">
        <f t="shared" si="133"/>
        <v>0.85434730113568036</v>
      </c>
      <c r="Q296" s="59">
        <v>441914</v>
      </c>
      <c r="R296" s="79">
        <f t="shared" si="134"/>
        <v>1.1678887009790217E-3</v>
      </c>
      <c r="S296" s="73">
        <f t="shared" si="149"/>
        <v>4619727</v>
      </c>
      <c r="T296" s="281">
        <f t="shared" si="138"/>
        <v>303.82946399210783</v>
      </c>
      <c r="U296" s="281"/>
      <c r="V296" s="131">
        <f t="shared" si="135"/>
        <v>1.220899759887153E-2</v>
      </c>
      <c r="W296" s="54"/>
      <c r="X296" s="59">
        <v>0</v>
      </c>
      <c r="Y296" s="59">
        <v>0</v>
      </c>
      <c r="Z296" s="59">
        <v>0</v>
      </c>
      <c r="AA296" s="59">
        <v>0</v>
      </c>
      <c r="AB296" s="59">
        <v>0</v>
      </c>
      <c r="AC296" s="59">
        <v>0</v>
      </c>
      <c r="AD296" s="59">
        <v>0</v>
      </c>
      <c r="AE296" s="59">
        <v>0</v>
      </c>
      <c r="AF296" s="59">
        <v>8380150</v>
      </c>
      <c r="AG296" s="59">
        <v>1875228</v>
      </c>
      <c r="AH296" s="59">
        <v>32711552</v>
      </c>
      <c r="AI296" s="59">
        <v>730590</v>
      </c>
      <c r="AJ296" s="59">
        <v>0</v>
      </c>
      <c r="AK296" s="59">
        <v>13692300</v>
      </c>
      <c r="AL296" s="59">
        <v>347441312</v>
      </c>
      <c r="AM296" s="59">
        <v>0</v>
      </c>
      <c r="AN296" s="59">
        <v>0</v>
      </c>
      <c r="AO296" s="59">
        <v>0</v>
      </c>
      <c r="AP296" s="59">
        <v>0</v>
      </c>
      <c r="AQ296" s="59">
        <v>8959756</v>
      </c>
      <c r="AR296" s="59">
        <v>12233776</v>
      </c>
      <c r="AS296" s="59">
        <v>722785</v>
      </c>
      <c r="AT296" s="59">
        <v>0</v>
      </c>
      <c r="AU296" s="59">
        <v>3456874</v>
      </c>
      <c r="AV296" s="80">
        <v>0</v>
      </c>
      <c r="AW296" s="79">
        <f t="shared" si="136"/>
        <v>0</v>
      </c>
      <c r="AX296" s="59">
        <v>0</v>
      </c>
      <c r="AY296" s="59">
        <v>0</v>
      </c>
      <c r="AZ296" s="59">
        <v>0</v>
      </c>
      <c r="BA296" s="59">
        <v>0</v>
      </c>
      <c r="BB296" s="59">
        <v>0</v>
      </c>
      <c r="BC296" s="59">
        <v>0</v>
      </c>
      <c r="BD296" s="59">
        <v>0</v>
      </c>
      <c r="BE296" s="59">
        <v>0</v>
      </c>
      <c r="BF296" s="59">
        <v>0</v>
      </c>
      <c r="BG296" s="59">
        <v>0</v>
      </c>
      <c r="BH296" s="59">
        <v>0</v>
      </c>
      <c r="BI296" s="59">
        <v>0</v>
      </c>
      <c r="BJ296" s="59">
        <v>0</v>
      </c>
      <c r="BK296" s="59">
        <v>0</v>
      </c>
      <c r="BL296" s="59">
        <v>0</v>
      </c>
      <c r="BM296" s="139">
        <v>0</v>
      </c>
      <c r="BN296" s="32">
        <f t="shared" si="150"/>
        <v>0</v>
      </c>
      <c r="BO296" s="281"/>
      <c r="BP296" s="4">
        <v>0</v>
      </c>
      <c r="BQ296" s="4">
        <v>3198756352</v>
      </c>
      <c r="BR296" s="4">
        <v>3198756352</v>
      </c>
      <c r="BS296" s="4">
        <v>5527.8701199999996</v>
      </c>
      <c r="BT296" s="4">
        <v>15205</v>
      </c>
      <c r="BV296" s="175">
        <f t="shared" si="139"/>
        <v>0.82993510691608297</v>
      </c>
    </row>
    <row r="297" spans="1:74" ht="17.25" customHeight="1" x14ac:dyDescent="0.25">
      <c r="A297" s="105" t="s">
        <v>158</v>
      </c>
      <c r="B297" s="255" t="s">
        <v>152</v>
      </c>
      <c r="C297" s="76">
        <v>1</v>
      </c>
      <c r="D297" s="142">
        <v>2006</v>
      </c>
      <c r="E297" s="77">
        <v>32</v>
      </c>
      <c r="F297" s="59">
        <v>400610080</v>
      </c>
      <c r="G297" s="59">
        <v>2148159</v>
      </c>
      <c r="H297" s="179">
        <f t="shared" ref="H297:H321" si="151">G297/I297</f>
        <v>5.3911274497921218E-3</v>
      </c>
      <c r="I297" s="82">
        <f t="shared" si="137"/>
        <v>398461921</v>
      </c>
      <c r="J297" s="59"/>
      <c r="K297" s="82">
        <f t="shared" si="131"/>
        <v>395294452</v>
      </c>
      <c r="L297" s="82">
        <f t="shared" si="132"/>
        <v>25997.662084840515</v>
      </c>
      <c r="M297" s="59"/>
      <c r="N297" s="59"/>
      <c r="O297" s="82">
        <v>328223968</v>
      </c>
      <c r="P297" s="15">
        <f t="shared" si="133"/>
        <v>0.82372731420927925</v>
      </c>
      <c r="Q297" s="59">
        <v>430089</v>
      </c>
      <c r="R297" s="79">
        <f t="shared" si="134"/>
        <v>1.0793729019842777E-3</v>
      </c>
      <c r="S297" s="73">
        <f t="shared" ref="S297:S305" si="152">SUM(W297:AE297)</f>
        <v>15928842</v>
      </c>
      <c r="T297" s="281">
        <f t="shared" si="138"/>
        <v>1047.6055244985203</v>
      </c>
      <c r="U297" s="281"/>
      <c r="V297" s="131">
        <f t="shared" si="135"/>
        <v>4.0296143594749971E-2</v>
      </c>
      <c r="W297" s="126">
        <v>4609643</v>
      </c>
      <c r="AA297" s="126">
        <v>10789500</v>
      </c>
      <c r="AD297" s="126">
        <v>1681</v>
      </c>
      <c r="AE297" s="126">
        <v>528018</v>
      </c>
      <c r="AF297" s="59">
        <v>8165573</v>
      </c>
      <c r="AG297" s="59">
        <v>1384377</v>
      </c>
      <c r="AH297" s="59">
        <v>39525024</v>
      </c>
      <c r="AI297" s="59">
        <v>921896</v>
      </c>
      <c r="AJ297" s="59">
        <v>569650</v>
      </c>
      <c r="AK297" s="59">
        <v>17173816</v>
      </c>
      <c r="AL297" s="59">
        <v>361085056</v>
      </c>
      <c r="AM297" s="126">
        <v>362785</v>
      </c>
      <c r="AN297" s="126">
        <v>837265</v>
      </c>
      <c r="AO297" s="126">
        <v>355372</v>
      </c>
      <c r="AP297"/>
      <c r="AQ297" s="59">
        <v>5618778</v>
      </c>
      <c r="AR297" s="59">
        <v>14676199</v>
      </c>
      <c r="AS297" s="59">
        <v>770330</v>
      </c>
      <c r="AT297" s="59">
        <v>0</v>
      </c>
      <c r="AU297" s="59">
        <v>3042982</v>
      </c>
      <c r="AV297" s="27">
        <v>3167469</v>
      </c>
      <c r="AW297" s="79">
        <f t="shared" si="136"/>
        <v>7.8865468485759972E-3</v>
      </c>
      <c r="AX297" s="59">
        <v>0</v>
      </c>
      <c r="AY297" s="59">
        <v>0</v>
      </c>
      <c r="AZ297" s="59">
        <v>0</v>
      </c>
      <c r="BA297" s="59">
        <v>0</v>
      </c>
      <c r="BB297" s="59">
        <v>0</v>
      </c>
      <c r="BC297" s="59">
        <v>0</v>
      </c>
      <c r="BD297" s="59">
        <v>3167469</v>
      </c>
      <c r="BE297" s="59">
        <v>0</v>
      </c>
      <c r="BF297" s="59">
        <v>0</v>
      </c>
      <c r="BG297" s="59">
        <v>0</v>
      </c>
      <c r="BH297" s="59">
        <v>3167469</v>
      </c>
      <c r="BI297" s="59">
        <v>0</v>
      </c>
      <c r="BJ297" s="59">
        <v>0</v>
      </c>
      <c r="BK297" s="59">
        <v>0</v>
      </c>
      <c r="BL297" s="59">
        <v>0</v>
      </c>
      <c r="BM297" s="139">
        <v>0</v>
      </c>
      <c r="BN297" s="32">
        <f t="shared" si="150"/>
        <v>0</v>
      </c>
      <c r="BO297" s="281"/>
      <c r="BP297" s="4">
        <v>0</v>
      </c>
      <c r="BQ297" s="4">
        <v>3007770624</v>
      </c>
      <c r="BR297" s="4">
        <v>3007770624</v>
      </c>
      <c r="BS297" s="4">
        <v>5537.6298800000004</v>
      </c>
      <c r="BT297" s="4">
        <v>15205</v>
      </c>
      <c r="BV297" s="175">
        <f t="shared" si="139"/>
        <v>0.83081710615071125</v>
      </c>
    </row>
    <row r="298" spans="1:74" ht="17.25" customHeight="1" x14ac:dyDescent="0.25">
      <c r="A298" s="105" t="s">
        <v>158</v>
      </c>
      <c r="B298" s="255" t="s">
        <v>152</v>
      </c>
      <c r="C298" s="76">
        <v>1</v>
      </c>
      <c r="D298" s="142">
        <v>2007</v>
      </c>
      <c r="E298" s="77">
        <v>32</v>
      </c>
      <c r="F298" s="59">
        <v>239667040</v>
      </c>
      <c r="G298" s="59">
        <v>2040668</v>
      </c>
      <c r="H298" s="179">
        <f t="shared" si="151"/>
        <v>8.5877168549288799E-3</v>
      </c>
      <c r="I298" s="82">
        <f t="shared" si="137"/>
        <v>237626372</v>
      </c>
      <c r="J298" s="59"/>
      <c r="K298" s="82">
        <f t="shared" si="131"/>
        <v>237219191</v>
      </c>
      <c r="L298" s="82">
        <f t="shared" si="132"/>
        <v>15601.393686287405</v>
      </c>
      <c r="M298" s="59"/>
      <c r="N298" s="59"/>
      <c r="O298" s="82">
        <v>168940576</v>
      </c>
      <c r="P298" s="15">
        <f t="shared" si="133"/>
        <v>0.71095044955700459</v>
      </c>
      <c r="Q298" s="59">
        <v>440736</v>
      </c>
      <c r="R298" s="79">
        <f t="shared" si="134"/>
        <v>1.8547436308963216E-3</v>
      </c>
      <c r="S298" s="73">
        <f t="shared" si="152"/>
        <v>5819136</v>
      </c>
      <c r="T298" s="281">
        <f t="shared" si="138"/>
        <v>382.71200263071358</v>
      </c>
      <c r="U298" s="281"/>
      <c r="V298" s="131">
        <f t="shared" si="135"/>
        <v>2.4530629142901005E-2</v>
      </c>
      <c r="W298" s="126">
        <v>5377756</v>
      </c>
      <c r="AA298" s="126">
        <v>373823</v>
      </c>
      <c r="AD298" s="126">
        <v>45602</v>
      </c>
      <c r="AE298" s="126">
        <v>21955</v>
      </c>
      <c r="AF298" s="59">
        <v>6643695</v>
      </c>
      <c r="AG298" s="59">
        <v>1255071</v>
      </c>
      <c r="AH298" s="59">
        <v>48469048</v>
      </c>
      <c r="AI298" s="59">
        <v>1508961</v>
      </c>
      <c r="AJ298" s="59">
        <v>0</v>
      </c>
      <c r="AK298" s="59">
        <v>21403556</v>
      </c>
      <c r="AL298" s="59">
        <v>191198000</v>
      </c>
      <c r="AM298" s="126">
        <v>548466</v>
      </c>
      <c r="AN298" s="126">
        <v>1263700</v>
      </c>
      <c r="AO298" s="126">
        <v>521631</v>
      </c>
      <c r="AP298"/>
      <c r="AQ298" s="59">
        <v>7313181</v>
      </c>
      <c r="AR298" s="59">
        <v>14966724</v>
      </c>
      <c r="AS298" s="59">
        <v>1552328</v>
      </c>
      <c r="AT298" s="59">
        <v>0</v>
      </c>
      <c r="AU298" s="59">
        <v>5448608</v>
      </c>
      <c r="AV298" s="27">
        <v>407181</v>
      </c>
      <c r="AW298" s="79">
        <f t="shared" si="136"/>
        <v>1.7106033786757784E-3</v>
      </c>
      <c r="AX298" s="59">
        <v>0</v>
      </c>
      <c r="AY298" s="59">
        <v>0</v>
      </c>
      <c r="AZ298" s="59">
        <v>0</v>
      </c>
      <c r="BA298" s="59">
        <v>0</v>
      </c>
      <c r="BB298" s="59">
        <v>0</v>
      </c>
      <c r="BC298" s="59">
        <v>0</v>
      </c>
      <c r="BD298" s="59">
        <v>407181</v>
      </c>
      <c r="BE298" s="59">
        <v>0</v>
      </c>
      <c r="BF298" s="59">
        <v>0</v>
      </c>
      <c r="BG298" s="59">
        <v>0</v>
      </c>
      <c r="BH298" s="59">
        <v>407181</v>
      </c>
      <c r="BI298" s="59">
        <v>0</v>
      </c>
      <c r="BJ298" s="59">
        <v>0</v>
      </c>
      <c r="BK298" s="59">
        <v>0</v>
      </c>
      <c r="BL298" s="59">
        <v>0</v>
      </c>
      <c r="BM298" s="139">
        <v>0</v>
      </c>
      <c r="BN298" s="32">
        <f t="shared" si="150"/>
        <v>0</v>
      </c>
      <c r="BO298" s="281"/>
      <c r="BP298" s="4">
        <v>0</v>
      </c>
      <c r="BQ298" s="4">
        <v>3591772160</v>
      </c>
      <c r="BR298" s="4">
        <v>3591772160</v>
      </c>
      <c r="BS298" s="4">
        <v>5518.5600599999998</v>
      </c>
      <c r="BT298" s="4">
        <v>15205</v>
      </c>
      <c r="BV298" s="175">
        <f t="shared" si="139"/>
        <v>0.82909229507074422</v>
      </c>
    </row>
    <row r="299" spans="1:74" ht="17.25" customHeight="1" x14ac:dyDescent="0.25">
      <c r="A299" s="105" t="s">
        <v>158</v>
      </c>
      <c r="B299" s="255" t="s">
        <v>152</v>
      </c>
      <c r="C299" s="76">
        <v>1</v>
      </c>
      <c r="D299" s="142">
        <v>2008</v>
      </c>
      <c r="E299" s="77">
        <v>32</v>
      </c>
      <c r="F299" s="59">
        <v>391983808</v>
      </c>
      <c r="G299" s="59">
        <v>2376890</v>
      </c>
      <c r="H299" s="179">
        <f t="shared" si="151"/>
        <v>6.1007386937621064E-3</v>
      </c>
      <c r="I299" s="82">
        <f t="shared" si="137"/>
        <v>389606918</v>
      </c>
      <c r="J299" s="59"/>
      <c r="K299" s="82">
        <f t="shared" si="131"/>
        <v>388965201</v>
      </c>
      <c r="L299" s="82">
        <f t="shared" si="132"/>
        <v>24543.488200403837</v>
      </c>
      <c r="M299" s="59"/>
      <c r="N299" s="59"/>
      <c r="O299" s="82">
        <v>317968576</v>
      </c>
      <c r="P299" s="15">
        <f t="shared" si="133"/>
        <v>0.81612661713568446</v>
      </c>
      <c r="Q299" s="59">
        <v>448361</v>
      </c>
      <c r="R299" s="79">
        <f t="shared" si="134"/>
        <v>1.1508034875294488E-3</v>
      </c>
      <c r="S299" s="73">
        <f t="shared" si="152"/>
        <v>7513789</v>
      </c>
      <c r="T299" s="281">
        <f t="shared" si="138"/>
        <v>474.11591367995959</v>
      </c>
      <c r="U299" s="281"/>
      <c r="V299" s="131">
        <f t="shared" si="135"/>
        <v>1.9317381042526734E-2</v>
      </c>
      <c r="W299" s="126">
        <v>6175062</v>
      </c>
      <c r="AA299" s="126">
        <v>986657</v>
      </c>
      <c r="AD299" s="126">
        <v>291141</v>
      </c>
      <c r="AE299" s="126">
        <v>60929</v>
      </c>
      <c r="AF299" s="59">
        <v>8311762</v>
      </c>
      <c r="AG299" s="59">
        <v>1366247</v>
      </c>
      <c r="AH299" s="59">
        <v>51316624</v>
      </c>
      <c r="AI299" s="59">
        <v>1781821</v>
      </c>
      <c r="AJ299" s="59">
        <v>0</v>
      </c>
      <c r="AK299" s="59">
        <v>21246556</v>
      </c>
      <c r="AL299" s="59">
        <v>340667200</v>
      </c>
      <c r="AM299" s="126">
        <v>534391</v>
      </c>
      <c r="AN299" s="126">
        <v>1757584</v>
      </c>
      <c r="AO299" s="126">
        <v>534333</v>
      </c>
      <c r="AP299"/>
      <c r="AQ299" s="59">
        <v>4047811</v>
      </c>
      <c r="AR299" s="59">
        <v>16319060</v>
      </c>
      <c r="AS299" s="59">
        <v>2329030</v>
      </c>
      <c r="AT299" s="59">
        <v>0</v>
      </c>
      <c r="AU299" s="59">
        <v>5447605</v>
      </c>
      <c r="AV299" s="27">
        <v>641717</v>
      </c>
      <c r="AW299" s="79">
        <f t="shared" si="136"/>
        <v>1.6443798707969856E-3</v>
      </c>
      <c r="AX299" s="59">
        <v>0</v>
      </c>
      <c r="AY299" s="59">
        <v>0</v>
      </c>
      <c r="AZ299" s="59">
        <v>0</v>
      </c>
      <c r="BA299" s="59">
        <v>0</v>
      </c>
      <c r="BB299" s="59">
        <v>0</v>
      </c>
      <c r="BC299" s="59">
        <v>0</v>
      </c>
      <c r="BD299" s="59">
        <v>641717</v>
      </c>
      <c r="BE299" s="59">
        <v>0</v>
      </c>
      <c r="BF299" s="59">
        <v>0</v>
      </c>
      <c r="BG299" s="59">
        <v>0</v>
      </c>
      <c r="BH299" s="59">
        <v>641717</v>
      </c>
      <c r="BI299" s="59">
        <v>0</v>
      </c>
      <c r="BJ299" s="59">
        <v>0</v>
      </c>
      <c r="BK299" s="59">
        <v>0</v>
      </c>
      <c r="BL299" s="59">
        <v>0</v>
      </c>
      <c r="BM299" s="139">
        <v>0</v>
      </c>
      <c r="BN299" s="32">
        <f t="shared" si="150"/>
        <v>0</v>
      </c>
      <c r="BO299" s="281"/>
      <c r="BP299" s="4">
        <v>12206378</v>
      </c>
      <c r="BQ299" s="4">
        <v>3248461056</v>
      </c>
      <c r="BR299" s="4">
        <v>3260667392</v>
      </c>
      <c r="BS299" s="4">
        <v>5547.3300799999997</v>
      </c>
      <c r="BT299" s="4">
        <v>15848</v>
      </c>
      <c r="BV299" s="175">
        <f t="shared" si="139"/>
        <v>0.85240167809329503</v>
      </c>
    </row>
    <row r="300" spans="1:74" ht="17.25" customHeight="1" x14ac:dyDescent="0.25">
      <c r="A300" s="105" t="s">
        <v>158</v>
      </c>
      <c r="B300" s="255" t="s">
        <v>152</v>
      </c>
      <c r="C300" s="76">
        <v>1</v>
      </c>
      <c r="D300" s="142">
        <v>2009</v>
      </c>
      <c r="E300" s="77">
        <v>32</v>
      </c>
      <c r="F300" s="59">
        <v>389344768</v>
      </c>
      <c r="G300" s="59">
        <v>2197043</v>
      </c>
      <c r="H300" s="179">
        <f t="shared" si="151"/>
        <v>5.6749474635295867E-3</v>
      </c>
      <c r="I300" s="82">
        <f t="shared" si="137"/>
        <v>387147725</v>
      </c>
      <c r="J300" s="59"/>
      <c r="K300" s="82">
        <f t="shared" si="131"/>
        <v>386283932</v>
      </c>
      <c r="L300" s="82">
        <f t="shared" si="132"/>
        <v>23657.76163645272</v>
      </c>
      <c r="M300" s="59"/>
      <c r="N300" s="59"/>
      <c r="O300" s="82">
        <v>324653088</v>
      </c>
      <c r="P300" s="15">
        <f t="shared" si="133"/>
        <v>0.83857676807993642</v>
      </c>
      <c r="Q300" s="59">
        <v>482532</v>
      </c>
      <c r="R300" s="79">
        <f t="shared" si="134"/>
        <v>1.2463769482308077E-3</v>
      </c>
      <c r="S300" s="73">
        <f t="shared" si="152"/>
        <v>5942142</v>
      </c>
      <c r="T300" s="281">
        <f t="shared" si="138"/>
        <v>363.92344439000487</v>
      </c>
      <c r="U300" s="281"/>
      <c r="V300" s="131">
        <f t="shared" si="135"/>
        <v>1.5382835028198896E-2</v>
      </c>
      <c r="W300" s="126">
        <v>0</v>
      </c>
      <c r="X300" s="126">
        <v>1568055</v>
      </c>
      <c r="AA300" s="126">
        <v>3108277</v>
      </c>
      <c r="AD300" s="126">
        <v>1088045</v>
      </c>
      <c r="AE300" s="126">
        <v>177765</v>
      </c>
      <c r="AF300" s="59">
        <v>14194871</v>
      </c>
      <c r="AG300" s="59">
        <v>2074826</v>
      </c>
      <c r="AH300" s="59">
        <v>37891216</v>
      </c>
      <c r="AI300" s="59">
        <v>1109157</v>
      </c>
      <c r="AJ300" s="59">
        <v>0</v>
      </c>
      <c r="AK300" s="59">
        <v>15360514</v>
      </c>
      <c r="AL300" s="59">
        <v>351453568</v>
      </c>
      <c r="AM300" s="126">
        <v>256540</v>
      </c>
      <c r="AN300" s="126">
        <v>1324358</v>
      </c>
      <c r="AO300" s="126">
        <v>89730</v>
      </c>
      <c r="AP300"/>
      <c r="AQ300" s="59">
        <v>3983886</v>
      </c>
      <c r="AR300" s="59">
        <v>14940747</v>
      </c>
      <c r="AS300" s="59">
        <v>1335157</v>
      </c>
      <c r="AT300" s="59">
        <v>0</v>
      </c>
      <c r="AU300" s="59">
        <v>1400187</v>
      </c>
      <c r="AV300" s="27">
        <v>863793</v>
      </c>
      <c r="AW300" s="79">
        <f t="shared" si="136"/>
        <v>2.2262045324128754E-3</v>
      </c>
      <c r="AX300" s="59">
        <v>0</v>
      </c>
      <c r="AY300" s="59">
        <v>0</v>
      </c>
      <c r="AZ300" s="59">
        <v>0</v>
      </c>
      <c r="BA300" s="59">
        <v>0</v>
      </c>
      <c r="BB300" s="59">
        <v>0</v>
      </c>
      <c r="BC300" s="59">
        <v>0</v>
      </c>
      <c r="BD300" s="59">
        <v>863793</v>
      </c>
      <c r="BE300" s="59">
        <v>0</v>
      </c>
      <c r="BF300" s="59">
        <v>0</v>
      </c>
      <c r="BG300" s="59">
        <v>0</v>
      </c>
      <c r="BH300" s="59">
        <v>863793</v>
      </c>
      <c r="BI300" s="59">
        <v>0</v>
      </c>
      <c r="BJ300" s="59">
        <v>0</v>
      </c>
      <c r="BK300" s="59">
        <v>0</v>
      </c>
      <c r="BL300" s="59">
        <v>0</v>
      </c>
      <c r="BM300" s="139">
        <v>0</v>
      </c>
      <c r="BN300" s="32">
        <f t="shared" si="150"/>
        <v>0</v>
      </c>
      <c r="BO300" s="281"/>
      <c r="BP300" s="4">
        <v>28605400</v>
      </c>
      <c r="BQ300" s="4">
        <v>2726474752</v>
      </c>
      <c r="BR300" s="4">
        <v>2755080192</v>
      </c>
      <c r="BS300" s="4">
        <v>4875.4399400000002</v>
      </c>
      <c r="BT300" s="4">
        <v>16328</v>
      </c>
      <c r="BV300" s="175">
        <f t="shared" si="139"/>
        <v>0.80276753571826021</v>
      </c>
    </row>
    <row r="301" spans="1:74" ht="17.25" customHeight="1" x14ac:dyDescent="0.25">
      <c r="A301" s="105" t="s">
        <v>158</v>
      </c>
      <c r="B301" s="255" t="s">
        <v>152</v>
      </c>
      <c r="C301" s="76">
        <v>1</v>
      </c>
      <c r="D301" s="142">
        <v>2010</v>
      </c>
      <c r="E301" s="77">
        <v>32</v>
      </c>
      <c r="F301" s="59">
        <v>391936416</v>
      </c>
      <c r="G301" s="59">
        <v>2324025</v>
      </c>
      <c r="H301" s="179">
        <f t="shared" si="151"/>
        <v>5.9649668585617446E-3</v>
      </c>
      <c r="I301" s="82">
        <f t="shared" si="137"/>
        <v>389612391</v>
      </c>
      <c r="J301" s="59"/>
      <c r="K301" s="82">
        <f t="shared" si="131"/>
        <v>387884523</v>
      </c>
      <c r="L301" s="82">
        <f t="shared" si="132"/>
        <v>23755.789012738853</v>
      </c>
      <c r="M301" s="59"/>
      <c r="N301" s="59"/>
      <c r="O301" s="82">
        <v>324585888</v>
      </c>
      <c r="P301" s="15">
        <f t="shared" si="133"/>
        <v>0.83309949965118024</v>
      </c>
      <c r="Q301" s="59">
        <v>570835</v>
      </c>
      <c r="R301" s="79">
        <f t="shared" si="134"/>
        <v>1.4651356404113954E-3</v>
      </c>
      <c r="S301" s="73">
        <f t="shared" si="152"/>
        <v>7279225</v>
      </c>
      <c r="T301" s="281">
        <f t="shared" si="138"/>
        <v>445.81240813326798</v>
      </c>
      <c r="U301" s="281"/>
      <c r="V301" s="131">
        <f t="shared" si="135"/>
        <v>1.8766474474672452E-2</v>
      </c>
      <c r="W301" s="4"/>
      <c r="X301" s="126">
        <v>170206</v>
      </c>
      <c r="AA301" s="126">
        <v>6353858</v>
      </c>
      <c r="AD301" s="126">
        <v>390104</v>
      </c>
      <c r="AE301" s="126">
        <v>365057</v>
      </c>
      <c r="AF301" s="59">
        <v>13859920</v>
      </c>
      <c r="AG301" s="59">
        <v>1995499</v>
      </c>
      <c r="AH301" s="59">
        <v>38582272</v>
      </c>
      <c r="AI301" s="59">
        <v>1391705</v>
      </c>
      <c r="AJ301" s="59">
        <v>0</v>
      </c>
      <c r="AK301" s="59">
        <v>13592047</v>
      </c>
      <c r="AL301" s="59">
        <v>353354144</v>
      </c>
      <c r="AM301" s="126">
        <v>219201</v>
      </c>
      <c r="AN301" s="126">
        <v>1277587</v>
      </c>
      <c r="AO301" s="126">
        <v>48790</v>
      </c>
      <c r="AP301"/>
      <c r="AQ301" s="59">
        <v>4734236</v>
      </c>
      <c r="AR301" s="59">
        <v>14225787</v>
      </c>
      <c r="AS301" s="59">
        <v>1824843</v>
      </c>
      <c r="AT301" s="59">
        <v>0</v>
      </c>
      <c r="AU301" s="59">
        <v>4006815</v>
      </c>
      <c r="AV301" s="27">
        <v>1727868</v>
      </c>
      <c r="AW301" s="79">
        <f t="shared" si="136"/>
        <v>4.4152574652433088E-3</v>
      </c>
      <c r="AX301" s="59">
        <v>0</v>
      </c>
      <c r="AY301" s="59">
        <v>0</v>
      </c>
      <c r="AZ301" s="59">
        <v>0</v>
      </c>
      <c r="BA301" s="59">
        <v>0</v>
      </c>
      <c r="BB301" s="59">
        <v>0</v>
      </c>
      <c r="BC301" s="59">
        <v>0</v>
      </c>
      <c r="BD301" s="59">
        <v>1727868</v>
      </c>
      <c r="BE301" s="59">
        <v>0</v>
      </c>
      <c r="BF301" s="59">
        <v>0</v>
      </c>
      <c r="BG301" s="59">
        <v>0</v>
      </c>
      <c r="BH301" s="59">
        <v>1727868</v>
      </c>
      <c r="BI301" s="59">
        <v>0</v>
      </c>
      <c r="BJ301" s="59">
        <v>0</v>
      </c>
      <c r="BK301" s="59">
        <v>0</v>
      </c>
      <c r="BL301" s="59">
        <v>0</v>
      </c>
      <c r="BM301" s="139">
        <v>0</v>
      </c>
      <c r="BN301" s="32">
        <f t="shared" si="150"/>
        <v>0</v>
      </c>
      <c r="BO301" s="281"/>
      <c r="BP301" s="4">
        <v>19882396</v>
      </c>
      <c r="BQ301" s="4">
        <v>2976647424</v>
      </c>
      <c r="BR301" s="4">
        <v>2996529920</v>
      </c>
      <c r="BS301" s="4">
        <v>4875.2797899999996</v>
      </c>
      <c r="BT301" s="4">
        <v>16328</v>
      </c>
      <c r="BV301" s="175">
        <f t="shared" si="139"/>
        <v>0.80275111128965904</v>
      </c>
    </row>
    <row r="302" spans="1:74" ht="17.25" customHeight="1" x14ac:dyDescent="0.25">
      <c r="A302" s="105" t="s">
        <v>158</v>
      </c>
      <c r="B302" s="255" t="s">
        <v>152</v>
      </c>
      <c r="C302" s="76">
        <v>1</v>
      </c>
      <c r="D302" s="142">
        <v>2011</v>
      </c>
      <c r="E302" s="77">
        <v>32</v>
      </c>
      <c r="F302" s="59">
        <v>343540352</v>
      </c>
      <c r="G302" s="59">
        <v>2546583</v>
      </c>
      <c r="H302" s="179">
        <f t="shared" si="151"/>
        <v>7.4681218001962967E-3</v>
      </c>
      <c r="I302" s="82">
        <f t="shared" si="137"/>
        <v>340993769</v>
      </c>
      <c r="J302" s="59"/>
      <c r="K302" s="82">
        <f t="shared" si="131"/>
        <v>335354673</v>
      </c>
      <c r="L302" s="82">
        <f t="shared" si="132"/>
        <v>20538.625244977953</v>
      </c>
      <c r="M302" s="59"/>
      <c r="N302" s="59"/>
      <c r="O302" s="59">
        <v>5703277</v>
      </c>
      <c r="P302" s="13">
        <f t="shared" si="133"/>
        <v>1.6725458112403221E-2</v>
      </c>
      <c r="Q302" s="59">
        <v>454228</v>
      </c>
      <c r="R302" s="79">
        <f t="shared" si="134"/>
        <v>1.3320712613959817E-3</v>
      </c>
      <c r="S302" s="82">
        <f t="shared" si="152"/>
        <v>276044404</v>
      </c>
      <c r="T302" s="281">
        <f t="shared" si="138"/>
        <v>16906.198187163154</v>
      </c>
      <c r="U302" s="281"/>
      <c r="V302" s="131">
        <f t="shared" si="135"/>
        <v>0.82314166530191757</v>
      </c>
      <c r="W302" s="4"/>
      <c r="X302" s="126">
        <v>0</v>
      </c>
      <c r="AA302" s="156">
        <v>250997051</v>
      </c>
      <c r="AD302" s="126">
        <v>44716</v>
      </c>
      <c r="AE302" s="126">
        <v>25002637</v>
      </c>
      <c r="AF302" s="59">
        <v>14637188</v>
      </c>
      <c r="AG302" s="59">
        <v>1885775</v>
      </c>
      <c r="AH302" s="59">
        <v>42023260</v>
      </c>
      <c r="AI302" s="59">
        <v>1232990</v>
      </c>
      <c r="AJ302" s="59">
        <v>0</v>
      </c>
      <c r="AK302" s="59">
        <v>18733300</v>
      </c>
      <c r="AL302" s="59">
        <v>301517088</v>
      </c>
      <c r="AM302" s="126">
        <v>447012</v>
      </c>
      <c r="AN302" s="126">
        <v>1359363</v>
      </c>
      <c r="AO302" s="126">
        <v>404906</v>
      </c>
      <c r="AP302"/>
      <c r="AQ302" s="59">
        <v>2131404</v>
      </c>
      <c r="AR302" s="59">
        <v>13550906</v>
      </c>
      <c r="AS302" s="59">
        <v>1550595</v>
      </c>
      <c r="AT302" s="59">
        <v>0</v>
      </c>
      <c r="AU302" s="59">
        <v>2858413</v>
      </c>
      <c r="AV302" s="27">
        <v>5639096</v>
      </c>
      <c r="AW302" s="79">
        <f t="shared" si="136"/>
        <v>1.6268209305542913E-2</v>
      </c>
      <c r="AX302" s="59">
        <v>0</v>
      </c>
      <c r="AY302" s="59">
        <v>0</v>
      </c>
      <c r="AZ302" s="59">
        <v>0</v>
      </c>
      <c r="BA302" s="59">
        <v>0</v>
      </c>
      <c r="BB302" s="59">
        <v>0</v>
      </c>
      <c r="BC302" s="59">
        <v>0</v>
      </c>
      <c r="BD302" s="59">
        <v>5639096</v>
      </c>
      <c r="BE302" s="59">
        <v>0</v>
      </c>
      <c r="BF302" s="59">
        <v>0</v>
      </c>
      <c r="BG302" s="59">
        <v>0</v>
      </c>
      <c r="BH302" s="59">
        <v>5639096</v>
      </c>
      <c r="BI302" s="59">
        <v>0</v>
      </c>
      <c r="BJ302" s="59">
        <v>0</v>
      </c>
      <c r="BK302" s="59">
        <v>0</v>
      </c>
      <c r="BL302" s="59">
        <v>0</v>
      </c>
      <c r="BM302" s="139">
        <v>0</v>
      </c>
      <c r="BN302" s="32">
        <f t="shared" si="150"/>
        <v>0</v>
      </c>
      <c r="BO302" s="281"/>
      <c r="BP302" s="4">
        <v>8999147</v>
      </c>
      <c r="BQ302" s="4">
        <v>2812749312</v>
      </c>
      <c r="BR302" s="4">
        <v>2821748480</v>
      </c>
      <c r="BS302" s="4">
        <v>4879.1899400000002</v>
      </c>
      <c r="BT302" s="4">
        <v>16328</v>
      </c>
      <c r="BV302" s="175">
        <f t="shared" si="139"/>
        <v>0.80315196857023596</v>
      </c>
    </row>
    <row r="303" spans="1:74" ht="17.25" customHeight="1" x14ac:dyDescent="0.25">
      <c r="A303" s="105" t="s">
        <v>158</v>
      </c>
      <c r="B303" s="255" t="s">
        <v>152</v>
      </c>
      <c r="C303" s="76">
        <v>1</v>
      </c>
      <c r="D303" s="142">
        <v>2012</v>
      </c>
      <c r="E303" s="77">
        <v>32</v>
      </c>
      <c r="F303" s="59">
        <v>319530528</v>
      </c>
      <c r="G303" s="59">
        <v>4911402</v>
      </c>
      <c r="H303" s="179">
        <f t="shared" si="151"/>
        <v>1.5610627562419712E-2</v>
      </c>
      <c r="I303" s="82">
        <f t="shared" si="137"/>
        <v>314619126</v>
      </c>
      <c r="J303" s="59"/>
      <c r="K303" s="82">
        <f t="shared" si="131"/>
        <v>309356894</v>
      </c>
      <c r="L303" s="82">
        <f t="shared" si="132"/>
        <v>18946.404581087703</v>
      </c>
      <c r="M303" s="59"/>
      <c r="N303" s="59"/>
      <c r="O303" s="59">
        <v>2363827</v>
      </c>
      <c r="P303" s="13">
        <f t="shared" si="133"/>
        <v>7.5132972049512334E-3</v>
      </c>
      <c r="Q303" s="59">
        <v>457966</v>
      </c>
      <c r="R303" s="79">
        <f t="shared" si="134"/>
        <v>1.4556203426742721E-3</v>
      </c>
      <c r="S303" s="82">
        <f t="shared" si="152"/>
        <v>239392982</v>
      </c>
      <c r="T303" s="281">
        <f t="shared" si="138"/>
        <v>14661.500612444879</v>
      </c>
      <c r="U303" s="281"/>
      <c r="V303" s="131">
        <f t="shared" si="135"/>
        <v>0.77384078597582506</v>
      </c>
      <c r="W303" s="4"/>
      <c r="AA303" s="156">
        <v>213884791</v>
      </c>
      <c r="AD303" s="126">
        <v>19464</v>
      </c>
      <c r="AE303" s="126">
        <v>25488727</v>
      </c>
      <c r="AF303" s="59">
        <v>16358632</v>
      </c>
      <c r="AG303" s="59">
        <v>2555246</v>
      </c>
      <c r="AH303" s="59">
        <v>48208104</v>
      </c>
      <c r="AI303" s="59">
        <v>1817218</v>
      </c>
      <c r="AJ303" s="59">
        <v>5533745</v>
      </c>
      <c r="AK303" s="59">
        <v>23242252</v>
      </c>
      <c r="AL303" s="59">
        <v>271322400</v>
      </c>
      <c r="AM303" s="126">
        <v>413794</v>
      </c>
      <c r="AN303" s="126">
        <v>1398107</v>
      </c>
      <c r="AO303" s="126">
        <v>413641</v>
      </c>
      <c r="AP303"/>
      <c r="AQ303" s="59">
        <v>2287861</v>
      </c>
      <c r="AR303" s="59">
        <v>13383133</v>
      </c>
      <c r="AS303" s="59">
        <v>1315683</v>
      </c>
      <c r="AT303" s="59">
        <v>15994</v>
      </c>
      <c r="AU303" s="59">
        <v>3669030</v>
      </c>
      <c r="AV303" s="27">
        <v>5262232</v>
      </c>
      <c r="AW303" s="79">
        <f t="shared" si="136"/>
        <v>1.6450574153183382E-2</v>
      </c>
      <c r="AX303" s="59">
        <v>0</v>
      </c>
      <c r="AY303" s="59">
        <v>0</v>
      </c>
      <c r="AZ303" s="59">
        <v>0</v>
      </c>
      <c r="BA303" s="59">
        <v>0</v>
      </c>
      <c r="BB303" s="59">
        <v>0</v>
      </c>
      <c r="BC303" s="59">
        <v>0</v>
      </c>
      <c r="BD303" s="59">
        <v>5262232</v>
      </c>
      <c r="BE303" s="59">
        <v>0</v>
      </c>
      <c r="BF303" s="59">
        <v>0</v>
      </c>
      <c r="BG303" s="59">
        <v>0</v>
      </c>
      <c r="BH303" s="59">
        <v>5262232</v>
      </c>
      <c r="BI303" s="59">
        <v>0</v>
      </c>
      <c r="BJ303" s="59">
        <v>0</v>
      </c>
      <c r="BK303" s="59">
        <v>0</v>
      </c>
      <c r="BL303" s="59">
        <v>0</v>
      </c>
      <c r="BM303" s="139">
        <v>0</v>
      </c>
      <c r="BN303" s="32">
        <f t="shared" si="150"/>
        <v>0</v>
      </c>
      <c r="BO303" s="281"/>
      <c r="BP303" s="4">
        <v>18414396</v>
      </c>
      <c r="BQ303" s="4">
        <v>2100632064</v>
      </c>
      <c r="BR303" s="4">
        <v>2119046400</v>
      </c>
      <c r="BS303" s="4">
        <v>4879.0200199999999</v>
      </c>
      <c r="BT303" s="4">
        <v>16328</v>
      </c>
      <c r="BV303" s="175">
        <f t="shared" si="139"/>
        <v>0.80313455554051905</v>
      </c>
    </row>
    <row r="304" spans="1:74" ht="17.25" customHeight="1" x14ac:dyDescent="0.25">
      <c r="A304" s="105" t="s">
        <v>158</v>
      </c>
      <c r="B304" s="255" t="s">
        <v>152</v>
      </c>
      <c r="C304" s="76">
        <v>1</v>
      </c>
      <c r="D304" s="142">
        <v>2013</v>
      </c>
      <c r="E304" s="77">
        <v>32</v>
      </c>
      <c r="F304" s="59">
        <v>229733408</v>
      </c>
      <c r="G304" s="59">
        <v>5993969</v>
      </c>
      <c r="H304" s="179">
        <f t="shared" si="151"/>
        <v>2.678995275392641E-2</v>
      </c>
      <c r="I304" s="82">
        <f t="shared" si="137"/>
        <v>223739439</v>
      </c>
      <c r="J304" s="59"/>
      <c r="K304" s="82">
        <f t="shared" si="131"/>
        <v>220911391</v>
      </c>
      <c r="L304" s="82">
        <f t="shared" si="132"/>
        <v>13529.605034296914</v>
      </c>
      <c r="M304" s="59"/>
      <c r="N304" s="59"/>
      <c r="O304" s="59">
        <v>10810890</v>
      </c>
      <c r="P304" s="13">
        <f t="shared" si="133"/>
        <v>4.8319107477515395E-2</v>
      </c>
      <c r="Q304" s="59">
        <v>837015</v>
      </c>
      <c r="R304" s="79">
        <f t="shared" si="134"/>
        <v>3.7410257384260267E-3</v>
      </c>
      <c r="S304" s="82">
        <f t="shared" si="152"/>
        <v>144436249</v>
      </c>
      <c r="T304" s="281">
        <f t="shared" si="138"/>
        <v>8845.9241180793724</v>
      </c>
      <c r="U304" s="281"/>
      <c r="V304" s="131">
        <f t="shared" si="135"/>
        <v>0.65381983403472388</v>
      </c>
      <c r="W304" s="4"/>
      <c r="AA304" s="156">
        <v>126845618</v>
      </c>
      <c r="AC304" s="126">
        <v>413</v>
      </c>
      <c r="AD304" s="126">
        <v>439</v>
      </c>
      <c r="AE304" s="126">
        <v>17589779</v>
      </c>
      <c r="AF304" s="59">
        <v>16527545</v>
      </c>
      <c r="AG304" s="59">
        <v>384075</v>
      </c>
      <c r="AH304" s="59">
        <v>44833784</v>
      </c>
      <c r="AI304" s="59">
        <v>1579629</v>
      </c>
      <c r="AJ304" s="59">
        <v>3240464</v>
      </c>
      <c r="AK304" s="59">
        <v>20734764</v>
      </c>
      <c r="AL304" s="59">
        <v>184899616</v>
      </c>
      <c r="AM304" s="126">
        <v>420155</v>
      </c>
      <c r="AN304" s="126">
        <v>1718293</v>
      </c>
      <c r="AO304" s="126">
        <v>420155</v>
      </c>
      <c r="AP304"/>
      <c r="AQ304" s="59">
        <v>3034746</v>
      </c>
      <c r="AR304" s="59">
        <v>15063559</v>
      </c>
      <c r="AS304" s="59">
        <v>1104562</v>
      </c>
      <c r="AT304" s="59">
        <v>18740</v>
      </c>
      <c r="AU304" s="59">
        <v>3408591</v>
      </c>
      <c r="AV304" s="27">
        <v>2828048</v>
      </c>
      <c r="AW304" s="79">
        <f t="shared" si="136"/>
        <v>1.2482144006831836E-2</v>
      </c>
      <c r="AX304" s="59">
        <v>0</v>
      </c>
      <c r="AY304" s="59">
        <v>0</v>
      </c>
      <c r="AZ304" s="59">
        <v>0</v>
      </c>
      <c r="BA304" s="59">
        <v>0</v>
      </c>
      <c r="BB304" s="59">
        <v>0</v>
      </c>
      <c r="BC304" s="59">
        <v>0</v>
      </c>
      <c r="BD304" s="59">
        <v>2828048</v>
      </c>
      <c r="BE304" s="59">
        <v>0</v>
      </c>
      <c r="BF304" s="59">
        <v>0</v>
      </c>
      <c r="BG304" s="59">
        <v>0</v>
      </c>
      <c r="BH304" s="59">
        <v>2828048</v>
      </c>
      <c r="BI304" s="59">
        <v>0</v>
      </c>
      <c r="BJ304" s="59">
        <v>0</v>
      </c>
      <c r="BK304" s="59">
        <v>0</v>
      </c>
      <c r="BL304" s="59">
        <v>0</v>
      </c>
      <c r="BM304" s="139">
        <v>0</v>
      </c>
      <c r="BN304" s="32">
        <f t="shared" si="150"/>
        <v>0</v>
      </c>
      <c r="BO304" s="281"/>
      <c r="BP304" s="4">
        <v>24031380</v>
      </c>
      <c r="BQ304" s="4">
        <v>1101440000</v>
      </c>
      <c r="BR304" s="4">
        <v>1125471360</v>
      </c>
      <c r="BS304" s="4">
        <v>4934.3198199999997</v>
      </c>
      <c r="BT304" s="4">
        <v>16328</v>
      </c>
      <c r="BV304" s="175">
        <f t="shared" si="139"/>
        <v>0.80876978129066734</v>
      </c>
    </row>
    <row r="305" spans="1:74" ht="17.25" customHeight="1" x14ac:dyDescent="0.25">
      <c r="A305" s="105" t="s">
        <v>158</v>
      </c>
      <c r="B305" s="255" t="s">
        <v>152</v>
      </c>
      <c r="C305" s="76">
        <v>1</v>
      </c>
      <c r="D305" s="142">
        <v>2014</v>
      </c>
      <c r="E305" s="77">
        <v>32</v>
      </c>
      <c r="F305" s="59">
        <v>243867472</v>
      </c>
      <c r="G305" s="59">
        <v>6589611</v>
      </c>
      <c r="H305" s="179">
        <f t="shared" si="151"/>
        <v>2.7771706016854223E-2</v>
      </c>
      <c r="I305" s="82">
        <f t="shared" si="137"/>
        <v>237277861</v>
      </c>
      <c r="J305" s="59"/>
      <c r="K305" s="82">
        <f t="shared" si="131"/>
        <v>234369223</v>
      </c>
      <c r="L305" s="82">
        <f t="shared" si="132"/>
        <v>14191.294156827127</v>
      </c>
      <c r="M305" s="59"/>
      <c r="N305" s="59"/>
      <c r="O305" s="59">
        <v>15069361</v>
      </c>
      <c r="P305" s="13">
        <f t="shared" si="133"/>
        <v>6.3509342744791517E-2</v>
      </c>
      <c r="Q305" s="59">
        <v>662443</v>
      </c>
      <c r="R305" s="79">
        <f t="shared" si="134"/>
        <v>2.7918449585146925E-3</v>
      </c>
      <c r="S305" s="82">
        <f t="shared" si="152"/>
        <v>153631044</v>
      </c>
      <c r="T305" s="281">
        <f t="shared" si="138"/>
        <v>9302.5155313351497</v>
      </c>
      <c r="U305" s="281"/>
      <c r="V305" s="131">
        <f t="shared" si="135"/>
        <v>0.65550861172586639</v>
      </c>
      <c r="W305" s="4"/>
      <c r="AA305" s="156">
        <v>133060090</v>
      </c>
      <c r="AC305" s="126">
        <v>33366</v>
      </c>
      <c r="AD305" s="126">
        <v>82721</v>
      </c>
      <c r="AE305" s="126">
        <v>20454867</v>
      </c>
      <c r="AF305" s="59">
        <v>17710656</v>
      </c>
      <c r="AG305" s="59">
        <v>420270</v>
      </c>
      <c r="AH305" s="59">
        <v>45782296</v>
      </c>
      <c r="AI305" s="59">
        <v>1638558</v>
      </c>
      <c r="AJ305" s="59">
        <v>2239153</v>
      </c>
      <c r="AK305" s="59">
        <v>17818570</v>
      </c>
      <c r="AL305" s="59">
        <v>198085168</v>
      </c>
      <c r="AM305" s="126">
        <v>432733</v>
      </c>
      <c r="AN305" s="126">
        <v>1942501</v>
      </c>
      <c r="AO305" s="126">
        <v>635114</v>
      </c>
      <c r="AP305"/>
      <c r="AQ305" s="59">
        <v>2161495</v>
      </c>
      <c r="AR305" s="59">
        <v>16362111</v>
      </c>
      <c r="AS305" s="59">
        <v>2636518</v>
      </c>
      <c r="AT305" s="59">
        <v>21409</v>
      </c>
      <c r="AU305" s="59">
        <v>3895921</v>
      </c>
      <c r="AV305" s="27">
        <v>2908638</v>
      </c>
      <c r="AW305" s="79">
        <f t="shared" si="136"/>
        <v>1.210991463762499E-2</v>
      </c>
      <c r="AX305" s="59">
        <v>0</v>
      </c>
      <c r="AY305" s="59">
        <v>0</v>
      </c>
      <c r="AZ305" s="59">
        <v>0</v>
      </c>
      <c r="BA305" s="59">
        <v>0</v>
      </c>
      <c r="BB305" s="59">
        <v>0</v>
      </c>
      <c r="BC305" s="59">
        <v>0</v>
      </c>
      <c r="BD305" s="59">
        <v>2908638</v>
      </c>
      <c r="BE305" s="59">
        <v>0</v>
      </c>
      <c r="BF305" s="59">
        <v>0</v>
      </c>
      <c r="BG305" s="59">
        <v>0</v>
      </c>
      <c r="BH305" s="59">
        <v>2908638</v>
      </c>
      <c r="BI305" s="59">
        <v>0</v>
      </c>
      <c r="BJ305" s="59">
        <v>0</v>
      </c>
      <c r="BK305" s="59">
        <v>0</v>
      </c>
      <c r="BL305" s="59">
        <v>0</v>
      </c>
      <c r="BM305" s="139">
        <v>0</v>
      </c>
      <c r="BN305" s="32">
        <f t="shared" si="150"/>
        <v>0</v>
      </c>
      <c r="BO305" s="281"/>
      <c r="BP305" s="4">
        <v>23726274</v>
      </c>
      <c r="BQ305" s="4">
        <v>1082153344</v>
      </c>
      <c r="BR305" s="4">
        <v>1105879552</v>
      </c>
      <c r="BS305" s="4">
        <v>4962.1298800000004</v>
      </c>
      <c r="BT305" s="4">
        <v>16515</v>
      </c>
      <c r="BV305" s="175">
        <f t="shared" si="139"/>
        <v>0.81727371007381255</v>
      </c>
    </row>
    <row r="306" spans="1:74" ht="17.25" customHeight="1" x14ac:dyDescent="0.25">
      <c r="A306" s="105" t="s">
        <v>158</v>
      </c>
      <c r="B306" s="255" t="s">
        <v>152</v>
      </c>
      <c r="C306" s="76">
        <v>1</v>
      </c>
      <c r="D306" s="142">
        <v>2015</v>
      </c>
      <c r="E306" s="77">
        <v>32</v>
      </c>
      <c r="F306" s="59">
        <v>293632512</v>
      </c>
      <c r="G306" s="59">
        <v>7173160</v>
      </c>
      <c r="H306" s="179">
        <f t="shared" si="151"/>
        <v>2.5040760407780298E-2</v>
      </c>
      <c r="I306" s="82">
        <f t="shared" si="137"/>
        <v>286459352</v>
      </c>
      <c r="J306" s="59"/>
      <c r="K306" s="82">
        <f t="shared" si="131"/>
        <v>282938178</v>
      </c>
      <c r="L306" s="82">
        <f t="shared" si="132"/>
        <v>17132.193642143506</v>
      </c>
      <c r="M306" s="59"/>
      <c r="N306" s="59"/>
      <c r="O306" s="59">
        <v>32359338</v>
      </c>
      <c r="P306" s="13">
        <f t="shared" si="133"/>
        <v>0.11296310549498136</v>
      </c>
      <c r="Q306" s="59">
        <v>856561</v>
      </c>
      <c r="R306" s="79">
        <f t="shared" si="134"/>
        <v>2.9901659485706022E-3</v>
      </c>
      <c r="S306" s="82">
        <f t="shared" si="142"/>
        <v>182798499</v>
      </c>
      <c r="T306" s="281">
        <f t="shared" si="138"/>
        <v>11068.63451407811</v>
      </c>
      <c r="U306" s="281"/>
      <c r="V306" s="131">
        <f t="shared" si="135"/>
        <v>0.6460722278348735</v>
      </c>
      <c r="W306" s="13"/>
      <c r="X306" s="59">
        <v>0</v>
      </c>
      <c r="Y306" s="59">
        <v>0</v>
      </c>
      <c r="Z306" s="59">
        <v>0</v>
      </c>
      <c r="AA306" s="82">
        <v>159645056</v>
      </c>
      <c r="AB306" s="59">
        <v>0</v>
      </c>
      <c r="AC306" s="59">
        <v>28351</v>
      </c>
      <c r="AD306" s="59">
        <v>315364</v>
      </c>
      <c r="AE306" s="59">
        <v>22809728</v>
      </c>
      <c r="AF306" s="59">
        <v>18358682</v>
      </c>
      <c r="AG306" s="59">
        <v>848044</v>
      </c>
      <c r="AH306" s="59">
        <v>46586368</v>
      </c>
      <c r="AI306" s="59">
        <v>2088917</v>
      </c>
      <c r="AJ306" s="59">
        <v>4094123</v>
      </c>
      <c r="AK306" s="59">
        <v>18969800</v>
      </c>
      <c r="AL306" s="59">
        <v>247046144</v>
      </c>
      <c r="AM306" s="59">
        <v>475969</v>
      </c>
      <c r="AN306" s="59">
        <v>1857676</v>
      </c>
      <c r="AO306" s="59">
        <v>680166</v>
      </c>
      <c r="AP306" s="59">
        <v>0</v>
      </c>
      <c r="AQ306" s="59">
        <v>1390051</v>
      </c>
      <c r="AR306" s="59">
        <v>16364548</v>
      </c>
      <c r="AS306" s="59">
        <v>1348457</v>
      </c>
      <c r="AT306" s="59">
        <v>15738</v>
      </c>
      <c r="AU306" s="59">
        <v>3952788</v>
      </c>
      <c r="AV306" s="27">
        <v>3521174</v>
      </c>
      <c r="AW306" s="79">
        <f t="shared" si="136"/>
        <v>1.2142794719946125E-2</v>
      </c>
      <c r="AX306" s="59">
        <v>0</v>
      </c>
      <c r="AY306" s="59">
        <v>0</v>
      </c>
      <c r="AZ306" s="59">
        <v>0</v>
      </c>
      <c r="BA306" s="59">
        <v>0</v>
      </c>
      <c r="BB306" s="59">
        <v>0</v>
      </c>
      <c r="BC306" s="59">
        <v>0</v>
      </c>
      <c r="BD306" s="59">
        <v>3521174</v>
      </c>
      <c r="BE306" s="59">
        <v>0</v>
      </c>
      <c r="BF306" s="59">
        <v>0</v>
      </c>
      <c r="BH306" s="59">
        <v>3521174</v>
      </c>
      <c r="BI306" s="59">
        <v>0</v>
      </c>
      <c r="BJ306" s="59">
        <v>0</v>
      </c>
      <c r="BK306" s="59">
        <v>0</v>
      </c>
      <c r="BL306" s="59">
        <v>0</v>
      </c>
      <c r="BM306" s="139">
        <v>0</v>
      </c>
      <c r="BN306" s="32">
        <f t="shared" si="150"/>
        <v>0</v>
      </c>
      <c r="BO306" s="281"/>
      <c r="BP306" s="4">
        <v>25377052</v>
      </c>
      <c r="BQ306" s="4">
        <v>1123373184</v>
      </c>
      <c r="BR306" s="4">
        <v>1148750208</v>
      </c>
      <c r="BS306" s="4">
        <v>4976.3300799999997</v>
      </c>
      <c r="BT306" s="4">
        <v>16515</v>
      </c>
      <c r="BV306" s="175">
        <f t="shared" si="139"/>
        <v>0.81870252396655152</v>
      </c>
    </row>
    <row r="307" spans="1:74" ht="17.25" customHeight="1" x14ac:dyDescent="0.25">
      <c r="A307" s="105" t="s">
        <v>158</v>
      </c>
      <c r="B307" s="255" t="s">
        <v>152</v>
      </c>
      <c r="C307" s="76">
        <v>1</v>
      </c>
      <c r="D307" s="142">
        <v>2016</v>
      </c>
      <c r="E307" s="77">
        <v>32</v>
      </c>
      <c r="F307" s="59">
        <v>369632512</v>
      </c>
      <c r="G307" s="59">
        <v>7092445</v>
      </c>
      <c r="H307" s="179">
        <f t="shared" si="151"/>
        <v>1.9563203203137269E-2</v>
      </c>
      <c r="I307" s="82">
        <f t="shared" si="137"/>
        <v>362540067</v>
      </c>
      <c r="J307" s="59"/>
      <c r="K307" s="82">
        <f t="shared" si="131"/>
        <v>358251573</v>
      </c>
      <c r="L307" s="82">
        <f t="shared" si="132"/>
        <v>21692.49609445958</v>
      </c>
      <c r="M307" s="59"/>
      <c r="N307" s="59"/>
      <c r="O307" s="59">
        <v>28313644</v>
      </c>
      <c r="P307" s="13">
        <f t="shared" si="133"/>
        <v>7.8097971996016646E-2</v>
      </c>
      <c r="Q307" s="59">
        <v>1318994</v>
      </c>
      <c r="R307" s="79">
        <f t="shared" si="134"/>
        <v>3.6382020087175632E-3</v>
      </c>
      <c r="S307" s="82">
        <f t="shared" si="142"/>
        <v>257090700</v>
      </c>
      <c r="T307" s="281">
        <f t="shared" si="138"/>
        <v>15567.10263396912</v>
      </c>
      <c r="U307" s="281"/>
      <c r="V307" s="131">
        <f t="shared" si="135"/>
        <v>0.71762615819693831</v>
      </c>
      <c r="W307" s="13"/>
      <c r="X307" s="59">
        <v>0</v>
      </c>
      <c r="Y307" s="59">
        <v>0</v>
      </c>
      <c r="Z307" s="59">
        <v>0</v>
      </c>
      <c r="AA307" s="82">
        <v>229780416</v>
      </c>
      <c r="AB307" s="59">
        <v>0</v>
      </c>
      <c r="AC307" s="59">
        <v>477922</v>
      </c>
      <c r="AD307" s="59">
        <v>192558</v>
      </c>
      <c r="AE307" s="59">
        <v>26639804</v>
      </c>
      <c r="AF307" s="59">
        <v>19495008</v>
      </c>
      <c r="AG307" s="59">
        <v>1430147</v>
      </c>
      <c r="AH307" s="59">
        <v>53648980</v>
      </c>
      <c r="AI307" s="59">
        <v>5495259</v>
      </c>
      <c r="AJ307" s="59">
        <v>914711</v>
      </c>
      <c r="AK307" s="59">
        <v>23536880</v>
      </c>
      <c r="AL307" s="59">
        <v>315983520</v>
      </c>
      <c r="AM307" s="59">
        <v>423111</v>
      </c>
      <c r="AN307" s="59">
        <v>857826</v>
      </c>
      <c r="AO307" s="59">
        <v>1978538</v>
      </c>
      <c r="AP307" s="59">
        <v>0</v>
      </c>
      <c r="AQ307" s="59">
        <v>1755705</v>
      </c>
      <c r="AR307" s="59">
        <v>15023882</v>
      </c>
      <c r="AS307" s="59">
        <v>1349827</v>
      </c>
      <c r="AT307" s="59">
        <v>2312</v>
      </c>
      <c r="AU307" s="59">
        <v>3553510</v>
      </c>
      <c r="AV307" s="27">
        <v>4288494</v>
      </c>
      <c r="AW307" s="79">
        <f t="shared" si="136"/>
        <v>1.1690730918850128E-2</v>
      </c>
      <c r="AX307" s="59">
        <v>0</v>
      </c>
      <c r="AY307" s="59">
        <v>0</v>
      </c>
      <c r="AZ307" s="59">
        <v>0</v>
      </c>
      <c r="BA307" s="59">
        <v>0</v>
      </c>
      <c r="BB307" s="59">
        <v>0</v>
      </c>
      <c r="BC307" s="59">
        <v>0</v>
      </c>
      <c r="BD307" s="59">
        <v>4288494</v>
      </c>
      <c r="BE307" s="59">
        <v>0</v>
      </c>
      <c r="BF307" s="59">
        <v>0</v>
      </c>
      <c r="BH307" s="59">
        <v>4288494</v>
      </c>
      <c r="BI307" s="59">
        <v>0</v>
      </c>
      <c r="BJ307" s="59">
        <v>0</v>
      </c>
      <c r="BK307" s="59">
        <v>0</v>
      </c>
      <c r="BL307" s="59">
        <v>0</v>
      </c>
      <c r="BM307" s="139">
        <v>0</v>
      </c>
      <c r="BN307" s="32">
        <f t="shared" si="150"/>
        <v>0</v>
      </c>
      <c r="BO307" s="281"/>
      <c r="BP307" s="4">
        <v>29429704</v>
      </c>
      <c r="BQ307" s="4">
        <v>1189277824</v>
      </c>
      <c r="BR307" s="4">
        <v>1218707584</v>
      </c>
      <c r="BS307" s="4">
        <v>4907.6401400000004</v>
      </c>
      <c r="BT307" s="4">
        <v>16515</v>
      </c>
      <c r="BV307" s="175">
        <f t="shared" si="139"/>
        <v>0.81175278167162812</v>
      </c>
    </row>
    <row r="308" spans="1:74" ht="17.25" customHeight="1" x14ac:dyDescent="0.25">
      <c r="A308" s="105" t="s">
        <v>158</v>
      </c>
      <c r="B308" s="255" t="s">
        <v>152</v>
      </c>
      <c r="C308" s="76">
        <v>1</v>
      </c>
      <c r="D308" s="142">
        <v>2017</v>
      </c>
      <c r="E308" s="77">
        <v>32</v>
      </c>
      <c r="F308" s="59">
        <v>427803456</v>
      </c>
      <c r="G308" s="59">
        <v>8947591</v>
      </c>
      <c r="H308" s="179">
        <f t="shared" si="151"/>
        <v>2.136198092869011E-2</v>
      </c>
      <c r="I308" s="82">
        <f t="shared" si="137"/>
        <v>418855865</v>
      </c>
      <c r="J308" s="59"/>
      <c r="K308" s="82">
        <f t="shared" si="131"/>
        <v>414007956</v>
      </c>
      <c r="L308" s="82">
        <f t="shared" si="132"/>
        <v>25068.601634877385</v>
      </c>
      <c r="M308" s="59"/>
      <c r="N308" s="59"/>
      <c r="O308" s="59">
        <v>31138706</v>
      </c>
      <c r="P308" s="13">
        <f t="shared" si="133"/>
        <v>7.4342294335546663E-2</v>
      </c>
      <c r="Q308" s="59">
        <v>1166093</v>
      </c>
      <c r="R308" s="79">
        <f t="shared" si="134"/>
        <v>2.7839958740938247E-3</v>
      </c>
      <c r="S308" s="82">
        <f t="shared" si="142"/>
        <v>310644722</v>
      </c>
      <c r="T308" s="281">
        <f t="shared" si="138"/>
        <v>18809.85298213745</v>
      </c>
      <c r="U308" s="281"/>
      <c r="V308" s="131">
        <f t="shared" si="135"/>
        <v>0.75033515056411138</v>
      </c>
      <c r="W308" s="13"/>
      <c r="X308" s="59">
        <v>0</v>
      </c>
      <c r="Y308" s="59">
        <v>0</v>
      </c>
      <c r="Z308" s="59">
        <v>0</v>
      </c>
      <c r="AA308" s="82">
        <v>278928384</v>
      </c>
      <c r="AB308" s="59">
        <v>0</v>
      </c>
      <c r="AC308" s="59">
        <v>-15723</v>
      </c>
      <c r="AD308" s="59">
        <v>92377</v>
      </c>
      <c r="AE308" s="59">
        <v>31639684</v>
      </c>
      <c r="AF308" s="59">
        <v>20589104</v>
      </c>
      <c r="AG308" s="59">
        <v>1318555</v>
      </c>
      <c r="AH308" s="59">
        <v>52894612</v>
      </c>
      <c r="AI308" s="59">
        <v>5908229</v>
      </c>
      <c r="AJ308" s="59">
        <v>729626</v>
      </c>
      <c r="AK308" s="59">
        <v>22228492</v>
      </c>
      <c r="AL308" s="59">
        <v>374908832</v>
      </c>
      <c r="AM308" s="59">
        <v>355432</v>
      </c>
      <c r="AN308" s="59">
        <v>1004838</v>
      </c>
      <c r="AO308" s="59">
        <v>1421051</v>
      </c>
      <c r="AP308" s="59">
        <v>0</v>
      </c>
      <c r="AQ308" s="59">
        <v>1692981</v>
      </c>
      <c r="AR308" s="59">
        <v>15487409</v>
      </c>
      <c r="AS308" s="59">
        <v>2124013</v>
      </c>
      <c r="AT308" s="59">
        <v>0</v>
      </c>
      <c r="AU308" s="59">
        <v>3046593</v>
      </c>
      <c r="AV308" s="27">
        <v>4847909</v>
      </c>
      <c r="AW308" s="79">
        <f t="shared" si="136"/>
        <v>1.1441741370941861E-2</v>
      </c>
      <c r="AX308" s="59">
        <v>0</v>
      </c>
      <c r="AY308" s="59">
        <v>0</v>
      </c>
      <c r="AZ308" s="59">
        <v>0</v>
      </c>
      <c r="BA308" s="59">
        <v>0</v>
      </c>
      <c r="BB308" s="59">
        <v>0</v>
      </c>
      <c r="BC308" s="59">
        <v>0</v>
      </c>
      <c r="BD308" s="59">
        <v>4847909</v>
      </c>
      <c r="BE308" s="59">
        <v>0</v>
      </c>
      <c r="BF308" s="59">
        <v>0</v>
      </c>
      <c r="BG308" s="59">
        <v>0</v>
      </c>
      <c r="BH308" s="59">
        <v>4847909</v>
      </c>
      <c r="BI308" s="59">
        <v>0</v>
      </c>
      <c r="BJ308" s="59">
        <v>0</v>
      </c>
      <c r="BK308" s="59">
        <v>0</v>
      </c>
      <c r="BL308" s="59">
        <v>0</v>
      </c>
      <c r="BM308" s="139">
        <v>0</v>
      </c>
      <c r="BN308" s="32">
        <f t="shared" si="150"/>
        <v>0</v>
      </c>
      <c r="BO308" s="281"/>
      <c r="BP308" s="4">
        <v>58151748</v>
      </c>
      <c r="BQ308" s="4">
        <v>1293643520</v>
      </c>
      <c r="BR308" s="4">
        <v>1351795328</v>
      </c>
      <c r="BS308" s="4">
        <v>4973.4599600000001</v>
      </c>
      <c r="BT308" s="4">
        <v>16515</v>
      </c>
      <c r="BV308" s="175">
        <f t="shared" si="139"/>
        <v>0.81841406360024549</v>
      </c>
    </row>
    <row r="309" spans="1:74" ht="17.25" customHeight="1" x14ac:dyDescent="0.25">
      <c r="A309" s="105" t="s">
        <v>159</v>
      </c>
      <c r="B309" s="255" t="s">
        <v>152</v>
      </c>
      <c r="C309" s="76">
        <v>1</v>
      </c>
      <c r="D309" s="142">
        <v>2018</v>
      </c>
      <c r="E309" s="77">
        <v>32</v>
      </c>
      <c r="F309" s="59">
        <v>363120096</v>
      </c>
      <c r="G309" s="59">
        <v>9175777</v>
      </c>
      <c r="H309" s="179">
        <f t="shared" si="151"/>
        <v>2.5924351677473881E-2</v>
      </c>
      <c r="I309" s="82">
        <f t="shared" si="137"/>
        <v>353944319</v>
      </c>
      <c r="J309" s="59"/>
      <c r="K309" s="82">
        <f t="shared" si="131"/>
        <v>348629161</v>
      </c>
      <c r="L309" s="82">
        <f t="shared" si="132"/>
        <v>21109.849288525584</v>
      </c>
      <c r="M309" s="59"/>
      <c r="N309" s="59"/>
      <c r="O309" s="59">
        <v>30660180</v>
      </c>
      <c r="P309" s="13">
        <f t="shared" si="133"/>
        <v>8.6624303185948298E-2</v>
      </c>
      <c r="Q309" s="59">
        <v>1366213</v>
      </c>
      <c r="R309" s="79">
        <f t="shared" si="134"/>
        <v>3.8599658948050525E-3</v>
      </c>
      <c r="S309" s="82">
        <f t="shared" si="142"/>
        <v>243230970</v>
      </c>
      <c r="T309" s="281">
        <f t="shared" si="138"/>
        <v>14727.881925522253</v>
      </c>
      <c r="U309" s="281"/>
      <c r="V309" s="131">
        <f t="shared" si="135"/>
        <v>0.69767821286756904</v>
      </c>
      <c r="W309" s="13"/>
      <c r="X309" s="59">
        <v>0</v>
      </c>
      <c r="Y309" s="59">
        <v>0</v>
      </c>
      <c r="Z309" s="59">
        <v>0</v>
      </c>
      <c r="AA309" s="82">
        <v>270755648</v>
      </c>
      <c r="AB309" s="59">
        <v>0</v>
      </c>
      <c r="AC309" s="59">
        <v>5312</v>
      </c>
      <c r="AD309" s="59">
        <v>345982</v>
      </c>
      <c r="AE309" s="59">
        <v>-27875972</v>
      </c>
      <c r="AF309" s="59">
        <v>22751570</v>
      </c>
      <c r="AG309" s="59">
        <v>1314287</v>
      </c>
      <c r="AH309" s="59">
        <v>51946460</v>
      </c>
      <c r="AI309" s="59">
        <v>5352294</v>
      </c>
      <c r="AJ309" s="59">
        <v>1611574</v>
      </c>
      <c r="AK309" s="59">
        <v>22471996</v>
      </c>
      <c r="AL309" s="59">
        <v>311173632</v>
      </c>
      <c r="AM309" s="59">
        <v>357814</v>
      </c>
      <c r="AN309" s="59">
        <v>1284164</v>
      </c>
      <c r="AO309" s="59">
        <v>1124901</v>
      </c>
      <c r="AP309" s="59">
        <v>0</v>
      </c>
      <c r="AQ309" s="59">
        <v>2040069</v>
      </c>
      <c r="AR309" s="59">
        <v>16844564</v>
      </c>
      <c r="AS309" s="59">
        <v>784485</v>
      </c>
      <c r="AT309" s="59">
        <v>337278</v>
      </c>
      <c r="AU309" s="59">
        <v>2411954</v>
      </c>
      <c r="AV309" s="27">
        <v>5315158</v>
      </c>
      <c r="AW309" s="79">
        <f t="shared" si="136"/>
        <v>1.4794760723876465E-2</v>
      </c>
      <c r="AX309" s="59">
        <v>0</v>
      </c>
      <c r="AY309" s="59">
        <v>0</v>
      </c>
      <c r="AZ309" s="59">
        <v>0</v>
      </c>
      <c r="BA309" s="59">
        <v>0</v>
      </c>
      <c r="BB309" s="59">
        <v>0</v>
      </c>
      <c r="BC309" s="59">
        <v>0</v>
      </c>
      <c r="BD309" s="59">
        <v>5315158</v>
      </c>
      <c r="BE309" s="59">
        <v>0</v>
      </c>
      <c r="BF309" s="59">
        <v>0</v>
      </c>
      <c r="BG309" s="59">
        <v>0</v>
      </c>
      <c r="BH309" s="59">
        <v>5315158</v>
      </c>
      <c r="BI309" s="59">
        <v>0</v>
      </c>
      <c r="BJ309" s="59">
        <v>0</v>
      </c>
      <c r="BK309" s="59">
        <v>0</v>
      </c>
      <c r="BL309" s="59">
        <v>0</v>
      </c>
      <c r="BM309" s="139">
        <v>0</v>
      </c>
      <c r="BN309" s="32">
        <f t="shared" si="150"/>
        <v>0</v>
      </c>
      <c r="BO309" s="281"/>
      <c r="BP309" s="138">
        <v>306022112</v>
      </c>
      <c r="BQ309" s="4">
        <v>1628756096</v>
      </c>
      <c r="BR309" s="4">
        <v>1934778240</v>
      </c>
      <c r="BS309" s="4">
        <v>4964.5698199999997</v>
      </c>
      <c r="BT309" s="4">
        <v>16515</v>
      </c>
      <c r="BV309" s="175">
        <f t="shared" si="139"/>
        <v>0.81751950576854238</v>
      </c>
    </row>
    <row r="310" spans="1:74" s="8" customFormat="1" ht="17.25" customHeight="1" thickBot="1" x14ac:dyDescent="0.3">
      <c r="A310" s="50" t="s">
        <v>158</v>
      </c>
      <c r="B310" s="256" t="s">
        <v>152</v>
      </c>
      <c r="C310" s="84">
        <v>1</v>
      </c>
      <c r="D310" s="143">
        <v>2019</v>
      </c>
      <c r="E310" s="85">
        <v>32</v>
      </c>
      <c r="F310" s="86">
        <v>370207616</v>
      </c>
      <c r="G310" s="86">
        <v>9876687</v>
      </c>
      <c r="H310" s="208">
        <f t="shared" si="151"/>
        <v>2.74100450588853E-2</v>
      </c>
      <c r="I310" s="104">
        <f t="shared" si="137"/>
        <v>360330929</v>
      </c>
      <c r="J310" s="177">
        <f t="shared" ref="J310" si="153">LN(I310/I286)/(2019-1995)</f>
        <v>8.6380462260828308E-2</v>
      </c>
      <c r="K310" s="104">
        <f t="shared" si="131"/>
        <v>355178153</v>
      </c>
      <c r="L310" s="104">
        <f t="shared" si="132"/>
        <v>21506.397396306387</v>
      </c>
      <c r="M310" s="177">
        <f t="shared" ref="M310" si="154">LN(L310/L286)/(2019-1995)</f>
        <v>7.7538292806960132E-2</v>
      </c>
      <c r="N310" s="186">
        <f t="shared" ref="N310" si="155">AVERAGE(L308:L310)</f>
        <v>22561.616106569785</v>
      </c>
      <c r="O310" s="86">
        <v>30034256</v>
      </c>
      <c r="P310" s="14">
        <f t="shared" si="133"/>
        <v>8.3351867915840219E-2</v>
      </c>
      <c r="Q310" s="86">
        <v>1300560</v>
      </c>
      <c r="R310" s="87">
        <f t="shared" si="134"/>
        <v>3.6093487828240244E-3</v>
      </c>
      <c r="S310" s="104">
        <f t="shared" si="142"/>
        <v>246399610</v>
      </c>
      <c r="T310" s="285">
        <f t="shared" si="138"/>
        <v>14919.746291250378</v>
      </c>
      <c r="U310" s="239">
        <f>AVERAGE(T308:T310)</f>
        <v>16152.493732970026</v>
      </c>
      <c r="V310" s="170">
        <f t="shared" si="135"/>
        <v>0.69373526473628577</v>
      </c>
      <c r="X310" s="86">
        <v>0</v>
      </c>
      <c r="Y310" s="86">
        <v>0</v>
      </c>
      <c r="Z310" s="86">
        <v>0</v>
      </c>
      <c r="AA310" s="104">
        <v>292869152</v>
      </c>
      <c r="AB310" s="86">
        <v>0</v>
      </c>
      <c r="AC310" s="86">
        <v>11053</v>
      </c>
      <c r="AD310" s="86">
        <v>812701</v>
      </c>
      <c r="AE310" s="86">
        <v>-47293296</v>
      </c>
      <c r="AF310" s="86">
        <v>23425788</v>
      </c>
      <c r="AG310" s="86">
        <v>1173262</v>
      </c>
      <c r="AH310" s="86">
        <v>52651784</v>
      </c>
      <c r="AI310" s="86">
        <v>6008043</v>
      </c>
      <c r="AJ310" s="86">
        <v>302363</v>
      </c>
      <c r="AK310" s="86">
        <v>21195410</v>
      </c>
      <c r="AL310" s="86">
        <v>317555808</v>
      </c>
      <c r="AM310" s="86">
        <v>383461</v>
      </c>
      <c r="AN310" s="86">
        <v>1754944</v>
      </c>
      <c r="AO310" s="86">
        <v>1141173</v>
      </c>
      <c r="AP310" s="86">
        <v>0</v>
      </c>
      <c r="AQ310" s="86">
        <v>6020373</v>
      </c>
      <c r="AR310" s="86">
        <v>17319612</v>
      </c>
      <c r="AS310" s="86">
        <v>1208790</v>
      </c>
      <c r="AT310" s="86">
        <v>196191</v>
      </c>
      <c r="AU310" s="86">
        <v>2467090</v>
      </c>
      <c r="AV310" s="28">
        <v>5152776</v>
      </c>
      <c r="AW310" s="87">
        <f t="shared" si="136"/>
        <v>1.4098510903516204E-2</v>
      </c>
      <c r="AX310" s="86">
        <v>0</v>
      </c>
      <c r="AY310" s="86">
        <v>0</v>
      </c>
      <c r="AZ310" s="86">
        <v>0</v>
      </c>
      <c r="BA310" s="86">
        <v>0</v>
      </c>
      <c r="BB310" s="86">
        <v>0</v>
      </c>
      <c r="BC310" s="86">
        <v>0</v>
      </c>
      <c r="BD310" s="86">
        <v>5152776</v>
      </c>
      <c r="BE310" s="86">
        <v>0</v>
      </c>
      <c r="BF310" s="86">
        <v>0</v>
      </c>
      <c r="BG310" s="86">
        <v>0</v>
      </c>
      <c r="BH310" s="86">
        <v>5152776</v>
      </c>
      <c r="BI310" s="86">
        <v>0</v>
      </c>
      <c r="BJ310" s="86">
        <v>0</v>
      </c>
      <c r="BK310" s="86">
        <v>0</v>
      </c>
      <c r="BL310" s="86">
        <v>0</v>
      </c>
      <c r="BM310" s="140">
        <v>0</v>
      </c>
      <c r="BN310" s="32">
        <f t="shared" si="150"/>
        <v>0</v>
      </c>
      <c r="BO310" s="239">
        <f t="shared" ref="BO310" si="156">AVERAGE(BN308:BN310)</f>
        <v>0</v>
      </c>
      <c r="BP310" s="154">
        <v>207379392</v>
      </c>
      <c r="BQ310" s="7">
        <v>1519169536</v>
      </c>
      <c r="BR310" s="7">
        <v>1726548992</v>
      </c>
      <c r="BS310" s="7">
        <v>4980.1298800000004</v>
      </c>
      <c r="BT310" s="7">
        <v>16515</v>
      </c>
      <c r="BU310" s="275">
        <f t="shared" ref="BU310" si="157">AVERAGE(BT308:BT310)</f>
        <v>16515</v>
      </c>
      <c r="BV310" s="175">
        <f t="shared" si="139"/>
        <v>0.8190841656544352</v>
      </c>
    </row>
    <row r="311" spans="1:74" ht="16.5" thickTop="1" x14ac:dyDescent="0.25">
      <c r="A311" s="51" t="s">
        <v>160</v>
      </c>
      <c r="B311" s="254"/>
      <c r="C311" s="68">
        <v>0</v>
      </c>
      <c r="D311" s="166">
        <v>1995</v>
      </c>
      <c r="E311" s="69">
        <v>36</v>
      </c>
      <c r="F311" s="70">
        <v>38099504</v>
      </c>
      <c r="G311" s="70">
        <v>27161820</v>
      </c>
      <c r="H311" s="179">
        <f t="shared" si="151"/>
        <v>2.4833246233846213</v>
      </c>
      <c r="I311" s="70">
        <f t="shared" si="137"/>
        <v>10937684</v>
      </c>
      <c r="J311" s="70"/>
      <c r="K311" s="70">
        <f t="shared" si="131"/>
        <v>10937684</v>
      </c>
      <c r="L311" s="70">
        <f t="shared" si="132"/>
        <v>2909.7323756318169</v>
      </c>
      <c r="M311" s="70"/>
      <c r="N311" s="70"/>
      <c r="O311" s="70">
        <v>885407</v>
      </c>
      <c r="P311" s="40">
        <f t="shared" si="133"/>
        <v>8.0950135330294784E-2</v>
      </c>
      <c r="Q311" s="70">
        <v>93936</v>
      </c>
      <c r="R311" s="72">
        <f t="shared" si="134"/>
        <v>8.5882898061417755E-3</v>
      </c>
      <c r="S311" s="169">
        <f t="shared" ref="S311:S321" si="158">F311-G311-O311-Q311-AF311-AG311-AI311-AJ311-AK311-SUM(AM311:AU311)</f>
        <v>-1</v>
      </c>
      <c r="T311" s="281">
        <f t="shared" si="138"/>
        <v>-2.6602819898909286E-4</v>
      </c>
      <c r="U311" s="281"/>
      <c r="V311" s="168">
        <f t="shared" si="135"/>
        <v>-9.1427033364650135E-8</v>
      </c>
      <c r="W311" s="125"/>
      <c r="X311" s="70">
        <v>0</v>
      </c>
      <c r="Y311" s="70">
        <v>0</v>
      </c>
      <c r="Z311" s="70">
        <v>0</v>
      </c>
      <c r="AA311" s="70">
        <v>0</v>
      </c>
      <c r="AB311" s="70">
        <v>0</v>
      </c>
      <c r="AC311" s="70">
        <v>0</v>
      </c>
      <c r="AD311" s="70">
        <v>0</v>
      </c>
      <c r="AE311" s="70">
        <v>0</v>
      </c>
      <c r="AF311" s="70">
        <v>1069048</v>
      </c>
      <c r="AG311" s="70">
        <v>404786</v>
      </c>
      <c r="AH311" s="70">
        <v>7313880</v>
      </c>
      <c r="AI311" s="70">
        <v>992</v>
      </c>
      <c r="AJ311" s="70">
        <v>213649</v>
      </c>
      <c r="AK311" s="70">
        <v>2518021</v>
      </c>
      <c r="AL311" s="70">
        <v>30785624</v>
      </c>
      <c r="AM311" s="70">
        <v>0</v>
      </c>
      <c r="AN311" s="70">
        <v>0</v>
      </c>
      <c r="AO311" s="70">
        <v>0</v>
      </c>
      <c r="AP311" s="70">
        <v>0</v>
      </c>
      <c r="AQ311" s="70">
        <v>1237588</v>
      </c>
      <c r="AR311" s="70">
        <v>3747979</v>
      </c>
      <c r="AS311" s="70">
        <v>297939</v>
      </c>
      <c r="AT311" s="70">
        <v>124177</v>
      </c>
      <c r="AU311" s="70">
        <v>344163</v>
      </c>
      <c r="AV311" s="74">
        <v>0</v>
      </c>
      <c r="AW311" s="72">
        <f t="shared" si="136"/>
        <v>0</v>
      </c>
      <c r="AX311" s="70">
        <v>0</v>
      </c>
      <c r="AY311" s="70">
        <v>0</v>
      </c>
      <c r="AZ311" s="70">
        <v>0</v>
      </c>
      <c r="BA311" s="70">
        <v>0</v>
      </c>
      <c r="BB311" s="70">
        <v>0</v>
      </c>
      <c r="BC311" s="70">
        <v>0</v>
      </c>
      <c r="BD311" s="70">
        <v>0</v>
      </c>
      <c r="BE311" s="70">
        <v>0</v>
      </c>
      <c r="BF311" s="70">
        <v>0</v>
      </c>
      <c r="BG311" s="70">
        <v>0</v>
      </c>
      <c r="BH311" s="70">
        <v>0</v>
      </c>
      <c r="BI311" s="70">
        <v>0</v>
      </c>
      <c r="BJ311" s="70">
        <v>0</v>
      </c>
      <c r="BK311" s="70">
        <v>0</v>
      </c>
      <c r="BL311" s="70">
        <v>0</v>
      </c>
      <c r="BM311" s="4">
        <v>4811525</v>
      </c>
      <c r="BN311" s="32">
        <f t="shared" si="150"/>
        <v>1280.0013301409949</v>
      </c>
      <c r="BO311" s="281"/>
      <c r="BP311" s="4">
        <v>1147508</v>
      </c>
      <c r="BQ311" s="4">
        <v>601181312</v>
      </c>
      <c r="BR311" s="4">
        <v>607140352</v>
      </c>
      <c r="BS311" s="4">
        <v>1678.90002</v>
      </c>
      <c r="BT311" s="4">
        <v>3759</v>
      </c>
      <c r="BV311" s="175">
        <f t="shared" si="139"/>
        <v>-0.46463245249841278</v>
      </c>
    </row>
    <row r="312" spans="1:74" x14ac:dyDescent="0.25">
      <c r="A312" s="96" t="s">
        <v>160</v>
      </c>
      <c r="C312" s="76">
        <v>0</v>
      </c>
      <c r="D312" s="141">
        <v>1996</v>
      </c>
      <c r="E312" s="77">
        <v>36</v>
      </c>
      <c r="F312" s="59">
        <v>40975288</v>
      </c>
      <c r="G312" s="59">
        <v>26140968</v>
      </c>
      <c r="H312" s="179">
        <f t="shared" si="151"/>
        <v>1.7621952337552378</v>
      </c>
      <c r="I312" s="59">
        <f t="shared" si="137"/>
        <v>14834320</v>
      </c>
      <c r="J312" s="59"/>
      <c r="K312" s="59">
        <f t="shared" si="131"/>
        <v>14834320</v>
      </c>
      <c r="L312" s="59">
        <f t="shared" si="132"/>
        <v>3860.0884725474889</v>
      </c>
      <c r="M312" s="59"/>
      <c r="N312" s="59"/>
      <c r="O312" s="59">
        <v>735526</v>
      </c>
      <c r="P312" s="13">
        <f t="shared" si="133"/>
        <v>4.9582724385074613E-2</v>
      </c>
      <c r="Q312" s="59">
        <v>73319</v>
      </c>
      <c r="R312" s="79">
        <f t="shared" si="134"/>
        <v>4.9425251713593882E-3</v>
      </c>
      <c r="S312" s="73">
        <f t="shared" si="158"/>
        <v>-1</v>
      </c>
      <c r="T312" s="281">
        <f t="shared" si="138"/>
        <v>-2.6021337496747333E-4</v>
      </c>
      <c r="U312" s="281"/>
      <c r="V312" s="131">
        <f t="shared" si="135"/>
        <v>-6.7411246353051577E-8</v>
      </c>
      <c r="W312" s="54"/>
      <c r="X312" s="59">
        <v>0</v>
      </c>
      <c r="Y312" s="59">
        <v>0</v>
      </c>
      <c r="Z312" s="59">
        <v>0</v>
      </c>
      <c r="AA312" s="59">
        <v>0</v>
      </c>
      <c r="AB312" s="59">
        <v>0</v>
      </c>
      <c r="AC312" s="59">
        <v>0</v>
      </c>
      <c r="AD312" s="59">
        <v>0</v>
      </c>
      <c r="AE312" s="59">
        <v>0</v>
      </c>
      <c r="AF312" s="59">
        <v>982022</v>
      </c>
      <c r="AG312" s="59">
        <v>464271</v>
      </c>
      <c r="AH312" s="59">
        <v>11344246</v>
      </c>
      <c r="AI312" s="59">
        <v>2213</v>
      </c>
      <c r="AJ312" s="59">
        <v>241818</v>
      </c>
      <c r="AK312" s="59">
        <v>2900657</v>
      </c>
      <c r="AL312" s="59">
        <v>29631042</v>
      </c>
      <c r="AM312" s="59">
        <v>0</v>
      </c>
      <c r="AN312" s="59">
        <v>0</v>
      </c>
      <c r="AO312" s="59">
        <v>0</v>
      </c>
      <c r="AP312" s="59">
        <v>0</v>
      </c>
      <c r="AQ312" s="59">
        <v>1140760</v>
      </c>
      <c r="AR312" s="59">
        <v>2995532</v>
      </c>
      <c r="AS312" s="59">
        <v>434397</v>
      </c>
      <c r="AT312" s="59">
        <v>316630</v>
      </c>
      <c r="AU312" s="59">
        <v>4547176</v>
      </c>
      <c r="AV312" s="80">
        <v>0</v>
      </c>
      <c r="AW312" s="79">
        <f t="shared" si="136"/>
        <v>0</v>
      </c>
      <c r="AX312" s="59">
        <v>0</v>
      </c>
      <c r="AY312" s="59">
        <v>0</v>
      </c>
      <c r="AZ312" s="59">
        <v>0</v>
      </c>
      <c r="BA312" s="59">
        <v>0</v>
      </c>
      <c r="BB312" s="59">
        <v>0</v>
      </c>
      <c r="BC312" s="59">
        <v>0</v>
      </c>
      <c r="BD312" s="59">
        <v>0</v>
      </c>
      <c r="BE312" s="59">
        <v>0</v>
      </c>
      <c r="BF312" s="59">
        <v>0</v>
      </c>
      <c r="BG312" s="59">
        <v>0</v>
      </c>
      <c r="BH312" s="59">
        <v>0</v>
      </c>
      <c r="BI312" s="59">
        <v>0</v>
      </c>
      <c r="BJ312" s="59">
        <v>0</v>
      </c>
      <c r="BK312" s="59">
        <v>0</v>
      </c>
      <c r="BL312" s="59">
        <v>0</v>
      </c>
      <c r="BM312" s="4">
        <v>4314748</v>
      </c>
      <c r="BN312" s="32">
        <f t="shared" si="150"/>
        <v>1122.7551392141556</v>
      </c>
      <c r="BO312" s="281"/>
      <c r="BP312" s="4">
        <v>1769428</v>
      </c>
      <c r="BQ312" s="4">
        <v>844656064</v>
      </c>
      <c r="BR312" s="4">
        <v>850740288</v>
      </c>
      <c r="BS312" s="4">
        <v>1673.3000500000001</v>
      </c>
      <c r="BT312" s="4">
        <v>3843</v>
      </c>
      <c r="BV312" s="175">
        <f t="shared" si="139"/>
        <v>-0.45525281628473652</v>
      </c>
    </row>
    <row r="313" spans="1:74" x14ac:dyDescent="0.25">
      <c r="A313" s="96" t="s">
        <v>160</v>
      </c>
      <c r="B313" s="255" t="s">
        <v>161</v>
      </c>
      <c r="C313" s="76">
        <v>1</v>
      </c>
      <c r="D313" s="141">
        <v>1997</v>
      </c>
      <c r="E313" s="77">
        <v>36</v>
      </c>
      <c r="F313" s="59">
        <v>45162644</v>
      </c>
      <c r="G313" s="59">
        <v>32019312</v>
      </c>
      <c r="H313" s="179">
        <f t="shared" si="151"/>
        <v>2.4361639803361888</v>
      </c>
      <c r="I313" s="59">
        <f t="shared" si="137"/>
        <v>13143332</v>
      </c>
      <c r="J313" s="59"/>
      <c r="K313" s="59">
        <f t="shared" si="131"/>
        <v>13143332</v>
      </c>
      <c r="L313" s="59">
        <f t="shared" si="132"/>
        <v>3420.0707780379912</v>
      </c>
      <c r="M313" s="59"/>
      <c r="N313" s="59"/>
      <c r="O313" s="59">
        <v>174312</v>
      </c>
      <c r="P313" s="13">
        <f t="shared" si="133"/>
        <v>1.3262390389286369E-2</v>
      </c>
      <c r="Q313" s="59">
        <v>49751</v>
      </c>
      <c r="R313" s="79">
        <f t="shared" si="134"/>
        <v>3.7852654106279898E-3</v>
      </c>
      <c r="S313" s="73">
        <f t="shared" si="158"/>
        <v>1</v>
      </c>
      <c r="T313" s="281">
        <f t="shared" si="138"/>
        <v>2.6021337496747333E-4</v>
      </c>
      <c r="U313" s="281"/>
      <c r="V313" s="131">
        <f t="shared" si="135"/>
        <v>7.6084207566239677E-8</v>
      </c>
      <c r="W313" s="54"/>
      <c r="X313" s="59">
        <v>0</v>
      </c>
      <c r="Y313" s="59">
        <v>0</v>
      </c>
      <c r="Z313" s="59">
        <v>0</v>
      </c>
      <c r="AA313" s="59">
        <v>0</v>
      </c>
      <c r="AB313" s="59">
        <v>0</v>
      </c>
      <c r="AC313" s="59">
        <v>0</v>
      </c>
      <c r="AD313" s="59">
        <v>0</v>
      </c>
      <c r="AE313" s="59">
        <v>0</v>
      </c>
      <c r="AF313" s="59">
        <v>937665</v>
      </c>
      <c r="AG313" s="59">
        <v>416009</v>
      </c>
      <c r="AH313" s="59">
        <v>10089402</v>
      </c>
      <c r="AI313" s="59">
        <v>359287</v>
      </c>
      <c r="AJ313" s="59">
        <v>247334</v>
      </c>
      <c r="AK313" s="59">
        <v>2737209</v>
      </c>
      <c r="AL313" s="59">
        <v>35073240</v>
      </c>
      <c r="AM313" s="59">
        <v>0</v>
      </c>
      <c r="AN313" s="59">
        <v>0</v>
      </c>
      <c r="AO313" s="59">
        <v>0</v>
      </c>
      <c r="AP313" s="59">
        <v>0</v>
      </c>
      <c r="AQ313" s="59">
        <v>1217106</v>
      </c>
      <c r="AR313" s="59">
        <v>2967586</v>
      </c>
      <c r="AS313" s="59">
        <v>374749</v>
      </c>
      <c r="AT313" s="59">
        <v>427761</v>
      </c>
      <c r="AU313" s="59">
        <v>3234562</v>
      </c>
      <c r="AV313" s="80">
        <v>0</v>
      </c>
      <c r="AW313" s="79">
        <f t="shared" si="136"/>
        <v>0</v>
      </c>
      <c r="AX313" s="59">
        <v>0</v>
      </c>
      <c r="AY313" s="59">
        <v>0</v>
      </c>
      <c r="AZ313" s="59">
        <v>0</v>
      </c>
      <c r="BA313" s="59">
        <v>0</v>
      </c>
      <c r="BB313" s="59">
        <v>0</v>
      </c>
      <c r="BC313" s="59">
        <v>0</v>
      </c>
      <c r="BD313" s="59">
        <v>0</v>
      </c>
      <c r="BE313" s="59">
        <v>0</v>
      </c>
      <c r="BF313" s="59">
        <v>0</v>
      </c>
      <c r="BG313" s="59">
        <v>0</v>
      </c>
      <c r="BH313" s="59">
        <v>0</v>
      </c>
      <c r="BI313" s="59">
        <v>0</v>
      </c>
      <c r="BJ313" s="59">
        <v>0</v>
      </c>
      <c r="BK313" s="59">
        <v>0</v>
      </c>
      <c r="BL313" s="59">
        <v>0</v>
      </c>
      <c r="BM313" s="4">
        <v>3818453</v>
      </c>
      <c r="BN313" s="32">
        <f t="shared" si="150"/>
        <v>993.6125422846734</v>
      </c>
      <c r="BO313" s="281"/>
      <c r="BP313" s="4">
        <v>4762100</v>
      </c>
      <c r="BQ313" s="4">
        <v>902207296</v>
      </c>
      <c r="BR313" s="4">
        <v>910787840</v>
      </c>
      <c r="BS313" s="4">
        <v>1685.3000500000001</v>
      </c>
      <c r="BT313" s="4">
        <v>3843</v>
      </c>
      <c r="BV313" s="175">
        <f t="shared" si="139"/>
        <v>-0.45167988390039576</v>
      </c>
    </row>
    <row r="314" spans="1:74" x14ac:dyDescent="0.25">
      <c r="A314" s="96" t="s">
        <v>160</v>
      </c>
      <c r="B314" s="255" t="s">
        <v>161</v>
      </c>
      <c r="C314" s="76">
        <v>1</v>
      </c>
      <c r="D314" s="141">
        <v>1998</v>
      </c>
      <c r="E314" s="77">
        <v>36</v>
      </c>
      <c r="F314" s="59">
        <v>49324228</v>
      </c>
      <c r="G314" s="59">
        <v>35782792</v>
      </c>
      <c r="H314" s="179">
        <f t="shared" si="151"/>
        <v>2.642466574446019</v>
      </c>
      <c r="I314" s="59">
        <f t="shared" si="137"/>
        <v>13541436</v>
      </c>
      <c r="J314" s="59"/>
      <c r="K314" s="59">
        <f t="shared" si="131"/>
        <v>13541436</v>
      </c>
      <c r="L314" s="59">
        <f t="shared" si="132"/>
        <v>3523.6627634660422</v>
      </c>
      <c r="M314" s="59"/>
      <c r="N314" s="59"/>
      <c r="O314" s="59">
        <v>199582</v>
      </c>
      <c r="P314" s="13">
        <f t="shared" si="133"/>
        <v>1.4738614132208725E-2</v>
      </c>
      <c r="Q314" s="59">
        <v>54002</v>
      </c>
      <c r="R314" s="79">
        <f t="shared" si="134"/>
        <v>3.9879079294101449E-3</v>
      </c>
      <c r="S314" s="73">
        <f t="shared" si="158"/>
        <v>3143568</v>
      </c>
      <c r="T314" s="281">
        <f t="shared" si="138"/>
        <v>817.9984387197502</v>
      </c>
      <c r="U314" s="281"/>
      <c r="V314" s="131">
        <f t="shared" si="135"/>
        <v>0.23214436046516779</v>
      </c>
      <c r="W314" s="54"/>
      <c r="X314" s="59">
        <v>0</v>
      </c>
      <c r="Y314" s="59">
        <v>0</v>
      </c>
      <c r="Z314" s="59">
        <v>0</v>
      </c>
      <c r="AA314" s="59">
        <v>0</v>
      </c>
      <c r="AB314" s="59">
        <v>0</v>
      </c>
      <c r="AC314" s="59">
        <v>0</v>
      </c>
      <c r="AD314" s="59">
        <v>0</v>
      </c>
      <c r="AE314" s="59">
        <v>0</v>
      </c>
      <c r="AF314" s="59">
        <v>1000382</v>
      </c>
      <c r="AG314" s="59">
        <v>340940</v>
      </c>
      <c r="AH314" s="59">
        <v>7363809</v>
      </c>
      <c r="AI314" s="59">
        <v>1663999</v>
      </c>
      <c r="AJ314" s="59">
        <v>196490</v>
      </c>
      <c r="AK314" s="59">
        <v>2292134</v>
      </c>
      <c r="AL314" s="59">
        <v>41960420</v>
      </c>
      <c r="AM314" s="59">
        <v>0</v>
      </c>
      <c r="AN314" s="59">
        <v>0</v>
      </c>
      <c r="AO314" s="59">
        <v>0</v>
      </c>
      <c r="AP314" s="59">
        <v>0</v>
      </c>
      <c r="AQ314" s="59">
        <v>1317948</v>
      </c>
      <c r="AR314" s="59">
        <v>3311055</v>
      </c>
      <c r="AS314" s="59">
        <v>332215</v>
      </c>
      <c r="AT314" s="59">
        <v>265655</v>
      </c>
      <c r="AU314" s="59">
        <v>-576534</v>
      </c>
      <c r="AV314" s="80">
        <v>0</v>
      </c>
      <c r="AW314" s="79">
        <f t="shared" si="136"/>
        <v>0</v>
      </c>
      <c r="AX314" s="59">
        <v>0</v>
      </c>
      <c r="AY314" s="59">
        <v>0</v>
      </c>
      <c r="AZ314" s="59">
        <v>0</v>
      </c>
      <c r="BA314" s="59">
        <v>0</v>
      </c>
      <c r="BB314" s="59">
        <v>0</v>
      </c>
      <c r="BC314" s="59">
        <v>0</v>
      </c>
      <c r="BD314" s="59">
        <v>0</v>
      </c>
      <c r="BE314" s="59">
        <v>0</v>
      </c>
      <c r="BF314" s="59">
        <v>0</v>
      </c>
      <c r="BG314" s="59">
        <v>0</v>
      </c>
      <c r="BH314" s="59">
        <v>0</v>
      </c>
      <c r="BI314" s="59">
        <v>0</v>
      </c>
      <c r="BJ314" s="59">
        <v>0</v>
      </c>
      <c r="BK314" s="59">
        <v>0</v>
      </c>
      <c r="BL314" s="59">
        <v>0</v>
      </c>
      <c r="BM314" s="4">
        <v>2297390</v>
      </c>
      <c r="BN314" s="32">
        <f t="shared" si="150"/>
        <v>597.81160551652351</v>
      </c>
      <c r="BO314" s="281"/>
      <c r="BP314" s="4">
        <v>-2630669</v>
      </c>
      <c r="BQ314" s="4">
        <v>809869504</v>
      </c>
      <c r="BR314" s="4">
        <v>809536256</v>
      </c>
      <c r="BS314" s="4">
        <v>1685.3000500000001</v>
      </c>
      <c r="BT314" s="4">
        <v>3843</v>
      </c>
      <c r="BV314" s="175">
        <f t="shared" si="139"/>
        <v>-0.45167988390039576</v>
      </c>
    </row>
    <row r="315" spans="1:74" x14ac:dyDescent="0.25">
      <c r="A315" s="96" t="s">
        <v>160</v>
      </c>
      <c r="B315" s="255" t="s">
        <v>161</v>
      </c>
      <c r="C315" s="76">
        <v>1</v>
      </c>
      <c r="D315" s="141">
        <v>1999</v>
      </c>
      <c r="E315" s="77">
        <v>36</v>
      </c>
      <c r="F315" s="59">
        <v>60869400</v>
      </c>
      <c r="G315" s="59">
        <v>48643496</v>
      </c>
      <c r="H315" s="179">
        <f t="shared" si="151"/>
        <v>3.9787238636913882</v>
      </c>
      <c r="I315" s="59">
        <f t="shared" si="137"/>
        <v>12225904</v>
      </c>
      <c r="J315" s="59"/>
      <c r="K315" s="59">
        <f t="shared" si="131"/>
        <v>12225904</v>
      </c>
      <c r="L315" s="59">
        <f t="shared" si="132"/>
        <v>2694.1172322609077</v>
      </c>
      <c r="M315" s="59"/>
      <c r="N315" s="59"/>
      <c r="O315" s="59">
        <v>310538</v>
      </c>
      <c r="P315" s="13">
        <f t="shared" si="133"/>
        <v>2.5400003140872037E-2</v>
      </c>
      <c r="Q315" s="59">
        <v>54672</v>
      </c>
      <c r="R315" s="79">
        <f t="shared" si="134"/>
        <v>4.471816562603469E-3</v>
      </c>
      <c r="S315" s="73">
        <f t="shared" si="158"/>
        <v>2804835</v>
      </c>
      <c r="T315" s="281">
        <f t="shared" si="138"/>
        <v>618.07734684883212</v>
      </c>
      <c r="U315" s="281"/>
      <c r="V315" s="131">
        <f t="shared" si="135"/>
        <v>0.22941739113933823</v>
      </c>
      <c r="W315" s="54"/>
      <c r="X315" s="59">
        <v>0</v>
      </c>
      <c r="Y315" s="59">
        <v>0</v>
      </c>
      <c r="Z315" s="59">
        <v>0</v>
      </c>
      <c r="AA315" s="59">
        <v>0</v>
      </c>
      <c r="AB315" s="59">
        <v>0</v>
      </c>
      <c r="AC315" s="59">
        <v>0</v>
      </c>
      <c r="AD315" s="59">
        <v>0</v>
      </c>
      <c r="AE315" s="59">
        <v>0</v>
      </c>
      <c r="AF315" s="59">
        <v>1701286</v>
      </c>
      <c r="AG315" s="59">
        <v>365913</v>
      </c>
      <c r="AH315" s="59">
        <v>5719947</v>
      </c>
      <c r="AI315" s="59">
        <v>-236304</v>
      </c>
      <c r="AJ315" s="59">
        <v>281922</v>
      </c>
      <c r="AK315" s="59">
        <v>2785423</v>
      </c>
      <c r="AL315" s="59">
        <v>55149452</v>
      </c>
      <c r="AM315" s="59">
        <v>0</v>
      </c>
      <c r="AN315" s="59">
        <v>0</v>
      </c>
      <c r="AO315" s="59">
        <v>0</v>
      </c>
      <c r="AP315" s="59">
        <v>0</v>
      </c>
      <c r="AQ315" s="59">
        <v>1100270</v>
      </c>
      <c r="AR315" s="59">
        <v>1831074</v>
      </c>
      <c r="AS315" s="59">
        <v>196932</v>
      </c>
      <c r="AT315" s="59">
        <v>252434</v>
      </c>
      <c r="AU315" s="59">
        <v>776909</v>
      </c>
      <c r="AV315" s="80">
        <v>0</v>
      </c>
      <c r="AW315" s="79">
        <f t="shared" si="136"/>
        <v>0</v>
      </c>
      <c r="AX315" s="59">
        <v>0</v>
      </c>
      <c r="AY315" s="59">
        <v>0</v>
      </c>
      <c r="AZ315" s="59">
        <v>0</v>
      </c>
      <c r="BA315" s="59">
        <v>0</v>
      </c>
      <c r="BB315" s="59">
        <v>0</v>
      </c>
      <c r="BC315" s="59">
        <v>0</v>
      </c>
      <c r="BD315" s="59">
        <v>0</v>
      </c>
      <c r="BE315" s="59">
        <v>0</v>
      </c>
      <c r="BF315" s="59">
        <v>0</v>
      </c>
      <c r="BG315" s="59">
        <v>0</v>
      </c>
      <c r="BH315" s="59">
        <v>0</v>
      </c>
      <c r="BI315" s="59">
        <v>0</v>
      </c>
      <c r="BJ315" s="59">
        <v>0</v>
      </c>
      <c r="BK315" s="59">
        <v>0</v>
      </c>
      <c r="BL315" s="59">
        <v>0</v>
      </c>
      <c r="BM315" s="139">
        <v>824436</v>
      </c>
      <c r="BN315" s="32">
        <f t="shared" si="150"/>
        <v>181.67386513882767</v>
      </c>
      <c r="BO315" s="281"/>
      <c r="BP315" s="4">
        <v>5295599</v>
      </c>
      <c r="BQ315" s="4">
        <v>790023552</v>
      </c>
      <c r="BR315" s="4">
        <v>796143616</v>
      </c>
      <c r="BS315" s="4">
        <v>1687.6999499999999</v>
      </c>
      <c r="BT315" s="4">
        <v>4538</v>
      </c>
      <c r="BV315" s="175">
        <f t="shared" si="139"/>
        <v>-0.3678518432799055</v>
      </c>
    </row>
    <row r="316" spans="1:74" x14ac:dyDescent="0.25">
      <c r="A316" s="96" t="s">
        <v>160</v>
      </c>
      <c r="B316" s="255" t="s">
        <v>161</v>
      </c>
      <c r="C316" s="76">
        <v>1</v>
      </c>
      <c r="D316" s="141">
        <v>2000</v>
      </c>
      <c r="E316" s="77">
        <v>36</v>
      </c>
      <c r="F316" s="59">
        <v>52891708</v>
      </c>
      <c r="G316" s="59">
        <v>40267740</v>
      </c>
      <c r="H316" s="179">
        <f t="shared" si="151"/>
        <v>3.1897847016088763</v>
      </c>
      <c r="I316" s="59">
        <f t="shared" si="137"/>
        <v>12623968</v>
      </c>
      <c r="J316" s="59"/>
      <c r="K316" s="59">
        <f t="shared" si="131"/>
        <v>12623968</v>
      </c>
      <c r="L316" s="59">
        <f t="shared" si="132"/>
        <v>2781.8351696782725</v>
      </c>
      <c r="M316" s="59"/>
      <c r="N316" s="59"/>
      <c r="O316" s="59">
        <v>97469</v>
      </c>
      <c r="P316" s="13">
        <f t="shared" si="133"/>
        <v>7.7209479618452767E-3</v>
      </c>
      <c r="Q316" s="59">
        <v>167175</v>
      </c>
      <c r="R316" s="79">
        <f t="shared" si="134"/>
        <v>1.3242666648077689E-2</v>
      </c>
      <c r="S316" s="73">
        <f t="shared" si="158"/>
        <v>3043635</v>
      </c>
      <c r="T316" s="281">
        <f t="shared" si="138"/>
        <v>670.69964742177172</v>
      </c>
      <c r="U316" s="281"/>
      <c r="V316" s="131">
        <f t="shared" si="135"/>
        <v>0.2410997081107937</v>
      </c>
      <c r="W316" s="54"/>
      <c r="X316" s="59">
        <v>0</v>
      </c>
      <c r="Y316" s="59">
        <v>0</v>
      </c>
      <c r="Z316" s="59">
        <v>0</v>
      </c>
      <c r="AA316" s="59">
        <v>0</v>
      </c>
      <c r="AB316" s="59">
        <v>0</v>
      </c>
      <c r="AC316" s="59">
        <v>0</v>
      </c>
      <c r="AD316" s="59">
        <v>0</v>
      </c>
      <c r="AE316" s="59">
        <v>0</v>
      </c>
      <c r="AF316" s="59">
        <v>1940762</v>
      </c>
      <c r="AG316" s="59">
        <v>489271</v>
      </c>
      <c r="AH316" s="59">
        <v>6063414</v>
      </c>
      <c r="AI316" s="59">
        <v>134246</v>
      </c>
      <c r="AJ316" s="59">
        <v>244124</v>
      </c>
      <c r="AK316" s="59">
        <v>1685562</v>
      </c>
      <c r="AL316" s="59">
        <v>46828296</v>
      </c>
      <c r="AM316" s="59">
        <v>0</v>
      </c>
      <c r="AN316" s="59">
        <v>0</v>
      </c>
      <c r="AO316" s="59">
        <v>0</v>
      </c>
      <c r="AP316" s="59">
        <v>0</v>
      </c>
      <c r="AQ316" s="59">
        <v>971528</v>
      </c>
      <c r="AR316" s="59">
        <v>2394740</v>
      </c>
      <c r="AS316" s="59">
        <v>394384</v>
      </c>
      <c r="AT316" s="59">
        <v>95861</v>
      </c>
      <c r="AU316" s="59">
        <v>965211</v>
      </c>
      <c r="AV316" s="80">
        <v>0</v>
      </c>
      <c r="AW316" s="79">
        <f t="shared" si="136"/>
        <v>0</v>
      </c>
      <c r="AX316" s="59">
        <v>0</v>
      </c>
      <c r="AY316" s="59">
        <v>0</v>
      </c>
      <c r="AZ316" s="59">
        <v>0</v>
      </c>
      <c r="BA316" s="59">
        <v>0</v>
      </c>
      <c r="BB316" s="59">
        <v>0</v>
      </c>
      <c r="BC316" s="59">
        <v>0</v>
      </c>
      <c r="BD316" s="59">
        <v>0</v>
      </c>
      <c r="BE316" s="59">
        <v>0</v>
      </c>
      <c r="BF316" s="59">
        <v>0</v>
      </c>
      <c r="BG316" s="59">
        <v>0</v>
      </c>
      <c r="BH316" s="59">
        <v>0</v>
      </c>
      <c r="BI316" s="59">
        <v>0</v>
      </c>
      <c r="BJ316" s="59">
        <v>0</v>
      </c>
      <c r="BK316" s="59">
        <v>0</v>
      </c>
      <c r="BL316" s="59">
        <v>0</v>
      </c>
      <c r="BM316" s="139">
        <v>560057</v>
      </c>
      <c r="BN316" s="32">
        <f t="shared" si="150"/>
        <v>123.41494050242397</v>
      </c>
      <c r="BO316" s="281"/>
      <c r="BP316" s="4">
        <v>2293140</v>
      </c>
      <c r="BQ316" s="4">
        <v>1528641920</v>
      </c>
      <c r="BR316" s="4">
        <v>1531495168</v>
      </c>
      <c r="BS316" s="4">
        <v>1687.6999499999999</v>
      </c>
      <c r="BT316" s="4">
        <v>4538</v>
      </c>
      <c r="BV316" s="175">
        <f t="shared" si="139"/>
        <v>-0.3678518432799055</v>
      </c>
    </row>
    <row r="317" spans="1:74" x14ac:dyDescent="0.25">
      <c r="A317" s="76" t="s">
        <v>160</v>
      </c>
      <c r="B317" s="255" t="s">
        <v>161</v>
      </c>
      <c r="C317" s="76">
        <v>1</v>
      </c>
      <c r="D317" s="141">
        <v>2001</v>
      </c>
      <c r="E317" s="77">
        <v>36</v>
      </c>
      <c r="F317" s="59">
        <v>37107280</v>
      </c>
      <c r="G317" s="59">
        <v>24909764</v>
      </c>
      <c r="H317" s="179">
        <f t="shared" si="151"/>
        <v>2.0421997396847029</v>
      </c>
      <c r="I317" s="59">
        <f t="shared" si="137"/>
        <v>12197516</v>
      </c>
      <c r="J317" s="59"/>
      <c r="K317" s="59">
        <f t="shared" si="131"/>
        <v>12197516</v>
      </c>
      <c r="L317" s="59">
        <f t="shared" si="132"/>
        <v>2687.8616130453943</v>
      </c>
      <c r="M317" s="59"/>
      <c r="N317" s="59"/>
      <c r="O317" s="59">
        <v>282409</v>
      </c>
      <c r="P317" s="13">
        <f t="shared" si="133"/>
        <v>2.3152992789679472E-2</v>
      </c>
      <c r="Q317" s="59">
        <v>282839</v>
      </c>
      <c r="R317" s="79">
        <f t="shared" si="134"/>
        <v>2.3188245869076949E-2</v>
      </c>
      <c r="S317" s="73">
        <f t="shared" si="158"/>
        <v>3245219</v>
      </c>
      <c r="T317" s="281">
        <f t="shared" si="138"/>
        <v>715.12097840458352</v>
      </c>
      <c r="U317" s="281"/>
      <c r="V317" s="131">
        <f t="shared" si="135"/>
        <v>0.26605572806791156</v>
      </c>
      <c r="W317" s="54"/>
      <c r="X317" s="59">
        <v>0</v>
      </c>
      <c r="Y317" s="59">
        <v>0</v>
      </c>
      <c r="Z317" s="59">
        <v>0</v>
      </c>
      <c r="AA317" s="59">
        <v>0</v>
      </c>
      <c r="AB317" s="59">
        <v>0</v>
      </c>
      <c r="AC317" s="59">
        <v>0</v>
      </c>
      <c r="AD317" s="59">
        <v>0</v>
      </c>
      <c r="AE317" s="59">
        <v>0</v>
      </c>
      <c r="AF317" s="59">
        <v>2097380</v>
      </c>
      <c r="AG317" s="59">
        <v>688272</v>
      </c>
      <c r="AH317" s="59">
        <v>4825284</v>
      </c>
      <c r="AI317" s="59">
        <v>142488</v>
      </c>
      <c r="AJ317" s="59">
        <v>311697</v>
      </c>
      <c r="AK317" s="59">
        <v>2643844</v>
      </c>
      <c r="AL317" s="59">
        <v>32281998</v>
      </c>
      <c r="AM317" s="59">
        <v>0</v>
      </c>
      <c r="AN317" s="59">
        <v>0</v>
      </c>
      <c r="AO317" s="59">
        <v>0</v>
      </c>
      <c r="AP317" s="59">
        <v>0</v>
      </c>
      <c r="AQ317" s="59">
        <v>1108752</v>
      </c>
      <c r="AR317" s="59">
        <v>2187165</v>
      </c>
      <c r="AS317" s="59">
        <v>165876</v>
      </c>
      <c r="AT317" s="59">
        <v>43936</v>
      </c>
      <c r="AU317" s="59">
        <v>-1002361</v>
      </c>
      <c r="AV317" s="80">
        <v>0</v>
      </c>
      <c r="AW317" s="79">
        <f t="shared" si="136"/>
        <v>0</v>
      </c>
      <c r="AX317" s="59">
        <v>0</v>
      </c>
      <c r="AY317" s="59">
        <v>0</v>
      </c>
      <c r="AZ317" s="59">
        <v>0</v>
      </c>
      <c r="BA317" s="59">
        <v>0</v>
      </c>
      <c r="BB317" s="59">
        <v>0</v>
      </c>
      <c r="BC317" s="59">
        <v>0</v>
      </c>
      <c r="BD317" s="59">
        <v>0</v>
      </c>
      <c r="BE317" s="59">
        <v>0</v>
      </c>
      <c r="BF317" s="59">
        <v>0</v>
      </c>
      <c r="BG317" s="59">
        <v>0</v>
      </c>
      <c r="BH317" s="59">
        <v>0</v>
      </c>
      <c r="BI317" s="59">
        <v>0</v>
      </c>
      <c r="BJ317" s="59">
        <v>0</v>
      </c>
      <c r="BK317" s="59">
        <v>0</v>
      </c>
      <c r="BL317" s="59">
        <v>0</v>
      </c>
      <c r="BM317" s="139">
        <v>735324</v>
      </c>
      <c r="BN317" s="32">
        <f t="shared" si="150"/>
        <v>162.03702071397092</v>
      </c>
      <c r="BO317" s="281"/>
      <c r="BP317" s="4">
        <v>1630983</v>
      </c>
      <c r="BQ317" s="4">
        <v>1393879936</v>
      </c>
      <c r="BR317" s="4">
        <v>1396246272</v>
      </c>
      <c r="BS317" s="4">
        <v>1688.6999499999999</v>
      </c>
      <c r="BT317" s="4">
        <v>4538</v>
      </c>
      <c r="BV317" s="175">
        <f t="shared" si="139"/>
        <v>-0.36755566982330762</v>
      </c>
    </row>
    <row r="318" spans="1:74" x14ac:dyDescent="0.25">
      <c r="A318" s="244" t="s">
        <v>160</v>
      </c>
      <c r="B318" s="255" t="s">
        <v>161</v>
      </c>
      <c r="C318" s="76">
        <v>1</v>
      </c>
      <c r="D318" s="141">
        <v>2002</v>
      </c>
      <c r="E318" s="77">
        <v>36</v>
      </c>
      <c r="F318" s="59">
        <v>52685796</v>
      </c>
      <c r="G318" s="59">
        <v>35692092</v>
      </c>
      <c r="H318" s="179">
        <f t="shared" si="151"/>
        <v>2.1003126805080283</v>
      </c>
      <c r="I318" s="59">
        <f t="shared" si="137"/>
        <v>16993704</v>
      </c>
      <c r="J318" s="59"/>
      <c r="K318" s="59">
        <f t="shared" si="131"/>
        <v>16993704</v>
      </c>
      <c r="L318" s="59">
        <f t="shared" si="132"/>
        <v>3744.7562802996913</v>
      </c>
      <c r="M318" s="59"/>
      <c r="N318" s="59"/>
      <c r="O318" s="59">
        <v>233633</v>
      </c>
      <c r="P318" s="13">
        <f t="shared" si="133"/>
        <v>1.3748209336822626E-2</v>
      </c>
      <c r="Q318" s="59">
        <v>341046</v>
      </c>
      <c r="R318" s="79">
        <f t="shared" si="134"/>
        <v>2.0068962010871792E-2</v>
      </c>
      <c r="S318" s="73">
        <f t="shared" si="158"/>
        <v>3480380</v>
      </c>
      <c r="T318" s="281">
        <f t="shared" si="138"/>
        <v>766.94138386954603</v>
      </c>
      <c r="U318" s="281"/>
      <c r="V318" s="131">
        <f t="shared" si="135"/>
        <v>0.20480408508939546</v>
      </c>
      <c r="W318" s="54"/>
      <c r="X318" s="59">
        <v>0</v>
      </c>
      <c r="Y318" s="59">
        <v>0</v>
      </c>
      <c r="Z318" s="59">
        <v>0</v>
      </c>
      <c r="AA318" s="59">
        <v>0</v>
      </c>
      <c r="AB318" s="59">
        <v>0</v>
      </c>
      <c r="AC318" s="59">
        <v>0</v>
      </c>
      <c r="AD318" s="59">
        <v>0</v>
      </c>
      <c r="AE318" s="59">
        <v>0</v>
      </c>
      <c r="AF318" s="59">
        <v>3528124</v>
      </c>
      <c r="AG318" s="59">
        <v>1794500</v>
      </c>
      <c r="AH318" s="59">
        <v>7476194</v>
      </c>
      <c r="AI318" s="59">
        <v>181154</v>
      </c>
      <c r="AJ318" s="59">
        <v>388112</v>
      </c>
      <c r="AK318" s="59">
        <v>3084258</v>
      </c>
      <c r="AL318" s="59">
        <v>45209600</v>
      </c>
      <c r="AM318" s="59">
        <v>0</v>
      </c>
      <c r="AN318" s="59">
        <v>0</v>
      </c>
      <c r="AO318" s="59">
        <v>0</v>
      </c>
      <c r="AP318" s="59">
        <v>0</v>
      </c>
      <c r="AQ318" s="59">
        <v>1321273</v>
      </c>
      <c r="AR318" s="59">
        <v>2222894</v>
      </c>
      <c r="AS318" s="59">
        <v>242705</v>
      </c>
      <c r="AT318" s="59">
        <v>224942</v>
      </c>
      <c r="AU318" s="59">
        <v>-49317</v>
      </c>
      <c r="AV318" s="80">
        <v>0</v>
      </c>
      <c r="AW318" s="79">
        <f t="shared" si="136"/>
        <v>0</v>
      </c>
      <c r="AX318" s="59">
        <v>0</v>
      </c>
      <c r="AY318" s="59">
        <v>0</v>
      </c>
      <c r="AZ318" s="59">
        <v>0</v>
      </c>
      <c r="BA318" s="59">
        <v>0</v>
      </c>
      <c r="BB318" s="59">
        <v>0</v>
      </c>
      <c r="BC318" s="59">
        <v>0</v>
      </c>
      <c r="BD318" s="59">
        <v>0</v>
      </c>
      <c r="BE318" s="59">
        <v>0</v>
      </c>
      <c r="BF318" s="59">
        <v>0</v>
      </c>
      <c r="BG318" s="59">
        <v>0</v>
      </c>
      <c r="BH318" s="59">
        <v>0</v>
      </c>
      <c r="BI318" s="59">
        <v>0</v>
      </c>
      <c r="BJ318" s="59">
        <v>0</v>
      </c>
      <c r="BK318" s="59">
        <v>0</v>
      </c>
      <c r="BL318" s="59">
        <v>0</v>
      </c>
      <c r="BM318" s="139">
        <v>53962</v>
      </c>
      <c r="BN318" s="32">
        <f t="shared" si="150"/>
        <v>11.891141472014104</v>
      </c>
      <c r="BO318" s="281"/>
      <c r="BP318" s="4">
        <v>2704793</v>
      </c>
      <c r="BQ318" s="4">
        <v>1332242688</v>
      </c>
      <c r="BR318" s="4">
        <v>1335001472</v>
      </c>
      <c r="BS318" s="4">
        <v>1688.6999499999999</v>
      </c>
      <c r="BT318" s="4">
        <v>4538</v>
      </c>
      <c r="BV318" s="175">
        <f t="shared" si="139"/>
        <v>-0.36755566982330762</v>
      </c>
    </row>
    <row r="319" spans="1:74" x14ac:dyDescent="0.25">
      <c r="A319" s="76" t="s">
        <v>160</v>
      </c>
      <c r="B319" s="255" t="s">
        <v>161</v>
      </c>
      <c r="C319" s="76">
        <v>1</v>
      </c>
      <c r="D319" s="141">
        <v>2003</v>
      </c>
      <c r="E319" s="77">
        <v>36</v>
      </c>
      <c r="F319" s="59">
        <v>83311488</v>
      </c>
      <c r="G319" s="59">
        <v>64835796</v>
      </c>
      <c r="H319" s="179">
        <f t="shared" si="151"/>
        <v>3.5092485845726373</v>
      </c>
      <c r="I319" s="59">
        <f t="shared" si="137"/>
        <v>18475692</v>
      </c>
      <c r="J319" s="59"/>
      <c r="K319" s="59">
        <f t="shared" si="131"/>
        <v>18475692</v>
      </c>
      <c r="L319" s="59">
        <f t="shared" si="132"/>
        <v>4071.3292199206699</v>
      </c>
      <c r="M319" s="59"/>
      <c r="N319" s="59"/>
      <c r="O319" s="59">
        <v>337881</v>
      </c>
      <c r="P319" s="13">
        <f t="shared" si="133"/>
        <v>1.8287867106682662E-2</v>
      </c>
      <c r="Q319" s="59">
        <v>310394</v>
      </c>
      <c r="R319" s="79">
        <f t="shared" si="134"/>
        <v>1.6800128514807455E-2</v>
      </c>
      <c r="S319" s="73">
        <f t="shared" si="158"/>
        <v>4109562</v>
      </c>
      <c r="T319" s="281">
        <f t="shared" si="138"/>
        <v>905.58880564125161</v>
      </c>
      <c r="U319" s="281"/>
      <c r="V319" s="131">
        <f t="shared" si="135"/>
        <v>0.22243074846668801</v>
      </c>
      <c r="W319" s="54"/>
      <c r="X319" s="59">
        <v>0</v>
      </c>
      <c r="Y319" s="59">
        <v>0</v>
      </c>
      <c r="Z319" s="59">
        <v>0</v>
      </c>
      <c r="AA319" s="59">
        <v>0</v>
      </c>
      <c r="AB319" s="59">
        <v>0</v>
      </c>
      <c r="AC319" s="59">
        <v>0</v>
      </c>
      <c r="AD319" s="59">
        <v>0</v>
      </c>
      <c r="AE319" s="59">
        <v>0</v>
      </c>
      <c r="AF319" s="59">
        <v>2846735</v>
      </c>
      <c r="AG319" s="59">
        <v>1017708</v>
      </c>
      <c r="AH319" s="59">
        <v>8501407</v>
      </c>
      <c r="AI319" s="59">
        <v>-910213</v>
      </c>
      <c r="AJ319" s="59">
        <v>574937</v>
      </c>
      <c r="AK319" s="59">
        <v>2453216</v>
      </c>
      <c r="AL319" s="59">
        <v>74810080</v>
      </c>
      <c r="AM319" s="59">
        <v>0</v>
      </c>
      <c r="AN319" s="59">
        <v>0</v>
      </c>
      <c r="AO319" s="59">
        <v>0</v>
      </c>
      <c r="AP319" s="59">
        <v>0</v>
      </c>
      <c r="AQ319" s="59">
        <v>1590288</v>
      </c>
      <c r="AR319" s="59">
        <v>2874301</v>
      </c>
      <c r="AS319" s="59">
        <v>112167</v>
      </c>
      <c r="AT319" s="59">
        <v>204488</v>
      </c>
      <c r="AU319" s="59">
        <v>2954228</v>
      </c>
      <c r="AV319" s="80">
        <v>0</v>
      </c>
      <c r="AW319" s="79">
        <f t="shared" si="136"/>
        <v>0</v>
      </c>
      <c r="AX319" s="59">
        <v>0</v>
      </c>
      <c r="AY319" s="59">
        <v>0</v>
      </c>
      <c r="AZ319" s="59">
        <v>0</v>
      </c>
      <c r="BA319" s="59">
        <v>0</v>
      </c>
      <c r="BB319" s="59">
        <v>0</v>
      </c>
      <c r="BC319" s="59">
        <v>0</v>
      </c>
      <c r="BD319" s="59">
        <v>0</v>
      </c>
      <c r="BE319" s="59">
        <v>0</v>
      </c>
      <c r="BF319" s="59">
        <v>0</v>
      </c>
      <c r="BG319" s="59">
        <v>0</v>
      </c>
      <c r="BH319" s="59">
        <v>0</v>
      </c>
      <c r="BI319" s="59">
        <v>0</v>
      </c>
      <c r="BJ319" s="59">
        <v>0</v>
      </c>
      <c r="BK319" s="59">
        <v>0</v>
      </c>
      <c r="BL319" s="59">
        <v>0</v>
      </c>
      <c r="BM319" s="139">
        <v>403434</v>
      </c>
      <c r="BN319" s="32">
        <f t="shared" si="150"/>
        <v>88.901278096077561</v>
      </c>
      <c r="BO319" s="281"/>
      <c r="BP319" s="4">
        <v>3879623</v>
      </c>
      <c r="BQ319" s="4">
        <v>1453922560</v>
      </c>
      <c r="BR319" s="4">
        <v>1458205568</v>
      </c>
      <c r="BS319" s="4">
        <v>1689.09998</v>
      </c>
      <c r="BT319" s="4">
        <v>4538</v>
      </c>
      <c r="BV319" s="175">
        <f t="shared" si="139"/>
        <v>-0.36743724066522837</v>
      </c>
    </row>
    <row r="320" spans="1:74" x14ac:dyDescent="0.25">
      <c r="A320" s="76" t="s">
        <v>160</v>
      </c>
      <c r="B320" s="255" t="s">
        <v>161</v>
      </c>
      <c r="C320" s="76">
        <v>1</v>
      </c>
      <c r="D320" s="141">
        <v>2004</v>
      </c>
      <c r="E320" s="77">
        <v>36</v>
      </c>
      <c r="F320" s="59">
        <v>157918752</v>
      </c>
      <c r="G320" s="82">
        <v>134801712</v>
      </c>
      <c r="H320" s="179">
        <f t="shared" si="151"/>
        <v>5.831270439468029</v>
      </c>
      <c r="I320" s="59">
        <f t="shared" si="137"/>
        <v>23117040</v>
      </c>
      <c r="J320" s="59"/>
      <c r="K320" s="59">
        <f t="shared" si="131"/>
        <v>23117040</v>
      </c>
      <c r="L320" s="59">
        <f t="shared" si="132"/>
        <v>5080.6681318681321</v>
      </c>
      <c r="M320" s="59"/>
      <c r="N320" s="59"/>
      <c r="O320" s="59">
        <v>220915</v>
      </c>
      <c r="P320" s="13">
        <f t="shared" si="133"/>
        <v>9.5563705387887027E-3</v>
      </c>
      <c r="Q320" s="59">
        <v>414472</v>
      </c>
      <c r="R320" s="79">
        <f t="shared" si="134"/>
        <v>1.7929285064177767E-2</v>
      </c>
      <c r="S320" s="73">
        <f t="shared" si="158"/>
        <v>4695686</v>
      </c>
      <c r="T320" s="281">
        <f t="shared" si="138"/>
        <v>1032.0189010989011</v>
      </c>
      <c r="U320" s="281"/>
      <c r="V320" s="131">
        <f t="shared" si="135"/>
        <v>0.20312661136546895</v>
      </c>
      <c r="W320" s="54"/>
      <c r="X320" s="59">
        <v>0</v>
      </c>
      <c r="Y320" s="59">
        <v>0</v>
      </c>
      <c r="Z320" s="59">
        <v>0</v>
      </c>
      <c r="AA320" s="59">
        <v>0</v>
      </c>
      <c r="AB320" s="59">
        <v>0</v>
      </c>
      <c r="AC320" s="59">
        <v>0</v>
      </c>
      <c r="AD320" s="59">
        <v>0</v>
      </c>
      <c r="AE320" s="59">
        <v>0</v>
      </c>
      <c r="AF320" s="59">
        <v>4399082</v>
      </c>
      <c r="AG320" s="59">
        <v>1196168</v>
      </c>
      <c r="AH320" s="59">
        <v>8498414</v>
      </c>
      <c r="AI320" s="59">
        <v>138133</v>
      </c>
      <c r="AJ320" s="59">
        <v>764232</v>
      </c>
      <c r="AK320" s="59">
        <v>3414493</v>
      </c>
      <c r="AL320" s="59">
        <v>149420336</v>
      </c>
      <c r="AM320" s="59">
        <v>0</v>
      </c>
      <c r="AN320" s="59">
        <v>0</v>
      </c>
      <c r="AO320" s="59">
        <v>0</v>
      </c>
      <c r="AP320" s="59">
        <v>0</v>
      </c>
      <c r="AQ320" s="59">
        <v>3823651</v>
      </c>
      <c r="AR320" s="59">
        <v>3483509</v>
      </c>
      <c r="AS320" s="59">
        <v>150350</v>
      </c>
      <c r="AT320" s="59">
        <v>300588</v>
      </c>
      <c r="AU320" s="59">
        <v>115761</v>
      </c>
      <c r="AV320" s="80">
        <v>0</v>
      </c>
      <c r="AW320" s="79">
        <f t="shared" si="136"/>
        <v>0</v>
      </c>
      <c r="AX320" s="59">
        <v>0</v>
      </c>
      <c r="AY320" s="59">
        <v>0</v>
      </c>
      <c r="AZ320" s="59">
        <v>0</v>
      </c>
      <c r="BA320" s="59">
        <v>0</v>
      </c>
      <c r="BB320" s="59">
        <v>0</v>
      </c>
      <c r="BC320" s="59">
        <v>0</v>
      </c>
      <c r="BD320" s="59">
        <v>0</v>
      </c>
      <c r="BE320" s="59">
        <v>0</v>
      </c>
      <c r="BF320" s="59">
        <v>0</v>
      </c>
      <c r="BG320" s="59">
        <v>0</v>
      </c>
      <c r="BH320" s="59">
        <v>0</v>
      </c>
      <c r="BI320" s="59">
        <v>0</v>
      </c>
      <c r="BJ320" s="59">
        <v>0</v>
      </c>
      <c r="BK320" s="59">
        <v>0</v>
      </c>
      <c r="BL320" s="59">
        <v>0</v>
      </c>
      <c r="BM320" s="139">
        <v>479496</v>
      </c>
      <c r="BN320" s="32">
        <f t="shared" si="150"/>
        <v>105.38373626373627</v>
      </c>
      <c r="BO320" s="281"/>
      <c r="BP320" s="4">
        <v>4562142</v>
      </c>
      <c r="BQ320" s="4">
        <v>1692049408</v>
      </c>
      <c r="BR320" s="4">
        <v>1697091072</v>
      </c>
      <c r="BS320" s="4">
        <v>1671.5</v>
      </c>
      <c r="BT320" s="4">
        <v>4550</v>
      </c>
      <c r="BV320" s="175">
        <f t="shared" si="139"/>
        <v>-0.3713540193553842</v>
      </c>
    </row>
    <row r="321" spans="1:74" x14ac:dyDescent="0.25">
      <c r="A321" s="76" t="s">
        <v>160</v>
      </c>
      <c r="B321" s="260" t="s">
        <v>162</v>
      </c>
      <c r="C321" s="76">
        <v>1</v>
      </c>
      <c r="D321" s="141">
        <v>2005</v>
      </c>
      <c r="E321" s="77">
        <v>36</v>
      </c>
      <c r="F321" s="59">
        <v>235075600</v>
      </c>
      <c r="G321" s="82">
        <v>211307504</v>
      </c>
      <c r="H321" s="179">
        <f t="shared" si="151"/>
        <v>8.8903841519320697</v>
      </c>
      <c r="I321" s="59">
        <f t="shared" si="137"/>
        <v>23768096</v>
      </c>
      <c r="J321" s="59"/>
      <c r="K321" s="59">
        <f t="shared" si="131"/>
        <v>23768096</v>
      </c>
      <c r="L321" s="59">
        <f t="shared" si="132"/>
        <v>5223.7573626373623</v>
      </c>
      <c r="M321" s="59"/>
      <c r="N321" s="59"/>
      <c r="O321" s="59">
        <v>143886</v>
      </c>
      <c r="P321" s="13">
        <f t="shared" si="133"/>
        <v>6.0537453231424175E-3</v>
      </c>
      <c r="Q321" s="59">
        <v>493489</v>
      </c>
      <c r="R321" s="79">
        <f t="shared" si="134"/>
        <v>2.0762664371601326E-2</v>
      </c>
      <c r="S321" s="73">
        <f t="shared" si="158"/>
        <v>5631538</v>
      </c>
      <c r="T321" s="281">
        <f t="shared" si="138"/>
        <v>1237.7006593406593</v>
      </c>
      <c r="U321" s="281"/>
      <c r="V321" s="131">
        <f t="shared" si="135"/>
        <v>0.23693685855190083</v>
      </c>
      <c r="W321" s="54"/>
      <c r="X321" s="59">
        <v>0</v>
      </c>
      <c r="Y321" s="59">
        <v>0</v>
      </c>
      <c r="Z321" s="59">
        <v>0</v>
      </c>
      <c r="AA321" s="59">
        <v>0</v>
      </c>
      <c r="AB321" s="59">
        <v>0</v>
      </c>
      <c r="AC321" s="59">
        <v>0</v>
      </c>
      <c r="AD321" s="59">
        <v>0</v>
      </c>
      <c r="AE321" s="59">
        <v>0</v>
      </c>
      <c r="AF321" s="59">
        <v>4711764</v>
      </c>
      <c r="AG321" s="59">
        <v>1935618</v>
      </c>
      <c r="AH321" s="59">
        <v>9235430</v>
      </c>
      <c r="AI321" s="59">
        <v>130189</v>
      </c>
      <c r="AJ321" s="59">
        <v>504649</v>
      </c>
      <c r="AK321" s="59">
        <v>4135434</v>
      </c>
      <c r="AL321" s="59">
        <v>225840160</v>
      </c>
      <c r="AM321" s="59">
        <v>0</v>
      </c>
      <c r="AN321" s="59">
        <v>0</v>
      </c>
      <c r="AO321" s="59">
        <v>0</v>
      </c>
      <c r="AP321" s="59">
        <v>0</v>
      </c>
      <c r="AQ321" s="59">
        <v>2903062</v>
      </c>
      <c r="AR321" s="59">
        <v>4376027</v>
      </c>
      <c r="AS321" s="59">
        <v>123665</v>
      </c>
      <c r="AT321" s="59">
        <v>144278</v>
      </c>
      <c r="AU321" s="59">
        <v>-1465503</v>
      </c>
      <c r="AV321" s="80">
        <v>0</v>
      </c>
      <c r="AW321" s="79">
        <f t="shared" si="136"/>
        <v>0</v>
      </c>
      <c r="AX321" s="59">
        <v>0</v>
      </c>
      <c r="AY321" s="59">
        <v>0</v>
      </c>
      <c r="AZ321" s="59">
        <v>0</v>
      </c>
      <c r="BA321" s="59">
        <v>0</v>
      </c>
      <c r="BB321" s="59">
        <v>0</v>
      </c>
      <c r="BC321" s="59">
        <v>0</v>
      </c>
      <c r="BD321" s="59">
        <v>0</v>
      </c>
      <c r="BE321" s="59">
        <v>0</v>
      </c>
      <c r="BF321" s="59">
        <v>0</v>
      </c>
      <c r="BG321" s="59">
        <v>0</v>
      </c>
      <c r="BH321" s="59">
        <v>0</v>
      </c>
      <c r="BI321" s="59">
        <v>0</v>
      </c>
      <c r="BJ321" s="59">
        <v>0</v>
      </c>
      <c r="BK321" s="59">
        <v>0</v>
      </c>
      <c r="BL321" s="59">
        <v>0</v>
      </c>
      <c r="BM321" s="139">
        <v>490843</v>
      </c>
      <c r="BN321" s="32">
        <f t="shared" si="150"/>
        <v>107.87758241758242</v>
      </c>
      <c r="BO321" s="281"/>
      <c r="BP321" s="4">
        <v>4311475</v>
      </c>
      <c r="BQ321" s="4">
        <v>2135733376</v>
      </c>
      <c r="BR321" s="4">
        <v>2140535808</v>
      </c>
      <c r="BS321" s="4">
        <v>1673.40002</v>
      </c>
      <c r="BT321" s="4">
        <v>4550</v>
      </c>
      <c r="BV321" s="175">
        <f t="shared" si="139"/>
        <v>-0.37078598437885418</v>
      </c>
    </row>
    <row r="322" spans="1:74" ht="17.25" customHeight="1" x14ac:dyDescent="0.25">
      <c r="A322" s="76" t="s">
        <v>160</v>
      </c>
      <c r="B322" s="260" t="s">
        <v>162</v>
      </c>
      <c r="C322" s="76">
        <v>1</v>
      </c>
      <c r="D322" s="142">
        <v>2006</v>
      </c>
      <c r="E322" s="77">
        <v>36</v>
      </c>
      <c r="F322" s="59">
        <v>285644480</v>
      </c>
      <c r="G322" s="82">
        <v>253199808</v>
      </c>
      <c r="H322" s="179">
        <f t="shared" ref="H322:H346" si="159">G322/I322</f>
        <v>7.8040489359855449</v>
      </c>
      <c r="I322" s="59">
        <f t="shared" si="137"/>
        <v>32444672</v>
      </c>
      <c r="J322" s="59"/>
      <c r="K322" s="59">
        <f t="shared" si="131"/>
        <v>32011767</v>
      </c>
      <c r="L322" s="59">
        <f t="shared" si="132"/>
        <v>7035.5531868131866</v>
      </c>
      <c r="M322" s="59"/>
      <c r="N322" s="59"/>
      <c r="O322" s="59">
        <v>120704</v>
      </c>
      <c r="P322" s="13">
        <f t="shared" si="133"/>
        <v>3.7203026740415192E-3</v>
      </c>
      <c r="Q322" s="59">
        <v>354801</v>
      </c>
      <c r="R322" s="79">
        <f t="shared" si="134"/>
        <v>1.0935570561477705E-2</v>
      </c>
      <c r="S322" s="82">
        <f t="shared" ref="S322:S330" si="160">SUM(W322:AE322)</f>
        <v>10829972</v>
      </c>
      <c r="T322" s="281">
        <f t="shared" si="138"/>
        <v>2380.2136263736265</v>
      </c>
      <c r="U322" s="281"/>
      <c r="V322" s="131">
        <f t="shared" si="135"/>
        <v>0.33831222125289118</v>
      </c>
      <c r="W322" s="126">
        <v>1533011</v>
      </c>
      <c r="X322" s="126">
        <v>1610176</v>
      </c>
      <c r="Y322" s="126">
        <v>2850730</v>
      </c>
      <c r="Z322" s="126">
        <v>1235101</v>
      </c>
      <c r="AA322" s="126">
        <v>2934719</v>
      </c>
      <c r="AB322" s="126">
        <v>484778</v>
      </c>
      <c r="AC322" s="126">
        <v>151074</v>
      </c>
      <c r="AD322" s="126">
        <v>30379</v>
      </c>
      <c r="AE322" s="126">
        <v>4</v>
      </c>
      <c r="AF322" s="59">
        <v>5158428</v>
      </c>
      <c r="AG322" s="59">
        <v>2377814</v>
      </c>
      <c r="AH322" s="59">
        <v>11713041</v>
      </c>
      <c r="AI322" s="59">
        <v>262372</v>
      </c>
      <c r="AJ322" s="59">
        <v>658319</v>
      </c>
      <c r="AK322" s="59">
        <v>2691439</v>
      </c>
      <c r="AL322" s="59">
        <v>273931424</v>
      </c>
      <c r="AM322" s="126">
        <v>74809</v>
      </c>
      <c r="AN322" s="126">
        <v>412423</v>
      </c>
      <c r="AO322" s="126">
        <v>646</v>
      </c>
      <c r="AP322"/>
      <c r="AQ322" s="59">
        <v>3423027</v>
      </c>
      <c r="AR322" s="59">
        <v>5591649</v>
      </c>
      <c r="AS322" s="59">
        <v>122819</v>
      </c>
      <c r="AT322" s="59">
        <v>186359</v>
      </c>
      <c r="AU322" s="59">
        <v>179070</v>
      </c>
      <c r="AV322" s="27">
        <v>432905</v>
      </c>
      <c r="AW322" s="79">
        <f t="shared" si="136"/>
        <v>1.3167180780992467E-2</v>
      </c>
      <c r="AX322" s="59">
        <v>0</v>
      </c>
      <c r="AY322" s="59">
        <v>0</v>
      </c>
      <c r="AZ322" s="59">
        <v>0</v>
      </c>
      <c r="BA322" s="59">
        <v>0</v>
      </c>
      <c r="BB322" s="59">
        <v>0</v>
      </c>
      <c r="BC322" s="59">
        <v>0</v>
      </c>
      <c r="BD322" s="59">
        <v>432905</v>
      </c>
      <c r="BE322" s="59">
        <v>0</v>
      </c>
      <c r="BF322" s="59">
        <v>0</v>
      </c>
      <c r="BG322" s="59">
        <v>0</v>
      </c>
      <c r="BH322" s="59">
        <v>432905</v>
      </c>
      <c r="BI322" s="59">
        <v>0</v>
      </c>
      <c r="BJ322" s="59">
        <v>0</v>
      </c>
      <c r="BK322" s="59">
        <v>0</v>
      </c>
      <c r="BL322" s="59">
        <v>0</v>
      </c>
      <c r="BM322" s="139">
        <v>530760</v>
      </c>
      <c r="BN322" s="32">
        <f t="shared" si="150"/>
        <v>116.65054945054945</v>
      </c>
      <c r="BO322" s="281"/>
      <c r="BP322" s="4">
        <v>1155814</v>
      </c>
      <c r="BQ322" s="4">
        <v>2591680000</v>
      </c>
      <c r="BR322" s="4">
        <v>2593366784</v>
      </c>
      <c r="BS322" s="4">
        <v>1697.59998</v>
      </c>
      <c r="BT322" s="4">
        <v>4550</v>
      </c>
      <c r="BV322" s="175">
        <f t="shared" si="139"/>
        <v>-0.36360699424627074</v>
      </c>
    </row>
    <row r="323" spans="1:74" ht="17.25" customHeight="1" x14ac:dyDescent="0.25">
      <c r="A323" s="76" t="s">
        <v>160</v>
      </c>
      <c r="B323" s="260" t="s">
        <v>162</v>
      </c>
      <c r="C323" s="76">
        <v>1</v>
      </c>
      <c r="D323" s="142">
        <v>2007</v>
      </c>
      <c r="E323" s="77">
        <v>36</v>
      </c>
      <c r="F323" s="59">
        <v>149200864</v>
      </c>
      <c r="G323" s="82">
        <v>108530312</v>
      </c>
      <c r="H323" s="179">
        <f t="shared" si="159"/>
        <v>2.6685232106021082</v>
      </c>
      <c r="I323" s="59">
        <f t="shared" si="137"/>
        <v>40670552</v>
      </c>
      <c r="J323" s="59"/>
      <c r="K323" s="59">
        <f t="shared" si="131"/>
        <v>40173986</v>
      </c>
      <c r="L323" s="59">
        <f t="shared" si="132"/>
        <v>8829.4474725274722</v>
      </c>
      <c r="M323" s="59"/>
      <c r="N323" s="59"/>
      <c r="O323" s="59">
        <v>150017</v>
      </c>
      <c r="P323" s="13">
        <f t="shared" si="133"/>
        <v>3.6885902114138997E-3</v>
      </c>
      <c r="Q323" s="59">
        <v>462244</v>
      </c>
      <c r="R323" s="79">
        <f t="shared" si="134"/>
        <v>1.1365569859981247E-2</v>
      </c>
      <c r="S323" s="82">
        <f t="shared" si="160"/>
        <v>14725994</v>
      </c>
      <c r="T323" s="281">
        <f t="shared" si="138"/>
        <v>3236.4821978021978</v>
      </c>
      <c r="U323" s="281"/>
      <c r="V323" s="131">
        <f t="shared" si="135"/>
        <v>0.36655546203456135</v>
      </c>
      <c r="W323" s="126">
        <v>0</v>
      </c>
      <c r="X323" s="126">
        <v>2521950</v>
      </c>
      <c r="Y323" s="126">
        <v>5307583</v>
      </c>
      <c r="Z323" s="126">
        <v>1619368</v>
      </c>
      <c r="AA323" s="126">
        <v>4139529</v>
      </c>
      <c r="AB323" s="126">
        <v>967671</v>
      </c>
      <c r="AC323" s="126">
        <v>268548</v>
      </c>
      <c r="AD323" s="126">
        <v>-98598</v>
      </c>
      <c r="AE323" s="126">
        <v>-57</v>
      </c>
      <c r="AF323" s="59">
        <v>4642249</v>
      </c>
      <c r="AG323" s="59">
        <v>2588099</v>
      </c>
      <c r="AH323" s="59">
        <v>16222603</v>
      </c>
      <c r="AI323" s="59">
        <v>352171</v>
      </c>
      <c r="AJ323" s="59">
        <v>639019</v>
      </c>
      <c r="AK323" s="59">
        <v>4015296</v>
      </c>
      <c r="AL323" s="59">
        <v>132978264</v>
      </c>
      <c r="AM323" s="126">
        <v>90573</v>
      </c>
      <c r="AN323" s="126">
        <v>2049209</v>
      </c>
      <c r="AO323" s="126">
        <v>0</v>
      </c>
      <c r="AP323"/>
      <c r="AQ323" s="59">
        <v>3669910</v>
      </c>
      <c r="AR323" s="59">
        <v>5837679</v>
      </c>
      <c r="AS323" s="59">
        <v>250559</v>
      </c>
      <c r="AT323" s="59">
        <v>158514</v>
      </c>
      <c r="AU323" s="59">
        <v>1039017</v>
      </c>
      <c r="AV323" s="27">
        <v>496566</v>
      </c>
      <c r="AW323" s="79">
        <f t="shared" si="136"/>
        <v>1.2062199739121888E-2</v>
      </c>
      <c r="AX323" s="59">
        <v>0</v>
      </c>
      <c r="AY323" s="59">
        <v>0</v>
      </c>
      <c r="AZ323" s="59">
        <v>0</v>
      </c>
      <c r="BA323" s="59">
        <v>0</v>
      </c>
      <c r="BB323" s="59">
        <v>0</v>
      </c>
      <c r="BC323" s="59">
        <v>0</v>
      </c>
      <c r="BD323" s="59">
        <v>496566</v>
      </c>
      <c r="BE323" s="59">
        <v>0</v>
      </c>
      <c r="BF323" s="59">
        <v>0</v>
      </c>
      <c r="BG323" s="59">
        <v>0</v>
      </c>
      <c r="BH323" s="59">
        <v>496566</v>
      </c>
      <c r="BI323" s="59">
        <v>0</v>
      </c>
      <c r="BJ323" s="59">
        <v>0</v>
      </c>
      <c r="BK323" s="59">
        <v>0</v>
      </c>
      <c r="BL323" s="59">
        <v>0</v>
      </c>
      <c r="BM323" s="139">
        <v>453177</v>
      </c>
      <c r="BN323" s="32">
        <f t="shared" si="150"/>
        <v>99.599340659340655</v>
      </c>
      <c r="BO323" s="281"/>
      <c r="BP323" s="4">
        <v>209194</v>
      </c>
      <c r="BQ323" s="4">
        <v>2265500160</v>
      </c>
      <c r="BR323" s="4">
        <v>2266162688</v>
      </c>
      <c r="BS323" s="4">
        <v>1690</v>
      </c>
      <c r="BT323" s="4">
        <v>4550</v>
      </c>
      <c r="BV323" s="175">
        <f t="shared" si="139"/>
        <v>-0.36585046832690132</v>
      </c>
    </row>
    <row r="324" spans="1:74" ht="17.25" customHeight="1" x14ac:dyDescent="0.25">
      <c r="A324" s="76" t="s">
        <v>160</v>
      </c>
      <c r="B324" s="260" t="s">
        <v>162</v>
      </c>
      <c r="C324" s="76">
        <v>1</v>
      </c>
      <c r="D324" s="142">
        <v>2008</v>
      </c>
      <c r="E324" s="77">
        <v>36</v>
      </c>
      <c r="F324" s="59">
        <v>149433312</v>
      </c>
      <c r="G324" s="82">
        <v>102723440</v>
      </c>
      <c r="H324" s="179">
        <f t="shared" si="159"/>
        <v>2.1991805072812016</v>
      </c>
      <c r="I324" s="59">
        <f t="shared" si="137"/>
        <v>46709872</v>
      </c>
      <c r="J324" s="59"/>
      <c r="K324" s="59">
        <f t="shared" si="131"/>
        <v>46216532</v>
      </c>
      <c r="L324" s="59">
        <f t="shared" si="132"/>
        <v>10157.47956043956</v>
      </c>
      <c r="M324" s="59"/>
      <c r="N324" s="59"/>
      <c r="O324" s="59">
        <v>669247</v>
      </c>
      <c r="P324" s="13">
        <f t="shared" si="133"/>
        <v>1.4327742109847786E-2</v>
      </c>
      <c r="Q324" s="59">
        <v>562406</v>
      </c>
      <c r="R324" s="79">
        <f t="shared" si="134"/>
        <v>1.20404097874642E-2</v>
      </c>
      <c r="S324" s="82">
        <f t="shared" si="160"/>
        <v>15277443</v>
      </c>
      <c r="T324" s="281">
        <f t="shared" si="138"/>
        <v>3357.6797802197802</v>
      </c>
      <c r="U324" s="281"/>
      <c r="V324" s="131">
        <f t="shared" si="135"/>
        <v>0.33056229749129595</v>
      </c>
      <c r="W324" s="4"/>
      <c r="X324" s="126">
        <v>2802058</v>
      </c>
      <c r="Y324" s="126">
        <v>4887770</v>
      </c>
      <c r="Z324" s="126">
        <v>1610140</v>
      </c>
      <c r="AA324" s="126">
        <v>4549098</v>
      </c>
      <c r="AB324" s="126">
        <v>1332006</v>
      </c>
      <c r="AC324" s="126">
        <v>26121</v>
      </c>
      <c r="AD324" s="126">
        <v>70245</v>
      </c>
      <c r="AE324" s="126">
        <v>5</v>
      </c>
      <c r="AF324" s="59">
        <v>5137039</v>
      </c>
      <c r="AG324" s="59">
        <v>3262541</v>
      </c>
      <c r="AH324" s="59">
        <v>19964076</v>
      </c>
      <c r="AI324" s="59">
        <v>472362</v>
      </c>
      <c r="AJ324" s="59">
        <v>1094006</v>
      </c>
      <c r="AK324" s="59">
        <v>5219701</v>
      </c>
      <c r="AL324" s="59">
        <v>129469248</v>
      </c>
      <c r="AM324" s="126">
        <v>174856</v>
      </c>
      <c r="AN324" s="126">
        <v>2593039</v>
      </c>
      <c r="AP324"/>
      <c r="AQ324" s="59">
        <v>3801959</v>
      </c>
      <c r="AR324" s="59">
        <v>7365661</v>
      </c>
      <c r="AS324" s="59">
        <v>444257</v>
      </c>
      <c r="AT324" s="59">
        <v>203708</v>
      </c>
      <c r="AU324" s="59">
        <v>431659</v>
      </c>
      <c r="AV324" s="27">
        <v>493340</v>
      </c>
      <c r="AW324" s="79">
        <f t="shared" si="136"/>
        <v>1.0451407416935949E-2</v>
      </c>
      <c r="AX324" s="59">
        <v>0</v>
      </c>
      <c r="AY324" s="59">
        <v>0</v>
      </c>
      <c r="AZ324" s="59">
        <v>0</v>
      </c>
      <c r="BA324" s="59">
        <v>0</v>
      </c>
      <c r="BB324" s="59">
        <v>0</v>
      </c>
      <c r="BC324" s="59">
        <v>0</v>
      </c>
      <c r="BD324" s="59">
        <v>493340</v>
      </c>
      <c r="BE324" s="59">
        <v>0</v>
      </c>
      <c r="BF324" s="59">
        <v>0</v>
      </c>
      <c r="BG324" s="59">
        <v>0</v>
      </c>
      <c r="BH324" s="59">
        <v>493340</v>
      </c>
      <c r="BI324" s="59">
        <v>0</v>
      </c>
      <c r="BJ324" s="59">
        <v>0</v>
      </c>
      <c r="BK324" s="59">
        <v>0</v>
      </c>
      <c r="BL324" s="59">
        <v>0</v>
      </c>
      <c r="BM324" s="139">
        <v>312890</v>
      </c>
      <c r="BN324" s="32">
        <f t="shared" si="150"/>
        <v>68.767032967032961</v>
      </c>
      <c r="BO324" s="281"/>
      <c r="BP324" s="4">
        <v>331271</v>
      </c>
      <c r="BQ324" s="4">
        <v>1842619648</v>
      </c>
      <c r="BR324" s="4">
        <v>1843263744</v>
      </c>
      <c r="BS324" s="4">
        <v>1771.08997</v>
      </c>
      <c r="BT324" s="4">
        <v>4550</v>
      </c>
      <c r="BV324" s="175">
        <f t="shared" si="139"/>
        <v>-0.34241715313578375</v>
      </c>
    </row>
    <row r="325" spans="1:74" ht="17.25" customHeight="1" x14ac:dyDescent="0.25">
      <c r="A325" s="76" t="s">
        <v>160</v>
      </c>
      <c r="B325" s="260" t="s">
        <v>162</v>
      </c>
      <c r="C325" s="76">
        <v>1</v>
      </c>
      <c r="D325" s="142">
        <v>2009</v>
      </c>
      <c r="E325" s="77">
        <v>36</v>
      </c>
      <c r="F325" s="59">
        <v>142969520</v>
      </c>
      <c r="G325" s="59">
        <v>95602920</v>
      </c>
      <c r="H325" s="179">
        <f t="shared" si="159"/>
        <v>2.0183614614517404</v>
      </c>
      <c r="I325" s="59">
        <f t="shared" si="137"/>
        <v>47366600</v>
      </c>
      <c r="J325" s="59"/>
      <c r="K325" s="59">
        <f t="shared" si="131"/>
        <v>46855473</v>
      </c>
      <c r="L325" s="59">
        <f t="shared" si="132"/>
        <v>10297.906153846154</v>
      </c>
      <c r="M325" s="59"/>
      <c r="N325" s="59"/>
      <c r="O325" s="59">
        <v>481115</v>
      </c>
      <c r="P325" s="13">
        <f t="shared" si="133"/>
        <v>1.0157262712544282E-2</v>
      </c>
      <c r="Q325" s="59">
        <v>940365</v>
      </c>
      <c r="R325" s="79">
        <f t="shared" si="134"/>
        <v>1.9852913234219893E-2</v>
      </c>
      <c r="S325" s="82">
        <f t="shared" si="160"/>
        <v>15524286</v>
      </c>
      <c r="T325" s="281">
        <f t="shared" si="138"/>
        <v>3411.9309890109889</v>
      </c>
      <c r="U325" s="281"/>
      <c r="V325" s="131">
        <f t="shared" si="135"/>
        <v>0.33132278912220137</v>
      </c>
      <c r="W325" s="4"/>
      <c r="X325" s="126">
        <v>2919523</v>
      </c>
      <c r="Y325" s="126">
        <v>4969493</v>
      </c>
      <c r="Z325" s="126">
        <v>1684310</v>
      </c>
      <c r="AA325" s="126">
        <v>4456731</v>
      </c>
      <c r="AB325" s="126">
        <v>1462795</v>
      </c>
      <c r="AC325" s="126">
        <v>31428</v>
      </c>
      <c r="AD325" s="126">
        <v>0</v>
      </c>
      <c r="AE325" s="126">
        <v>6</v>
      </c>
      <c r="AF325" s="59">
        <v>5515574</v>
      </c>
      <c r="AG325" s="59">
        <v>3612312</v>
      </c>
      <c r="AH325" s="59">
        <v>19282260</v>
      </c>
      <c r="AI325" s="59">
        <v>439039</v>
      </c>
      <c r="AJ325" s="59">
        <v>1403719</v>
      </c>
      <c r="AK325" s="59">
        <v>4983971</v>
      </c>
      <c r="AL325" s="59">
        <v>123687264</v>
      </c>
      <c r="AM325" s="126">
        <v>125776</v>
      </c>
      <c r="AN325" s="126">
        <v>2633146</v>
      </c>
      <c r="AP325"/>
      <c r="AQ325" s="59">
        <v>3936728</v>
      </c>
      <c r="AR325" s="59">
        <v>6710989</v>
      </c>
      <c r="AS325" s="59">
        <v>276110</v>
      </c>
      <c r="AT325" s="59">
        <v>282561</v>
      </c>
      <c r="AU325" s="59">
        <v>500917</v>
      </c>
      <c r="AV325" s="27">
        <v>511127</v>
      </c>
      <c r="AW325" s="79">
        <f t="shared" si="136"/>
        <v>1.0675673889029862E-2</v>
      </c>
      <c r="AX325" s="59">
        <v>0</v>
      </c>
      <c r="AY325" s="59">
        <v>0</v>
      </c>
      <c r="AZ325" s="59">
        <v>0</v>
      </c>
      <c r="BA325" s="59">
        <v>0</v>
      </c>
      <c r="BB325" s="59">
        <v>0</v>
      </c>
      <c r="BC325" s="59">
        <v>0</v>
      </c>
      <c r="BD325" s="59">
        <v>511127</v>
      </c>
      <c r="BE325" s="59">
        <v>0</v>
      </c>
      <c r="BF325" s="59">
        <v>0</v>
      </c>
      <c r="BG325" s="59">
        <v>0</v>
      </c>
      <c r="BH325" s="59">
        <v>511127</v>
      </c>
      <c r="BI325" s="59">
        <v>0</v>
      </c>
      <c r="BJ325" s="59">
        <v>0</v>
      </c>
      <c r="BK325" s="59">
        <v>0</v>
      </c>
      <c r="BL325" s="59">
        <v>0</v>
      </c>
      <c r="BM325" s="139">
        <v>-260649</v>
      </c>
      <c r="BN325" s="32">
        <f t="shared" si="150"/>
        <v>-57.285494505494505</v>
      </c>
      <c r="BO325" s="281"/>
      <c r="BP325" s="4">
        <v>282491</v>
      </c>
      <c r="BQ325" s="4">
        <v>1692253440</v>
      </c>
      <c r="BR325" s="4">
        <v>1692275200</v>
      </c>
      <c r="BS325" s="4">
        <v>1773.3199500000001</v>
      </c>
      <c r="BT325" s="4">
        <v>4550</v>
      </c>
      <c r="BV325" s="175">
        <f t="shared" si="139"/>
        <v>-0.34178799896215062</v>
      </c>
    </row>
    <row r="326" spans="1:74" ht="17.25" customHeight="1" x14ac:dyDescent="0.25">
      <c r="A326" s="76" t="s">
        <v>160</v>
      </c>
      <c r="B326" s="260" t="s">
        <v>162</v>
      </c>
      <c r="C326" s="76">
        <v>1</v>
      </c>
      <c r="D326" s="142">
        <v>2010</v>
      </c>
      <c r="E326" s="77">
        <v>36</v>
      </c>
      <c r="F326" s="59">
        <v>82605896</v>
      </c>
      <c r="G326" s="59">
        <v>32000356</v>
      </c>
      <c r="H326" s="179">
        <f t="shared" si="159"/>
        <v>0.63234886931351786</v>
      </c>
      <c r="I326" s="59">
        <f t="shared" si="137"/>
        <v>50605540</v>
      </c>
      <c r="J326" s="59"/>
      <c r="K326" s="59">
        <f t="shared" si="131"/>
        <v>50153897</v>
      </c>
      <c r="L326" s="59">
        <f t="shared" si="132"/>
        <v>11022.834505494506</v>
      </c>
      <c r="M326" s="59"/>
      <c r="N326" s="59"/>
      <c r="O326" s="59">
        <v>92160</v>
      </c>
      <c r="P326" s="13">
        <f t="shared" si="133"/>
        <v>1.8211444833905537E-3</v>
      </c>
      <c r="Q326" s="59">
        <v>722995</v>
      </c>
      <c r="R326" s="79">
        <f t="shared" si="134"/>
        <v>1.4286874520062429E-2</v>
      </c>
      <c r="S326" s="82">
        <f t="shared" si="160"/>
        <v>18082457</v>
      </c>
      <c r="T326" s="281">
        <f t="shared" si="138"/>
        <v>3974.1663736263736</v>
      </c>
      <c r="U326" s="281"/>
      <c r="V326" s="131">
        <f t="shared" si="135"/>
        <v>0.36053942129362349</v>
      </c>
      <c r="W326" s="126">
        <v>1301</v>
      </c>
      <c r="X326" s="126">
        <v>3242231</v>
      </c>
      <c r="Y326" s="126">
        <v>5526493</v>
      </c>
      <c r="Z326" s="126">
        <v>1512433</v>
      </c>
      <c r="AA326" s="126">
        <v>6229076</v>
      </c>
      <c r="AB326" s="126">
        <v>1563544</v>
      </c>
      <c r="AC326" s="126">
        <v>7094</v>
      </c>
      <c r="AE326" s="126">
        <v>285</v>
      </c>
      <c r="AF326" s="59">
        <v>5695829</v>
      </c>
      <c r="AG326" s="59">
        <v>3297677</v>
      </c>
      <c r="AH326" s="59">
        <v>22151800</v>
      </c>
      <c r="AI326" s="59">
        <v>446904</v>
      </c>
      <c r="AJ326" s="59">
        <v>990263</v>
      </c>
      <c r="AK326" s="59">
        <v>5287547</v>
      </c>
      <c r="AL326" s="59">
        <v>60454100</v>
      </c>
      <c r="AM326" s="126">
        <v>129740</v>
      </c>
      <c r="AN326" s="126">
        <v>3211939</v>
      </c>
      <c r="AP326"/>
      <c r="AQ326" s="59">
        <v>2589700</v>
      </c>
      <c r="AR326" s="59">
        <v>7986397</v>
      </c>
      <c r="AS326" s="59">
        <v>402147</v>
      </c>
      <c r="AT326" s="59">
        <v>280338</v>
      </c>
      <c r="AU326" s="59">
        <v>1389449</v>
      </c>
      <c r="AV326" s="27">
        <v>451643</v>
      </c>
      <c r="AW326" s="79">
        <f t="shared" si="136"/>
        <v>8.8458268447752005E-3</v>
      </c>
      <c r="AX326" s="59">
        <v>0</v>
      </c>
      <c r="AY326" s="59">
        <v>0</v>
      </c>
      <c r="AZ326" s="59">
        <v>0</v>
      </c>
      <c r="BA326" s="59">
        <v>0</v>
      </c>
      <c r="BB326" s="59">
        <v>0</v>
      </c>
      <c r="BC326" s="59">
        <v>0</v>
      </c>
      <c r="BD326" s="59">
        <v>451643</v>
      </c>
      <c r="BE326" s="59">
        <v>0</v>
      </c>
      <c r="BF326" s="59">
        <v>0</v>
      </c>
      <c r="BG326" s="59">
        <v>0</v>
      </c>
      <c r="BH326" s="59">
        <v>451643</v>
      </c>
      <c r="BI326" s="59">
        <v>0</v>
      </c>
      <c r="BJ326" s="59">
        <v>0</v>
      </c>
      <c r="BK326" s="59">
        <v>0</v>
      </c>
      <c r="BL326" s="59">
        <v>0</v>
      </c>
      <c r="BM326" s="139">
        <v>328505</v>
      </c>
      <c r="BN326" s="32">
        <f t="shared" si="150"/>
        <v>72.198901098901104</v>
      </c>
      <c r="BO326" s="281"/>
      <c r="BP326" s="4">
        <v>324050</v>
      </c>
      <c r="BQ326" s="4">
        <v>1256238080</v>
      </c>
      <c r="BR326" s="4">
        <v>1256890624</v>
      </c>
      <c r="BS326" s="4">
        <v>1773.32996</v>
      </c>
      <c r="BT326" s="4">
        <v>4550</v>
      </c>
      <c r="BV326" s="175">
        <f t="shared" si="139"/>
        <v>-0.34178517658039487</v>
      </c>
    </row>
    <row r="327" spans="1:74" ht="17.25" customHeight="1" x14ac:dyDescent="0.25">
      <c r="A327" s="76" t="s">
        <v>160</v>
      </c>
      <c r="B327" s="260" t="s">
        <v>162</v>
      </c>
      <c r="C327" s="76">
        <v>1</v>
      </c>
      <c r="D327" s="142">
        <v>2011</v>
      </c>
      <c r="E327" s="77">
        <v>36</v>
      </c>
      <c r="F327" s="59">
        <v>99471856</v>
      </c>
      <c r="G327" s="59">
        <v>45818400</v>
      </c>
      <c r="H327" s="179">
        <f t="shared" si="159"/>
        <v>0.85396922054750768</v>
      </c>
      <c r="I327" s="59">
        <f t="shared" si="137"/>
        <v>53653456</v>
      </c>
      <c r="J327" s="59"/>
      <c r="K327" s="59">
        <f t="shared" si="131"/>
        <v>53443849</v>
      </c>
      <c r="L327" s="59">
        <f t="shared" si="132"/>
        <v>11745.90087912088</v>
      </c>
      <c r="M327" s="59"/>
      <c r="N327" s="59"/>
      <c r="O327" s="59">
        <v>128906</v>
      </c>
      <c r="P327" s="13">
        <f t="shared" si="133"/>
        <v>2.4025665746489843E-3</v>
      </c>
      <c r="Q327" s="59">
        <v>778334</v>
      </c>
      <c r="R327" s="79">
        <f t="shared" si="134"/>
        <v>1.4506689000611628E-2</v>
      </c>
      <c r="S327" s="82">
        <f t="shared" si="160"/>
        <v>18850780</v>
      </c>
      <c r="T327" s="281">
        <f t="shared" si="138"/>
        <v>4143.028571428571</v>
      </c>
      <c r="U327" s="281"/>
      <c r="V327" s="131">
        <f t="shared" si="135"/>
        <v>0.35272122709575054</v>
      </c>
      <c r="W327" s="126">
        <v>0</v>
      </c>
      <c r="X327" s="126">
        <v>2444613</v>
      </c>
      <c r="Y327" s="126">
        <v>7397148</v>
      </c>
      <c r="Z327" s="126">
        <v>1459001</v>
      </c>
      <c r="AA327" s="126">
        <v>5843202</v>
      </c>
      <c r="AB327" s="126">
        <v>1699205</v>
      </c>
      <c r="AC327" s="126">
        <v>7763</v>
      </c>
      <c r="AE327" s="126">
        <v>-152</v>
      </c>
      <c r="AF327" s="59">
        <v>5715763</v>
      </c>
      <c r="AG327" s="59">
        <v>3927797</v>
      </c>
      <c r="AH327" s="59">
        <v>24190008</v>
      </c>
      <c r="AI327" s="59">
        <v>505794</v>
      </c>
      <c r="AJ327" s="59">
        <v>896128</v>
      </c>
      <c r="AK327" s="59">
        <v>7370348</v>
      </c>
      <c r="AL327" s="59">
        <v>75281848</v>
      </c>
      <c r="AM327" s="126">
        <v>85279</v>
      </c>
      <c r="AN327" s="126">
        <v>2689620</v>
      </c>
      <c r="AP327"/>
      <c r="AQ327" s="59">
        <v>2891736</v>
      </c>
      <c r="AR327" s="59">
        <v>7059084</v>
      </c>
      <c r="AS327" s="59">
        <v>317945</v>
      </c>
      <c r="AT327" s="59">
        <v>201803</v>
      </c>
      <c r="AU327" s="59">
        <v>2234141</v>
      </c>
      <c r="AV327" s="27">
        <v>209607</v>
      </c>
      <c r="AW327" s="79">
        <f t="shared" si="136"/>
        <v>3.891479398414457E-3</v>
      </c>
      <c r="AX327" s="59">
        <v>0</v>
      </c>
      <c r="AY327" s="59">
        <v>0</v>
      </c>
      <c r="AZ327" s="59">
        <v>0</v>
      </c>
      <c r="BA327" s="59">
        <v>0</v>
      </c>
      <c r="BB327" s="59">
        <v>0</v>
      </c>
      <c r="BC327" s="59">
        <v>0</v>
      </c>
      <c r="BD327" s="59">
        <v>209607</v>
      </c>
      <c r="BE327" s="59">
        <v>0</v>
      </c>
      <c r="BF327" s="59">
        <v>0</v>
      </c>
      <c r="BG327" s="59">
        <v>0</v>
      </c>
      <c r="BH327" s="59">
        <v>209607</v>
      </c>
      <c r="BI327" s="59">
        <v>0</v>
      </c>
      <c r="BJ327" s="59">
        <v>0</v>
      </c>
      <c r="BK327" s="59">
        <v>0</v>
      </c>
      <c r="BL327" s="59">
        <v>0</v>
      </c>
      <c r="BM327" s="139">
        <v>330291</v>
      </c>
      <c r="BN327" s="32">
        <f t="shared" si="150"/>
        <v>72.591428571428565</v>
      </c>
      <c r="BO327" s="281"/>
      <c r="BP327" s="4">
        <v>284035</v>
      </c>
      <c r="BQ327" s="4">
        <v>930147136</v>
      </c>
      <c r="BR327" s="4">
        <v>930761472</v>
      </c>
      <c r="BS327" s="4">
        <v>1771.57996</v>
      </c>
      <c r="BT327" s="4">
        <v>4550</v>
      </c>
      <c r="BV327" s="175">
        <f t="shared" si="139"/>
        <v>-0.34227884219719612</v>
      </c>
    </row>
    <row r="328" spans="1:74" ht="17.25" customHeight="1" x14ac:dyDescent="0.25">
      <c r="A328" s="76" t="s">
        <v>160</v>
      </c>
      <c r="B328" s="260" t="s">
        <v>162</v>
      </c>
      <c r="C328" s="76">
        <v>1</v>
      </c>
      <c r="D328" s="142">
        <v>2012</v>
      </c>
      <c r="E328" s="77">
        <v>36</v>
      </c>
      <c r="F328" s="59">
        <v>71915712</v>
      </c>
      <c r="G328" s="59">
        <v>18885364</v>
      </c>
      <c r="H328" s="179">
        <f t="shared" si="159"/>
        <v>0.35612370486424111</v>
      </c>
      <c r="I328" s="59">
        <f t="shared" si="137"/>
        <v>53030348</v>
      </c>
      <c r="J328" s="59"/>
      <c r="K328" s="59">
        <f t="shared" si="131"/>
        <v>52871387</v>
      </c>
      <c r="L328" s="59">
        <f t="shared" si="132"/>
        <v>11620.085054945055</v>
      </c>
      <c r="M328" s="59"/>
      <c r="N328" s="59"/>
      <c r="O328" s="59">
        <v>67519</v>
      </c>
      <c r="P328" s="13">
        <f t="shared" si="133"/>
        <v>1.2732143488856608E-3</v>
      </c>
      <c r="Q328" s="59">
        <v>769564</v>
      </c>
      <c r="R328" s="79">
        <f t="shared" si="134"/>
        <v>1.4511765979736736E-2</v>
      </c>
      <c r="S328" s="82">
        <f t="shared" si="160"/>
        <v>19087665</v>
      </c>
      <c r="T328" s="281">
        <f t="shared" si="138"/>
        <v>4195.0912087912084</v>
      </c>
      <c r="U328" s="281"/>
      <c r="V328" s="131">
        <f t="shared" si="135"/>
        <v>0.36102069726296382</v>
      </c>
      <c r="W328" s="4"/>
      <c r="X328" s="126">
        <v>2962071</v>
      </c>
      <c r="Y328" s="126">
        <v>6573442</v>
      </c>
      <c r="Z328" s="126">
        <v>1198034</v>
      </c>
      <c r="AA328" s="126">
        <v>5987621</v>
      </c>
      <c r="AB328" s="126">
        <v>2349651</v>
      </c>
      <c r="AC328" s="126">
        <v>16227</v>
      </c>
      <c r="AE328" s="126">
        <v>619</v>
      </c>
      <c r="AF328" s="59">
        <v>5927627</v>
      </c>
      <c r="AG328" s="59">
        <v>4503081</v>
      </c>
      <c r="AH328" s="59">
        <v>24518960</v>
      </c>
      <c r="AI328" s="59">
        <v>516638</v>
      </c>
      <c r="AJ328" s="59">
        <v>772267</v>
      </c>
      <c r="AK328" s="59">
        <v>8516922</v>
      </c>
      <c r="AL328" s="59">
        <v>47396748</v>
      </c>
      <c r="AM328" s="126">
        <v>60497</v>
      </c>
      <c r="AN328" s="126">
        <v>2401317</v>
      </c>
      <c r="AP328"/>
      <c r="AQ328" s="59">
        <v>1689742</v>
      </c>
      <c r="AR328" s="59">
        <v>8233993</v>
      </c>
      <c r="AS328" s="59">
        <v>367005</v>
      </c>
      <c r="AT328" s="59">
        <v>197001</v>
      </c>
      <c r="AU328" s="59">
        <v>-80493</v>
      </c>
      <c r="AV328" s="27">
        <v>158961</v>
      </c>
      <c r="AW328" s="79">
        <f t="shared" si="136"/>
        <v>2.9885893046664698E-3</v>
      </c>
      <c r="AX328" s="59">
        <v>0</v>
      </c>
      <c r="AY328" s="59">
        <v>0</v>
      </c>
      <c r="AZ328" s="59">
        <v>0</v>
      </c>
      <c r="BA328" s="59">
        <v>0</v>
      </c>
      <c r="BB328" s="59">
        <v>0</v>
      </c>
      <c r="BC328" s="59">
        <v>0</v>
      </c>
      <c r="BD328" s="59">
        <v>158961</v>
      </c>
      <c r="BE328" s="59">
        <v>0</v>
      </c>
      <c r="BF328" s="59">
        <v>0</v>
      </c>
      <c r="BG328" s="59">
        <v>0</v>
      </c>
      <c r="BH328" s="59">
        <v>158961</v>
      </c>
      <c r="BI328" s="59">
        <v>0</v>
      </c>
      <c r="BJ328" s="59">
        <v>0</v>
      </c>
      <c r="BK328" s="59">
        <v>0</v>
      </c>
      <c r="BL328" s="59">
        <v>0</v>
      </c>
      <c r="BM328" s="139">
        <v>215790</v>
      </c>
      <c r="BN328" s="32">
        <f t="shared" si="150"/>
        <v>47.426373626373625</v>
      </c>
      <c r="BO328" s="281"/>
      <c r="BP328" s="4">
        <v>439521</v>
      </c>
      <c r="BQ328" s="4">
        <v>828868160</v>
      </c>
      <c r="BR328" s="4">
        <v>829523456</v>
      </c>
      <c r="BS328" s="4">
        <v>1760.8199500000001</v>
      </c>
      <c r="BT328" s="4">
        <v>4550</v>
      </c>
      <c r="BV328" s="175">
        <f t="shared" si="139"/>
        <v>-0.34532494217280851</v>
      </c>
    </row>
    <row r="329" spans="1:74" ht="17.25" customHeight="1" x14ac:dyDescent="0.25">
      <c r="A329" s="76" t="s">
        <v>160</v>
      </c>
      <c r="B329" s="260" t="s">
        <v>162</v>
      </c>
      <c r="C329" s="76">
        <v>1</v>
      </c>
      <c r="D329" s="142">
        <v>2013</v>
      </c>
      <c r="E329" s="77">
        <v>36</v>
      </c>
      <c r="F329" s="59">
        <v>115480480</v>
      </c>
      <c r="G329" s="59">
        <v>62706796</v>
      </c>
      <c r="H329" s="179">
        <f t="shared" si="159"/>
        <v>1.188220932235847</v>
      </c>
      <c r="I329" s="59">
        <f t="shared" si="137"/>
        <v>52773684</v>
      </c>
      <c r="J329" s="59"/>
      <c r="K329" s="59">
        <f t="shared" si="131"/>
        <v>52243609</v>
      </c>
      <c r="L329" s="59">
        <f t="shared" si="132"/>
        <v>11482.111868131868</v>
      </c>
      <c r="M329" s="59"/>
      <c r="N329" s="59"/>
      <c r="O329" s="59">
        <v>93889</v>
      </c>
      <c r="P329" s="13">
        <f t="shared" si="133"/>
        <v>1.7790874709447989E-3</v>
      </c>
      <c r="Q329" s="59">
        <v>778735</v>
      </c>
      <c r="R329" s="79">
        <f t="shared" si="134"/>
        <v>1.4756123525505628E-2</v>
      </c>
      <c r="S329" s="82">
        <f t="shared" si="160"/>
        <v>21638657</v>
      </c>
      <c r="T329" s="281">
        <f t="shared" si="138"/>
        <v>4755.7487912087909</v>
      </c>
      <c r="U329" s="281"/>
      <c r="V329" s="131">
        <f t="shared" si="135"/>
        <v>0.41418763776445844</v>
      </c>
      <c r="W329" s="4"/>
      <c r="X329" s="126">
        <v>3208518</v>
      </c>
      <c r="Y329" s="126">
        <v>7104680</v>
      </c>
      <c r="Z329" s="126">
        <v>1312332</v>
      </c>
      <c r="AA329" s="126">
        <v>7482905</v>
      </c>
      <c r="AB329" s="126">
        <v>1954863</v>
      </c>
      <c r="AC329" s="126">
        <v>462652</v>
      </c>
      <c r="AE329" s="126">
        <v>112707</v>
      </c>
      <c r="AF329" s="59">
        <v>5466318</v>
      </c>
      <c r="AG329" s="59">
        <v>3405433</v>
      </c>
      <c r="AH329" s="59">
        <v>22759812</v>
      </c>
      <c r="AI329" s="59">
        <v>573057</v>
      </c>
      <c r="AJ329" s="59">
        <v>427939</v>
      </c>
      <c r="AK329" s="59">
        <v>6812415</v>
      </c>
      <c r="AL329" s="59">
        <v>92720672</v>
      </c>
      <c r="AM329" s="126">
        <v>62301</v>
      </c>
      <c r="AN329" s="126">
        <v>2276335</v>
      </c>
      <c r="AP329"/>
      <c r="AQ329" s="59">
        <v>1608334</v>
      </c>
      <c r="AR329" s="59">
        <v>7367573</v>
      </c>
      <c r="AS329" s="59">
        <v>1110073</v>
      </c>
      <c r="AT329" s="59">
        <v>0</v>
      </c>
      <c r="AU329" s="59">
        <v>1152626</v>
      </c>
      <c r="AV329" s="27">
        <v>530075</v>
      </c>
      <c r="AW329" s="79">
        <f t="shared" si="136"/>
        <v>9.944420617690396E-3</v>
      </c>
      <c r="AX329" s="59">
        <v>0</v>
      </c>
      <c r="AY329" s="59">
        <v>0</v>
      </c>
      <c r="AZ329" s="59">
        <v>0</v>
      </c>
      <c r="BA329" s="59">
        <v>0</v>
      </c>
      <c r="BB329" s="59">
        <v>0</v>
      </c>
      <c r="BC329" s="59">
        <v>0</v>
      </c>
      <c r="BD329" s="59">
        <v>530075</v>
      </c>
      <c r="BE329" s="59">
        <v>0</v>
      </c>
      <c r="BF329" s="59">
        <v>0</v>
      </c>
      <c r="BG329" s="59">
        <v>0</v>
      </c>
      <c r="BH329" s="59">
        <v>530075</v>
      </c>
      <c r="BI329" s="59">
        <v>0</v>
      </c>
      <c r="BJ329" s="59">
        <v>0</v>
      </c>
      <c r="BK329" s="59">
        <v>0</v>
      </c>
      <c r="BL329" s="59">
        <v>0</v>
      </c>
      <c r="BM329" s="139">
        <v>177989</v>
      </c>
      <c r="BN329" s="32">
        <f t="shared" si="150"/>
        <v>39.118461538461538</v>
      </c>
      <c r="BO329" s="281"/>
      <c r="BP329" s="4">
        <v>482995</v>
      </c>
      <c r="BQ329" s="4">
        <v>804355776</v>
      </c>
      <c r="BR329" s="4">
        <v>805016768</v>
      </c>
      <c r="BS329" s="4">
        <v>1760.4599599999999</v>
      </c>
      <c r="BT329" s="4">
        <v>4550</v>
      </c>
      <c r="BV329" s="175">
        <f t="shared" si="139"/>
        <v>-0.34542717488661001</v>
      </c>
    </row>
    <row r="330" spans="1:74" ht="17.25" customHeight="1" x14ac:dyDescent="0.25">
      <c r="A330" s="76" t="s">
        <v>160</v>
      </c>
      <c r="B330" s="260" t="s">
        <v>162</v>
      </c>
      <c r="C330" s="76">
        <v>1</v>
      </c>
      <c r="D330" s="142">
        <v>2014</v>
      </c>
      <c r="E330" s="77">
        <v>36</v>
      </c>
      <c r="F330" s="59">
        <v>77432008</v>
      </c>
      <c r="G330" s="59">
        <v>21727966</v>
      </c>
      <c r="H330" s="179">
        <f t="shared" si="159"/>
        <v>0.39006085052140382</v>
      </c>
      <c r="I330" s="59">
        <f t="shared" si="137"/>
        <v>55704042</v>
      </c>
      <c r="J330" s="59"/>
      <c r="K330" s="59">
        <f t="shared" si="131"/>
        <v>54265767</v>
      </c>
      <c r="L330" s="59">
        <f t="shared" si="132"/>
        <v>11926.542197802199</v>
      </c>
      <c r="M330" s="59"/>
      <c r="N330" s="59"/>
      <c r="O330" s="59">
        <v>301740</v>
      </c>
      <c r="P330" s="13">
        <f t="shared" si="133"/>
        <v>5.4168421027687725E-3</v>
      </c>
      <c r="Q330" s="59">
        <v>823544</v>
      </c>
      <c r="R330" s="79">
        <f t="shared" si="134"/>
        <v>1.4784277234316318E-2</v>
      </c>
      <c r="S330" s="82">
        <f t="shared" si="160"/>
        <v>20769556</v>
      </c>
      <c r="T330" s="281">
        <f t="shared" si="138"/>
        <v>4564.7375824175824</v>
      </c>
      <c r="U330" s="281"/>
      <c r="V330" s="131">
        <f t="shared" si="135"/>
        <v>0.38273772118617616</v>
      </c>
      <c r="W330" s="4"/>
      <c r="X330" s="126">
        <v>3245594</v>
      </c>
      <c r="Y330" s="126">
        <v>5212556</v>
      </c>
      <c r="Z330" s="126">
        <v>2238612</v>
      </c>
      <c r="AA330" s="126">
        <v>7157291</v>
      </c>
      <c r="AB330" s="126">
        <v>2107822</v>
      </c>
      <c r="AC330" s="126">
        <v>453806</v>
      </c>
      <c r="AE330" s="126">
        <v>353875</v>
      </c>
      <c r="AF330" s="59">
        <v>6424314</v>
      </c>
      <c r="AG330" s="59">
        <v>2606138</v>
      </c>
      <c r="AH330" s="59">
        <v>18327970</v>
      </c>
      <c r="AI330" s="59">
        <v>409713</v>
      </c>
      <c r="AJ330" s="59">
        <v>454579</v>
      </c>
      <c r="AK330" s="59">
        <v>6625324</v>
      </c>
      <c r="AL330" s="59">
        <v>59104036</v>
      </c>
      <c r="AM330" s="126">
        <v>23847</v>
      </c>
      <c r="AN330" s="126">
        <v>1277306</v>
      </c>
      <c r="AP330"/>
      <c r="AQ330" s="59">
        <v>7887273</v>
      </c>
      <c r="AR330" s="59">
        <v>6605108</v>
      </c>
      <c r="AS330" s="59">
        <v>398190</v>
      </c>
      <c r="AT330" s="59">
        <v>715065</v>
      </c>
      <c r="AU330" s="59">
        <v>382344</v>
      </c>
      <c r="AV330" s="27">
        <v>1438275</v>
      </c>
      <c r="AW330" s="79">
        <f t="shared" si="136"/>
        <v>2.5170050419901596E-2</v>
      </c>
      <c r="AX330" s="59">
        <v>0</v>
      </c>
      <c r="AY330" s="59">
        <v>0</v>
      </c>
      <c r="AZ330" s="59">
        <v>0</v>
      </c>
      <c r="BA330" s="59">
        <v>0</v>
      </c>
      <c r="BB330" s="59">
        <v>0</v>
      </c>
      <c r="BC330" s="59">
        <v>0</v>
      </c>
      <c r="BD330" s="59">
        <v>1438275</v>
      </c>
      <c r="BE330" s="59">
        <v>0</v>
      </c>
      <c r="BF330" s="59">
        <v>0</v>
      </c>
      <c r="BG330" s="59">
        <v>0</v>
      </c>
      <c r="BH330" s="59">
        <v>1438275</v>
      </c>
      <c r="BI330" s="59">
        <v>0</v>
      </c>
      <c r="BJ330" s="59">
        <v>0</v>
      </c>
      <c r="BK330" s="59">
        <v>0</v>
      </c>
      <c r="BL330" s="59">
        <v>0</v>
      </c>
      <c r="BM330" s="139">
        <v>601893</v>
      </c>
      <c r="BN330" s="32">
        <f t="shared" si="150"/>
        <v>132.28417582417583</v>
      </c>
      <c r="BO330" s="281"/>
      <c r="BP330" s="4">
        <v>96222</v>
      </c>
      <c r="BQ330" s="4">
        <v>976712960</v>
      </c>
      <c r="BR330" s="4">
        <v>977411072</v>
      </c>
      <c r="BS330" s="4">
        <v>1741.2199700000001</v>
      </c>
      <c r="BT330" s="4">
        <v>4550</v>
      </c>
      <c r="BV330" s="175">
        <f t="shared" si="139"/>
        <v>-0.35092173292838996</v>
      </c>
    </row>
    <row r="331" spans="1:74" ht="17.25" customHeight="1" x14ac:dyDescent="0.25">
      <c r="A331" s="76" t="s">
        <v>160</v>
      </c>
      <c r="B331" s="260" t="s">
        <v>162</v>
      </c>
      <c r="C331" s="76">
        <v>1</v>
      </c>
      <c r="D331" s="142">
        <v>2015</v>
      </c>
      <c r="E331" s="77">
        <v>36</v>
      </c>
      <c r="F331" s="59">
        <v>85294944</v>
      </c>
      <c r="G331" s="59">
        <v>36932560</v>
      </c>
      <c r="H331" s="179">
        <f t="shared" si="159"/>
        <v>0.7636629327454163</v>
      </c>
      <c r="I331" s="59">
        <f t="shared" si="137"/>
        <v>48362384</v>
      </c>
      <c r="J331" s="59"/>
      <c r="K331" s="59">
        <f t="shared" ref="K331:K394" si="161">I331-AV331</f>
        <v>47094350</v>
      </c>
      <c r="L331" s="59">
        <f t="shared" ref="L331:L394" si="162">K331/BT331</f>
        <v>10350.406593406593</v>
      </c>
      <c r="M331" s="59"/>
      <c r="N331" s="59"/>
      <c r="O331" s="59">
        <v>282255</v>
      </c>
      <c r="P331" s="13">
        <f t="shared" ref="P331:P394" si="163">O331/I331</f>
        <v>5.8362507522375243E-3</v>
      </c>
      <c r="Q331" s="59">
        <v>683631</v>
      </c>
      <c r="R331" s="79">
        <f t="shared" ref="R331:R394" si="164">Q331/I331</f>
        <v>1.4135593481082322E-2</v>
      </c>
      <c r="S331" s="82">
        <f t="shared" si="142"/>
        <v>21036088</v>
      </c>
      <c r="T331" s="281">
        <f t="shared" si="138"/>
        <v>4623.3160439560443</v>
      </c>
      <c r="U331" s="281"/>
      <c r="V331" s="131">
        <f t="shared" ref="V331:V394" si="165">S331/K331</f>
        <v>0.44667965477812094</v>
      </c>
      <c r="W331" s="13"/>
      <c r="X331" s="59">
        <v>3605570</v>
      </c>
      <c r="Y331" s="59">
        <v>3992305</v>
      </c>
      <c r="Z331" s="59">
        <v>3528753</v>
      </c>
      <c r="AA331" s="59">
        <v>7106936</v>
      </c>
      <c r="AB331" s="59">
        <v>1912126</v>
      </c>
      <c r="AC331" s="59">
        <v>633694</v>
      </c>
      <c r="AD331" s="59">
        <v>0</v>
      </c>
      <c r="AE331" s="59">
        <v>256704</v>
      </c>
      <c r="AF331" s="59">
        <v>5885071</v>
      </c>
      <c r="AG331" s="59">
        <v>1286749</v>
      </c>
      <c r="AH331" s="59">
        <v>12265687</v>
      </c>
      <c r="AI331" s="59">
        <v>77527</v>
      </c>
      <c r="AJ331" s="59">
        <v>581082</v>
      </c>
      <c r="AK331" s="59">
        <v>5928681</v>
      </c>
      <c r="AL331" s="59">
        <v>73029256</v>
      </c>
      <c r="AM331" s="59">
        <v>0</v>
      </c>
      <c r="AN331" s="59">
        <v>10073</v>
      </c>
      <c r="AO331" s="59">
        <v>0</v>
      </c>
      <c r="AP331" s="59">
        <v>0</v>
      </c>
      <c r="AQ331" s="59">
        <v>6738356</v>
      </c>
      <c r="AR331" s="59">
        <v>2397335</v>
      </c>
      <c r="AS331" s="59">
        <v>1718713</v>
      </c>
      <c r="AT331" s="59">
        <v>890213</v>
      </c>
      <c r="AU331" s="59">
        <v>846609</v>
      </c>
      <c r="AV331" s="27">
        <v>1268034</v>
      </c>
      <c r="AW331" s="79">
        <f t="shared" ref="AW331:AW394" si="166">AV331/(AV331+I331)</f>
        <v>2.554953294973256E-2</v>
      </c>
      <c r="AX331" s="59">
        <v>0</v>
      </c>
      <c r="AY331" s="59">
        <v>0</v>
      </c>
      <c r="AZ331" s="59">
        <v>0</v>
      </c>
      <c r="BA331" s="59">
        <v>0</v>
      </c>
      <c r="BB331" s="59">
        <v>0</v>
      </c>
      <c r="BC331" s="59">
        <v>0</v>
      </c>
      <c r="BD331" s="59">
        <v>1268034</v>
      </c>
      <c r="BE331" s="59">
        <v>0</v>
      </c>
      <c r="BF331" s="59">
        <v>0</v>
      </c>
      <c r="BH331" s="59">
        <v>1268034</v>
      </c>
      <c r="BI331" s="59">
        <v>0</v>
      </c>
      <c r="BJ331" s="59">
        <v>0</v>
      </c>
      <c r="BK331" s="59">
        <v>0</v>
      </c>
      <c r="BL331" s="59">
        <v>0</v>
      </c>
      <c r="BM331" s="139">
        <v>788863</v>
      </c>
      <c r="BN331" s="32">
        <f t="shared" si="150"/>
        <v>173.37648351648352</v>
      </c>
      <c r="BO331" s="281"/>
      <c r="BP331" s="4">
        <v>85954</v>
      </c>
      <c r="BQ331" s="4">
        <v>1020573312</v>
      </c>
      <c r="BR331" s="4">
        <v>1021448128</v>
      </c>
      <c r="BS331" s="4">
        <v>1788.5200199999999</v>
      </c>
      <c r="BT331" s="4">
        <v>4550</v>
      </c>
      <c r="BV331" s="175">
        <f t="shared" si="139"/>
        <v>-0.33752049609836482</v>
      </c>
    </row>
    <row r="332" spans="1:74" ht="17.25" customHeight="1" x14ac:dyDescent="0.25">
      <c r="A332" s="76" t="s">
        <v>160</v>
      </c>
      <c r="B332" s="260" t="s">
        <v>162</v>
      </c>
      <c r="C332" s="76">
        <v>1</v>
      </c>
      <c r="D332" s="142">
        <v>2016</v>
      </c>
      <c r="E332" s="77">
        <v>36</v>
      </c>
      <c r="F332" s="59">
        <v>104645232</v>
      </c>
      <c r="G332" s="59">
        <v>47650332</v>
      </c>
      <c r="H332" s="179">
        <f t="shared" si="159"/>
        <v>0.83604554091681882</v>
      </c>
      <c r="I332" s="59">
        <f t="shared" ref="I332:I395" si="167">F332-G332</f>
        <v>56994900</v>
      </c>
      <c r="J332" s="59"/>
      <c r="K332" s="59">
        <f t="shared" si="161"/>
        <v>55802395</v>
      </c>
      <c r="L332" s="59">
        <f t="shared" si="162"/>
        <v>12264.262637362637</v>
      </c>
      <c r="M332" s="59"/>
      <c r="N332" s="59"/>
      <c r="O332" s="59">
        <v>355764</v>
      </c>
      <c r="P332" s="13">
        <f t="shared" si="163"/>
        <v>6.2420321818267947E-3</v>
      </c>
      <c r="Q332" s="59">
        <v>664107</v>
      </c>
      <c r="R332" s="79">
        <f t="shared" si="164"/>
        <v>1.1652042551175631E-2</v>
      </c>
      <c r="S332" s="82">
        <f t="shared" ref="S332:S385" si="168">SUM(X332:AE332)</f>
        <v>21514761</v>
      </c>
      <c r="T332" s="281">
        <f t="shared" ref="T332:T395" si="169">S332/BT332</f>
        <v>4728.5189010989016</v>
      </c>
      <c r="U332" s="281"/>
      <c r="V332" s="131">
        <f t="shared" si="165"/>
        <v>0.38555264518664478</v>
      </c>
      <c r="W332" s="13"/>
      <c r="X332" s="59">
        <v>3211320</v>
      </c>
      <c r="Y332" s="59">
        <v>4034169</v>
      </c>
      <c r="Z332" s="59">
        <v>3349551</v>
      </c>
      <c r="AA332" s="59">
        <v>8348210</v>
      </c>
      <c r="AB332" s="59">
        <v>1577288</v>
      </c>
      <c r="AC332" s="59">
        <v>731292</v>
      </c>
      <c r="AD332" s="59">
        <v>0</v>
      </c>
      <c r="AE332" s="59">
        <v>262931</v>
      </c>
      <c r="AF332" s="59">
        <v>4266394</v>
      </c>
      <c r="AG332" s="59">
        <v>1037786</v>
      </c>
      <c r="AH332" s="59">
        <v>20911324</v>
      </c>
      <c r="AI332" s="59">
        <v>59133</v>
      </c>
      <c r="AJ332" s="59">
        <v>1906232</v>
      </c>
      <c r="AK332" s="59">
        <v>17689548</v>
      </c>
      <c r="AL332" s="59">
        <v>83733912</v>
      </c>
      <c r="AM332" s="59">
        <v>0</v>
      </c>
      <c r="AN332" s="59">
        <v>0</v>
      </c>
      <c r="AO332" s="59">
        <v>0</v>
      </c>
      <c r="AP332" s="59">
        <v>0</v>
      </c>
      <c r="AQ332" s="59">
        <v>6163171</v>
      </c>
      <c r="AR332" s="59">
        <v>594878</v>
      </c>
      <c r="AS332" s="59">
        <v>1402850</v>
      </c>
      <c r="AT332" s="59">
        <v>1213150</v>
      </c>
      <c r="AU332" s="59">
        <v>127129</v>
      </c>
      <c r="AV332" s="27">
        <v>1192505</v>
      </c>
      <c r="AW332" s="79">
        <f t="shared" si="166"/>
        <v>2.049421176283768E-2</v>
      </c>
      <c r="AX332" s="59">
        <v>0</v>
      </c>
      <c r="AY332" s="59">
        <v>0</v>
      </c>
      <c r="AZ332" s="59">
        <v>0</v>
      </c>
      <c r="BA332" s="59">
        <v>0</v>
      </c>
      <c r="BB332" s="59">
        <v>0</v>
      </c>
      <c r="BC332" s="59">
        <v>0</v>
      </c>
      <c r="BD332" s="59">
        <v>1192505</v>
      </c>
      <c r="BE332" s="59">
        <v>0</v>
      </c>
      <c r="BF332" s="59">
        <v>0</v>
      </c>
      <c r="BH332" s="59">
        <v>1192505</v>
      </c>
      <c r="BI332" s="59">
        <v>0</v>
      </c>
      <c r="BJ332" s="59">
        <v>0</v>
      </c>
      <c r="BK332" s="59">
        <v>0</v>
      </c>
      <c r="BL332" s="59">
        <v>0</v>
      </c>
      <c r="BM332" s="139">
        <v>654033</v>
      </c>
      <c r="BN332" s="32">
        <f t="shared" si="150"/>
        <v>143.74351648351649</v>
      </c>
      <c r="BO332" s="281"/>
      <c r="BP332" s="4">
        <v>95133</v>
      </c>
      <c r="BQ332" s="4">
        <v>864253760</v>
      </c>
      <c r="BR332" s="4">
        <v>865002944</v>
      </c>
      <c r="BS332" s="4">
        <v>1798.5300299999999</v>
      </c>
      <c r="BT332" s="4">
        <v>4550</v>
      </c>
      <c r="BV332" s="175">
        <f t="shared" ref="BV332:BV395" si="170">0.5*LN(BS332/BS$10)+0.5*LN(BT332/BT$10)</f>
        <v>-0.3347298921634671</v>
      </c>
    </row>
    <row r="333" spans="1:74" ht="17.25" customHeight="1" x14ac:dyDescent="0.25">
      <c r="A333" s="76" t="s">
        <v>160</v>
      </c>
      <c r="B333" s="260" t="s">
        <v>162</v>
      </c>
      <c r="C333" s="76">
        <v>1</v>
      </c>
      <c r="D333" s="142">
        <v>2017</v>
      </c>
      <c r="E333" s="77">
        <v>36</v>
      </c>
      <c r="F333" s="59">
        <v>135221712</v>
      </c>
      <c r="G333" s="59">
        <v>77597216</v>
      </c>
      <c r="H333" s="179">
        <f t="shared" si="159"/>
        <v>1.3466012093190369</v>
      </c>
      <c r="I333" s="59">
        <f t="shared" si="167"/>
        <v>57624496</v>
      </c>
      <c r="J333" s="59"/>
      <c r="K333" s="59">
        <f t="shared" si="161"/>
        <v>56051394</v>
      </c>
      <c r="L333" s="59">
        <f t="shared" si="162"/>
        <v>12318.987692307692</v>
      </c>
      <c r="M333" s="59"/>
      <c r="N333" s="59"/>
      <c r="O333" s="59">
        <v>1280079</v>
      </c>
      <c r="P333" s="13">
        <f t="shared" si="163"/>
        <v>2.2214146567112708E-2</v>
      </c>
      <c r="Q333" s="59">
        <v>752871</v>
      </c>
      <c r="R333" s="79">
        <f t="shared" si="164"/>
        <v>1.3065120777802551E-2</v>
      </c>
      <c r="S333" s="82">
        <f t="shared" si="168"/>
        <v>20784406</v>
      </c>
      <c r="T333" s="281">
        <f t="shared" si="169"/>
        <v>4568.0013186813185</v>
      </c>
      <c r="U333" s="281"/>
      <c r="V333" s="131">
        <f t="shared" si="165"/>
        <v>0.37080979645216317</v>
      </c>
      <c r="W333" s="13"/>
      <c r="X333" s="59">
        <v>2625570</v>
      </c>
      <c r="Y333" s="59">
        <v>3539811</v>
      </c>
      <c r="Z333" s="59">
        <v>3049422</v>
      </c>
      <c r="AA333" s="59">
        <v>8526511</v>
      </c>
      <c r="AB333" s="59">
        <v>1835990</v>
      </c>
      <c r="AC333" s="59">
        <v>820297</v>
      </c>
      <c r="AD333" s="59">
        <v>0</v>
      </c>
      <c r="AE333" s="59">
        <v>386805</v>
      </c>
      <c r="AF333" s="59">
        <v>4788839</v>
      </c>
      <c r="AG333" s="59">
        <v>1126830</v>
      </c>
      <c r="AH333" s="59">
        <v>20988176</v>
      </c>
      <c r="AI333" s="59">
        <v>1167</v>
      </c>
      <c r="AJ333" s="59">
        <v>1147440</v>
      </c>
      <c r="AK333" s="59">
        <v>17173730</v>
      </c>
      <c r="AL333" s="59">
        <v>114233544</v>
      </c>
      <c r="AM333" s="59">
        <v>0</v>
      </c>
      <c r="AN333" s="59">
        <v>0</v>
      </c>
      <c r="AO333" s="59">
        <v>0</v>
      </c>
      <c r="AP333" s="59">
        <v>0</v>
      </c>
      <c r="AQ333" s="59">
        <v>6438508</v>
      </c>
      <c r="AR333" s="59">
        <v>766130</v>
      </c>
      <c r="AS333" s="59">
        <v>1857717</v>
      </c>
      <c r="AT333" s="59">
        <v>1444180</v>
      </c>
      <c r="AU333" s="59">
        <v>62602</v>
      </c>
      <c r="AV333" s="27">
        <v>1573102</v>
      </c>
      <c r="AW333" s="79">
        <f t="shared" si="166"/>
        <v>2.6573747130753514E-2</v>
      </c>
      <c r="AX333" s="59">
        <v>0</v>
      </c>
      <c r="AY333" s="59">
        <v>0</v>
      </c>
      <c r="AZ333" s="59">
        <v>0</v>
      </c>
      <c r="BA333" s="59">
        <v>0</v>
      </c>
      <c r="BB333" s="59">
        <v>0</v>
      </c>
      <c r="BC333" s="59">
        <v>0</v>
      </c>
      <c r="BD333" s="59">
        <v>1573102</v>
      </c>
      <c r="BE333" s="59">
        <v>0</v>
      </c>
      <c r="BF333" s="59">
        <v>0</v>
      </c>
      <c r="BG333" s="59">
        <v>0</v>
      </c>
      <c r="BH333" s="59">
        <v>1573102</v>
      </c>
      <c r="BI333" s="59">
        <v>0</v>
      </c>
      <c r="BJ333" s="59">
        <v>0</v>
      </c>
      <c r="BK333" s="59">
        <v>0</v>
      </c>
      <c r="BL333" s="59">
        <v>0</v>
      </c>
      <c r="BM333" s="139">
        <v>101201</v>
      </c>
      <c r="BN333" s="32">
        <f t="shared" si="150"/>
        <v>22.241978021978021</v>
      </c>
      <c r="BO333" s="281"/>
      <c r="BP333" s="4">
        <v>84189</v>
      </c>
      <c r="BQ333" s="4">
        <v>846780352</v>
      </c>
      <c r="BR333" s="4">
        <v>846965760</v>
      </c>
      <c r="BS333" s="4">
        <v>1809.7700199999999</v>
      </c>
      <c r="BT333" s="4">
        <v>4550</v>
      </c>
      <c r="BV333" s="175">
        <f t="shared" si="170"/>
        <v>-0.33161484457871748</v>
      </c>
    </row>
    <row r="334" spans="1:74" ht="17.25" customHeight="1" x14ac:dyDescent="0.25">
      <c r="A334" s="76" t="s">
        <v>160</v>
      </c>
      <c r="B334" s="260" t="s">
        <v>162</v>
      </c>
      <c r="C334" s="76">
        <v>1</v>
      </c>
      <c r="D334" s="142">
        <v>2018</v>
      </c>
      <c r="E334" s="77">
        <v>36</v>
      </c>
      <c r="F334" s="59">
        <v>124723080</v>
      </c>
      <c r="G334" s="59">
        <v>66624356</v>
      </c>
      <c r="H334" s="179">
        <f t="shared" si="159"/>
        <v>1.1467438768534743</v>
      </c>
      <c r="I334" s="59">
        <f t="shared" si="167"/>
        <v>58098724</v>
      </c>
      <c r="J334" s="59"/>
      <c r="K334" s="59">
        <f t="shared" si="161"/>
        <v>57667425</v>
      </c>
      <c r="L334" s="59">
        <f t="shared" si="162"/>
        <v>12674.15934065934</v>
      </c>
      <c r="M334" s="59"/>
      <c r="N334" s="59"/>
      <c r="O334" s="59">
        <v>730500</v>
      </c>
      <c r="P334" s="13">
        <f t="shared" si="163"/>
        <v>1.257342588109164E-2</v>
      </c>
      <c r="Q334" s="59">
        <v>749236</v>
      </c>
      <c r="R334" s="79">
        <f t="shared" si="164"/>
        <v>1.2895911448933026E-2</v>
      </c>
      <c r="S334" s="82">
        <f t="shared" si="168"/>
        <v>19830557</v>
      </c>
      <c r="T334" s="281">
        <f t="shared" si="169"/>
        <v>4358.3641758241756</v>
      </c>
      <c r="U334" s="281"/>
      <c r="V334" s="131">
        <f t="shared" si="165"/>
        <v>0.34387796923479763</v>
      </c>
      <c r="W334" s="13"/>
      <c r="X334" s="59">
        <v>2584339</v>
      </c>
      <c r="Y334" s="59">
        <v>3473965</v>
      </c>
      <c r="Z334" s="59">
        <v>3104312</v>
      </c>
      <c r="AA334" s="59">
        <v>8211791</v>
      </c>
      <c r="AB334" s="59">
        <v>1627666</v>
      </c>
      <c r="AC334" s="59">
        <v>770259</v>
      </c>
      <c r="AD334" s="59">
        <v>0</v>
      </c>
      <c r="AE334" s="59">
        <v>58225</v>
      </c>
      <c r="AF334" s="59">
        <v>5868172</v>
      </c>
      <c r="AG334" s="59">
        <v>1248294</v>
      </c>
      <c r="AH334" s="59">
        <v>20480148</v>
      </c>
      <c r="AI334" s="59">
        <v>2475</v>
      </c>
      <c r="AJ334" s="59">
        <v>1817992</v>
      </c>
      <c r="AK334" s="59">
        <v>16599211</v>
      </c>
      <c r="AL334" s="59">
        <v>104242936</v>
      </c>
      <c r="AM334" s="59">
        <v>0</v>
      </c>
      <c r="AN334" s="59">
        <v>0</v>
      </c>
      <c r="AO334" s="59">
        <v>0</v>
      </c>
      <c r="AP334" s="59">
        <v>0</v>
      </c>
      <c r="AQ334" s="59">
        <v>7250718</v>
      </c>
      <c r="AR334" s="59">
        <v>-41478</v>
      </c>
      <c r="AS334" s="59">
        <v>2608496</v>
      </c>
      <c r="AT334" s="59">
        <v>1371404</v>
      </c>
      <c r="AU334" s="59">
        <v>63150</v>
      </c>
      <c r="AV334" s="27">
        <v>431299</v>
      </c>
      <c r="AW334" s="79">
        <f t="shared" si="166"/>
        <v>7.3688506836910011E-3</v>
      </c>
      <c r="AX334" s="59">
        <v>0</v>
      </c>
      <c r="AY334" s="59">
        <v>0</v>
      </c>
      <c r="AZ334" s="59">
        <v>0</v>
      </c>
      <c r="BA334" s="59">
        <v>0</v>
      </c>
      <c r="BB334" s="59">
        <v>0</v>
      </c>
      <c r="BC334" s="59">
        <v>0</v>
      </c>
      <c r="BD334" s="59">
        <v>431299</v>
      </c>
      <c r="BE334" s="59">
        <v>0</v>
      </c>
      <c r="BF334" s="59">
        <v>0</v>
      </c>
      <c r="BG334" s="59">
        <v>0</v>
      </c>
      <c r="BH334" s="59">
        <v>431299</v>
      </c>
      <c r="BI334" s="59">
        <v>0</v>
      </c>
      <c r="BJ334" s="59">
        <v>0</v>
      </c>
      <c r="BK334" s="59">
        <v>0</v>
      </c>
      <c r="BL334" s="59">
        <v>0</v>
      </c>
      <c r="BM334" s="139">
        <v>11723</v>
      </c>
      <c r="BN334" s="32">
        <f t="shared" si="150"/>
        <v>2.5764835164835165</v>
      </c>
      <c r="BO334" s="281"/>
      <c r="BP334" s="4">
        <v>78499</v>
      </c>
      <c r="BQ334" s="4">
        <v>1018811008</v>
      </c>
      <c r="BR334" s="4">
        <v>1018901248</v>
      </c>
      <c r="BS334" s="4">
        <v>1811.2099599999999</v>
      </c>
      <c r="BT334" s="4">
        <v>4550</v>
      </c>
      <c r="BV334" s="175">
        <f t="shared" si="170"/>
        <v>-0.33121717873028511</v>
      </c>
    </row>
    <row r="335" spans="1:74" s="8" customFormat="1" ht="17.25" customHeight="1" thickBot="1" x14ac:dyDescent="0.3">
      <c r="A335" s="84" t="s">
        <v>160</v>
      </c>
      <c r="B335" s="261" t="s">
        <v>162</v>
      </c>
      <c r="C335" s="84">
        <v>1</v>
      </c>
      <c r="D335" s="143">
        <v>2019</v>
      </c>
      <c r="E335" s="85">
        <v>36</v>
      </c>
      <c r="F335" s="86">
        <v>104559592</v>
      </c>
      <c r="G335" s="86">
        <v>28141996</v>
      </c>
      <c r="H335" s="208">
        <f t="shared" si="159"/>
        <v>0.36826591613795334</v>
      </c>
      <c r="I335" s="86">
        <f t="shared" si="167"/>
        <v>76417596</v>
      </c>
      <c r="J335" s="282">
        <f t="shared" ref="J335" si="171">LN(I335/I311)/(2019-1995)</f>
        <v>8.0999954557958262E-2</v>
      </c>
      <c r="K335" s="86">
        <f t="shared" si="161"/>
        <v>75985992</v>
      </c>
      <c r="L335" s="86">
        <f t="shared" si="162"/>
        <v>16700.21802197802</v>
      </c>
      <c r="M335" s="282">
        <f t="shared" ref="M335" si="172">LN(L335/L311)/(2019-1995)</f>
        <v>7.2806694363684324E-2</v>
      </c>
      <c r="N335" s="283">
        <f t="shared" ref="N335" si="173">AVERAGE(L333:L335)</f>
        <v>13897.788351648351</v>
      </c>
      <c r="O335" s="86">
        <v>572869</v>
      </c>
      <c r="P335" s="14">
        <f t="shared" si="163"/>
        <v>7.4965587768555291E-3</v>
      </c>
      <c r="Q335" s="86">
        <v>972547</v>
      </c>
      <c r="R335" s="87">
        <f t="shared" si="164"/>
        <v>1.2726741626365739E-2</v>
      </c>
      <c r="S335" s="104">
        <f t="shared" si="168"/>
        <v>20980183</v>
      </c>
      <c r="T335" s="286">
        <f t="shared" si="169"/>
        <v>4611.0292307692307</v>
      </c>
      <c r="U335" s="286">
        <f t="shared" ref="U335" si="174">AVERAGE(T333:T335)</f>
        <v>4512.4649084249086</v>
      </c>
      <c r="V335" s="170">
        <f t="shared" si="165"/>
        <v>0.27610593015617929</v>
      </c>
      <c r="W335" s="14"/>
      <c r="X335" s="86">
        <v>3069515</v>
      </c>
      <c r="Y335" s="86">
        <v>4012729</v>
      </c>
      <c r="Z335" s="86">
        <v>3620755</v>
      </c>
      <c r="AA335" s="86">
        <v>7447375</v>
      </c>
      <c r="AB335" s="86">
        <v>2097835</v>
      </c>
      <c r="AC335" s="86">
        <v>733516</v>
      </c>
      <c r="AD335" s="86">
        <v>0</v>
      </c>
      <c r="AE335" s="86">
        <v>-1542</v>
      </c>
      <c r="AF335" s="86">
        <v>6479692</v>
      </c>
      <c r="AG335" s="86">
        <v>1047438</v>
      </c>
      <c r="AH335" s="86">
        <v>36901920</v>
      </c>
      <c r="AI335" s="86">
        <v>1984</v>
      </c>
      <c r="AJ335" s="86">
        <v>1224336</v>
      </c>
      <c r="AK335" s="86">
        <v>32392260</v>
      </c>
      <c r="AL335" s="86">
        <v>67657664</v>
      </c>
      <c r="AM335" s="86">
        <v>0</v>
      </c>
      <c r="AN335" s="86">
        <v>0</v>
      </c>
      <c r="AO335" s="86">
        <v>27474</v>
      </c>
      <c r="AP335" s="86">
        <v>0</v>
      </c>
      <c r="AQ335" s="86">
        <v>7670380</v>
      </c>
      <c r="AR335" s="86">
        <v>542369</v>
      </c>
      <c r="AS335" s="86">
        <v>2815687</v>
      </c>
      <c r="AT335" s="86">
        <v>1615663</v>
      </c>
      <c r="AU335" s="86">
        <v>74710</v>
      </c>
      <c r="AV335" s="28">
        <v>431604</v>
      </c>
      <c r="AW335" s="87">
        <f t="shared" si="166"/>
        <v>5.6162458425071437E-3</v>
      </c>
      <c r="AX335" s="86">
        <v>0</v>
      </c>
      <c r="AY335" s="86">
        <v>0</v>
      </c>
      <c r="AZ335" s="86">
        <v>0</v>
      </c>
      <c r="BA335" s="86">
        <v>0</v>
      </c>
      <c r="BB335" s="86">
        <v>0</v>
      </c>
      <c r="BC335" s="86">
        <v>0</v>
      </c>
      <c r="BD335" s="86">
        <v>431604</v>
      </c>
      <c r="BE335" s="86">
        <v>0</v>
      </c>
      <c r="BF335" s="86">
        <v>0</v>
      </c>
      <c r="BG335" s="86">
        <v>0</v>
      </c>
      <c r="BH335" s="86">
        <v>431604</v>
      </c>
      <c r="BI335" s="86">
        <v>0</v>
      </c>
      <c r="BJ335" s="86">
        <v>0</v>
      </c>
      <c r="BK335" s="86">
        <v>0</v>
      </c>
      <c r="BL335" s="86">
        <v>0</v>
      </c>
      <c r="BM335" s="140">
        <v>11414</v>
      </c>
      <c r="BN335" s="32">
        <f t="shared" si="150"/>
        <v>2.5085714285714285</v>
      </c>
      <c r="BO335" s="286">
        <f t="shared" ref="BO335" si="175">AVERAGE(BN333:BN335)</f>
        <v>9.1090109890109883</v>
      </c>
      <c r="BP335" s="7">
        <v>73377</v>
      </c>
      <c r="BQ335" s="7">
        <v>1150905344</v>
      </c>
      <c r="BR335" s="7">
        <v>1150990208</v>
      </c>
      <c r="BS335" s="7">
        <v>1811.5200199999999</v>
      </c>
      <c r="BT335" s="7">
        <v>4550</v>
      </c>
      <c r="BU335" s="275">
        <f t="shared" ref="BU335" si="176">AVERAGE(BT333:BT335)</f>
        <v>4550</v>
      </c>
      <c r="BV335" s="175">
        <f t="shared" si="170"/>
        <v>-0.33113159134108727</v>
      </c>
    </row>
    <row r="336" spans="1:74" ht="16.5" thickTop="1" x14ac:dyDescent="0.25">
      <c r="A336" s="68" t="s">
        <v>163</v>
      </c>
      <c r="C336" s="68">
        <v>0</v>
      </c>
      <c r="D336" s="166">
        <v>1995</v>
      </c>
      <c r="E336" s="69">
        <v>40</v>
      </c>
      <c r="F336" s="70">
        <v>94049696</v>
      </c>
      <c r="G336" s="70">
        <v>0</v>
      </c>
      <c r="H336" s="179">
        <f t="shared" si="159"/>
        <v>0</v>
      </c>
      <c r="I336" s="70">
        <f t="shared" si="167"/>
        <v>94049696</v>
      </c>
      <c r="J336" s="70"/>
      <c r="K336" s="70">
        <f t="shared" si="161"/>
        <v>94049696</v>
      </c>
      <c r="L336" s="70">
        <f t="shared" si="162"/>
        <v>15994.846258503401</v>
      </c>
      <c r="M336" s="70"/>
      <c r="N336" s="70"/>
      <c r="O336" s="70">
        <v>4424674</v>
      </c>
      <c r="P336" s="40">
        <f t="shared" si="163"/>
        <v>4.7046127613214188E-2</v>
      </c>
      <c r="Q336" s="70">
        <v>19842426</v>
      </c>
      <c r="R336" s="72">
        <f t="shared" si="164"/>
        <v>0.21097809821735097</v>
      </c>
      <c r="S336" s="169">
        <f t="shared" ref="S336:S346" si="177">F336-G336-O336-Q336-AF336-AG336-AI336-AJ336-AK336-SUM(AM336:AU336)</f>
        <v>7522179</v>
      </c>
      <c r="T336" s="281">
        <f t="shared" si="169"/>
        <v>1279.2821428571428</v>
      </c>
      <c r="U336" s="281"/>
      <c r="V336" s="168">
        <f t="shared" si="165"/>
        <v>7.9980896482642533E-2</v>
      </c>
      <c r="W336" s="125"/>
      <c r="X336" s="70">
        <v>0</v>
      </c>
      <c r="Y336" s="70">
        <v>0</v>
      </c>
      <c r="Z336" s="70">
        <v>0</v>
      </c>
      <c r="AA336" s="70">
        <v>0</v>
      </c>
      <c r="AB336" s="70">
        <v>0</v>
      </c>
      <c r="AC336" s="70">
        <v>0</v>
      </c>
      <c r="AD336" s="70">
        <v>0</v>
      </c>
      <c r="AE336" s="70">
        <v>0</v>
      </c>
      <c r="AF336" s="70">
        <v>1774983</v>
      </c>
      <c r="AG336" s="70">
        <v>2072212</v>
      </c>
      <c r="AH336" s="70">
        <v>46601536</v>
      </c>
      <c r="AI336" s="70">
        <v>0</v>
      </c>
      <c r="AJ336" s="70">
        <v>385597</v>
      </c>
      <c r="AK336" s="70">
        <v>2049741</v>
      </c>
      <c r="AL336" s="70">
        <v>47448156</v>
      </c>
      <c r="AM336" s="70">
        <v>0</v>
      </c>
      <c r="AN336" s="70">
        <v>0</v>
      </c>
      <c r="AO336" s="70">
        <v>0</v>
      </c>
      <c r="AP336" s="70">
        <v>0</v>
      </c>
      <c r="AQ336" s="70">
        <v>12923811</v>
      </c>
      <c r="AR336" s="70">
        <v>25261372</v>
      </c>
      <c r="AS336" s="70">
        <v>5058514</v>
      </c>
      <c r="AT336" s="70">
        <v>574488</v>
      </c>
      <c r="AU336" s="70">
        <v>12159699</v>
      </c>
      <c r="AV336" s="74">
        <v>0</v>
      </c>
      <c r="AW336" s="72">
        <f t="shared" si="166"/>
        <v>0</v>
      </c>
      <c r="AX336" s="70">
        <v>0</v>
      </c>
      <c r="AY336" s="70">
        <v>0</v>
      </c>
      <c r="AZ336" s="70">
        <v>0</v>
      </c>
      <c r="BA336" s="70">
        <v>0</v>
      </c>
      <c r="BB336" s="70">
        <v>0</v>
      </c>
      <c r="BC336" s="70">
        <v>0</v>
      </c>
      <c r="BD336" s="70">
        <v>0</v>
      </c>
      <c r="BE336" s="70">
        <v>0</v>
      </c>
      <c r="BF336" s="70">
        <v>0</v>
      </c>
      <c r="BG336" s="70">
        <v>0</v>
      </c>
      <c r="BH336" s="70">
        <v>0</v>
      </c>
      <c r="BI336" s="70">
        <v>0</v>
      </c>
      <c r="BJ336" s="70">
        <v>0</v>
      </c>
      <c r="BK336" s="70">
        <v>0</v>
      </c>
      <c r="BL336" s="70">
        <v>0</v>
      </c>
      <c r="BM336" s="4">
        <v>10759355</v>
      </c>
      <c r="BN336" s="32">
        <f t="shared" si="150"/>
        <v>1829.8222789115646</v>
      </c>
      <c r="BO336" s="281"/>
      <c r="BP336" s="4">
        <v>10620192</v>
      </c>
      <c r="BQ336" s="4">
        <v>1107222912</v>
      </c>
      <c r="BR336" s="4">
        <v>1128602496</v>
      </c>
      <c r="BS336" s="4">
        <v>488.53</v>
      </c>
      <c r="BT336" s="4">
        <v>5880</v>
      </c>
      <c r="BV336" s="175">
        <f t="shared" si="170"/>
        <v>-0.8581771667694359</v>
      </c>
    </row>
    <row r="337" spans="1:74" x14ac:dyDescent="0.25">
      <c r="A337" s="76" t="s">
        <v>163</v>
      </c>
      <c r="B337" s="255"/>
      <c r="C337" s="76">
        <v>0</v>
      </c>
      <c r="D337" s="141">
        <v>1996</v>
      </c>
      <c r="E337" s="77">
        <v>40</v>
      </c>
      <c r="F337" s="59">
        <v>95042360</v>
      </c>
      <c r="G337" s="59">
        <v>0</v>
      </c>
      <c r="H337" s="179">
        <f t="shared" si="159"/>
        <v>0</v>
      </c>
      <c r="I337" s="59">
        <f t="shared" si="167"/>
        <v>95042360</v>
      </c>
      <c r="J337" s="59"/>
      <c r="K337" s="59">
        <f t="shared" si="161"/>
        <v>95042360</v>
      </c>
      <c r="L337" s="59">
        <f t="shared" si="162"/>
        <v>15893.371237458194</v>
      </c>
      <c r="M337" s="59"/>
      <c r="N337" s="59"/>
      <c r="O337" s="59">
        <v>3775702</v>
      </c>
      <c r="P337" s="13">
        <f t="shared" si="163"/>
        <v>3.9726517733776813E-2</v>
      </c>
      <c r="Q337" s="59">
        <v>19593706</v>
      </c>
      <c r="R337" s="79">
        <f t="shared" si="164"/>
        <v>0.20615761224784401</v>
      </c>
      <c r="S337" s="73">
        <f t="shared" si="177"/>
        <v>7776341</v>
      </c>
      <c r="T337" s="281">
        <f t="shared" si="169"/>
        <v>1300.3914715719063</v>
      </c>
      <c r="U337" s="281"/>
      <c r="V337" s="131">
        <f t="shared" si="165"/>
        <v>8.1819738062059902E-2</v>
      </c>
      <c r="W337" s="54"/>
      <c r="X337" s="59">
        <v>0</v>
      </c>
      <c r="Y337" s="59">
        <v>0</v>
      </c>
      <c r="Z337" s="59">
        <v>0</v>
      </c>
      <c r="AA337" s="59">
        <v>0</v>
      </c>
      <c r="AB337" s="59">
        <v>0</v>
      </c>
      <c r="AC337" s="59">
        <v>0</v>
      </c>
      <c r="AD337" s="59">
        <v>0</v>
      </c>
      <c r="AE337" s="59">
        <v>0</v>
      </c>
      <c r="AF337" s="59">
        <v>1504171</v>
      </c>
      <c r="AG337" s="59">
        <v>1575907</v>
      </c>
      <c r="AH337" s="59">
        <v>47702788</v>
      </c>
      <c r="AI337" s="59">
        <v>0</v>
      </c>
      <c r="AJ337" s="59">
        <v>345983</v>
      </c>
      <c r="AK337" s="59">
        <v>1687778</v>
      </c>
      <c r="AL337" s="59">
        <v>47339576</v>
      </c>
      <c r="AM337" s="59">
        <v>0</v>
      </c>
      <c r="AN337" s="59">
        <v>0</v>
      </c>
      <c r="AO337" s="59">
        <v>0</v>
      </c>
      <c r="AP337" s="59">
        <v>0</v>
      </c>
      <c r="AQ337" s="59">
        <v>13781614</v>
      </c>
      <c r="AR337" s="59">
        <v>26756180</v>
      </c>
      <c r="AS337" s="59">
        <v>5177120</v>
      </c>
      <c r="AT337" s="59">
        <v>562055</v>
      </c>
      <c r="AU337" s="59">
        <v>12505803</v>
      </c>
      <c r="AV337" s="80">
        <v>0</v>
      </c>
      <c r="AW337" s="79">
        <f t="shared" si="166"/>
        <v>0</v>
      </c>
      <c r="AX337" s="59">
        <v>0</v>
      </c>
      <c r="AY337" s="59">
        <v>0</v>
      </c>
      <c r="AZ337" s="59">
        <v>0</v>
      </c>
      <c r="BA337" s="59">
        <v>0</v>
      </c>
      <c r="BB337" s="59">
        <v>0</v>
      </c>
      <c r="BC337" s="59">
        <v>0</v>
      </c>
      <c r="BD337" s="59">
        <v>0</v>
      </c>
      <c r="BE337" s="59">
        <v>0</v>
      </c>
      <c r="BF337" s="59">
        <v>0</v>
      </c>
      <c r="BG337" s="59">
        <v>0</v>
      </c>
      <c r="BH337" s="59">
        <v>0</v>
      </c>
      <c r="BI337" s="59">
        <v>0</v>
      </c>
      <c r="BJ337" s="59">
        <v>0</v>
      </c>
      <c r="BK337" s="59">
        <v>0</v>
      </c>
      <c r="BL337" s="59">
        <v>0</v>
      </c>
      <c r="BM337" s="4">
        <v>9246103</v>
      </c>
      <c r="BN337" s="32">
        <f t="shared" si="150"/>
        <v>1546.1710702341138</v>
      </c>
      <c r="BO337" s="281"/>
      <c r="BP337" s="4">
        <v>6776737</v>
      </c>
      <c r="BQ337" s="4">
        <v>1269092608</v>
      </c>
      <c r="BR337" s="4">
        <v>1285115392</v>
      </c>
      <c r="BS337" s="4">
        <v>488.53</v>
      </c>
      <c r="BT337" s="4">
        <v>5980</v>
      </c>
      <c r="BV337" s="175">
        <f t="shared" si="170"/>
        <v>-0.8497452637434334</v>
      </c>
    </row>
    <row r="338" spans="1:74" x14ac:dyDescent="0.25">
      <c r="A338" s="76" t="s">
        <v>163</v>
      </c>
      <c r="B338" s="255"/>
      <c r="C338" s="76">
        <v>0</v>
      </c>
      <c r="D338" s="141">
        <v>1997</v>
      </c>
      <c r="E338" s="77">
        <v>40</v>
      </c>
      <c r="F338" s="59">
        <v>104834952</v>
      </c>
      <c r="G338" s="59">
        <v>0</v>
      </c>
      <c r="H338" s="179">
        <f t="shared" si="159"/>
        <v>0</v>
      </c>
      <c r="I338" s="59">
        <f t="shared" si="167"/>
        <v>104834952</v>
      </c>
      <c r="J338" s="59"/>
      <c r="K338" s="59">
        <f t="shared" si="161"/>
        <v>104834952</v>
      </c>
      <c r="L338" s="59">
        <f t="shared" si="162"/>
        <v>17530.928428093644</v>
      </c>
      <c r="M338" s="59"/>
      <c r="N338" s="59"/>
      <c r="O338" s="59">
        <v>5540745</v>
      </c>
      <c r="P338" s="13">
        <f t="shared" si="163"/>
        <v>5.285207742547543E-2</v>
      </c>
      <c r="Q338" s="59">
        <v>19378280</v>
      </c>
      <c r="R338" s="79">
        <f t="shared" si="164"/>
        <v>0.18484560378298262</v>
      </c>
      <c r="S338" s="73">
        <f t="shared" si="177"/>
        <v>6898821</v>
      </c>
      <c r="T338" s="281">
        <f t="shared" si="169"/>
        <v>1153.6489966555184</v>
      </c>
      <c r="U338" s="281"/>
      <c r="V338" s="131">
        <f t="shared" si="165"/>
        <v>6.5806497436084105E-2</v>
      </c>
      <c r="W338" s="54"/>
      <c r="X338" s="59">
        <v>0</v>
      </c>
      <c r="Y338" s="59">
        <v>0</v>
      </c>
      <c r="Z338" s="59">
        <v>0</v>
      </c>
      <c r="AA338" s="59">
        <v>0</v>
      </c>
      <c r="AB338" s="59">
        <v>0</v>
      </c>
      <c r="AC338" s="59">
        <v>0</v>
      </c>
      <c r="AD338" s="59">
        <v>0</v>
      </c>
      <c r="AE338" s="59">
        <v>0</v>
      </c>
      <c r="AF338" s="59">
        <v>7280387</v>
      </c>
      <c r="AG338" s="59">
        <v>1558528</v>
      </c>
      <c r="AH338" s="59">
        <v>50689372</v>
      </c>
      <c r="AI338" s="59">
        <v>0</v>
      </c>
      <c r="AJ338" s="59">
        <v>348318</v>
      </c>
      <c r="AK338" s="59">
        <v>2427771</v>
      </c>
      <c r="AL338" s="59">
        <v>54145576</v>
      </c>
      <c r="AM338" s="59">
        <v>0</v>
      </c>
      <c r="AN338" s="59">
        <v>0</v>
      </c>
      <c r="AO338" s="59">
        <v>0</v>
      </c>
      <c r="AP338" s="59">
        <v>0</v>
      </c>
      <c r="AQ338" s="59">
        <v>14209498</v>
      </c>
      <c r="AR338" s="59">
        <v>29251948</v>
      </c>
      <c r="AS338" s="59">
        <v>4518960</v>
      </c>
      <c r="AT338" s="59">
        <v>489531</v>
      </c>
      <c r="AU338" s="59">
        <v>12932165</v>
      </c>
      <c r="AV338" s="80">
        <v>0</v>
      </c>
      <c r="AW338" s="79">
        <f t="shared" si="166"/>
        <v>0</v>
      </c>
      <c r="AX338" s="59">
        <v>0</v>
      </c>
      <c r="AY338" s="59">
        <v>0</v>
      </c>
      <c r="AZ338" s="59">
        <v>0</v>
      </c>
      <c r="BA338" s="59">
        <v>0</v>
      </c>
      <c r="BB338" s="59">
        <v>0</v>
      </c>
      <c r="BC338" s="59">
        <v>0</v>
      </c>
      <c r="BD338" s="59">
        <v>0</v>
      </c>
      <c r="BE338" s="59">
        <v>0</v>
      </c>
      <c r="BF338" s="59">
        <v>0</v>
      </c>
      <c r="BG338" s="59">
        <v>0</v>
      </c>
      <c r="BH338" s="59">
        <v>0</v>
      </c>
      <c r="BI338" s="59">
        <v>0</v>
      </c>
      <c r="BJ338" s="59">
        <v>0</v>
      </c>
      <c r="BK338" s="59">
        <v>0</v>
      </c>
      <c r="BL338" s="59">
        <v>0</v>
      </c>
      <c r="BM338" s="4">
        <v>7899983</v>
      </c>
      <c r="BN338" s="32">
        <f t="shared" si="150"/>
        <v>1321.0673913043479</v>
      </c>
      <c r="BO338" s="281"/>
      <c r="BP338" s="4">
        <v>7168765</v>
      </c>
      <c r="BQ338" s="4">
        <v>1319471744</v>
      </c>
      <c r="BR338" s="4">
        <v>1334540416</v>
      </c>
      <c r="BS338" s="4">
        <v>489.10998999999998</v>
      </c>
      <c r="BT338" s="4">
        <v>5980</v>
      </c>
      <c r="BV338" s="175">
        <f t="shared" si="170"/>
        <v>-0.84915200848180794</v>
      </c>
    </row>
    <row r="339" spans="1:74" x14ac:dyDescent="0.25">
      <c r="A339" s="76" t="s">
        <v>163</v>
      </c>
      <c r="B339" s="255"/>
      <c r="C339" s="76">
        <v>0</v>
      </c>
      <c r="D339" s="141">
        <v>1998</v>
      </c>
      <c r="E339" s="77">
        <v>40</v>
      </c>
      <c r="F339" s="59">
        <v>107194096</v>
      </c>
      <c r="G339" s="59">
        <v>0</v>
      </c>
      <c r="H339" s="179">
        <f t="shared" si="159"/>
        <v>0</v>
      </c>
      <c r="I339" s="59">
        <f t="shared" si="167"/>
        <v>107194096</v>
      </c>
      <c r="J339" s="59"/>
      <c r="K339" s="59">
        <f t="shared" si="161"/>
        <v>107194096</v>
      </c>
      <c r="L339" s="59">
        <f t="shared" si="162"/>
        <v>17925.434113712374</v>
      </c>
      <c r="M339" s="59"/>
      <c r="N339" s="59"/>
      <c r="O339" s="59">
        <v>4614532</v>
      </c>
      <c r="P339" s="13">
        <f t="shared" si="163"/>
        <v>4.3048378336060601E-2</v>
      </c>
      <c r="Q339" s="59">
        <v>19334400</v>
      </c>
      <c r="R339" s="79">
        <f t="shared" si="164"/>
        <v>0.18036814266337953</v>
      </c>
      <c r="S339" s="73">
        <f t="shared" si="177"/>
        <v>5078745</v>
      </c>
      <c r="T339" s="281">
        <f t="shared" si="169"/>
        <v>849.28846153846155</v>
      </c>
      <c r="U339" s="281"/>
      <c r="V339" s="131">
        <f t="shared" si="165"/>
        <v>4.7378961990593216E-2</v>
      </c>
      <c r="W339" s="54"/>
      <c r="X339" s="59">
        <v>0</v>
      </c>
      <c r="Y339" s="59">
        <v>0</v>
      </c>
      <c r="Z339" s="59">
        <v>0</v>
      </c>
      <c r="AA339" s="59">
        <v>0</v>
      </c>
      <c r="AB339" s="59">
        <v>0</v>
      </c>
      <c r="AC339" s="59">
        <v>0</v>
      </c>
      <c r="AD339" s="59">
        <v>0</v>
      </c>
      <c r="AE339" s="59">
        <v>0</v>
      </c>
      <c r="AF339" s="59">
        <v>9479604</v>
      </c>
      <c r="AG339" s="59">
        <v>4840100</v>
      </c>
      <c r="AH339" s="59">
        <v>53787040</v>
      </c>
      <c r="AI339" s="59">
        <v>0</v>
      </c>
      <c r="AJ339" s="59">
        <v>381263</v>
      </c>
      <c r="AK339" s="59">
        <v>1630929</v>
      </c>
      <c r="AL339" s="59">
        <v>53407052</v>
      </c>
      <c r="AM339" s="59">
        <v>0</v>
      </c>
      <c r="AN339" s="59">
        <v>0</v>
      </c>
      <c r="AO339" s="59">
        <v>0</v>
      </c>
      <c r="AP339" s="59">
        <v>0</v>
      </c>
      <c r="AQ339" s="59">
        <v>13913143</v>
      </c>
      <c r="AR339" s="59">
        <v>28632388</v>
      </c>
      <c r="AS339" s="59">
        <v>5670544</v>
      </c>
      <c r="AT339" s="59">
        <v>605370</v>
      </c>
      <c r="AU339" s="59">
        <v>13013078</v>
      </c>
      <c r="AV339" s="80">
        <v>0</v>
      </c>
      <c r="AW339" s="79">
        <f t="shared" si="166"/>
        <v>0</v>
      </c>
      <c r="AX339" s="59">
        <v>0</v>
      </c>
      <c r="AY339" s="59">
        <v>0</v>
      </c>
      <c r="AZ339" s="59">
        <v>0</v>
      </c>
      <c r="BA339" s="59">
        <v>0</v>
      </c>
      <c r="BB339" s="59">
        <v>0</v>
      </c>
      <c r="BC339" s="59">
        <v>0</v>
      </c>
      <c r="BD339" s="59">
        <v>0</v>
      </c>
      <c r="BE339" s="59">
        <v>0</v>
      </c>
      <c r="BF339" s="59">
        <v>0</v>
      </c>
      <c r="BG339" s="59">
        <v>0</v>
      </c>
      <c r="BH339" s="59">
        <v>0</v>
      </c>
      <c r="BI339" s="59">
        <v>0</v>
      </c>
      <c r="BJ339" s="59">
        <v>0</v>
      </c>
      <c r="BK339" s="59">
        <v>0</v>
      </c>
      <c r="BL339" s="59">
        <v>0</v>
      </c>
      <c r="BM339" s="4">
        <v>7272603</v>
      </c>
      <c r="BN339" s="32">
        <f t="shared" si="150"/>
        <v>1216.1543478260869</v>
      </c>
      <c r="BO339" s="281"/>
      <c r="BP339" s="4">
        <v>5127046</v>
      </c>
      <c r="BQ339" s="4">
        <v>1221581568</v>
      </c>
      <c r="BR339" s="4">
        <v>1233981312</v>
      </c>
      <c r="BS339" s="4">
        <v>489.10998999999998</v>
      </c>
      <c r="BT339" s="4">
        <v>5980</v>
      </c>
      <c r="BV339" s="175">
        <f t="shared" si="170"/>
        <v>-0.84915200848180794</v>
      </c>
    </row>
    <row r="340" spans="1:74" ht="30" x14ac:dyDescent="0.25">
      <c r="A340" s="76" t="s">
        <v>164</v>
      </c>
      <c r="B340" s="254" t="s">
        <v>150</v>
      </c>
      <c r="C340" s="76">
        <v>1</v>
      </c>
      <c r="D340" s="141">
        <v>1999</v>
      </c>
      <c r="E340" s="77">
        <v>40</v>
      </c>
      <c r="F340" s="59">
        <v>115300848</v>
      </c>
      <c r="G340" s="59">
        <v>0</v>
      </c>
      <c r="H340" s="179">
        <f t="shared" si="159"/>
        <v>0</v>
      </c>
      <c r="I340" s="59">
        <f t="shared" si="167"/>
        <v>115300848</v>
      </c>
      <c r="J340" s="59"/>
      <c r="K340" s="59">
        <f t="shared" si="161"/>
        <v>115300848</v>
      </c>
      <c r="L340" s="59">
        <f t="shared" si="162"/>
        <v>17840.143586569706</v>
      </c>
      <c r="M340" s="59"/>
      <c r="N340" s="59"/>
      <c r="O340" s="59">
        <v>4656532</v>
      </c>
      <c r="P340" s="13">
        <f t="shared" si="163"/>
        <v>4.0385930205821208E-2</v>
      </c>
      <c r="Q340" s="59">
        <v>19609608</v>
      </c>
      <c r="R340" s="79">
        <f t="shared" si="164"/>
        <v>0.17007340657199677</v>
      </c>
      <c r="S340" s="73">
        <f t="shared" si="177"/>
        <v>7058708</v>
      </c>
      <c r="T340" s="281">
        <f t="shared" si="169"/>
        <v>1092.172056320594</v>
      </c>
      <c r="U340" s="281"/>
      <c r="V340" s="131">
        <f t="shared" si="165"/>
        <v>6.1219914011386975E-2</v>
      </c>
      <c r="W340" s="54"/>
      <c r="X340" s="59">
        <v>0</v>
      </c>
      <c r="Y340" s="59">
        <v>0</v>
      </c>
      <c r="Z340" s="59">
        <v>0</v>
      </c>
      <c r="AA340" s="59">
        <v>0</v>
      </c>
      <c r="AB340" s="59">
        <v>0</v>
      </c>
      <c r="AC340" s="59">
        <v>0</v>
      </c>
      <c r="AD340" s="59">
        <v>0</v>
      </c>
      <c r="AE340" s="59">
        <v>0</v>
      </c>
      <c r="AF340" s="59">
        <v>9660379</v>
      </c>
      <c r="AG340" s="59">
        <v>4121015</v>
      </c>
      <c r="AH340" s="59">
        <v>56046028</v>
      </c>
      <c r="AI340" s="59">
        <v>0</v>
      </c>
      <c r="AJ340" s="59">
        <v>419661</v>
      </c>
      <c r="AK340" s="59">
        <v>1916612</v>
      </c>
      <c r="AL340" s="59">
        <v>59254824</v>
      </c>
      <c r="AM340" s="59">
        <v>0</v>
      </c>
      <c r="AN340" s="59">
        <v>0</v>
      </c>
      <c r="AO340" s="59">
        <v>0</v>
      </c>
      <c r="AP340" s="59">
        <v>0</v>
      </c>
      <c r="AQ340" s="59">
        <v>17329528</v>
      </c>
      <c r="AR340" s="59">
        <v>25337310</v>
      </c>
      <c r="AS340" s="59">
        <v>8751388</v>
      </c>
      <c r="AT340" s="59">
        <v>520403</v>
      </c>
      <c r="AU340" s="59">
        <v>15919704</v>
      </c>
      <c r="AV340" s="80">
        <v>0</v>
      </c>
      <c r="AW340" s="79">
        <f t="shared" si="166"/>
        <v>0</v>
      </c>
      <c r="AX340" s="59">
        <v>0</v>
      </c>
      <c r="AY340" s="59">
        <v>0</v>
      </c>
      <c r="AZ340" s="59">
        <v>0</v>
      </c>
      <c r="BA340" s="59">
        <v>0</v>
      </c>
      <c r="BB340" s="59">
        <v>0</v>
      </c>
      <c r="BC340" s="59">
        <v>0</v>
      </c>
      <c r="BD340" s="59">
        <v>0</v>
      </c>
      <c r="BE340" s="59">
        <v>0</v>
      </c>
      <c r="BF340" s="59">
        <v>0</v>
      </c>
      <c r="BG340" s="59">
        <v>0</v>
      </c>
      <c r="BH340" s="59">
        <v>0</v>
      </c>
      <c r="BI340" s="59">
        <v>0</v>
      </c>
      <c r="BJ340" s="59">
        <v>0</v>
      </c>
      <c r="BK340" s="59">
        <v>0</v>
      </c>
      <c r="BL340" s="59">
        <v>0</v>
      </c>
      <c r="BM340" s="4">
        <v>5612313</v>
      </c>
      <c r="BN340" s="32">
        <f t="shared" si="150"/>
        <v>868.37583165712522</v>
      </c>
      <c r="BO340" s="281"/>
      <c r="BP340" s="4">
        <v>4479886</v>
      </c>
      <c r="BQ340" s="4">
        <v>1640243456</v>
      </c>
      <c r="BR340" s="4">
        <v>1650335744</v>
      </c>
      <c r="BS340" s="4">
        <v>485.03</v>
      </c>
      <c r="BT340" s="4">
        <v>6463</v>
      </c>
      <c r="BV340" s="175">
        <f t="shared" si="170"/>
        <v>-0.81450381327920951</v>
      </c>
    </row>
    <row r="341" spans="1:74" ht="30" x14ac:dyDescent="0.25">
      <c r="A341" s="76" t="s">
        <v>164</v>
      </c>
      <c r="B341" s="254" t="s">
        <v>150</v>
      </c>
      <c r="C341" s="76">
        <v>1</v>
      </c>
      <c r="D341" s="141">
        <v>2000</v>
      </c>
      <c r="E341" s="77">
        <v>40</v>
      </c>
      <c r="F341" s="59">
        <v>138216320</v>
      </c>
      <c r="G341" s="59">
        <v>0</v>
      </c>
      <c r="H341" s="179">
        <f t="shared" si="159"/>
        <v>0</v>
      </c>
      <c r="I341" s="59">
        <f t="shared" si="167"/>
        <v>138216320</v>
      </c>
      <c r="J341" s="59"/>
      <c r="K341" s="59">
        <f t="shared" si="161"/>
        <v>138216320</v>
      </c>
      <c r="L341" s="59">
        <f t="shared" si="162"/>
        <v>21283.695719125346</v>
      </c>
      <c r="M341" s="59"/>
      <c r="N341" s="59"/>
      <c r="O341" s="59">
        <v>5881896</v>
      </c>
      <c r="P341" s="13">
        <f t="shared" si="163"/>
        <v>4.2555727138445014E-2</v>
      </c>
      <c r="Q341" s="59">
        <v>20008288</v>
      </c>
      <c r="R341" s="79">
        <f t="shared" si="164"/>
        <v>0.14476067659738009</v>
      </c>
      <c r="S341" s="82">
        <f t="shared" si="177"/>
        <v>16595889</v>
      </c>
      <c r="T341" s="281">
        <f t="shared" si="169"/>
        <v>2555.5726824761318</v>
      </c>
      <c r="U341" s="281"/>
      <c r="V341" s="131">
        <f t="shared" si="165"/>
        <v>0.12007184824483824</v>
      </c>
      <c r="W341" s="54"/>
      <c r="X341" s="59">
        <v>0</v>
      </c>
      <c r="Y341" s="59">
        <v>0</v>
      </c>
      <c r="Z341" s="59">
        <v>0</v>
      </c>
      <c r="AA341" s="59">
        <v>0</v>
      </c>
      <c r="AB341" s="59">
        <v>0</v>
      </c>
      <c r="AC341" s="59">
        <v>0</v>
      </c>
      <c r="AD341" s="59">
        <v>0</v>
      </c>
      <c r="AE341" s="59">
        <v>0</v>
      </c>
      <c r="AF341" s="59">
        <v>9108004</v>
      </c>
      <c r="AG341" s="59">
        <v>5039943</v>
      </c>
      <c r="AH341" s="59">
        <v>68877712</v>
      </c>
      <c r="AI341" s="59">
        <v>0</v>
      </c>
      <c r="AJ341" s="59">
        <v>321211</v>
      </c>
      <c r="AK341" s="59">
        <v>2574642</v>
      </c>
      <c r="AL341" s="59">
        <v>69338600</v>
      </c>
      <c r="AM341" s="59">
        <v>0</v>
      </c>
      <c r="AN341" s="59">
        <v>0</v>
      </c>
      <c r="AO341" s="59">
        <v>0</v>
      </c>
      <c r="AP341" s="59">
        <v>0</v>
      </c>
      <c r="AQ341" s="59">
        <v>16878144</v>
      </c>
      <c r="AR341" s="59">
        <v>30846328</v>
      </c>
      <c r="AS341" s="59">
        <v>10387134</v>
      </c>
      <c r="AT341" s="59">
        <v>545173</v>
      </c>
      <c r="AU341" s="59">
        <v>20029668</v>
      </c>
      <c r="AV341" s="80">
        <v>0</v>
      </c>
      <c r="AW341" s="79">
        <f t="shared" si="166"/>
        <v>0</v>
      </c>
      <c r="AX341" s="59">
        <v>0</v>
      </c>
      <c r="AY341" s="59">
        <v>0</v>
      </c>
      <c r="AZ341" s="59">
        <v>0</v>
      </c>
      <c r="BA341" s="59">
        <v>0</v>
      </c>
      <c r="BB341" s="59">
        <v>0</v>
      </c>
      <c r="BC341" s="59">
        <v>0</v>
      </c>
      <c r="BD341" s="59">
        <v>0</v>
      </c>
      <c r="BE341" s="59">
        <v>0</v>
      </c>
      <c r="BF341" s="59">
        <v>0</v>
      </c>
      <c r="BG341" s="59">
        <v>0</v>
      </c>
      <c r="BH341" s="59">
        <v>0</v>
      </c>
      <c r="BI341" s="59">
        <v>0</v>
      </c>
      <c r="BJ341" s="59">
        <v>0</v>
      </c>
      <c r="BK341" s="59">
        <v>0</v>
      </c>
      <c r="BL341" s="59">
        <v>0</v>
      </c>
      <c r="BM341" s="139">
        <v>31031</v>
      </c>
      <c r="BN341" s="32">
        <f t="shared" si="150"/>
        <v>4.7784108407761012</v>
      </c>
      <c r="BO341" s="281"/>
      <c r="BP341" s="4">
        <v>3212915</v>
      </c>
      <c r="BQ341" s="4">
        <v>2944881408</v>
      </c>
      <c r="BR341" s="4">
        <v>2948125184</v>
      </c>
      <c r="BS341" s="4">
        <v>485.10998999999998</v>
      </c>
      <c r="BT341" s="4">
        <v>6494</v>
      </c>
      <c r="BV341" s="175">
        <f t="shared" si="170"/>
        <v>-0.81202882756099037</v>
      </c>
    </row>
    <row r="342" spans="1:74" ht="30" x14ac:dyDescent="0.25">
      <c r="A342" s="76" t="s">
        <v>164</v>
      </c>
      <c r="B342" s="254" t="s">
        <v>150</v>
      </c>
      <c r="C342" s="76">
        <v>1</v>
      </c>
      <c r="D342" s="141">
        <v>2001</v>
      </c>
      <c r="E342" s="77">
        <v>40</v>
      </c>
      <c r="F342" s="59">
        <v>126987752</v>
      </c>
      <c r="G342" s="59">
        <v>0</v>
      </c>
      <c r="H342" s="179">
        <f t="shared" si="159"/>
        <v>0</v>
      </c>
      <c r="I342" s="59">
        <f t="shared" si="167"/>
        <v>126987752</v>
      </c>
      <c r="J342" s="59"/>
      <c r="K342" s="59">
        <f t="shared" si="161"/>
        <v>126987752</v>
      </c>
      <c r="L342" s="59">
        <f t="shared" si="162"/>
        <v>19554.627656298122</v>
      </c>
      <c r="M342" s="59"/>
      <c r="N342" s="59"/>
      <c r="O342" s="59">
        <v>4685788</v>
      </c>
      <c r="P342" s="13">
        <f t="shared" si="163"/>
        <v>3.6899527129199042E-2</v>
      </c>
      <c r="Q342" s="59">
        <v>20436500</v>
      </c>
      <c r="R342" s="79">
        <f t="shared" si="164"/>
        <v>0.1609328433501209</v>
      </c>
      <c r="S342" s="82">
        <f t="shared" si="177"/>
        <v>17387875</v>
      </c>
      <c r="T342" s="281">
        <f t="shared" si="169"/>
        <v>2677.5292577764089</v>
      </c>
      <c r="U342" s="281"/>
      <c r="V342" s="131">
        <f t="shared" si="165"/>
        <v>0.13692560680970239</v>
      </c>
      <c r="W342" s="54"/>
      <c r="X342" s="59">
        <v>0</v>
      </c>
      <c r="Y342" s="59">
        <v>0</v>
      </c>
      <c r="Z342" s="59">
        <v>0</v>
      </c>
      <c r="AA342" s="59">
        <v>0</v>
      </c>
      <c r="AB342" s="59">
        <v>0</v>
      </c>
      <c r="AC342" s="59">
        <v>0</v>
      </c>
      <c r="AD342" s="59">
        <v>0</v>
      </c>
      <c r="AE342" s="59">
        <v>0</v>
      </c>
      <c r="AF342" s="59">
        <v>9922040</v>
      </c>
      <c r="AG342" s="59">
        <v>3890663</v>
      </c>
      <c r="AH342" s="59">
        <v>54647832</v>
      </c>
      <c r="AI342" s="59">
        <v>0</v>
      </c>
      <c r="AJ342" s="59">
        <v>363018</v>
      </c>
      <c r="AK342" s="59">
        <v>2556977</v>
      </c>
      <c r="AL342" s="59">
        <v>72339920</v>
      </c>
      <c r="AM342" s="59">
        <v>0</v>
      </c>
      <c r="AN342" s="59">
        <v>0</v>
      </c>
      <c r="AO342" s="59">
        <v>0</v>
      </c>
      <c r="AP342" s="59">
        <v>0</v>
      </c>
      <c r="AQ342" s="59">
        <v>18446294</v>
      </c>
      <c r="AR342" s="59">
        <v>20928466</v>
      </c>
      <c r="AS342" s="59">
        <v>9030513</v>
      </c>
      <c r="AT342" s="59">
        <v>1098406</v>
      </c>
      <c r="AU342" s="59">
        <v>18241212</v>
      </c>
      <c r="AV342" s="80">
        <v>0</v>
      </c>
      <c r="AW342" s="79">
        <f t="shared" si="166"/>
        <v>0</v>
      </c>
      <c r="AX342" s="59">
        <v>0</v>
      </c>
      <c r="AY342" s="59">
        <v>0</v>
      </c>
      <c r="AZ342" s="59">
        <v>0</v>
      </c>
      <c r="BA342" s="59">
        <v>0</v>
      </c>
      <c r="BB342" s="59">
        <v>0</v>
      </c>
      <c r="BC342" s="59">
        <v>0</v>
      </c>
      <c r="BD342" s="59">
        <v>0</v>
      </c>
      <c r="BE342" s="59">
        <v>0</v>
      </c>
      <c r="BF342" s="59">
        <v>0</v>
      </c>
      <c r="BG342" s="59">
        <v>0</v>
      </c>
      <c r="BH342" s="59">
        <v>0</v>
      </c>
      <c r="BI342" s="59">
        <v>0</v>
      </c>
      <c r="BJ342" s="59">
        <v>0</v>
      </c>
      <c r="BK342" s="59">
        <v>0</v>
      </c>
      <c r="BL342" s="59">
        <v>0</v>
      </c>
      <c r="BM342" s="139">
        <v>5938</v>
      </c>
      <c r="BN342" s="32">
        <f t="shared" si="150"/>
        <v>0.91438250692947332</v>
      </c>
      <c r="BO342" s="281"/>
      <c r="BP342" s="4">
        <v>2073956</v>
      </c>
      <c r="BQ342" s="4">
        <v>2766685952</v>
      </c>
      <c r="BR342" s="4">
        <v>2768765952</v>
      </c>
      <c r="BS342" s="4">
        <v>485.10998999999998</v>
      </c>
      <c r="BT342" s="4">
        <v>6494</v>
      </c>
      <c r="BV342" s="175">
        <f t="shared" si="170"/>
        <v>-0.81202882756099037</v>
      </c>
    </row>
    <row r="343" spans="1:74" ht="30" x14ac:dyDescent="0.25">
      <c r="A343" s="76" t="s">
        <v>164</v>
      </c>
      <c r="B343" s="254" t="s">
        <v>150</v>
      </c>
      <c r="C343" s="76">
        <v>1</v>
      </c>
      <c r="D343" s="141">
        <v>2002</v>
      </c>
      <c r="E343" s="77">
        <v>40</v>
      </c>
      <c r="F343" s="59">
        <v>136422736</v>
      </c>
      <c r="G343" s="59">
        <v>0</v>
      </c>
      <c r="H343" s="179">
        <f t="shared" si="159"/>
        <v>0</v>
      </c>
      <c r="I343" s="59">
        <f t="shared" si="167"/>
        <v>136422736</v>
      </c>
      <c r="J343" s="59"/>
      <c r="K343" s="59">
        <f t="shared" si="161"/>
        <v>136422736</v>
      </c>
      <c r="L343" s="59">
        <f t="shared" si="162"/>
        <v>21007.504773637203</v>
      </c>
      <c r="M343" s="59"/>
      <c r="N343" s="59"/>
      <c r="O343" s="59">
        <v>6420736</v>
      </c>
      <c r="P343" s="13">
        <f t="shared" si="163"/>
        <v>4.7064999488061872E-2</v>
      </c>
      <c r="Q343" s="59">
        <v>22354912</v>
      </c>
      <c r="R343" s="79">
        <f t="shared" si="164"/>
        <v>0.16386500267814597</v>
      </c>
      <c r="S343" s="82">
        <f t="shared" si="177"/>
        <v>18138203</v>
      </c>
      <c r="T343" s="281">
        <f t="shared" si="169"/>
        <v>2793.0709886048662</v>
      </c>
      <c r="U343" s="281"/>
      <c r="V343" s="131">
        <f t="shared" si="165"/>
        <v>0.13295586594891337</v>
      </c>
      <c r="W343" s="54"/>
      <c r="X343" s="59">
        <v>0</v>
      </c>
      <c r="Y343" s="59">
        <v>0</v>
      </c>
      <c r="Z343" s="59">
        <v>0</v>
      </c>
      <c r="AA343" s="59">
        <v>0</v>
      </c>
      <c r="AB343" s="59">
        <v>0</v>
      </c>
      <c r="AC343" s="59">
        <v>0</v>
      </c>
      <c r="AD343" s="59">
        <v>0</v>
      </c>
      <c r="AE343" s="59">
        <v>0</v>
      </c>
      <c r="AF343" s="59">
        <v>10263354</v>
      </c>
      <c r="AG343" s="59">
        <v>4576202</v>
      </c>
      <c r="AH343" s="59">
        <v>55328436</v>
      </c>
      <c r="AI343" s="59">
        <v>0</v>
      </c>
      <c r="AJ343" s="59">
        <v>474474</v>
      </c>
      <c r="AK343" s="59">
        <v>2484578</v>
      </c>
      <c r="AL343" s="59">
        <v>81094304</v>
      </c>
      <c r="AM343" s="59">
        <v>0</v>
      </c>
      <c r="AN343" s="59">
        <v>0</v>
      </c>
      <c r="AO343" s="59">
        <v>0</v>
      </c>
      <c r="AP343" s="59">
        <v>0</v>
      </c>
      <c r="AQ343" s="59">
        <v>22065326</v>
      </c>
      <c r="AR343" s="59">
        <v>22902136</v>
      </c>
      <c r="AS343" s="59">
        <v>9170000</v>
      </c>
      <c r="AT343" s="59">
        <v>1377293</v>
      </c>
      <c r="AU343" s="59">
        <v>16195522</v>
      </c>
      <c r="AV343" s="80">
        <v>0</v>
      </c>
      <c r="AW343" s="79">
        <f t="shared" si="166"/>
        <v>0</v>
      </c>
      <c r="AX343" s="59">
        <v>0</v>
      </c>
      <c r="AY343" s="59">
        <v>0</v>
      </c>
      <c r="AZ343" s="59">
        <v>0</v>
      </c>
      <c r="BA343" s="59">
        <v>0</v>
      </c>
      <c r="BB343" s="59">
        <v>0</v>
      </c>
      <c r="BC343" s="59">
        <v>0</v>
      </c>
      <c r="BD343" s="59">
        <v>0</v>
      </c>
      <c r="BE343" s="59">
        <v>0</v>
      </c>
      <c r="BF343" s="59">
        <v>0</v>
      </c>
      <c r="BG343" s="59">
        <v>0</v>
      </c>
      <c r="BH343" s="59">
        <v>0</v>
      </c>
      <c r="BI343" s="59">
        <v>0</v>
      </c>
      <c r="BJ343" s="59">
        <v>0</v>
      </c>
      <c r="BK343" s="59">
        <v>0</v>
      </c>
      <c r="BL343" s="59">
        <v>0</v>
      </c>
      <c r="BM343" s="139">
        <v>0</v>
      </c>
      <c r="BN343" s="32">
        <f t="shared" si="150"/>
        <v>0</v>
      </c>
      <c r="BO343" s="281"/>
      <c r="BP343" s="4">
        <v>2002015</v>
      </c>
      <c r="BQ343" s="4">
        <v>2592094720</v>
      </c>
      <c r="BR343" s="4">
        <v>2594096640</v>
      </c>
      <c r="BS343" s="4">
        <v>485.10998999999998</v>
      </c>
      <c r="BT343" s="4">
        <v>6494</v>
      </c>
      <c r="BV343" s="175">
        <f t="shared" si="170"/>
        <v>-0.81202882756099037</v>
      </c>
    </row>
    <row r="344" spans="1:74" ht="30" x14ac:dyDescent="0.25">
      <c r="A344" s="76" t="s">
        <v>164</v>
      </c>
      <c r="B344" s="254" t="s">
        <v>150</v>
      </c>
      <c r="C344" s="76">
        <v>1</v>
      </c>
      <c r="D344" s="141">
        <v>2003</v>
      </c>
      <c r="E344" s="77">
        <v>40</v>
      </c>
      <c r="F344" s="59">
        <v>130138040</v>
      </c>
      <c r="G344" s="59">
        <v>0</v>
      </c>
      <c r="H344" s="179">
        <f t="shared" si="159"/>
        <v>0</v>
      </c>
      <c r="I344" s="59">
        <f t="shared" si="167"/>
        <v>130138040</v>
      </c>
      <c r="J344" s="59"/>
      <c r="K344" s="59">
        <f t="shared" si="161"/>
        <v>130138040</v>
      </c>
      <c r="L344" s="59">
        <f t="shared" si="162"/>
        <v>19183.083726415094</v>
      </c>
      <c r="M344" s="59"/>
      <c r="N344" s="59"/>
      <c r="O344" s="59">
        <v>5953968</v>
      </c>
      <c r="P344" s="13">
        <f t="shared" si="163"/>
        <v>4.5751173138922331E-2</v>
      </c>
      <c r="Q344" s="59">
        <v>21945908</v>
      </c>
      <c r="R344" s="79">
        <f t="shared" si="164"/>
        <v>0.16863561184723544</v>
      </c>
      <c r="S344" s="82">
        <f t="shared" si="177"/>
        <v>17598767</v>
      </c>
      <c r="T344" s="281">
        <f t="shared" si="169"/>
        <v>2594.1578714622642</v>
      </c>
      <c r="U344" s="281"/>
      <c r="V344" s="131">
        <f t="shared" si="165"/>
        <v>0.13523153568318688</v>
      </c>
      <c r="W344" s="54"/>
      <c r="X344" s="59">
        <v>0</v>
      </c>
      <c r="Y344" s="59">
        <v>0</v>
      </c>
      <c r="Z344" s="59">
        <v>0</v>
      </c>
      <c r="AA344" s="59">
        <v>0</v>
      </c>
      <c r="AB344" s="59">
        <v>0</v>
      </c>
      <c r="AC344" s="59">
        <v>0</v>
      </c>
      <c r="AD344" s="59">
        <v>0</v>
      </c>
      <c r="AE344" s="59">
        <v>0</v>
      </c>
      <c r="AF344" s="59">
        <v>9521437</v>
      </c>
      <c r="AG344" s="59">
        <v>5495299</v>
      </c>
      <c r="AH344" s="59">
        <v>49497276</v>
      </c>
      <c r="AI344" s="59">
        <v>0</v>
      </c>
      <c r="AJ344" s="59">
        <v>618568</v>
      </c>
      <c r="AK344" s="59">
        <v>2324770</v>
      </c>
      <c r="AL344" s="59">
        <v>80640768</v>
      </c>
      <c r="AM344" s="59">
        <v>0</v>
      </c>
      <c r="AN344" s="59">
        <v>0</v>
      </c>
      <c r="AO344" s="59">
        <v>0</v>
      </c>
      <c r="AP344" s="59">
        <v>0</v>
      </c>
      <c r="AQ344" s="59">
        <v>23656894</v>
      </c>
      <c r="AR344" s="59">
        <v>20446660</v>
      </c>
      <c r="AS344" s="59">
        <v>6853403</v>
      </c>
      <c r="AT344" s="59">
        <v>1345223</v>
      </c>
      <c r="AU344" s="59">
        <v>14377143</v>
      </c>
      <c r="AV344" s="80">
        <v>0</v>
      </c>
      <c r="AW344" s="79">
        <f t="shared" si="166"/>
        <v>0</v>
      </c>
      <c r="AX344" s="59">
        <v>0</v>
      </c>
      <c r="AY344" s="59">
        <v>0</v>
      </c>
      <c r="AZ344" s="59">
        <v>0</v>
      </c>
      <c r="BA344" s="59">
        <v>0</v>
      </c>
      <c r="BB344" s="59">
        <v>0</v>
      </c>
      <c r="BC344" s="59">
        <v>0</v>
      </c>
      <c r="BD344" s="59">
        <v>0</v>
      </c>
      <c r="BE344" s="59">
        <v>0</v>
      </c>
      <c r="BF344" s="59">
        <v>0</v>
      </c>
      <c r="BG344" s="59">
        <v>0</v>
      </c>
      <c r="BH344" s="59">
        <v>0</v>
      </c>
      <c r="BI344" s="59">
        <v>0</v>
      </c>
      <c r="BJ344" s="59">
        <v>0</v>
      </c>
      <c r="BK344" s="59">
        <v>0</v>
      </c>
      <c r="BL344" s="59">
        <v>0</v>
      </c>
      <c r="BM344" s="139">
        <v>0</v>
      </c>
      <c r="BN344" s="32">
        <f t="shared" si="150"/>
        <v>0</v>
      </c>
      <c r="BO344" s="281"/>
      <c r="BP344" s="4">
        <v>1968789</v>
      </c>
      <c r="BQ344" s="4">
        <v>3068630016</v>
      </c>
      <c r="BR344" s="4">
        <v>3070598656</v>
      </c>
      <c r="BS344" s="4">
        <v>485.10998999999998</v>
      </c>
      <c r="BT344" s="4">
        <v>6784</v>
      </c>
      <c r="BV344" s="175">
        <f t="shared" si="170"/>
        <v>-0.79018471515651645</v>
      </c>
    </row>
    <row r="345" spans="1:74" ht="30" x14ac:dyDescent="0.25">
      <c r="A345" s="76" t="s">
        <v>164</v>
      </c>
      <c r="B345" s="254" t="s">
        <v>150</v>
      </c>
      <c r="C345" s="76">
        <v>1</v>
      </c>
      <c r="D345" s="141">
        <v>2004</v>
      </c>
      <c r="E345" s="77">
        <v>40</v>
      </c>
      <c r="F345" s="59">
        <v>122797776</v>
      </c>
      <c r="G345" s="59">
        <v>0</v>
      </c>
      <c r="H345" s="179">
        <f t="shared" si="159"/>
        <v>0</v>
      </c>
      <c r="I345" s="59">
        <f t="shared" si="167"/>
        <v>122797776</v>
      </c>
      <c r="J345" s="59"/>
      <c r="K345" s="59">
        <f t="shared" si="161"/>
        <v>122797776</v>
      </c>
      <c r="L345" s="59">
        <f t="shared" si="162"/>
        <v>17778.742724771972</v>
      </c>
      <c r="M345" s="59"/>
      <c r="N345" s="59"/>
      <c r="O345" s="59">
        <v>5003131</v>
      </c>
      <c r="P345" s="13">
        <f t="shared" si="163"/>
        <v>4.0742847004004372E-2</v>
      </c>
      <c r="Q345" s="59">
        <v>21579232</v>
      </c>
      <c r="R345" s="79">
        <f t="shared" si="164"/>
        <v>0.17572982754997127</v>
      </c>
      <c r="S345" s="82">
        <f t="shared" si="177"/>
        <v>18288783</v>
      </c>
      <c r="T345" s="281">
        <f t="shared" si="169"/>
        <v>2647.862024033589</v>
      </c>
      <c r="U345" s="281"/>
      <c r="V345" s="131">
        <f t="shared" si="165"/>
        <v>0.14893415496384885</v>
      </c>
      <c r="W345" s="54"/>
      <c r="X345" s="59">
        <v>0</v>
      </c>
      <c r="Y345" s="59">
        <v>0</v>
      </c>
      <c r="Z345" s="59">
        <v>0</v>
      </c>
      <c r="AA345" s="59">
        <v>0</v>
      </c>
      <c r="AB345" s="59">
        <v>0</v>
      </c>
      <c r="AC345" s="59">
        <v>0</v>
      </c>
      <c r="AD345" s="59">
        <v>0</v>
      </c>
      <c r="AE345" s="59">
        <v>0</v>
      </c>
      <c r="AF345" s="59">
        <v>9868939</v>
      </c>
      <c r="AG345" s="59">
        <v>4023449</v>
      </c>
      <c r="AH345" s="59">
        <v>47388848</v>
      </c>
      <c r="AI345" s="59">
        <v>0</v>
      </c>
      <c r="AJ345" s="59">
        <v>683833</v>
      </c>
      <c r="AK345" s="59">
        <v>2684683</v>
      </c>
      <c r="AL345" s="59">
        <v>75408928</v>
      </c>
      <c r="AM345" s="59">
        <v>0</v>
      </c>
      <c r="AN345" s="59">
        <v>0</v>
      </c>
      <c r="AO345" s="59">
        <v>0</v>
      </c>
      <c r="AP345" s="59">
        <v>0</v>
      </c>
      <c r="AQ345" s="59">
        <v>18511462</v>
      </c>
      <c r="AR345" s="59">
        <v>20757084</v>
      </c>
      <c r="AS345" s="59">
        <v>6079287</v>
      </c>
      <c r="AT345" s="59">
        <v>1473549</v>
      </c>
      <c r="AU345" s="59">
        <v>13844344</v>
      </c>
      <c r="AV345" s="80">
        <v>0</v>
      </c>
      <c r="AW345" s="79">
        <f t="shared" si="166"/>
        <v>0</v>
      </c>
      <c r="AX345" s="59">
        <v>0</v>
      </c>
      <c r="AY345" s="59">
        <v>0</v>
      </c>
      <c r="AZ345" s="59">
        <v>0</v>
      </c>
      <c r="BA345" s="59">
        <v>0</v>
      </c>
      <c r="BB345" s="59">
        <v>0</v>
      </c>
      <c r="BC345" s="59">
        <v>0</v>
      </c>
      <c r="BD345" s="59">
        <v>0</v>
      </c>
      <c r="BE345" s="59">
        <v>0</v>
      </c>
      <c r="BF345" s="59">
        <v>0</v>
      </c>
      <c r="BG345" s="59">
        <v>0</v>
      </c>
      <c r="BH345" s="59">
        <v>0</v>
      </c>
      <c r="BI345" s="59">
        <v>0</v>
      </c>
      <c r="BJ345" s="59">
        <v>0</v>
      </c>
      <c r="BK345" s="59">
        <v>0</v>
      </c>
      <c r="BL345" s="59">
        <v>0</v>
      </c>
      <c r="BM345" s="139">
        <v>0</v>
      </c>
      <c r="BN345" s="32">
        <f t="shared" si="150"/>
        <v>0</v>
      </c>
      <c r="BO345" s="281"/>
      <c r="BP345" s="4">
        <v>2043270</v>
      </c>
      <c r="BQ345" s="4">
        <v>2988682752</v>
      </c>
      <c r="BR345" s="4">
        <v>2990726144</v>
      </c>
      <c r="BS345" s="4">
        <v>486.70001000000002</v>
      </c>
      <c r="BT345" s="4">
        <v>6907</v>
      </c>
      <c r="BV345" s="175">
        <f t="shared" si="170"/>
        <v>-0.77956432502049922</v>
      </c>
    </row>
    <row r="346" spans="1:74" ht="30" x14ac:dyDescent="0.25">
      <c r="A346" s="76" t="s">
        <v>164</v>
      </c>
      <c r="B346" s="254" t="s">
        <v>150</v>
      </c>
      <c r="C346" s="76">
        <v>1</v>
      </c>
      <c r="D346" s="141">
        <v>2005</v>
      </c>
      <c r="E346" s="77">
        <v>40</v>
      </c>
      <c r="F346" s="59">
        <v>140885008</v>
      </c>
      <c r="G346" s="59">
        <v>0</v>
      </c>
      <c r="H346" s="179">
        <f t="shared" si="159"/>
        <v>0</v>
      </c>
      <c r="I346" s="59">
        <f t="shared" si="167"/>
        <v>140885008</v>
      </c>
      <c r="J346" s="59"/>
      <c r="K346" s="59">
        <f t="shared" si="161"/>
        <v>140885008</v>
      </c>
      <c r="L346" s="59">
        <f t="shared" si="162"/>
        <v>20184.098567335244</v>
      </c>
      <c r="M346" s="59"/>
      <c r="N346" s="59"/>
      <c r="O346" s="59">
        <v>6681509</v>
      </c>
      <c r="P346" s="13">
        <f t="shared" si="163"/>
        <v>4.742526614329326E-2</v>
      </c>
      <c r="Q346" s="59">
        <v>21416004</v>
      </c>
      <c r="R346" s="79">
        <f t="shared" si="164"/>
        <v>0.15201052478202648</v>
      </c>
      <c r="S346" s="82">
        <f t="shared" si="177"/>
        <v>19450694</v>
      </c>
      <c r="T346" s="281">
        <f t="shared" si="169"/>
        <v>2786.6323782234958</v>
      </c>
      <c r="U346" s="281"/>
      <c r="V346" s="131">
        <f t="shared" si="165"/>
        <v>0.13806077932720848</v>
      </c>
      <c r="W346" s="54"/>
      <c r="X346" s="59">
        <v>0</v>
      </c>
      <c r="Y346" s="59">
        <v>0</v>
      </c>
      <c r="Z346" s="59">
        <v>0</v>
      </c>
      <c r="AA346" s="59">
        <v>0</v>
      </c>
      <c r="AB346" s="59">
        <v>0</v>
      </c>
      <c r="AC346" s="59">
        <v>0</v>
      </c>
      <c r="AD346" s="59">
        <v>0</v>
      </c>
      <c r="AE346" s="59">
        <v>0</v>
      </c>
      <c r="AF346" s="59">
        <v>11033987</v>
      </c>
      <c r="AG346" s="59">
        <v>4625315</v>
      </c>
      <c r="AH346" s="59">
        <v>57666088</v>
      </c>
      <c r="AI346" s="59">
        <v>0</v>
      </c>
      <c r="AJ346" s="59">
        <v>628532</v>
      </c>
      <c r="AK346" s="59">
        <v>3905681</v>
      </c>
      <c r="AL346" s="59">
        <v>83218920</v>
      </c>
      <c r="AM346" s="59">
        <v>0</v>
      </c>
      <c r="AN346" s="59">
        <v>0</v>
      </c>
      <c r="AO346" s="59">
        <v>0</v>
      </c>
      <c r="AP346" s="59">
        <v>0</v>
      </c>
      <c r="AQ346" s="59">
        <v>22399968</v>
      </c>
      <c r="AR346" s="59">
        <v>23411816</v>
      </c>
      <c r="AS346" s="59">
        <v>8153882</v>
      </c>
      <c r="AT346" s="59">
        <v>1608228</v>
      </c>
      <c r="AU346" s="59">
        <v>17569392</v>
      </c>
      <c r="AV346" s="80">
        <v>0</v>
      </c>
      <c r="AW346" s="79">
        <f t="shared" si="166"/>
        <v>0</v>
      </c>
      <c r="AX346" s="59">
        <v>0</v>
      </c>
      <c r="AY346" s="59">
        <v>0</v>
      </c>
      <c r="AZ346" s="59">
        <v>0</v>
      </c>
      <c r="BA346" s="59">
        <v>0</v>
      </c>
      <c r="BB346" s="59">
        <v>0</v>
      </c>
      <c r="BC346" s="59">
        <v>0</v>
      </c>
      <c r="BD346" s="59">
        <v>0</v>
      </c>
      <c r="BE346" s="59">
        <v>0</v>
      </c>
      <c r="BF346" s="59">
        <v>0</v>
      </c>
      <c r="BG346" s="59">
        <v>0</v>
      </c>
      <c r="BH346" s="59">
        <v>0</v>
      </c>
      <c r="BI346" s="59">
        <v>0</v>
      </c>
      <c r="BJ346" s="59">
        <v>0</v>
      </c>
      <c r="BK346" s="59">
        <v>0</v>
      </c>
      <c r="BL346" s="59">
        <v>0</v>
      </c>
      <c r="BM346" s="139">
        <v>0</v>
      </c>
      <c r="BN346" s="32">
        <f t="shared" si="150"/>
        <v>0</v>
      </c>
      <c r="BO346" s="281"/>
      <c r="BP346" s="4">
        <v>2008137</v>
      </c>
      <c r="BQ346" s="4">
        <v>3284799232</v>
      </c>
      <c r="BR346" s="4">
        <v>3286807296</v>
      </c>
      <c r="BS346" s="4">
        <v>486.70001000000002</v>
      </c>
      <c r="BT346" s="4">
        <v>6980</v>
      </c>
      <c r="BV346" s="175">
        <f t="shared" si="170"/>
        <v>-0.77430756168677661</v>
      </c>
    </row>
    <row r="347" spans="1:74" ht="17.25" customHeight="1" x14ac:dyDescent="0.25">
      <c r="A347" s="76" t="s">
        <v>164</v>
      </c>
      <c r="B347" s="254" t="s">
        <v>150</v>
      </c>
      <c r="C347" s="76">
        <v>1</v>
      </c>
      <c r="D347" s="142">
        <v>2006</v>
      </c>
      <c r="E347" s="77">
        <v>40</v>
      </c>
      <c r="F347" s="59">
        <v>154443328</v>
      </c>
      <c r="G347" s="59">
        <v>0</v>
      </c>
      <c r="H347" s="179">
        <f t="shared" ref="H347:H371" si="178">G347/I347</f>
        <v>0</v>
      </c>
      <c r="I347" s="59">
        <f t="shared" si="167"/>
        <v>154443328</v>
      </c>
      <c r="J347" s="59"/>
      <c r="K347" s="59">
        <f t="shared" si="161"/>
        <v>147336069</v>
      </c>
      <c r="L347" s="59">
        <f t="shared" si="162"/>
        <v>21108.319340974213</v>
      </c>
      <c r="M347" s="59"/>
      <c r="N347" s="59"/>
      <c r="O347" s="59">
        <v>6558956</v>
      </c>
      <c r="P347" s="13">
        <f t="shared" si="163"/>
        <v>4.2468367426011434E-2</v>
      </c>
      <c r="Q347" s="59">
        <v>21992200</v>
      </c>
      <c r="R347" s="79">
        <f t="shared" si="164"/>
        <v>0.14239656892138455</v>
      </c>
      <c r="S347" s="82">
        <f t="shared" ref="S347:S355" si="179">SUM(W347:AE347)</f>
        <v>20823329</v>
      </c>
      <c r="T347" s="281">
        <f t="shared" si="169"/>
        <v>2983.2849570200574</v>
      </c>
      <c r="U347" s="281"/>
      <c r="V347" s="131">
        <f t="shared" si="165"/>
        <v>0.14133218797903452</v>
      </c>
      <c r="W347" s="126">
        <v>4770156</v>
      </c>
      <c r="Y347" s="126">
        <v>6930325</v>
      </c>
      <c r="AA347" s="126">
        <v>7427013</v>
      </c>
      <c r="AB347" s="126">
        <v>1296013</v>
      </c>
      <c r="AC347" s="126">
        <v>281321</v>
      </c>
      <c r="AD347" s="126">
        <v>106377</v>
      </c>
      <c r="AE347" s="126">
        <v>12124</v>
      </c>
      <c r="AF347" s="59">
        <v>9744535</v>
      </c>
      <c r="AG347" s="59">
        <v>5804378</v>
      </c>
      <c r="AH347" s="59">
        <v>68981808</v>
      </c>
      <c r="AI347" s="59">
        <v>2313591</v>
      </c>
      <c r="AJ347" s="59">
        <v>523383</v>
      </c>
      <c r="AK347" s="59">
        <v>3221475</v>
      </c>
      <c r="AL347" s="59">
        <v>85461512</v>
      </c>
      <c r="AM347" s="126">
        <v>954697</v>
      </c>
      <c r="AN347" s="126">
        <v>1374235</v>
      </c>
      <c r="AO347" s="126">
        <v>3269356</v>
      </c>
      <c r="AP347"/>
      <c r="AQ347" s="59">
        <v>24217300</v>
      </c>
      <c r="AR347" s="59">
        <v>22219146</v>
      </c>
      <c r="AS347" s="59">
        <v>7873316</v>
      </c>
      <c r="AT347" s="59">
        <v>1601812</v>
      </c>
      <c r="AU347" s="59">
        <v>21951612</v>
      </c>
      <c r="AV347" s="27">
        <v>7107259</v>
      </c>
      <c r="AW347" s="79">
        <f t="shared" si="166"/>
        <v>4.3994015323509779E-2</v>
      </c>
      <c r="AX347" s="59">
        <v>0</v>
      </c>
      <c r="AY347" s="59">
        <v>0</v>
      </c>
      <c r="AZ347" s="59">
        <v>0</v>
      </c>
      <c r="BA347" s="59">
        <v>0</v>
      </c>
      <c r="BB347" s="59">
        <v>0</v>
      </c>
      <c r="BC347" s="59">
        <v>0</v>
      </c>
      <c r="BD347" s="59">
        <v>7107259</v>
      </c>
      <c r="BE347" s="59">
        <v>0</v>
      </c>
      <c r="BF347" s="59">
        <v>0</v>
      </c>
      <c r="BG347" s="59">
        <v>0</v>
      </c>
      <c r="BH347" s="59">
        <v>7107259</v>
      </c>
      <c r="BI347" s="59">
        <v>0</v>
      </c>
      <c r="BJ347" s="59">
        <v>0</v>
      </c>
      <c r="BK347" s="59">
        <v>0</v>
      </c>
      <c r="BL347" s="59">
        <v>0</v>
      </c>
      <c r="BM347" s="139">
        <v>0</v>
      </c>
      <c r="BN347" s="32">
        <f t="shared" si="150"/>
        <v>0</v>
      </c>
      <c r="BO347" s="281"/>
      <c r="BP347" s="4">
        <v>1801977</v>
      </c>
      <c r="BQ347" s="4">
        <v>3004092928</v>
      </c>
      <c r="BR347" s="4">
        <v>3005894912</v>
      </c>
      <c r="BS347" s="4">
        <v>488.32999000000001</v>
      </c>
      <c r="BT347" s="4">
        <v>6980</v>
      </c>
      <c r="BV347" s="175">
        <f t="shared" si="170"/>
        <v>-0.77263583720813034</v>
      </c>
    </row>
    <row r="348" spans="1:74" ht="17.25" customHeight="1" x14ac:dyDescent="0.25">
      <c r="A348" s="76" t="s">
        <v>164</v>
      </c>
      <c r="B348" s="254" t="s">
        <v>150</v>
      </c>
      <c r="C348" s="76">
        <v>1</v>
      </c>
      <c r="D348" s="142">
        <v>2007</v>
      </c>
      <c r="E348" s="77">
        <v>40</v>
      </c>
      <c r="F348" s="59">
        <v>151535616</v>
      </c>
      <c r="G348" s="59">
        <v>0</v>
      </c>
      <c r="H348" s="179">
        <f t="shared" si="178"/>
        <v>0</v>
      </c>
      <c r="I348" s="59">
        <f t="shared" si="167"/>
        <v>151535616</v>
      </c>
      <c r="J348" s="59"/>
      <c r="K348" s="59">
        <f t="shared" si="161"/>
        <v>141013002</v>
      </c>
      <c r="L348" s="59">
        <f t="shared" si="162"/>
        <v>20202.435816618912</v>
      </c>
      <c r="M348" s="59"/>
      <c r="N348" s="59"/>
      <c r="O348" s="59">
        <v>6319517</v>
      </c>
      <c r="P348" s="13">
        <f t="shared" si="163"/>
        <v>4.1703179535034191E-2</v>
      </c>
      <c r="Q348" s="59">
        <v>22480836</v>
      </c>
      <c r="R348" s="79">
        <f t="shared" si="164"/>
        <v>0.14835348014819169</v>
      </c>
      <c r="S348" s="82">
        <f t="shared" si="179"/>
        <v>20051217</v>
      </c>
      <c r="T348" s="281">
        <f t="shared" si="169"/>
        <v>2872.6671919770774</v>
      </c>
      <c r="U348" s="281"/>
      <c r="V348" s="131">
        <f t="shared" si="165"/>
        <v>0.14219410065463325</v>
      </c>
      <c r="W348" s="126">
        <v>0</v>
      </c>
      <c r="Y348" s="126">
        <v>9219710</v>
      </c>
      <c r="AA348" s="126">
        <v>6567642</v>
      </c>
      <c r="AB348" s="126">
        <v>2203373</v>
      </c>
      <c r="AC348" s="126">
        <v>418721</v>
      </c>
      <c r="AD348" s="126">
        <v>80615</v>
      </c>
      <c r="AE348" s="126">
        <v>1561156</v>
      </c>
      <c r="AF348" s="59">
        <v>10101679</v>
      </c>
      <c r="AG348" s="59">
        <v>6976444</v>
      </c>
      <c r="AH348" s="59">
        <v>65805256</v>
      </c>
      <c r="AI348" s="59">
        <v>2939923</v>
      </c>
      <c r="AJ348" s="59">
        <v>731173</v>
      </c>
      <c r="AK348" s="59">
        <v>4552623</v>
      </c>
      <c r="AL348" s="59">
        <v>85730352</v>
      </c>
      <c r="AM348" s="126">
        <v>1006941</v>
      </c>
      <c r="AN348" s="126">
        <v>1147267</v>
      </c>
      <c r="AO348" s="126">
        <v>5147373</v>
      </c>
      <c r="AP348"/>
      <c r="AQ348" s="59">
        <v>24310164</v>
      </c>
      <c r="AR348" s="59">
        <v>21337664</v>
      </c>
      <c r="AS348" s="59">
        <v>7076897</v>
      </c>
      <c r="AT348" s="59">
        <v>1735768</v>
      </c>
      <c r="AU348" s="59">
        <v>15620125</v>
      </c>
      <c r="AV348" s="27">
        <v>10522614</v>
      </c>
      <c r="AW348" s="79">
        <f t="shared" si="166"/>
        <v>6.4931068295636704E-2</v>
      </c>
      <c r="AX348" s="59">
        <v>0</v>
      </c>
      <c r="AY348" s="59">
        <v>0</v>
      </c>
      <c r="AZ348" s="59">
        <v>0</v>
      </c>
      <c r="BA348" s="59">
        <v>0</v>
      </c>
      <c r="BB348" s="59">
        <v>0</v>
      </c>
      <c r="BC348" s="59">
        <v>0</v>
      </c>
      <c r="BD348" s="59">
        <v>10522614</v>
      </c>
      <c r="BE348" s="59">
        <v>0</v>
      </c>
      <c r="BF348" s="59">
        <v>0</v>
      </c>
      <c r="BG348" s="59">
        <v>0</v>
      </c>
      <c r="BH348" s="59">
        <v>10522614</v>
      </c>
      <c r="BI348" s="59">
        <v>0</v>
      </c>
      <c r="BJ348" s="59">
        <v>0</v>
      </c>
      <c r="BK348" s="59">
        <v>0</v>
      </c>
      <c r="BL348" s="59">
        <v>0</v>
      </c>
      <c r="BM348" s="139">
        <v>0</v>
      </c>
      <c r="BN348" s="32">
        <f t="shared" si="150"/>
        <v>0</v>
      </c>
      <c r="BO348" s="281"/>
      <c r="BP348" s="4">
        <v>1643452</v>
      </c>
      <c r="BQ348" s="4">
        <v>2980915968</v>
      </c>
      <c r="BR348" s="4">
        <v>2982559232</v>
      </c>
      <c r="BS348" s="4">
        <v>491.35001</v>
      </c>
      <c r="BT348" s="4">
        <v>6980</v>
      </c>
      <c r="BV348" s="175">
        <f t="shared" si="170"/>
        <v>-0.76955316779948646</v>
      </c>
    </row>
    <row r="349" spans="1:74" ht="17.25" customHeight="1" x14ac:dyDescent="0.25">
      <c r="A349" s="76" t="s">
        <v>164</v>
      </c>
      <c r="B349" s="254" t="s">
        <v>150</v>
      </c>
      <c r="C349" s="76">
        <v>1</v>
      </c>
      <c r="D349" s="142">
        <v>2008</v>
      </c>
      <c r="E349" s="77">
        <v>40</v>
      </c>
      <c r="F349" s="59">
        <v>165224960</v>
      </c>
      <c r="G349" s="59">
        <v>0</v>
      </c>
      <c r="H349" s="179">
        <f t="shared" si="178"/>
        <v>0</v>
      </c>
      <c r="I349" s="59">
        <f t="shared" si="167"/>
        <v>165224960</v>
      </c>
      <c r="J349" s="59"/>
      <c r="K349" s="59">
        <f t="shared" si="161"/>
        <v>153678405</v>
      </c>
      <c r="L349" s="59">
        <f t="shared" si="162"/>
        <v>21311.663430869507</v>
      </c>
      <c r="M349" s="59"/>
      <c r="N349" s="59"/>
      <c r="O349" s="59">
        <v>6395354</v>
      </c>
      <c r="P349" s="13">
        <f t="shared" si="163"/>
        <v>3.8706948393269394E-2</v>
      </c>
      <c r="Q349" s="59">
        <v>22732640</v>
      </c>
      <c r="R349" s="79">
        <f t="shared" si="164"/>
        <v>0.13758599185014178</v>
      </c>
      <c r="S349" s="82">
        <f t="shared" si="179"/>
        <v>21079170</v>
      </c>
      <c r="T349" s="281">
        <f t="shared" si="169"/>
        <v>2923.1965053390654</v>
      </c>
      <c r="U349" s="281"/>
      <c r="V349" s="131">
        <f t="shared" si="165"/>
        <v>0.1371641643469686</v>
      </c>
      <c r="W349" s="126">
        <v>209</v>
      </c>
      <c r="Y349" s="126">
        <v>9455833</v>
      </c>
      <c r="AA349" s="126">
        <v>6749366</v>
      </c>
      <c r="AB349" s="126">
        <v>2160089</v>
      </c>
      <c r="AC349" s="126">
        <v>468308</v>
      </c>
      <c r="AD349" s="126">
        <v>53944</v>
      </c>
      <c r="AE349" s="126">
        <v>2191421</v>
      </c>
      <c r="AF349" s="59">
        <v>10338806</v>
      </c>
      <c r="AG349" s="59">
        <v>7141135</v>
      </c>
      <c r="AH349" s="59">
        <v>77488928</v>
      </c>
      <c r="AI349" s="59">
        <v>3487351</v>
      </c>
      <c r="AJ349" s="59">
        <v>740168</v>
      </c>
      <c r="AK349" s="59">
        <v>4213685</v>
      </c>
      <c r="AL349" s="59">
        <v>87736032</v>
      </c>
      <c r="AM349" s="126">
        <v>689489</v>
      </c>
      <c r="AN349" s="126">
        <v>2009741</v>
      </c>
      <c r="AO349" s="126">
        <v>5649044</v>
      </c>
      <c r="AP349"/>
      <c r="AQ349" s="59">
        <v>24481460</v>
      </c>
      <c r="AR349" s="59">
        <v>24001600</v>
      </c>
      <c r="AS349" s="59">
        <v>10467764</v>
      </c>
      <c r="AT349" s="59">
        <v>1968439</v>
      </c>
      <c r="AU349" s="59">
        <v>19829120</v>
      </c>
      <c r="AV349" s="27">
        <v>11546555</v>
      </c>
      <c r="AW349" s="79">
        <f t="shared" si="166"/>
        <v>6.5319092841400375E-2</v>
      </c>
      <c r="AX349" s="59">
        <v>0</v>
      </c>
      <c r="AY349" s="59">
        <v>0</v>
      </c>
      <c r="AZ349" s="59">
        <v>0</v>
      </c>
      <c r="BA349" s="59">
        <v>0</v>
      </c>
      <c r="BB349" s="59">
        <v>0</v>
      </c>
      <c r="BC349" s="59">
        <v>0</v>
      </c>
      <c r="BD349" s="59">
        <v>11546555</v>
      </c>
      <c r="BE349" s="59">
        <v>0</v>
      </c>
      <c r="BF349" s="59">
        <v>0</v>
      </c>
      <c r="BG349" s="59">
        <v>0</v>
      </c>
      <c r="BH349" s="59">
        <v>11546555</v>
      </c>
      <c r="BI349" s="59">
        <v>0</v>
      </c>
      <c r="BJ349" s="59">
        <v>0</v>
      </c>
      <c r="BK349" s="59">
        <v>0</v>
      </c>
      <c r="BL349" s="59">
        <v>0</v>
      </c>
      <c r="BM349" s="139">
        <v>0</v>
      </c>
      <c r="BN349" s="32">
        <f t="shared" si="150"/>
        <v>0</v>
      </c>
      <c r="BO349" s="281"/>
      <c r="BP349" s="4">
        <v>1733190</v>
      </c>
      <c r="BQ349" s="4">
        <v>3149581568</v>
      </c>
      <c r="BR349" s="4">
        <v>3151314688</v>
      </c>
      <c r="BS349" s="4">
        <v>493.66</v>
      </c>
      <c r="BT349" s="4">
        <v>7211</v>
      </c>
      <c r="BV349" s="175">
        <f t="shared" si="170"/>
        <v>-0.75092865923979035</v>
      </c>
    </row>
    <row r="350" spans="1:74" ht="17.25" customHeight="1" x14ac:dyDescent="0.25">
      <c r="A350" s="76" t="s">
        <v>164</v>
      </c>
      <c r="B350" s="254" t="s">
        <v>150</v>
      </c>
      <c r="C350" s="76">
        <v>1</v>
      </c>
      <c r="D350" s="142">
        <v>2009</v>
      </c>
      <c r="E350" s="77">
        <v>40</v>
      </c>
      <c r="F350" s="59">
        <v>166182384</v>
      </c>
      <c r="G350" s="59">
        <v>0</v>
      </c>
      <c r="H350" s="179">
        <f t="shared" si="178"/>
        <v>0</v>
      </c>
      <c r="I350" s="59">
        <f t="shared" si="167"/>
        <v>166182384</v>
      </c>
      <c r="J350" s="59"/>
      <c r="K350" s="59">
        <f t="shared" si="161"/>
        <v>156235645</v>
      </c>
      <c r="L350" s="59">
        <f t="shared" si="162"/>
        <v>21666.293856607961</v>
      </c>
      <c r="M350" s="59"/>
      <c r="N350" s="59"/>
      <c r="O350" s="59">
        <v>9310235</v>
      </c>
      <c r="P350" s="13">
        <f t="shared" si="163"/>
        <v>5.6024199291785343E-2</v>
      </c>
      <c r="Q350" s="59">
        <v>22505804</v>
      </c>
      <c r="R350" s="79">
        <f t="shared" si="164"/>
        <v>0.13542833757878933</v>
      </c>
      <c r="S350" s="82">
        <f t="shared" si="179"/>
        <v>21220626</v>
      </c>
      <c r="T350" s="281">
        <f t="shared" si="169"/>
        <v>2942.8132020524199</v>
      </c>
      <c r="U350" s="281"/>
      <c r="V350" s="131">
        <f t="shared" si="165"/>
        <v>0.13582448486707371</v>
      </c>
      <c r="W350" s="126">
        <v>0</v>
      </c>
      <c r="Y350" s="126">
        <v>10209681</v>
      </c>
      <c r="AA350" s="126">
        <v>5943633</v>
      </c>
      <c r="AB350" s="126">
        <v>2205163</v>
      </c>
      <c r="AC350" s="126">
        <v>449071</v>
      </c>
      <c r="AD350" s="126">
        <v>156748</v>
      </c>
      <c r="AE350" s="126">
        <v>2256330</v>
      </c>
      <c r="AF350" s="59">
        <v>11209153</v>
      </c>
      <c r="AG350" s="59">
        <v>7100853</v>
      </c>
      <c r="AH350" s="59">
        <v>72748288</v>
      </c>
      <c r="AI350" s="59">
        <v>3813410</v>
      </c>
      <c r="AJ350" s="59">
        <v>781452</v>
      </c>
      <c r="AK350" s="59">
        <v>6291241</v>
      </c>
      <c r="AL350" s="59">
        <v>93434088</v>
      </c>
      <c r="AM350" s="126">
        <v>740320</v>
      </c>
      <c r="AN350" s="126">
        <v>2428035</v>
      </c>
      <c r="AO350" s="126">
        <v>5422627</v>
      </c>
      <c r="AP350"/>
      <c r="AQ350" s="59">
        <v>27061364</v>
      </c>
      <c r="AR350" s="59">
        <v>20950924</v>
      </c>
      <c r="AS350" s="59">
        <v>10503600</v>
      </c>
      <c r="AT350" s="59">
        <v>1345455</v>
      </c>
      <c r="AU350" s="59">
        <v>15497279</v>
      </c>
      <c r="AV350" s="27">
        <v>9946739</v>
      </c>
      <c r="AW350" s="79">
        <f t="shared" si="166"/>
        <v>5.6474130061954605E-2</v>
      </c>
      <c r="AX350" s="59">
        <v>0</v>
      </c>
      <c r="AY350" s="59">
        <v>0</v>
      </c>
      <c r="AZ350" s="59">
        <v>0</v>
      </c>
      <c r="BA350" s="59">
        <v>0</v>
      </c>
      <c r="BB350" s="59">
        <v>0</v>
      </c>
      <c r="BC350" s="59">
        <v>0</v>
      </c>
      <c r="BD350" s="59">
        <v>9946739</v>
      </c>
      <c r="BE350" s="59">
        <v>0</v>
      </c>
      <c r="BF350" s="59">
        <v>0</v>
      </c>
      <c r="BG350" s="59">
        <v>0</v>
      </c>
      <c r="BH350" s="59">
        <v>9946739</v>
      </c>
      <c r="BI350" s="59">
        <v>0</v>
      </c>
      <c r="BJ350" s="59">
        <v>0</v>
      </c>
      <c r="BK350" s="59">
        <v>0</v>
      </c>
      <c r="BL350" s="59">
        <v>0</v>
      </c>
      <c r="BM350" s="139">
        <v>0</v>
      </c>
      <c r="BN350" s="32">
        <f t="shared" si="150"/>
        <v>0</v>
      </c>
      <c r="BO350" s="281"/>
      <c r="BP350" s="4">
        <v>1591249</v>
      </c>
      <c r="BQ350" s="4">
        <v>2673767424</v>
      </c>
      <c r="BR350" s="4">
        <v>2675358720</v>
      </c>
      <c r="BS350" s="4">
        <v>494.47</v>
      </c>
      <c r="BT350" s="4">
        <v>7211</v>
      </c>
      <c r="BV350" s="175">
        <f t="shared" si="170"/>
        <v>-0.75010892885873859</v>
      </c>
    </row>
    <row r="351" spans="1:74" ht="17.25" customHeight="1" x14ac:dyDescent="0.25">
      <c r="A351" s="76" t="s">
        <v>164</v>
      </c>
      <c r="B351" s="254" t="s">
        <v>150</v>
      </c>
      <c r="C351" s="76">
        <v>1</v>
      </c>
      <c r="D351" s="142">
        <v>2010</v>
      </c>
      <c r="E351" s="77">
        <v>40</v>
      </c>
      <c r="F351" s="59">
        <v>171530656</v>
      </c>
      <c r="G351" s="59">
        <v>0</v>
      </c>
      <c r="H351" s="179">
        <f t="shared" si="178"/>
        <v>0</v>
      </c>
      <c r="I351" s="59">
        <f t="shared" si="167"/>
        <v>171530656</v>
      </c>
      <c r="J351" s="59"/>
      <c r="K351" s="59">
        <f t="shared" si="161"/>
        <v>171530656</v>
      </c>
      <c r="L351" s="59">
        <f t="shared" si="162"/>
        <v>23787.360421578145</v>
      </c>
      <c r="M351" s="59"/>
      <c r="N351" s="59"/>
      <c r="O351" s="59">
        <v>15320528</v>
      </c>
      <c r="P351" s="13">
        <f t="shared" si="163"/>
        <v>8.9316559251076386E-2</v>
      </c>
      <c r="Q351" s="59">
        <v>23034514</v>
      </c>
      <c r="R351" s="79">
        <f t="shared" si="164"/>
        <v>0.13428803070630127</v>
      </c>
      <c r="S351" s="132">
        <f t="shared" si="179"/>
        <v>24127362</v>
      </c>
      <c r="T351" s="281">
        <f t="shared" si="169"/>
        <v>3345.910691998336</v>
      </c>
      <c r="U351" s="281"/>
      <c r="V351" s="131">
        <f t="shared" si="165"/>
        <v>0.14065918339401676</v>
      </c>
      <c r="W351" s="4"/>
      <c r="Y351" s="126">
        <v>10093827</v>
      </c>
      <c r="AA351" s="126">
        <v>8013264</v>
      </c>
      <c r="AB351" s="126">
        <v>2873227</v>
      </c>
      <c r="AC351" s="126">
        <v>407393</v>
      </c>
      <c r="AD351" s="126">
        <v>169235</v>
      </c>
      <c r="AE351" s="126">
        <v>2570416</v>
      </c>
      <c r="AF351" s="59">
        <v>11460184</v>
      </c>
      <c r="AG351" s="59">
        <v>6049174</v>
      </c>
      <c r="AH351" s="59">
        <v>66703520</v>
      </c>
      <c r="AI351" s="59">
        <v>3091827</v>
      </c>
      <c r="AJ351" s="59">
        <v>740844</v>
      </c>
      <c r="AK351" s="59">
        <v>4896888</v>
      </c>
      <c r="AL351" s="59">
        <v>95958840</v>
      </c>
      <c r="AM351" s="126">
        <v>778335</v>
      </c>
      <c r="AN351" s="126">
        <v>1886267</v>
      </c>
      <c r="AO351" s="126">
        <v>5745503</v>
      </c>
      <c r="AP351"/>
      <c r="AQ351" s="59">
        <v>28872072</v>
      </c>
      <c r="AR351" s="59">
        <v>18377428</v>
      </c>
      <c r="AS351" s="59">
        <v>16633230</v>
      </c>
      <c r="AT351" s="59">
        <v>1271643</v>
      </c>
      <c r="AU351" s="59">
        <v>17654972</v>
      </c>
      <c r="AV351" s="27">
        <v>0</v>
      </c>
      <c r="AW351" s="79">
        <f t="shared" si="166"/>
        <v>0</v>
      </c>
      <c r="AX351" s="59">
        <v>0</v>
      </c>
      <c r="AY351" s="59">
        <v>0</v>
      </c>
      <c r="AZ351" s="59">
        <v>0</v>
      </c>
      <c r="BA351" s="59">
        <v>0</v>
      </c>
      <c r="BB351" s="59">
        <v>0</v>
      </c>
      <c r="BC351" s="59">
        <v>0</v>
      </c>
      <c r="BD351" s="59">
        <v>0</v>
      </c>
      <c r="BE351" s="59">
        <v>0</v>
      </c>
      <c r="BF351" s="59">
        <v>0</v>
      </c>
      <c r="BG351" s="59">
        <v>0</v>
      </c>
      <c r="BH351" s="59">
        <v>0</v>
      </c>
      <c r="BI351" s="59">
        <v>0</v>
      </c>
      <c r="BJ351" s="59">
        <v>0</v>
      </c>
      <c r="BK351" s="59">
        <v>0</v>
      </c>
      <c r="BL351" s="59">
        <v>0</v>
      </c>
      <c r="BM351" s="139">
        <v>0</v>
      </c>
      <c r="BN351" s="32">
        <f t="shared" si="150"/>
        <v>0</v>
      </c>
      <c r="BO351" s="281"/>
      <c r="BP351" s="4">
        <v>1433176</v>
      </c>
      <c r="BQ351" s="4">
        <v>2650128128</v>
      </c>
      <c r="BR351" s="4">
        <v>2651561216</v>
      </c>
      <c r="BS351" s="4">
        <v>504.62</v>
      </c>
      <c r="BT351" s="4">
        <v>7211</v>
      </c>
      <c r="BV351" s="175">
        <f t="shared" si="170"/>
        <v>-0.73994933441146227</v>
      </c>
    </row>
    <row r="352" spans="1:74" ht="17.25" customHeight="1" x14ac:dyDescent="0.25">
      <c r="A352" s="76" t="s">
        <v>164</v>
      </c>
      <c r="B352" s="254" t="s">
        <v>150</v>
      </c>
      <c r="C352" s="76">
        <v>1</v>
      </c>
      <c r="D352" s="142">
        <v>2011</v>
      </c>
      <c r="E352" s="77">
        <v>40</v>
      </c>
      <c r="F352" s="59">
        <v>171343312</v>
      </c>
      <c r="G352" s="59">
        <v>0</v>
      </c>
      <c r="H352" s="179">
        <f t="shared" si="178"/>
        <v>0</v>
      </c>
      <c r="I352" s="59">
        <f t="shared" si="167"/>
        <v>171343312</v>
      </c>
      <c r="J352" s="59"/>
      <c r="K352" s="59">
        <f t="shared" si="161"/>
        <v>171343312</v>
      </c>
      <c r="L352" s="59">
        <f t="shared" si="162"/>
        <v>23761.380113715157</v>
      </c>
      <c r="M352" s="59"/>
      <c r="N352" s="59"/>
      <c r="O352" s="59">
        <v>14891356</v>
      </c>
      <c r="P352" s="13">
        <f t="shared" si="163"/>
        <v>8.6909467467279955E-2</v>
      </c>
      <c r="Q352" s="59">
        <v>23611184</v>
      </c>
      <c r="R352" s="79">
        <f t="shared" si="164"/>
        <v>0.13780044125679092</v>
      </c>
      <c r="S352" s="82">
        <f t="shared" si="179"/>
        <v>24106042</v>
      </c>
      <c r="T352" s="281">
        <f t="shared" si="169"/>
        <v>3342.9540979059771</v>
      </c>
      <c r="U352" s="281"/>
      <c r="V352" s="131">
        <f t="shared" si="165"/>
        <v>0.140688549314373</v>
      </c>
      <c r="W352" s="126">
        <v>24106042</v>
      </c>
      <c r="AF352" s="59">
        <v>12134752</v>
      </c>
      <c r="AG352" s="59">
        <v>6155786</v>
      </c>
      <c r="AH352" s="59">
        <v>66376288</v>
      </c>
      <c r="AI352" s="59">
        <v>3318600</v>
      </c>
      <c r="AJ352" s="59">
        <v>720246</v>
      </c>
      <c r="AK352" s="59">
        <v>3785811</v>
      </c>
      <c r="AL352" s="59">
        <v>104967024</v>
      </c>
      <c r="AP352"/>
      <c r="AQ352" s="59">
        <v>28146364</v>
      </c>
      <c r="AR352" s="59">
        <v>19408676</v>
      </c>
      <c r="AS352" s="59">
        <v>16548003</v>
      </c>
      <c r="AT352" s="59">
        <v>1357078</v>
      </c>
      <c r="AU352" s="59">
        <v>17159414</v>
      </c>
      <c r="AV352" s="27">
        <v>0</v>
      </c>
      <c r="AW352" s="79">
        <f t="shared" si="166"/>
        <v>0</v>
      </c>
      <c r="AX352" s="59">
        <v>0</v>
      </c>
      <c r="AY352" s="59">
        <v>0</v>
      </c>
      <c r="AZ352" s="59">
        <v>0</v>
      </c>
      <c r="BA352" s="59">
        <v>0</v>
      </c>
      <c r="BB352" s="59">
        <v>0</v>
      </c>
      <c r="BC352" s="59">
        <v>0</v>
      </c>
      <c r="BD352" s="59">
        <v>0</v>
      </c>
      <c r="BE352" s="59">
        <v>0</v>
      </c>
      <c r="BF352" s="59">
        <v>0</v>
      </c>
      <c r="BG352" s="59">
        <v>0</v>
      </c>
      <c r="BH352" s="59">
        <v>0</v>
      </c>
      <c r="BI352" s="59">
        <v>0</v>
      </c>
      <c r="BJ352" s="59">
        <v>0</v>
      </c>
      <c r="BK352" s="59">
        <v>0</v>
      </c>
      <c r="BL352" s="59">
        <v>0</v>
      </c>
      <c r="BM352" s="139">
        <v>0</v>
      </c>
      <c r="BN352" s="32">
        <f t="shared" si="150"/>
        <v>0</v>
      </c>
      <c r="BO352" s="281"/>
      <c r="BP352" s="4">
        <v>1436675</v>
      </c>
      <c r="BQ352" s="4">
        <v>2290447872</v>
      </c>
      <c r="BR352" s="4">
        <v>2291884544</v>
      </c>
      <c r="BS352" s="4">
        <v>504.62</v>
      </c>
      <c r="BT352" s="4">
        <v>7211</v>
      </c>
      <c r="BV352" s="175">
        <f t="shared" si="170"/>
        <v>-0.73994933441146227</v>
      </c>
    </row>
    <row r="353" spans="1:74" ht="17.25" customHeight="1" x14ac:dyDescent="0.25">
      <c r="A353" s="76" t="s">
        <v>164</v>
      </c>
      <c r="B353" s="254" t="s">
        <v>150</v>
      </c>
      <c r="C353" s="76">
        <v>1</v>
      </c>
      <c r="D353" s="142">
        <v>2012</v>
      </c>
      <c r="E353" s="77">
        <v>40</v>
      </c>
      <c r="F353" s="59">
        <v>166185136</v>
      </c>
      <c r="G353" s="59">
        <v>0</v>
      </c>
      <c r="H353" s="179">
        <f t="shared" si="178"/>
        <v>0</v>
      </c>
      <c r="I353" s="59">
        <f t="shared" si="167"/>
        <v>166185136</v>
      </c>
      <c r="J353" s="59"/>
      <c r="K353" s="59">
        <f t="shared" si="161"/>
        <v>166185136</v>
      </c>
      <c r="L353" s="59">
        <f t="shared" si="162"/>
        <v>23046.059631119122</v>
      </c>
      <c r="M353" s="59"/>
      <c r="N353" s="59"/>
      <c r="O353" s="59">
        <v>14751855</v>
      </c>
      <c r="P353" s="13">
        <f t="shared" si="163"/>
        <v>8.8767595917844305E-2</v>
      </c>
      <c r="Q353" s="59">
        <v>13564075</v>
      </c>
      <c r="R353" s="79">
        <f t="shared" si="164"/>
        <v>8.1620265966506178E-2</v>
      </c>
      <c r="S353" s="82">
        <f t="shared" si="179"/>
        <v>23641970</v>
      </c>
      <c r="T353" s="281">
        <f t="shared" si="169"/>
        <v>3278.5979753154902</v>
      </c>
      <c r="U353" s="281"/>
      <c r="V353" s="131">
        <f t="shared" si="165"/>
        <v>0.14226284353132521</v>
      </c>
      <c r="W353" s="4"/>
      <c r="X353" s="126">
        <v>23641970</v>
      </c>
      <c r="AF353" s="59">
        <v>12127662</v>
      </c>
      <c r="AG353" s="59">
        <v>8542507</v>
      </c>
      <c r="AH353" s="59">
        <v>71789816</v>
      </c>
      <c r="AI353" s="59">
        <v>3285086</v>
      </c>
      <c r="AJ353" s="59">
        <v>662229</v>
      </c>
      <c r="AK353" s="59">
        <v>4233242</v>
      </c>
      <c r="AL353" s="59">
        <v>94395328</v>
      </c>
      <c r="AP353"/>
      <c r="AQ353" s="59">
        <v>27377892</v>
      </c>
      <c r="AR353" s="59">
        <v>20492520</v>
      </c>
      <c r="AS353" s="59">
        <v>17995950</v>
      </c>
      <c r="AT353" s="59">
        <v>2269643</v>
      </c>
      <c r="AU353" s="59">
        <v>17240512</v>
      </c>
      <c r="AV353" s="27">
        <v>0</v>
      </c>
      <c r="AW353" s="79">
        <f t="shared" si="166"/>
        <v>0</v>
      </c>
      <c r="AX353" s="59">
        <v>0</v>
      </c>
      <c r="AY353" s="59">
        <v>0</v>
      </c>
      <c r="AZ353" s="59">
        <v>0</v>
      </c>
      <c r="BA353" s="59">
        <v>0</v>
      </c>
      <c r="BB353" s="59">
        <v>0</v>
      </c>
      <c r="BC353" s="59">
        <v>0</v>
      </c>
      <c r="BD353" s="59">
        <v>0</v>
      </c>
      <c r="BE353" s="59">
        <v>0</v>
      </c>
      <c r="BF353" s="59">
        <v>0</v>
      </c>
      <c r="BG353" s="59">
        <v>0</v>
      </c>
      <c r="BH353" s="59">
        <v>0</v>
      </c>
      <c r="BI353" s="59">
        <v>0</v>
      </c>
      <c r="BJ353" s="59">
        <v>0</v>
      </c>
      <c r="BK353" s="59">
        <v>0</v>
      </c>
      <c r="BL353" s="59">
        <v>0</v>
      </c>
      <c r="BM353" s="139">
        <v>1191913</v>
      </c>
      <c r="BN353" s="32">
        <f t="shared" si="150"/>
        <v>165.29094439051448</v>
      </c>
      <c r="BO353" s="281"/>
      <c r="BP353" s="4">
        <v>0</v>
      </c>
      <c r="BQ353" s="4">
        <v>1972426112</v>
      </c>
      <c r="BR353" s="4">
        <v>1973618048</v>
      </c>
      <c r="BS353" s="4">
        <v>504.62</v>
      </c>
      <c r="BT353" s="4">
        <v>7211</v>
      </c>
      <c r="BV353" s="175">
        <f t="shared" si="170"/>
        <v>-0.73994933441146227</v>
      </c>
    </row>
    <row r="354" spans="1:74" ht="17.25" customHeight="1" x14ac:dyDescent="0.25">
      <c r="A354" s="76" t="s">
        <v>164</v>
      </c>
      <c r="B354" s="254" t="s">
        <v>150</v>
      </c>
      <c r="C354" s="76">
        <v>1</v>
      </c>
      <c r="D354" s="142">
        <v>2013</v>
      </c>
      <c r="E354" s="77">
        <v>40</v>
      </c>
      <c r="F354" s="59">
        <v>149147712</v>
      </c>
      <c r="G354" s="59">
        <v>0</v>
      </c>
      <c r="H354" s="179">
        <f t="shared" si="178"/>
        <v>0</v>
      </c>
      <c r="I354" s="59">
        <f t="shared" si="167"/>
        <v>149147712</v>
      </c>
      <c r="J354" s="59"/>
      <c r="K354" s="59">
        <f t="shared" si="161"/>
        <v>149147712</v>
      </c>
      <c r="L354" s="59">
        <f t="shared" si="162"/>
        <v>20683.360421578145</v>
      </c>
      <c r="M354" s="59"/>
      <c r="N354" s="59"/>
      <c r="O354" s="59">
        <v>14842062</v>
      </c>
      <c r="P354" s="13">
        <f t="shared" si="163"/>
        <v>9.9512502075794498E-2</v>
      </c>
      <c r="Q354" s="59">
        <v>9493495</v>
      </c>
      <c r="R354" s="79">
        <f t="shared" si="164"/>
        <v>6.3651630136974544E-2</v>
      </c>
      <c r="S354" s="82">
        <f t="shared" si="179"/>
        <v>25596332</v>
      </c>
      <c r="T354" s="281">
        <f t="shared" si="169"/>
        <v>3549.6230758563306</v>
      </c>
      <c r="U354" s="281"/>
      <c r="V354" s="131">
        <f t="shared" si="165"/>
        <v>0.17161732926885262</v>
      </c>
      <c r="W354" s="4"/>
      <c r="X354" s="126">
        <v>25596332</v>
      </c>
      <c r="AF354" s="59">
        <v>10335799</v>
      </c>
      <c r="AG354" s="59">
        <v>7934100</v>
      </c>
      <c r="AH354" s="59">
        <v>62719668</v>
      </c>
      <c r="AI354" s="59">
        <v>3044289</v>
      </c>
      <c r="AJ354" s="59">
        <v>527419</v>
      </c>
      <c r="AK354" s="59">
        <v>4444395</v>
      </c>
      <c r="AL354" s="59">
        <v>86428032</v>
      </c>
      <c r="AP354"/>
      <c r="AQ354" s="59">
        <v>24839934</v>
      </c>
      <c r="AR354" s="59">
        <v>16640567</v>
      </c>
      <c r="AS354" s="59">
        <v>15057622</v>
      </c>
      <c r="AT354" s="59">
        <v>792994</v>
      </c>
      <c r="AU354" s="59">
        <v>15598696</v>
      </c>
      <c r="AV354" s="27">
        <v>0</v>
      </c>
      <c r="AW354" s="79">
        <f t="shared" si="166"/>
        <v>0</v>
      </c>
      <c r="AX354" s="59">
        <v>0</v>
      </c>
      <c r="AY354" s="59">
        <v>0</v>
      </c>
      <c r="AZ354" s="59">
        <v>0</v>
      </c>
      <c r="BA354" s="59">
        <v>0</v>
      </c>
      <c r="BB354" s="59">
        <v>0</v>
      </c>
      <c r="BC354" s="59">
        <v>0</v>
      </c>
      <c r="BD354" s="59">
        <v>0</v>
      </c>
      <c r="BE354" s="59">
        <v>0</v>
      </c>
      <c r="BF354" s="59">
        <v>0</v>
      </c>
      <c r="BG354" s="59">
        <v>0</v>
      </c>
      <c r="BH354" s="59">
        <v>0</v>
      </c>
      <c r="BI354" s="59">
        <v>0</v>
      </c>
      <c r="BJ354" s="59">
        <v>0</v>
      </c>
      <c r="BK354" s="59">
        <v>0</v>
      </c>
      <c r="BL354" s="59">
        <v>0</v>
      </c>
      <c r="BM354" s="139">
        <v>783755</v>
      </c>
      <c r="BN354" s="32">
        <f t="shared" si="150"/>
        <v>108.68880876438774</v>
      </c>
      <c r="BO354" s="281"/>
      <c r="BP354" s="4">
        <v>0</v>
      </c>
      <c r="BQ354" s="4">
        <v>2003399680</v>
      </c>
      <c r="BR354" s="4">
        <v>2004183424</v>
      </c>
      <c r="BS354" s="4">
        <v>504.62</v>
      </c>
      <c r="BT354" s="4">
        <v>7211</v>
      </c>
      <c r="BV354" s="175">
        <f t="shared" si="170"/>
        <v>-0.73994933441146227</v>
      </c>
    </row>
    <row r="355" spans="1:74" ht="17.25" customHeight="1" x14ac:dyDescent="0.25">
      <c r="A355" s="76" t="s">
        <v>164</v>
      </c>
      <c r="B355" s="254" t="s">
        <v>150</v>
      </c>
      <c r="C355" s="76">
        <v>1</v>
      </c>
      <c r="D355" s="142">
        <v>2014</v>
      </c>
      <c r="E355" s="77">
        <v>40</v>
      </c>
      <c r="F355" s="59">
        <v>134740848</v>
      </c>
      <c r="G355" s="59">
        <v>0</v>
      </c>
      <c r="H355" s="179">
        <f t="shared" si="178"/>
        <v>0</v>
      </c>
      <c r="I355" s="59">
        <f t="shared" si="167"/>
        <v>134740848</v>
      </c>
      <c r="J355" s="59"/>
      <c r="K355" s="59">
        <f t="shared" si="161"/>
        <v>123825076</v>
      </c>
      <c r="L355" s="59">
        <f t="shared" si="162"/>
        <v>17171.692691720982</v>
      </c>
      <c r="M355" s="59"/>
      <c r="N355" s="59"/>
      <c r="O355" s="59">
        <v>3530722</v>
      </c>
      <c r="P355" s="13">
        <f t="shared" si="163"/>
        <v>2.6203798272072622E-2</v>
      </c>
      <c r="Q355" s="59">
        <v>8976635</v>
      </c>
      <c r="R355" s="79">
        <f t="shared" si="164"/>
        <v>6.6621482150683808E-2</v>
      </c>
      <c r="S355" s="82">
        <f t="shared" si="179"/>
        <v>22081285</v>
      </c>
      <c r="T355" s="281">
        <f t="shared" si="169"/>
        <v>3062.1668284565249</v>
      </c>
      <c r="U355" s="281"/>
      <c r="V355" s="131">
        <f t="shared" si="165"/>
        <v>0.17832644011460166</v>
      </c>
      <c r="W355" s="4"/>
      <c r="X355" s="126">
        <v>0</v>
      </c>
      <c r="Y355" s="126">
        <v>11401536</v>
      </c>
      <c r="AA355" s="126">
        <v>5570635</v>
      </c>
      <c r="AB355" s="126">
        <v>3261345</v>
      </c>
      <c r="AC355" s="126">
        <v>54038</v>
      </c>
      <c r="AD355" s="126">
        <v>199015</v>
      </c>
      <c r="AE355" s="126">
        <v>1594716</v>
      </c>
      <c r="AF355" s="59">
        <v>11957428</v>
      </c>
      <c r="AG355" s="59">
        <v>7687734</v>
      </c>
      <c r="AH355" s="59">
        <v>62973540</v>
      </c>
      <c r="AI355" s="59">
        <v>3028471</v>
      </c>
      <c r="AJ355" s="59">
        <v>544512</v>
      </c>
      <c r="AK355" s="59">
        <v>3587059</v>
      </c>
      <c r="AL355" s="59">
        <v>71767312</v>
      </c>
      <c r="AM355" s="126">
        <v>788384</v>
      </c>
      <c r="AN355" s="126">
        <v>2372707</v>
      </c>
      <c r="AO355" s="126">
        <v>4460435</v>
      </c>
      <c r="AP355"/>
      <c r="AQ355" s="59">
        <v>22996166</v>
      </c>
      <c r="AR355" s="59">
        <v>17400516</v>
      </c>
      <c r="AS355" s="59">
        <v>7497380</v>
      </c>
      <c r="AT355" s="59">
        <v>1680564</v>
      </c>
      <c r="AU355" s="59">
        <v>16150854</v>
      </c>
      <c r="AV355" s="27">
        <v>10915772</v>
      </c>
      <c r="AW355" s="79">
        <f t="shared" si="166"/>
        <v>7.4941818641679314E-2</v>
      </c>
      <c r="AX355" s="59">
        <v>0</v>
      </c>
      <c r="AY355" s="59">
        <v>0</v>
      </c>
      <c r="AZ355" s="59">
        <v>0</v>
      </c>
      <c r="BA355" s="59">
        <v>0</v>
      </c>
      <c r="BB355" s="59">
        <v>0</v>
      </c>
      <c r="BC355" s="59">
        <v>0</v>
      </c>
      <c r="BD355" s="59">
        <v>10915772</v>
      </c>
      <c r="BE355" s="59">
        <v>0</v>
      </c>
      <c r="BF355" s="59">
        <v>0</v>
      </c>
      <c r="BG355" s="59">
        <v>0</v>
      </c>
      <c r="BH355" s="59">
        <v>10915772</v>
      </c>
      <c r="BI355" s="59">
        <v>0</v>
      </c>
      <c r="BJ355" s="59">
        <v>0</v>
      </c>
      <c r="BK355" s="59">
        <v>0</v>
      </c>
      <c r="BL355" s="59">
        <v>0</v>
      </c>
      <c r="BM355" s="139">
        <v>0</v>
      </c>
      <c r="BN355" s="32">
        <f t="shared" si="150"/>
        <v>0</v>
      </c>
      <c r="BO355" s="281"/>
      <c r="BP355" s="4">
        <v>648911</v>
      </c>
      <c r="BQ355" s="4">
        <v>2065178496</v>
      </c>
      <c r="BR355" s="4">
        <v>2065827456</v>
      </c>
      <c r="BS355" s="4">
        <v>504.62</v>
      </c>
      <c r="BT355" s="4">
        <v>7211</v>
      </c>
      <c r="BV355" s="175">
        <f t="shared" si="170"/>
        <v>-0.73994933441146227</v>
      </c>
    </row>
    <row r="356" spans="1:74" ht="17.25" customHeight="1" x14ac:dyDescent="0.25">
      <c r="A356" s="76" t="s">
        <v>164</v>
      </c>
      <c r="B356" s="254" t="s">
        <v>150</v>
      </c>
      <c r="C356" s="76">
        <v>1</v>
      </c>
      <c r="D356" s="142">
        <v>2015</v>
      </c>
      <c r="E356" s="77">
        <v>40</v>
      </c>
      <c r="F356" s="59">
        <v>149154320</v>
      </c>
      <c r="G356" s="59">
        <v>0</v>
      </c>
      <c r="H356" s="179">
        <f t="shared" si="178"/>
        <v>0</v>
      </c>
      <c r="I356" s="59">
        <f t="shared" si="167"/>
        <v>149154320</v>
      </c>
      <c r="J356" s="59"/>
      <c r="K356" s="59">
        <f t="shared" si="161"/>
        <v>136946658</v>
      </c>
      <c r="L356" s="59">
        <f t="shared" si="162"/>
        <v>18991.354597143254</v>
      </c>
      <c r="M356" s="59"/>
      <c r="N356" s="59"/>
      <c r="O356" s="59">
        <v>4137806</v>
      </c>
      <c r="P356" s="13">
        <f t="shared" si="163"/>
        <v>2.7741777777539396E-2</v>
      </c>
      <c r="Q356" s="59">
        <v>8321898</v>
      </c>
      <c r="R356" s="79">
        <f t="shared" si="164"/>
        <v>5.5793878447503227E-2</v>
      </c>
      <c r="S356" s="82">
        <f t="shared" si="168"/>
        <v>24786738</v>
      </c>
      <c r="T356" s="281">
        <f t="shared" si="169"/>
        <v>3437.3509915407017</v>
      </c>
      <c r="U356" s="281"/>
      <c r="V356" s="131">
        <f t="shared" si="165"/>
        <v>0.18099556690167642</v>
      </c>
      <c r="W356" s="13"/>
      <c r="X356" s="59">
        <v>0</v>
      </c>
      <c r="Y356" s="59">
        <v>12075223</v>
      </c>
      <c r="Z356" s="59">
        <v>0</v>
      </c>
      <c r="AA356" s="59">
        <v>7261731</v>
      </c>
      <c r="AB356" s="59">
        <v>3380219</v>
      </c>
      <c r="AC356" s="59">
        <v>43007</v>
      </c>
      <c r="AD356" s="59">
        <v>179951</v>
      </c>
      <c r="AE356" s="59">
        <v>1846607</v>
      </c>
      <c r="AF356" s="59">
        <v>14483914</v>
      </c>
      <c r="AG356" s="59">
        <v>8675283</v>
      </c>
      <c r="AH356" s="59">
        <v>71535864</v>
      </c>
      <c r="AI356" s="59">
        <v>3176854</v>
      </c>
      <c r="AJ356" s="59">
        <v>532162</v>
      </c>
      <c r="AK356" s="59">
        <v>3235714</v>
      </c>
      <c r="AL356" s="59">
        <v>77618464</v>
      </c>
      <c r="AM356" s="59">
        <v>0</v>
      </c>
      <c r="AN356" s="59">
        <v>0</v>
      </c>
      <c r="AO356" s="59">
        <v>0</v>
      </c>
      <c r="AP356" s="59">
        <v>0</v>
      </c>
      <c r="AQ356" s="59">
        <v>23470406</v>
      </c>
      <c r="AR356" s="59">
        <v>17907400</v>
      </c>
      <c r="AS356" s="59">
        <v>16992266</v>
      </c>
      <c r="AT356" s="59">
        <v>1885537</v>
      </c>
      <c r="AU356" s="59">
        <v>21548344</v>
      </c>
      <c r="AV356" s="27">
        <v>12207662</v>
      </c>
      <c r="AW356" s="79">
        <f t="shared" si="166"/>
        <v>7.5653892253257027E-2</v>
      </c>
      <c r="AX356" s="59">
        <v>0</v>
      </c>
      <c r="AY356" s="59">
        <v>0</v>
      </c>
      <c r="AZ356" s="59">
        <v>0</v>
      </c>
      <c r="BA356" s="59">
        <v>0</v>
      </c>
      <c r="BB356" s="59">
        <v>0</v>
      </c>
      <c r="BC356" s="59">
        <v>0</v>
      </c>
      <c r="BD356" s="59">
        <v>12207662</v>
      </c>
      <c r="BE356" s="59">
        <v>0</v>
      </c>
      <c r="BF356" s="59">
        <v>0</v>
      </c>
      <c r="BH356" s="59">
        <v>12207662</v>
      </c>
      <c r="BI356" s="59">
        <v>0</v>
      </c>
      <c r="BJ356" s="59">
        <v>0</v>
      </c>
      <c r="BK356" s="59">
        <v>0</v>
      </c>
      <c r="BL356" s="59">
        <v>0</v>
      </c>
      <c r="BM356" s="139">
        <v>0</v>
      </c>
      <c r="BN356" s="32">
        <f t="shared" si="150"/>
        <v>0</v>
      </c>
      <c r="BO356" s="281"/>
      <c r="BP356" s="4">
        <v>599593</v>
      </c>
      <c r="BQ356" s="4">
        <v>1700300928</v>
      </c>
      <c r="BR356" s="4">
        <v>1700900608</v>
      </c>
      <c r="BS356" s="4">
        <v>504.62</v>
      </c>
      <c r="BT356" s="4">
        <v>7211</v>
      </c>
      <c r="BV356" s="175">
        <f t="shared" si="170"/>
        <v>-0.73994933441146227</v>
      </c>
    </row>
    <row r="357" spans="1:74" ht="17.25" customHeight="1" x14ac:dyDescent="0.25">
      <c r="A357" s="76" t="s">
        <v>164</v>
      </c>
      <c r="B357" s="254" t="s">
        <v>150</v>
      </c>
      <c r="C357" s="76">
        <v>1</v>
      </c>
      <c r="D357" s="142">
        <v>2016</v>
      </c>
      <c r="E357" s="77">
        <v>40</v>
      </c>
      <c r="F357" s="59">
        <v>161227248</v>
      </c>
      <c r="G357" s="59">
        <v>0</v>
      </c>
      <c r="H357" s="179">
        <f t="shared" si="178"/>
        <v>0</v>
      </c>
      <c r="I357" s="59">
        <f t="shared" si="167"/>
        <v>161227248</v>
      </c>
      <c r="J357" s="59"/>
      <c r="K357" s="59">
        <f t="shared" si="161"/>
        <v>150096790</v>
      </c>
      <c r="L357" s="59">
        <f t="shared" si="162"/>
        <v>20814.975731521288</v>
      </c>
      <c r="M357" s="59"/>
      <c r="N357" s="59"/>
      <c r="O357" s="59">
        <v>4730287</v>
      </c>
      <c r="P357" s="13">
        <f t="shared" si="163"/>
        <v>2.9339252878644931E-2</v>
      </c>
      <c r="Q357" s="59">
        <v>8795489</v>
      </c>
      <c r="R357" s="79">
        <f t="shared" si="164"/>
        <v>5.4553365570067909E-2</v>
      </c>
      <c r="S357" s="82">
        <f t="shared" si="168"/>
        <v>24705484</v>
      </c>
      <c r="T357" s="281">
        <f t="shared" si="169"/>
        <v>3426.0829288586883</v>
      </c>
      <c r="U357" s="281"/>
      <c r="V357" s="131">
        <f t="shared" si="165"/>
        <v>0.16459701769771359</v>
      </c>
      <c r="W357" s="13"/>
      <c r="X357" s="59">
        <v>0</v>
      </c>
      <c r="Y357" s="59">
        <v>12907339</v>
      </c>
      <c r="Z357" s="59">
        <v>0</v>
      </c>
      <c r="AA357" s="59">
        <v>6454434</v>
      </c>
      <c r="AB357" s="59">
        <v>3372037</v>
      </c>
      <c r="AC357" s="59">
        <v>9821</v>
      </c>
      <c r="AD357" s="59">
        <v>156777</v>
      </c>
      <c r="AE357" s="59">
        <v>1805076</v>
      </c>
      <c r="AF357" s="59">
        <v>12163152</v>
      </c>
      <c r="AG357" s="59">
        <v>9379510</v>
      </c>
      <c r="AH357" s="59">
        <v>85187728</v>
      </c>
      <c r="AI357" s="59">
        <v>3892087</v>
      </c>
      <c r="AJ357" s="59">
        <v>552050</v>
      </c>
      <c r="AK357" s="59">
        <v>2623796</v>
      </c>
      <c r="AL357" s="59">
        <v>76039520</v>
      </c>
      <c r="AM357" s="59">
        <v>0</v>
      </c>
      <c r="AN357" s="59">
        <v>0</v>
      </c>
      <c r="AO357" s="59">
        <v>0</v>
      </c>
      <c r="AP357" s="59">
        <v>0</v>
      </c>
      <c r="AQ357" s="59">
        <v>23321650</v>
      </c>
      <c r="AR357" s="59">
        <v>17367900</v>
      </c>
      <c r="AS357" s="59">
        <v>14356975</v>
      </c>
      <c r="AT357" s="59">
        <v>1771407</v>
      </c>
      <c r="AU357" s="59">
        <v>37567456</v>
      </c>
      <c r="AV357" s="27">
        <v>11130458</v>
      </c>
      <c r="AW357" s="79">
        <f t="shared" si="166"/>
        <v>6.4577663849854208E-2</v>
      </c>
      <c r="AX357" s="59">
        <v>0</v>
      </c>
      <c r="AY357" s="59">
        <v>0</v>
      </c>
      <c r="AZ357" s="59">
        <v>0</v>
      </c>
      <c r="BA357" s="59">
        <v>0</v>
      </c>
      <c r="BB357" s="59">
        <v>0</v>
      </c>
      <c r="BC357" s="59">
        <v>0</v>
      </c>
      <c r="BD357" s="59">
        <v>11130458</v>
      </c>
      <c r="BE357" s="59">
        <v>0</v>
      </c>
      <c r="BF357" s="59">
        <v>0</v>
      </c>
      <c r="BH357" s="59">
        <v>11130458</v>
      </c>
      <c r="BI357" s="59">
        <v>0</v>
      </c>
      <c r="BJ357" s="59">
        <v>0</v>
      </c>
      <c r="BK357" s="59">
        <v>0</v>
      </c>
      <c r="BL357" s="59">
        <v>0</v>
      </c>
      <c r="BM357" s="139">
        <v>0</v>
      </c>
      <c r="BN357" s="32">
        <f t="shared" ref="BN357:BN420" si="180">BM357/BT357</f>
        <v>0</v>
      </c>
      <c r="BO357" s="281"/>
      <c r="BP357" s="4">
        <v>741322</v>
      </c>
      <c r="BQ357" s="4">
        <v>1549609216</v>
      </c>
      <c r="BR357" s="4">
        <v>1550350464</v>
      </c>
      <c r="BS357" s="4">
        <v>514.12</v>
      </c>
      <c r="BT357" s="4">
        <v>7211</v>
      </c>
      <c r="BV357" s="175">
        <f t="shared" si="170"/>
        <v>-0.73062381917861363</v>
      </c>
    </row>
    <row r="358" spans="1:74" ht="17.25" customHeight="1" x14ac:dyDescent="0.25">
      <c r="A358" s="76" t="s">
        <v>164</v>
      </c>
      <c r="B358" s="254" t="s">
        <v>150</v>
      </c>
      <c r="C358" s="76">
        <v>1</v>
      </c>
      <c r="D358" s="142">
        <v>2017</v>
      </c>
      <c r="E358" s="77">
        <v>40</v>
      </c>
      <c r="F358" s="59">
        <v>174857280</v>
      </c>
      <c r="G358" s="59">
        <v>0</v>
      </c>
      <c r="H358" s="179">
        <f t="shared" si="178"/>
        <v>0</v>
      </c>
      <c r="I358" s="59">
        <f t="shared" si="167"/>
        <v>174857280</v>
      </c>
      <c r="J358" s="59"/>
      <c r="K358" s="59">
        <f t="shared" si="161"/>
        <v>164138402</v>
      </c>
      <c r="L358" s="59">
        <f t="shared" si="162"/>
        <v>22762.224656774371</v>
      </c>
      <c r="M358" s="59"/>
      <c r="N358" s="59"/>
      <c r="O358" s="59">
        <v>5134721</v>
      </c>
      <c r="P358" s="13">
        <f t="shared" si="163"/>
        <v>2.9365211445585793E-2</v>
      </c>
      <c r="Q358" s="59">
        <v>10909034</v>
      </c>
      <c r="R358" s="79">
        <f t="shared" si="164"/>
        <v>6.2388217407934057E-2</v>
      </c>
      <c r="S358" s="82">
        <f t="shared" si="168"/>
        <v>24067724</v>
      </c>
      <c r="T358" s="281">
        <f t="shared" si="169"/>
        <v>3337.6402718069617</v>
      </c>
      <c r="U358" s="281"/>
      <c r="V358" s="131">
        <f t="shared" si="165"/>
        <v>0.14663067086518852</v>
      </c>
      <c r="W358" s="13"/>
      <c r="X358" s="59">
        <v>0</v>
      </c>
      <c r="Y358" s="59">
        <v>13198173</v>
      </c>
      <c r="Z358" s="59">
        <v>0</v>
      </c>
      <c r="AA358" s="59">
        <v>5788146</v>
      </c>
      <c r="AB358" s="59">
        <v>3254242</v>
      </c>
      <c r="AC358" s="59">
        <v>11664</v>
      </c>
      <c r="AD358" s="59">
        <v>135949</v>
      </c>
      <c r="AE358" s="59">
        <v>1679550</v>
      </c>
      <c r="AF358" s="59">
        <v>11861279</v>
      </c>
      <c r="AG358" s="59">
        <v>9482884</v>
      </c>
      <c r="AH358" s="59">
        <v>97478544</v>
      </c>
      <c r="AI358" s="59">
        <v>3659080</v>
      </c>
      <c r="AJ358" s="59">
        <v>520660</v>
      </c>
      <c r="AK358" s="59">
        <v>2997192</v>
      </c>
      <c r="AL358" s="59">
        <v>77378736</v>
      </c>
      <c r="AM358" s="59">
        <v>834234</v>
      </c>
      <c r="AN358" s="59">
        <v>1998788</v>
      </c>
      <c r="AO358" s="59">
        <v>5810927</v>
      </c>
      <c r="AP358" s="59">
        <v>0</v>
      </c>
      <c r="AQ358" s="59">
        <v>22933848</v>
      </c>
      <c r="AR358" s="59">
        <v>17995328</v>
      </c>
      <c r="AS358" s="59">
        <v>5900797</v>
      </c>
      <c r="AT358" s="59">
        <v>1951470</v>
      </c>
      <c r="AU358" s="59">
        <v>48799312</v>
      </c>
      <c r="AV358" s="27">
        <v>10718878</v>
      </c>
      <c r="AW358" s="79">
        <f t="shared" si="166"/>
        <v>5.775999522524871E-2</v>
      </c>
      <c r="AX358" s="59">
        <v>0</v>
      </c>
      <c r="AY358" s="59">
        <v>0</v>
      </c>
      <c r="AZ358" s="59">
        <v>0</v>
      </c>
      <c r="BA358" s="59">
        <v>0</v>
      </c>
      <c r="BB358" s="59">
        <v>0</v>
      </c>
      <c r="BC358" s="59">
        <v>0</v>
      </c>
      <c r="BD358" s="59">
        <v>10718878</v>
      </c>
      <c r="BE358" s="59">
        <v>0</v>
      </c>
      <c r="BF358" s="59">
        <v>0</v>
      </c>
      <c r="BG358" s="59">
        <v>0</v>
      </c>
      <c r="BH358" s="59">
        <v>10718878</v>
      </c>
      <c r="BI358" s="59">
        <v>0</v>
      </c>
      <c r="BJ358" s="59">
        <v>0</v>
      </c>
      <c r="BK358" s="59">
        <v>0</v>
      </c>
      <c r="BL358" s="59">
        <v>0</v>
      </c>
      <c r="BM358" s="139">
        <v>0</v>
      </c>
      <c r="BN358" s="32">
        <f t="shared" si="180"/>
        <v>0</v>
      </c>
      <c r="BO358" s="281"/>
      <c r="BP358" s="4">
        <v>567516</v>
      </c>
      <c r="BQ358" s="4">
        <v>1403600512</v>
      </c>
      <c r="BR358" s="4">
        <v>1404168064</v>
      </c>
      <c r="BS358" s="4">
        <v>514.12</v>
      </c>
      <c r="BT358" s="4">
        <v>7211</v>
      </c>
      <c r="BV358" s="175">
        <f t="shared" si="170"/>
        <v>-0.73062381917861363</v>
      </c>
    </row>
    <row r="359" spans="1:74" ht="17.25" customHeight="1" x14ac:dyDescent="0.25">
      <c r="A359" s="76" t="s">
        <v>164</v>
      </c>
      <c r="B359" s="254" t="s">
        <v>150</v>
      </c>
      <c r="C359" s="76">
        <v>1</v>
      </c>
      <c r="D359" s="142">
        <v>2018</v>
      </c>
      <c r="E359" s="77">
        <v>40</v>
      </c>
      <c r="F359" s="59">
        <v>156346816</v>
      </c>
      <c r="G359" s="59">
        <v>0</v>
      </c>
      <c r="H359" s="179">
        <f t="shared" si="178"/>
        <v>0</v>
      </c>
      <c r="I359" s="59">
        <f t="shared" si="167"/>
        <v>156346816</v>
      </c>
      <c r="J359" s="59"/>
      <c r="K359" s="59">
        <f t="shared" si="161"/>
        <v>145840127</v>
      </c>
      <c r="L359" s="59">
        <f t="shared" si="162"/>
        <v>20224.674386354181</v>
      </c>
      <c r="M359" s="59"/>
      <c r="N359" s="59"/>
      <c r="O359" s="59">
        <v>4811889</v>
      </c>
      <c r="P359" s="13">
        <f t="shared" si="163"/>
        <v>3.0777019469331566E-2</v>
      </c>
      <c r="Q359" s="59">
        <v>11278125</v>
      </c>
      <c r="R359" s="79">
        <f t="shared" si="164"/>
        <v>7.2135303350213412E-2</v>
      </c>
      <c r="S359" s="82">
        <f t="shared" si="168"/>
        <v>24566823</v>
      </c>
      <c r="T359" s="281">
        <f t="shared" si="169"/>
        <v>3406.8538344196368</v>
      </c>
      <c r="U359" s="281"/>
      <c r="V359" s="131">
        <f t="shared" si="165"/>
        <v>0.16845036757270515</v>
      </c>
      <c r="W359" s="13"/>
      <c r="X359" s="59">
        <v>0</v>
      </c>
      <c r="Y359" s="59">
        <v>13366771</v>
      </c>
      <c r="Z359" s="59">
        <v>0</v>
      </c>
      <c r="AA359" s="59">
        <v>6541265</v>
      </c>
      <c r="AB359" s="59">
        <v>3085245</v>
      </c>
      <c r="AC359" s="59">
        <v>17885</v>
      </c>
      <c r="AD359" s="59">
        <v>80433</v>
      </c>
      <c r="AE359" s="59">
        <v>1475224</v>
      </c>
      <c r="AF359" s="59">
        <v>11364495</v>
      </c>
      <c r="AG359" s="59">
        <v>8782129</v>
      </c>
      <c r="AH359" s="59">
        <v>77644472</v>
      </c>
      <c r="AI359" s="59">
        <v>4447985</v>
      </c>
      <c r="AJ359" s="59">
        <v>495449</v>
      </c>
      <c r="AK359" s="59">
        <v>2875604</v>
      </c>
      <c r="AL359" s="59">
        <v>78702336</v>
      </c>
      <c r="AM359" s="59">
        <v>795964</v>
      </c>
      <c r="AN359" s="59">
        <v>1614600</v>
      </c>
      <c r="AO359" s="59">
        <v>5668540</v>
      </c>
      <c r="AP359" s="59">
        <v>0</v>
      </c>
      <c r="AQ359" s="59">
        <v>24566014</v>
      </c>
      <c r="AR359" s="59">
        <v>16436630</v>
      </c>
      <c r="AS359" s="59">
        <v>5143669</v>
      </c>
      <c r="AT359" s="59">
        <v>1619543</v>
      </c>
      <c r="AU359" s="59">
        <v>31879348</v>
      </c>
      <c r="AV359" s="27">
        <v>10506689</v>
      </c>
      <c r="AW359" s="79">
        <f t="shared" si="166"/>
        <v>6.2969543252927168E-2</v>
      </c>
      <c r="AX359" s="59">
        <v>0</v>
      </c>
      <c r="AY359" s="59">
        <v>0</v>
      </c>
      <c r="AZ359" s="59">
        <v>0</v>
      </c>
      <c r="BA359" s="59">
        <v>0</v>
      </c>
      <c r="BB359" s="59">
        <v>0</v>
      </c>
      <c r="BC359" s="59">
        <v>0</v>
      </c>
      <c r="BD359" s="59">
        <v>10506689</v>
      </c>
      <c r="BE359" s="59">
        <v>0</v>
      </c>
      <c r="BF359" s="59">
        <v>0</v>
      </c>
      <c r="BG359" s="59">
        <v>0</v>
      </c>
      <c r="BH359" s="59">
        <v>10506689</v>
      </c>
      <c r="BI359" s="59">
        <v>0</v>
      </c>
      <c r="BJ359" s="59">
        <v>0</v>
      </c>
      <c r="BK359" s="59">
        <v>0</v>
      </c>
      <c r="BL359" s="59">
        <v>0</v>
      </c>
      <c r="BM359" s="139">
        <v>0</v>
      </c>
      <c r="BN359" s="32">
        <f t="shared" si="180"/>
        <v>0</v>
      </c>
      <c r="BO359" s="281"/>
      <c r="BP359" s="4">
        <v>660083</v>
      </c>
      <c r="BQ359" s="4">
        <v>1440020864</v>
      </c>
      <c r="BR359" s="4">
        <v>1440680832</v>
      </c>
      <c r="BS359" s="4">
        <v>514.12</v>
      </c>
      <c r="BT359" s="4">
        <v>7211</v>
      </c>
      <c r="BV359" s="175">
        <f t="shared" si="170"/>
        <v>-0.73062381917861363</v>
      </c>
    </row>
    <row r="360" spans="1:74" s="8" customFormat="1" ht="17.25" customHeight="1" thickBot="1" x14ac:dyDescent="0.3">
      <c r="A360" s="84" t="s">
        <v>164</v>
      </c>
      <c r="B360" s="262" t="s">
        <v>150</v>
      </c>
      <c r="C360" s="84">
        <v>1</v>
      </c>
      <c r="D360" s="143">
        <v>2019</v>
      </c>
      <c r="E360" s="85">
        <v>40</v>
      </c>
      <c r="F360" s="86">
        <v>146377952</v>
      </c>
      <c r="G360" s="86">
        <v>0</v>
      </c>
      <c r="H360" s="208">
        <f t="shared" si="178"/>
        <v>0</v>
      </c>
      <c r="I360" s="86">
        <f t="shared" si="167"/>
        <v>146377952</v>
      </c>
      <c r="J360" s="282">
        <f t="shared" ref="J360" si="181">LN(I360/I336)/(2019-1995)</f>
        <v>1.8432027736427027E-2</v>
      </c>
      <c r="K360" s="86">
        <f t="shared" si="161"/>
        <v>133540207</v>
      </c>
      <c r="L360" s="86">
        <f t="shared" si="162"/>
        <v>18518.958119539591</v>
      </c>
      <c r="M360" s="282">
        <f t="shared" ref="M360" si="182">LN(L360/L336)/(2019-1995)</f>
        <v>6.1053503784666814E-3</v>
      </c>
      <c r="N360" s="283">
        <f t="shared" ref="N360" si="183">AVERAGE(L358:L360)</f>
        <v>20501.952387556044</v>
      </c>
      <c r="O360" s="86">
        <v>5485008</v>
      </c>
      <c r="P360" s="14">
        <f t="shared" si="163"/>
        <v>3.747154489495795E-2</v>
      </c>
      <c r="Q360" s="86">
        <v>11239662</v>
      </c>
      <c r="R360" s="87">
        <f t="shared" si="164"/>
        <v>7.6785211477750415E-2</v>
      </c>
      <c r="S360" s="104">
        <f t="shared" si="168"/>
        <v>24419102</v>
      </c>
      <c r="T360" s="286">
        <f t="shared" si="169"/>
        <v>3386.3683261683541</v>
      </c>
      <c r="U360" s="286">
        <f t="shared" ref="U360" si="184">AVERAGE(T358:T360)</f>
        <v>3376.954144131651</v>
      </c>
      <c r="V360" s="131">
        <f t="shared" si="165"/>
        <v>0.18285954880989513</v>
      </c>
      <c r="W360" s="14"/>
      <c r="X360" s="86">
        <v>0</v>
      </c>
      <c r="Y360" s="86">
        <v>13721968</v>
      </c>
      <c r="Z360" s="86">
        <v>0</v>
      </c>
      <c r="AA360" s="86">
        <v>6817652</v>
      </c>
      <c r="AB360" s="86">
        <v>2647352</v>
      </c>
      <c r="AC360" s="86">
        <v>32531</v>
      </c>
      <c r="AD360" s="86">
        <v>98267</v>
      </c>
      <c r="AE360" s="86">
        <v>1101332</v>
      </c>
      <c r="AF360" s="86">
        <v>10214607</v>
      </c>
      <c r="AG360" s="86">
        <v>7868091</v>
      </c>
      <c r="AH360" s="86">
        <v>70152808</v>
      </c>
      <c r="AI360" s="86">
        <v>4069264</v>
      </c>
      <c r="AJ360" s="86">
        <v>479032</v>
      </c>
      <c r="AK360" s="86">
        <v>2650666</v>
      </c>
      <c r="AL360" s="86">
        <v>76225136</v>
      </c>
      <c r="AM360" s="86">
        <v>746296</v>
      </c>
      <c r="AN360" s="86">
        <v>1910726</v>
      </c>
      <c r="AO360" s="86">
        <v>3996989</v>
      </c>
      <c r="AP360" s="86">
        <v>0</v>
      </c>
      <c r="AQ360" s="86">
        <v>22566988</v>
      </c>
      <c r="AR360" s="86">
        <v>17563428</v>
      </c>
      <c r="AS360" s="86">
        <v>5721867</v>
      </c>
      <c r="AT360" s="86">
        <v>1820740</v>
      </c>
      <c r="AU360" s="86">
        <v>25625484</v>
      </c>
      <c r="AV360" s="28">
        <v>12837745</v>
      </c>
      <c r="AW360" s="87">
        <f t="shared" si="166"/>
        <v>8.0631151588024641E-2</v>
      </c>
      <c r="AX360" s="86">
        <v>0</v>
      </c>
      <c r="AY360" s="86">
        <v>0</v>
      </c>
      <c r="AZ360" s="86">
        <v>0</v>
      </c>
      <c r="BA360" s="86">
        <v>0</v>
      </c>
      <c r="BB360" s="86">
        <v>0</v>
      </c>
      <c r="BC360" s="86">
        <v>0</v>
      </c>
      <c r="BD360" s="86">
        <v>12837745</v>
      </c>
      <c r="BE360" s="86">
        <v>0</v>
      </c>
      <c r="BF360" s="86">
        <v>0</v>
      </c>
      <c r="BG360" s="86">
        <v>0</v>
      </c>
      <c r="BH360" s="86">
        <v>12837745</v>
      </c>
      <c r="BI360" s="86">
        <v>0</v>
      </c>
      <c r="BJ360" s="86">
        <v>0</v>
      </c>
      <c r="BK360" s="86">
        <v>0</v>
      </c>
      <c r="BL360" s="86">
        <v>0</v>
      </c>
      <c r="BM360" s="140">
        <v>0</v>
      </c>
      <c r="BN360" s="32">
        <f t="shared" si="180"/>
        <v>0</v>
      </c>
      <c r="BO360" s="286">
        <f t="shared" ref="BO360" si="185">AVERAGE(BN358:BN360)</f>
        <v>0</v>
      </c>
      <c r="BP360" s="7">
        <v>1007522</v>
      </c>
      <c r="BQ360" s="7">
        <v>1330902528</v>
      </c>
      <c r="BR360" s="7">
        <v>1331910144</v>
      </c>
      <c r="BS360" s="7">
        <v>519.82001000000002</v>
      </c>
      <c r="BT360" s="7">
        <v>7211</v>
      </c>
      <c r="BU360" s="275">
        <f t="shared" ref="BU360" si="186">AVERAGE(BT358:BT360)</f>
        <v>7211</v>
      </c>
      <c r="BV360" s="175">
        <f t="shared" si="170"/>
        <v>-0.72511086127874136</v>
      </c>
    </row>
    <row r="361" spans="1:74" ht="16.5" thickTop="1" x14ac:dyDescent="0.25">
      <c r="A361" s="51" t="s">
        <v>165</v>
      </c>
      <c r="B361" s="254"/>
      <c r="C361" s="68">
        <v>0</v>
      </c>
      <c r="D361" s="166">
        <v>1995</v>
      </c>
      <c r="E361" s="69">
        <v>45</v>
      </c>
      <c r="F361" s="70">
        <v>8353282</v>
      </c>
      <c r="G361" s="70">
        <v>12329</v>
      </c>
      <c r="H361" s="179">
        <f t="shared" si="178"/>
        <v>1.47812845846272E-3</v>
      </c>
      <c r="I361" s="70">
        <f t="shared" si="167"/>
        <v>8340953</v>
      </c>
      <c r="J361" s="70"/>
      <c r="K361" s="70">
        <f t="shared" si="161"/>
        <v>8340953</v>
      </c>
      <c r="L361" s="70">
        <f t="shared" si="162"/>
        <v>3949.3148674242425</v>
      </c>
      <c r="M361" s="70"/>
      <c r="N361" s="70"/>
      <c r="O361" s="70">
        <v>1513325</v>
      </c>
      <c r="P361" s="40">
        <f t="shared" si="163"/>
        <v>0.18143310482627106</v>
      </c>
      <c r="Q361" s="70">
        <v>1791140</v>
      </c>
      <c r="R361" s="72">
        <f t="shared" si="164"/>
        <v>0.21474044992220914</v>
      </c>
      <c r="S361" s="169">
        <f t="shared" ref="S361:S371" si="187">F361-G361-O361-Q361-AF361-AG361-AI361-AJ361-AK361-SUM(AM361:AU361)</f>
        <v>1674521</v>
      </c>
      <c r="T361" s="281">
        <f t="shared" si="169"/>
        <v>792.860321969697</v>
      </c>
      <c r="U361" s="281"/>
      <c r="V361" s="131">
        <f t="shared" si="165"/>
        <v>0.20075895404278143</v>
      </c>
      <c r="W361" s="125"/>
      <c r="X361" s="70">
        <v>0</v>
      </c>
      <c r="Y361" s="70">
        <v>0</v>
      </c>
      <c r="Z361" s="70">
        <v>0</v>
      </c>
      <c r="AA361" s="70">
        <v>0</v>
      </c>
      <c r="AB361" s="70">
        <v>0</v>
      </c>
      <c r="AC361" s="70">
        <v>0</v>
      </c>
      <c r="AD361" s="70">
        <v>0</v>
      </c>
      <c r="AE361" s="70">
        <v>0</v>
      </c>
      <c r="AF361" s="70">
        <v>-535786</v>
      </c>
      <c r="AG361" s="70">
        <v>194030</v>
      </c>
      <c r="AH361" s="70">
        <v>2769384</v>
      </c>
      <c r="AI361" s="70">
        <v>17365</v>
      </c>
      <c r="AJ361" s="70">
        <v>42825</v>
      </c>
      <c r="AK361" s="70">
        <v>916166</v>
      </c>
      <c r="AL361" s="70">
        <v>5583898</v>
      </c>
      <c r="AM361" s="70">
        <v>0</v>
      </c>
      <c r="AN361" s="70">
        <v>0</v>
      </c>
      <c r="AO361" s="70">
        <v>0</v>
      </c>
      <c r="AP361" s="70">
        <v>0</v>
      </c>
      <c r="AQ361" s="70">
        <v>1085544</v>
      </c>
      <c r="AR361" s="70">
        <v>1641823</v>
      </c>
      <c r="AS361" s="70">
        <v>0</v>
      </c>
      <c r="AT361" s="70">
        <v>0</v>
      </c>
      <c r="AU361" s="70">
        <v>0</v>
      </c>
      <c r="AV361" s="74">
        <v>0</v>
      </c>
      <c r="AW361" s="72">
        <f t="shared" si="166"/>
        <v>0</v>
      </c>
      <c r="AX361" s="70">
        <v>0</v>
      </c>
      <c r="AY361" s="70">
        <v>0</v>
      </c>
      <c r="AZ361" s="70">
        <v>0</v>
      </c>
      <c r="BA361" s="70">
        <v>0</v>
      </c>
      <c r="BB361" s="70">
        <v>0</v>
      </c>
      <c r="BC361" s="70">
        <v>0</v>
      </c>
      <c r="BD361" s="70">
        <v>0</v>
      </c>
      <c r="BE361" s="70">
        <v>0</v>
      </c>
      <c r="BF361" s="70">
        <v>0</v>
      </c>
      <c r="BG361" s="70">
        <v>0</v>
      </c>
      <c r="BH361" s="70">
        <v>0</v>
      </c>
      <c r="BI361" s="70">
        <v>0</v>
      </c>
      <c r="BJ361" s="70">
        <v>0</v>
      </c>
      <c r="BK361" s="70">
        <v>0</v>
      </c>
      <c r="BL361" s="70">
        <v>0</v>
      </c>
      <c r="BM361" s="4">
        <v>2160980</v>
      </c>
      <c r="BN361" s="32">
        <f t="shared" si="180"/>
        <v>1023.1912878787879</v>
      </c>
      <c r="BO361" s="281"/>
      <c r="BP361" s="4">
        <v>-9515119</v>
      </c>
      <c r="BQ361" s="4">
        <v>112796336</v>
      </c>
      <c r="BR361" s="4">
        <v>105442192</v>
      </c>
      <c r="BS361" s="4">
        <v>1789.3599899999999</v>
      </c>
      <c r="BT361" s="4">
        <v>2112</v>
      </c>
      <c r="BV361" s="175">
        <f t="shared" si="170"/>
        <v>-0.72103166213817071</v>
      </c>
    </row>
    <row r="362" spans="1:74" x14ac:dyDescent="0.25">
      <c r="A362" s="96" t="s">
        <v>165</v>
      </c>
      <c r="C362" s="76">
        <v>0</v>
      </c>
      <c r="D362" s="141">
        <v>1996</v>
      </c>
      <c r="E362" s="77">
        <v>45</v>
      </c>
      <c r="F362" s="59">
        <v>8436571</v>
      </c>
      <c r="G362" s="59">
        <v>127029</v>
      </c>
      <c r="H362" s="179">
        <f t="shared" si="178"/>
        <v>1.528712412790019E-2</v>
      </c>
      <c r="I362" s="59">
        <f t="shared" si="167"/>
        <v>8309542</v>
      </c>
      <c r="J362" s="59"/>
      <c r="K362" s="59">
        <f t="shared" si="161"/>
        <v>8309542</v>
      </c>
      <c r="L362" s="59">
        <f t="shared" si="162"/>
        <v>3732.9478885893982</v>
      </c>
      <c r="M362" s="59"/>
      <c r="N362" s="59"/>
      <c r="O362" s="59">
        <v>1348950</v>
      </c>
      <c r="P362" s="13">
        <f t="shared" si="163"/>
        <v>0.16233746697471413</v>
      </c>
      <c r="Q362" s="59">
        <v>1590235</v>
      </c>
      <c r="R362" s="79">
        <f t="shared" si="164"/>
        <v>0.19137456673304015</v>
      </c>
      <c r="S362" s="73">
        <f t="shared" si="187"/>
        <v>1508783</v>
      </c>
      <c r="T362" s="281">
        <f t="shared" si="169"/>
        <v>677.80008984725964</v>
      </c>
      <c r="U362" s="281"/>
      <c r="V362" s="131">
        <f t="shared" si="165"/>
        <v>0.18157234177286788</v>
      </c>
      <c r="W362" s="54"/>
      <c r="X362" s="59">
        <v>0</v>
      </c>
      <c r="Y362" s="59">
        <v>0</v>
      </c>
      <c r="Z362" s="59">
        <v>0</v>
      </c>
      <c r="AA362" s="59">
        <v>0</v>
      </c>
      <c r="AB362" s="59">
        <v>0</v>
      </c>
      <c r="AC362" s="59">
        <v>0</v>
      </c>
      <c r="AD362" s="59">
        <v>0</v>
      </c>
      <c r="AE362" s="59">
        <v>0</v>
      </c>
      <c r="AF362" s="59">
        <v>-32798</v>
      </c>
      <c r="AG362" s="59">
        <v>172842</v>
      </c>
      <c r="AH362" s="59">
        <v>2806464</v>
      </c>
      <c r="AI362" s="59">
        <v>43917</v>
      </c>
      <c r="AJ362" s="59">
        <v>80058</v>
      </c>
      <c r="AK362" s="59">
        <v>828240</v>
      </c>
      <c r="AL362" s="59">
        <v>5630107</v>
      </c>
      <c r="AM362" s="59">
        <v>0</v>
      </c>
      <c r="AN362" s="59">
        <v>0</v>
      </c>
      <c r="AO362" s="59">
        <v>0</v>
      </c>
      <c r="AP362" s="59">
        <v>0</v>
      </c>
      <c r="AQ362" s="59">
        <v>1007850</v>
      </c>
      <c r="AR362" s="59">
        <v>1696404</v>
      </c>
      <c r="AS362" s="59">
        <v>0</v>
      </c>
      <c r="AT362" s="59">
        <v>0</v>
      </c>
      <c r="AU362" s="59">
        <v>65061</v>
      </c>
      <c r="AV362" s="80">
        <v>0</v>
      </c>
      <c r="AW362" s="79">
        <f t="shared" si="166"/>
        <v>0</v>
      </c>
      <c r="AX362" s="59">
        <v>0</v>
      </c>
      <c r="AY362" s="59">
        <v>0</v>
      </c>
      <c r="AZ362" s="59">
        <v>0</v>
      </c>
      <c r="BA362" s="59">
        <v>0</v>
      </c>
      <c r="BB362" s="59">
        <v>0</v>
      </c>
      <c r="BC362" s="59">
        <v>0</v>
      </c>
      <c r="BD362" s="59">
        <v>0</v>
      </c>
      <c r="BE362" s="59">
        <v>0</v>
      </c>
      <c r="BF362" s="59">
        <v>0</v>
      </c>
      <c r="BG362" s="59">
        <v>0</v>
      </c>
      <c r="BH362" s="59">
        <v>0</v>
      </c>
      <c r="BI362" s="59">
        <v>0</v>
      </c>
      <c r="BJ362" s="59">
        <v>0</v>
      </c>
      <c r="BK362" s="59">
        <v>0</v>
      </c>
      <c r="BL362" s="59">
        <v>0</v>
      </c>
      <c r="BM362" s="4">
        <v>1980004</v>
      </c>
      <c r="BN362" s="32">
        <f t="shared" si="180"/>
        <v>889.48966756513926</v>
      </c>
      <c r="BO362" s="281"/>
      <c r="BP362" s="4">
        <v>-29036672</v>
      </c>
      <c r="BQ362" s="4">
        <v>178710272</v>
      </c>
      <c r="BR362" s="4">
        <v>151653600</v>
      </c>
      <c r="BS362" s="4">
        <v>1789.3599899999999</v>
      </c>
      <c r="BT362" s="4">
        <v>2226</v>
      </c>
      <c r="BV362" s="175">
        <f t="shared" si="170"/>
        <v>-0.69474621863350172</v>
      </c>
    </row>
    <row r="363" spans="1:74" x14ac:dyDescent="0.25">
      <c r="A363" s="96" t="s">
        <v>165</v>
      </c>
      <c r="B363" s="255"/>
      <c r="C363" s="76">
        <v>0</v>
      </c>
      <c r="D363" s="141">
        <v>1997</v>
      </c>
      <c r="E363" s="77">
        <v>45</v>
      </c>
      <c r="F363" s="59">
        <v>9000333</v>
      </c>
      <c r="G363" s="59">
        <v>0</v>
      </c>
      <c r="H363" s="179">
        <f t="shared" si="178"/>
        <v>0</v>
      </c>
      <c r="I363" s="59">
        <f t="shared" si="167"/>
        <v>9000333</v>
      </c>
      <c r="J363" s="59"/>
      <c r="K363" s="59">
        <f t="shared" si="161"/>
        <v>9000333</v>
      </c>
      <c r="L363" s="59">
        <f t="shared" si="162"/>
        <v>3481.753578336557</v>
      </c>
      <c r="M363" s="59"/>
      <c r="N363" s="59"/>
      <c r="O363" s="59">
        <v>548737</v>
      </c>
      <c r="P363" s="13">
        <f t="shared" si="163"/>
        <v>6.0968521942465909E-2</v>
      </c>
      <c r="Q363" s="59">
        <v>1963021</v>
      </c>
      <c r="R363" s="79">
        <f t="shared" si="164"/>
        <v>0.21810537454558626</v>
      </c>
      <c r="S363" s="73">
        <f t="shared" si="187"/>
        <v>81563</v>
      </c>
      <c r="T363" s="281">
        <f t="shared" si="169"/>
        <v>31.552417794970985</v>
      </c>
      <c r="U363" s="281"/>
      <c r="V363" s="131">
        <f t="shared" si="165"/>
        <v>9.062220253406179E-3</v>
      </c>
      <c r="W363" s="54"/>
      <c r="X363" s="59">
        <v>0</v>
      </c>
      <c r="Y363" s="59">
        <v>0</v>
      </c>
      <c r="Z363" s="59">
        <v>0</v>
      </c>
      <c r="AA363" s="59">
        <v>0</v>
      </c>
      <c r="AB363" s="59">
        <v>0</v>
      </c>
      <c r="AC363" s="59">
        <v>0</v>
      </c>
      <c r="AD363" s="59">
        <v>0</v>
      </c>
      <c r="AE363" s="59">
        <v>0</v>
      </c>
      <c r="AF363" s="59">
        <v>1603278</v>
      </c>
      <c r="AG363" s="59">
        <v>1405701</v>
      </c>
      <c r="AH363" s="59">
        <v>4423788</v>
      </c>
      <c r="AI363" s="59">
        <v>19558</v>
      </c>
      <c r="AJ363" s="59">
        <v>0</v>
      </c>
      <c r="AK363" s="59">
        <v>1313663</v>
      </c>
      <c r="AL363" s="59">
        <v>4576545</v>
      </c>
      <c r="AM363" s="59">
        <v>0</v>
      </c>
      <c r="AN363" s="59">
        <v>0</v>
      </c>
      <c r="AO363" s="59">
        <v>0</v>
      </c>
      <c r="AP363" s="59">
        <v>0</v>
      </c>
      <c r="AQ363" s="59">
        <v>379946</v>
      </c>
      <c r="AR363" s="59">
        <v>1650642</v>
      </c>
      <c r="AS363" s="59">
        <v>42</v>
      </c>
      <c r="AT363" s="59">
        <v>0</v>
      </c>
      <c r="AU363" s="59">
        <v>34182</v>
      </c>
      <c r="AV363" s="80">
        <v>0</v>
      </c>
      <c r="AW363" s="79">
        <f t="shared" si="166"/>
        <v>0</v>
      </c>
      <c r="AX363" s="59">
        <v>0</v>
      </c>
      <c r="AY363" s="59">
        <v>0</v>
      </c>
      <c r="AZ363" s="59">
        <v>0</v>
      </c>
      <c r="BA363" s="59">
        <v>0</v>
      </c>
      <c r="BB363" s="59">
        <v>0</v>
      </c>
      <c r="BC363" s="59">
        <v>0</v>
      </c>
      <c r="BD363" s="59">
        <v>0</v>
      </c>
      <c r="BE363" s="59">
        <v>0</v>
      </c>
      <c r="BF363" s="59">
        <v>0</v>
      </c>
      <c r="BG363" s="59">
        <v>0</v>
      </c>
      <c r="BH363" s="59">
        <v>0</v>
      </c>
      <c r="BI363" s="59">
        <v>0</v>
      </c>
      <c r="BJ363" s="59">
        <v>0</v>
      </c>
      <c r="BK363" s="59">
        <v>0</v>
      </c>
      <c r="BL363" s="59">
        <v>0</v>
      </c>
      <c r="BM363" s="4">
        <v>8962004</v>
      </c>
      <c r="BN363" s="32">
        <f t="shared" si="180"/>
        <v>3466.9261121856866</v>
      </c>
      <c r="BO363" s="281"/>
      <c r="BP363" s="4">
        <v>3731262</v>
      </c>
      <c r="BQ363" s="4">
        <v>235544160</v>
      </c>
      <c r="BR363" s="4">
        <v>248237440</v>
      </c>
      <c r="BS363" s="4">
        <v>1784.17004</v>
      </c>
      <c r="BT363" s="4">
        <v>2585</v>
      </c>
      <c r="BV363" s="175">
        <f t="shared" si="170"/>
        <v>-0.62143892353708474</v>
      </c>
    </row>
    <row r="364" spans="1:74" x14ac:dyDescent="0.25">
      <c r="A364" s="96" t="s">
        <v>165</v>
      </c>
      <c r="B364" s="254" t="s">
        <v>142</v>
      </c>
      <c r="C364" s="76">
        <v>1</v>
      </c>
      <c r="D364" s="141">
        <v>1998</v>
      </c>
      <c r="E364" s="77">
        <v>45</v>
      </c>
      <c r="F364" s="59">
        <v>9202247</v>
      </c>
      <c r="G364" s="59">
        <v>0</v>
      </c>
      <c r="H364" s="179">
        <f t="shared" si="178"/>
        <v>0</v>
      </c>
      <c r="I364" s="59">
        <f t="shared" si="167"/>
        <v>9202247</v>
      </c>
      <c r="J364" s="59"/>
      <c r="K364" s="59">
        <f t="shared" si="161"/>
        <v>9202247</v>
      </c>
      <c r="L364" s="59">
        <f t="shared" si="162"/>
        <v>3559.8634429400386</v>
      </c>
      <c r="M364" s="59"/>
      <c r="N364" s="59"/>
      <c r="O364" s="59">
        <v>390325</v>
      </c>
      <c r="P364" s="13">
        <f t="shared" si="163"/>
        <v>4.241627072170525E-2</v>
      </c>
      <c r="Q364" s="59">
        <v>834267</v>
      </c>
      <c r="R364" s="79">
        <f t="shared" si="164"/>
        <v>9.0659053163863135E-2</v>
      </c>
      <c r="S364" s="73">
        <f t="shared" si="187"/>
        <v>1321688</v>
      </c>
      <c r="T364" s="281">
        <f t="shared" si="169"/>
        <v>511.29129593810444</v>
      </c>
      <c r="U364" s="281"/>
      <c r="V364" s="131">
        <f t="shared" si="165"/>
        <v>0.14362665987991846</v>
      </c>
      <c r="W364" s="54"/>
      <c r="X364" s="59">
        <v>0</v>
      </c>
      <c r="Y364" s="59">
        <v>0</v>
      </c>
      <c r="Z364" s="59">
        <v>0</v>
      </c>
      <c r="AA364" s="59">
        <v>0</v>
      </c>
      <c r="AB364" s="59">
        <v>0</v>
      </c>
      <c r="AC364" s="59">
        <v>0</v>
      </c>
      <c r="AD364" s="59">
        <v>0</v>
      </c>
      <c r="AE364" s="59">
        <v>0</v>
      </c>
      <c r="AF364" s="59">
        <v>1552033</v>
      </c>
      <c r="AG364" s="59">
        <v>906377</v>
      </c>
      <c r="AH364" s="59">
        <v>4808179</v>
      </c>
      <c r="AI364" s="59">
        <v>12913</v>
      </c>
      <c r="AJ364" s="59">
        <v>0</v>
      </c>
      <c r="AK364" s="59">
        <v>2417887</v>
      </c>
      <c r="AL364" s="59">
        <v>4394068</v>
      </c>
      <c r="AM364" s="59">
        <v>0</v>
      </c>
      <c r="AN364" s="59">
        <v>0</v>
      </c>
      <c r="AO364" s="59">
        <v>0</v>
      </c>
      <c r="AP364" s="59">
        <v>0</v>
      </c>
      <c r="AQ364" s="59">
        <v>295755</v>
      </c>
      <c r="AR364" s="59">
        <v>1406532</v>
      </c>
      <c r="AS364" s="59">
        <v>118</v>
      </c>
      <c r="AT364" s="59">
        <v>0</v>
      </c>
      <c r="AU364" s="59">
        <v>64352</v>
      </c>
      <c r="AV364" s="80">
        <v>0</v>
      </c>
      <c r="AW364" s="79">
        <f t="shared" si="166"/>
        <v>0</v>
      </c>
      <c r="AX364" s="59">
        <v>0</v>
      </c>
      <c r="AY364" s="59">
        <v>0</v>
      </c>
      <c r="AZ364" s="59">
        <v>0</v>
      </c>
      <c r="BA364" s="59">
        <v>0</v>
      </c>
      <c r="BB364" s="59">
        <v>0</v>
      </c>
      <c r="BC364" s="59">
        <v>0</v>
      </c>
      <c r="BD364" s="59">
        <v>0</v>
      </c>
      <c r="BE364" s="59">
        <v>0</v>
      </c>
      <c r="BF364" s="59">
        <v>0</v>
      </c>
      <c r="BG364" s="59">
        <v>0</v>
      </c>
      <c r="BH364" s="59">
        <v>0</v>
      </c>
      <c r="BI364" s="59">
        <v>0</v>
      </c>
      <c r="BJ364" s="59">
        <v>0</v>
      </c>
      <c r="BK364" s="59">
        <v>0</v>
      </c>
      <c r="BL364" s="59">
        <v>0</v>
      </c>
      <c r="BM364" s="4">
        <v>4363083</v>
      </c>
      <c r="BN364" s="32">
        <f t="shared" si="180"/>
        <v>1687.8464216634429</v>
      </c>
      <c r="BO364" s="281"/>
      <c r="BP364" s="4">
        <v>12656793</v>
      </c>
      <c r="BQ364" s="4">
        <v>487241888</v>
      </c>
      <c r="BR364" s="4">
        <v>504261760</v>
      </c>
      <c r="BS364" s="4">
        <v>1789.3599899999999</v>
      </c>
      <c r="BT364" s="4">
        <v>2585</v>
      </c>
      <c r="BV364" s="175">
        <f t="shared" si="170"/>
        <v>-0.619986591079982</v>
      </c>
    </row>
    <row r="365" spans="1:74" x14ac:dyDescent="0.25">
      <c r="A365" s="96" t="s">
        <v>165</v>
      </c>
      <c r="B365" s="254" t="s">
        <v>142</v>
      </c>
      <c r="C365" s="76">
        <v>1</v>
      </c>
      <c r="D365" s="141">
        <v>1999</v>
      </c>
      <c r="E365" s="77">
        <v>45</v>
      </c>
      <c r="F365" s="59">
        <v>10215274</v>
      </c>
      <c r="G365" s="59">
        <v>0</v>
      </c>
      <c r="H365" s="179">
        <f t="shared" si="178"/>
        <v>0</v>
      </c>
      <c r="I365" s="59">
        <f t="shared" si="167"/>
        <v>10215274</v>
      </c>
      <c r="J365" s="59"/>
      <c r="K365" s="59">
        <f t="shared" si="161"/>
        <v>10215274</v>
      </c>
      <c r="L365" s="59">
        <f t="shared" si="162"/>
        <v>3838.8853814355507</v>
      </c>
      <c r="M365" s="59"/>
      <c r="N365" s="59"/>
      <c r="O365" s="59">
        <v>1313942</v>
      </c>
      <c r="P365" s="13">
        <f t="shared" si="163"/>
        <v>0.12862523315576263</v>
      </c>
      <c r="Q365" s="59">
        <v>90107</v>
      </c>
      <c r="R365" s="79">
        <f t="shared" si="164"/>
        <v>8.8208108759490929E-3</v>
      </c>
      <c r="S365" s="73">
        <f t="shared" si="187"/>
        <v>1817856</v>
      </c>
      <c r="T365" s="281">
        <f t="shared" si="169"/>
        <v>683.14768883878241</v>
      </c>
      <c r="U365" s="281"/>
      <c r="V365" s="131">
        <f t="shared" si="165"/>
        <v>0.17795469803355249</v>
      </c>
      <c r="W365" s="54"/>
      <c r="X365" s="59">
        <v>0</v>
      </c>
      <c r="Y365" s="59">
        <v>0</v>
      </c>
      <c r="Z365" s="59">
        <v>0</v>
      </c>
      <c r="AA365" s="59">
        <v>0</v>
      </c>
      <c r="AB365" s="59">
        <v>0</v>
      </c>
      <c r="AC365" s="59">
        <v>0</v>
      </c>
      <c r="AD365" s="59">
        <v>0</v>
      </c>
      <c r="AE365" s="59">
        <v>0</v>
      </c>
      <c r="AF365" s="59">
        <v>2904781</v>
      </c>
      <c r="AG365" s="59">
        <v>338407</v>
      </c>
      <c r="AH365" s="59">
        <v>4050349</v>
      </c>
      <c r="AI365" s="59">
        <v>67926</v>
      </c>
      <c r="AJ365" s="59">
        <v>0</v>
      </c>
      <c r="AK365" s="59">
        <v>2053182</v>
      </c>
      <c r="AL365" s="59">
        <v>6164925</v>
      </c>
      <c r="AM365" s="59">
        <v>0</v>
      </c>
      <c r="AN365" s="59">
        <v>0</v>
      </c>
      <c r="AO365" s="59">
        <v>0</v>
      </c>
      <c r="AP365" s="59">
        <v>0</v>
      </c>
      <c r="AQ365" s="59">
        <v>38239</v>
      </c>
      <c r="AR365" s="59">
        <v>1388422</v>
      </c>
      <c r="AS365" s="59">
        <v>5</v>
      </c>
      <c r="AT365" s="59">
        <v>0</v>
      </c>
      <c r="AU365" s="59">
        <v>202407</v>
      </c>
      <c r="AV365" s="80">
        <v>0</v>
      </c>
      <c r="AW365" s="79">
        <f t="shared" si="166"/>
        <v>0</v>
      </c>
      <c r="AX365" s="59">
        <v>0</v>
      </c>
      <c r="AY365" s="59">
        <v>0</v>
      </c>
      <c r="AZ365" s="59">
        <v>0</v>
      </c>
      <c r="BA365" s="59">
        <v>0</v>
      </c>
      <c r="BB365" s="59">
        <v>0</v>
      </c>
      <c r="BC365" s="59">
        <v>0</v>
      </c>
      <c r="BD365" s="59">
        <v>0</v>
      </c>
      <c r="BE365" s="59">
        <v>0</v>
      </c>
      <c r="BF365" s="59">
        <v>0</v>
      </c>
      <c r="BG365" s="59">
        <v>0</v>
      </c>
      <c r="BH365" s="59">
        <v>0</v>
      </c>
      <c r="BI365" s="59">
        <v>0</v>
      </c>
      <c r="BJ365" s="59">
        <v>0</v>
      </c>
      <c r="BK365" s="59">
        <v>0</v>
      </c>
      <c r="BL365" s="59">
        <v>0</v>
      </c>
      <c r="BM365" s="4">
        <v>8473952</v>
      </c>
      <c r="BN365" s="32">
        <f t="shared" si="180"/>
        <v>3184.49906050357</v>
      </c>
      <c r="BO365" s="281"/>
      <c r="BP365" s="4">
        <v>-12753049</v>
      </c>
      <c r="BQ365" s="4">
        <v>527268736</v>
      </c>
      <c r="BR365" s="4">
        <v>522989632</v>
      </c>
      <c r="BS365" s="4">
        <v>1789.3599899999999</v>
      </c>
      <c r="BT365" s="4">
        <v>2661</v>
      </c>
      <c r="BV365" s="175">
        <f t="shared" si="170"/>
        <v>-0.60549834906240219</v>
      </c>
    </row>
    <row r="366" spans="1:74" x14ac:dyDescent="0.25">
      <c r="A366" s="76" t="s">
        <v>165</v>
      </c>
      <c r="B366" s="254" t="s">
        <v>142</v>
      </c>
      <c r="C366" s="76">
        <v>1</v>
      </c>
      <c r="D366" s="141">
        <v>2000</v>
      </c>
      <c r="E366" s="77">
        <v>45</v>
      </c>
      <c r="F366" s="59">
        <v>9572654</v>
      </c>
      <c r="G366" s="59">
        <v>0</v>
      </c>
      <c r="H366" s="179">
        <f t="shared" si="178"/>
        <v>0</v>
      </c>
      <c r="I366" s="59">
        <f t="shared" si="167"/>
        <v>9572654</v>
      </c>
      <c r="J366" s="59"/>
      <c r="K366" s="59">
        <f t="shared" si="161"/>
        <v>9572654</v>
      </c>
      <c r="L366" s="59">
        <f t="shared" si="162"/>
        <v>3161.378467635403</v>
      </c>
      <c r="M366" s="59"/>
      <c r="N366" s="59"/>
      <c r="O366" s="59">
        <v>698475</v>
      </c>
      <c r="P366" s="13">
        <f t="shared" si="163"/>
        <v>7.2965658217668788E-2</v>
      </c>
      <c r="Q366" s="59">
        <v>132391</v>
      </c>
      <c r="R366" s="79">
        <f t="shared" si="164"/>
        <v>1.3830124853567256E-2</v>
      </c>
      <c r="S366" s="73">
        <f t="shared" si="187"/>
        <v>2028903</v>
      </c>
      <c r="T366" s="281">
        <f t="shared" si="169"/>
        <v>670.04722589167773</v>
      </c>
      <c r="U366" s="281"/>
      <c r="V366" s="131">
        <f t="shared" si="165"/>
        <v>0.21194780465271176</v>
      </c>
      <c r="W366" s="54"/>
      <c r="X366" s="59">
        <v>0</v>
      </c>
      <c r="Y366" s="59">
        <v>0</v>
      </c>
      <c r="Z366" s="59">
        <v>0</v>
      </c>
      <c r="AA366" s="59">
        <v>0</v>
      </c>
      <c r="AB366" s="59">
        <v>0</v>
      </c>
      <c r="AC366" s="59">
        <v>0</v>
      </c>
      <c r="AD366" s="59">
        <v>0</v>
      </c>
      <c r="AE366" s="59">
        <v>0</v>
      </c>
      <c r="AF366" s="59">
        <v>662309</v>
      </c>
      <c r="AG366" s="59">
        <v>1817313</v>
      </c>
      <c r="AH366" s="59">
        <v>5965790</v>
      </c>
      <c r="AI366" s="59">
        <v>68032</v>
      </c>
      <c r="AJ366" s="59">
        <v>0</v>
      </c>
      <c r="AK366" s="59">
        <v>1838349</v>
      </c>
      <c r="AL366" s="59">
        <v>3606864</v>
      </c>
      <c r="AM366" s="59">
        <v>0</v>
      </c>
      <c r="AN366" s="59">
        <v>0</v>
      </c>
      <c r="AO366" s="59">
        <v>0</v>
      </c>
      <c r="AP366" s="59">
        <v>0</v>
      </c>
      <c r="AQ366" s="59">
        <v>84786</v>
      </c>
      <c r="AR366" s="59">
        <v>1999080</v>
      </c>
      <c r="AS366" s="59">
        <v>0</v>
      </c>
      <c r="AT366" s="59">
        <v>0</v>
      </c>
      <c r="AU366" s="59">
        <v>243016</v>
      </c>
      <c r="AV366" s="80">
        <v>0</v>
      </c>
      <c r="AW366" s="79">
        <f t="shared" si="166"/>
        <v>0</v>
      </c>
      <c r="AX366" s="59">
        <v>0</v>
      </c>
      <c r="AY366" s="59">
        <v>0</v>
      </c>
      <c r="AZ366" s="59">
        <v>0</v>
      </c>
      <c r="BA366" s="59">
        <v>0</v>
      </c>
      <c r="BB366" s="59">
        <v>0</v>
      </c>
      <c r="BC366" s="59">
        <v>0</v>
      </c>
      <c r="BD366" s="59">
        <v>0</v>
      </c>
      <c r="BE366" s="59">
        <v>0</v>
      </c>
      <c r="BF366" s="59">
        <v>0</v>
      </c>
      <c r="BG366" s="59">
        <v>0</v>
      </c>
      <c r="BH366" s="59">
        <v>0</v>
      </c>
      <c r="BI366" s="59">
        <v>0</v>
      </c>
      <c r="BJ366" s="59">
        <v>0</v>
      </c>
      <c r="BK366" s="59">
        <v>0</v>
      </c>
      <c r="BL366" s="59">
        <v>0</v>
      </c>
      <c r="BM366" s="4">
        <v>8229210</v>
      </c>
      <c r="BN366" s="32">
        <f t="shared" si="180"/>
        <v>2717.704755614267</v>
      </c>
      <c r="BO366" s="281"/>
      <c r="BP366" s="4">
        <v>6574526</v>
      </c>
      <c r="BQ366" s="4">
        <v>407083744</v>
      </c>
      <c r="BR366" s="4">
        <v>421887456</v>
      </c>
      <c r="BS366" s="4">
        <v>1789.3599899999999</v>
      </c>
      <c r="BT366" s="4">
        <v>3028</v>
      </c>
      <c r="BV366" s="175">
        <f t="shared" si="170"/>
        <v>-0.54089817727257705</v>
      </c>
    </row>
    <row r="367" spans="1:74" x14ac:dyDescent="0.25">
      <c r="A367" s="76" t="s">
        <v>165</v>
      </c>
      <c r="B367" s="255" t="s">
        <v>143</v>
      </c>
      <c r="C367" s="76">
        <v>1</v>
      </c>
      <c r="D367" s="141">
        <v>2001</v>
      </c>
      <c r="E367" s="77">
        <v>45</v>
      </c>
      <c r="F367" s="59">
        <v>9935128</v>
      </c>
      <c r="G367" s="59">
        <v>0</v>
      </c>
      <c r="H367" s="179">
        <f t="shared" si="178"/>
        <v>0</v>
      </c>
      <c r="I367" s="59">
        <f t="shared" si="167"/>
        <v>9935128</v>
      </c>
      <c r="J367" s="59"/>
      <c r="K367" s="59">
        <f t="shared" si="161"/>
        <v>9935128</v>
      </c>
      <c r="L367" s="59">
        <f t="shared" si="162"/>
        <v>3281.0858652575957</v>
      </c>
      <c r="M367" s="59"/>
      <c r="N367" s="59"/>
      <c r="O367" s="59">
        <v>899435</v>
      </c>
      <c r="P367" s="13">
        <f t="shared" si="163"/>
        <v>9.0530791349643411E-2</v>
      </c>
      <c r="Q367" s="59">
        <v>2200</v>
      </c>
      <c r="R367" s="79">
        <f t="shared" si="164"/>
        <v>2.2143650288149281E-4</v>
      </c>
      <c r="S367" s="73">
        <f t="shared" si="187"/>
        <v>2225568</v>
      </c>
      <c r="T367" s="281">
        <f t="shared" si="169"/>
        <v>734.99603698811097</v>
      </c>
      <c r="U367" s="281"/>
      <c r="V367" s="131">
        <f t="shared" si="165"/>
        <v>0.22400999765679919</v>
      </c>
      <c r="W367" s="54"/>
      <c r="X367" s="59">
        <v>0</v>
      </c>
      <c r="Y367" s="59">
        <v>0</v>
      </c>
      <c r="Z367" s="59">
        <v>0</v>
      </c>
      <c r="AA367" s="59">
        <v>0</v>
      </c>
      <c r="AB367" s="59">
        <v>0</v>
      </c>
      <c r="AC367" s="59">
        <v>0</v>
      </c>
      <c r="AD367" s="59">
        <v>0</v>
      </c>
      <c r="AE367" s="59">
        <v>0</v>
      </c>
      <c r="AF367" s="59">
        <v>295431</v>
      </c>
      <c r="AG367" s="59">
        <v>233168</v>
      </c>
      <c r="AH367" s="59">
        <v>6483759</v>
      </c>
      <c r="AI367" s="59">
        <v>128264</v>
      </c>
      <c r="AJ367" s="59">
        <v>0</v>
      </c>
      <c r="AK367" s="59">
        <v>3550194</v>
      </c>
      <c r="AL367" s="59">
        <v>3451369</v>
      </c>
      <c r="AM367" s="59">
        <v>0</v>
      </c>
      <c r="AN367" s="59">
        <v>0</v>
      </c>
      <c r="AO367" s="59">
        <v>0</v>
      </c>
      <c r="AP367" s="59">
        <v>0</v>
      </c>
      <c r="AQ367" s="59">
        <v>28735</v>
      </c>
      <c r="AR367" s="59">
        <v>2324642</v>
      </c>
      <c r="AS367" s="59">
        <v>0</v>
      </c>
      <c r="AT367" s="59">
        <v>0</v>
      </c>
      <c r="AU367" s="59">
        <v>247491</v>
      </c>
      <c r="AV367" s="80">
        <v>0</v>
      </c>
      <c r="AW367" s="79">
        <f t="shared" si="166"/>
        <v>0</v>
      </c>
      <c r="AX367" s="59">
        <v>0</v>
      </c>
      <c r="AY367" s="59">
        <v>0</v>
      </c>
      <c r="AZ367" s="59">
        <v>0</v>
      </c>
      <c r="BA367" s="59">
        <v>0</v>
      </c>
      <c r="BB367" s="59">
        <v>0</v>
      </c>
      <c r="BC367" s="59">
        <v>0</v>
      </c>
      <c r="BD367" s="59">
        <v>0</v>
      </c>
      <c r="BE367" s="59">
        <v>0</v>
      </c>
      <c r="BF367" s="59">
        <v>0</v>
      </c>
      <c r="BG367" s="59">
        <v>0</v>
      </c>
      <c r="BH367" s="59">
        <v>0</v>
      </c>
      <c r="BI367" s="59">
        <v>0</v>
      </c>
      <c r="BJ367" s="59">
        <v>0</v>
      </c>
      <c r="BK367" s="59">
        <v>0</v>
      </c>
      <c r="BL367" s="59">
        <v>0</v>
      </c>
      <c r="BM367" s="4">
        <v>2254470</v>
      </c>
      <c r="BN367" s="32">
        <f t="shared" si="180"/>
        <v>744.54095112285336</v>
      </c>
      <c r="BO367" s="281"/>
      <c r="BP367" s="4">
        <v>6131994</v>
      </c>
      <c r="BQ367" s="4">
        <v>664732352</v>
      </c>
      <c r="BR367" s="4">
        <v>673118784</v>
      </c>
      <c r="BS367" s="4">
        <v>1789.7299800000001</v>
      </c>
      <c r="BT367" s="4">
        <v>3028</v>
      </c>
      <c r="BV367" s="175">
        <f t="shared" si="170"/>
        <v>-0.54079480183233408</v>
      </c>
    </row>
    <row r="368" spans="1:74" x14ac:dyDescent="0.25">
      <c r="A368" s="76" t="s">
        <v>165</v>
      </c>
      <c r="B368" s="255" t="s">
        <v>143</v>
      </c>
      <c r="C368" s="76">
        <v>1</v>
      </c>
      <c r="D368" s="141">
        <v>2002</v>
      </c>
      <c r="E368" s="77">
        <v>45</v>
      </c>
      <c r="F368" s="59">
        <v>9835999</v>
      </c>
      <c r="G368" s="59">
        <v>0</v>
      </c>
      <c r="H368" s="179">
        <f t="shared" si="178"/>
        <v>0</v>
      </c>
      <c r="I368" s="59">
        <f t="shared" si="167"/>
        <v>9835999</v>
      </c>
      <c r="J368" s="59"/>
      <c r="K368" s="59">
        <f t="shared" si="161"/>
        <v>9835999</v>
      </c>
      <c r="L368" s="59">
        <f t="shared" si="162"/>
        <v>3248.3484147952445</v>
      </c>
      <c r="M368" s="59"/>
      <c r="N368" s="59"/>
      <c r="O368" s="59">
        <v>604212</v>
      </c>
      <c r="P368" s="13">
        <f t="shared" si="163"/>
        <v>6.1428635769483098E-2</v>
      </c>
      <c r="Q368" s="59">
        <v>105660</v>
      </c>
      <c r="R368" s="79">
        <f t="shared" si="164"/>
        <v>1.0742172706605603E-2</v>
      </c>
      <c r="S368" s="73">
        <f t="shared" si="187"/>
        <v>1978877</v>
      </c>
      <c r="T368" s="281">
        <f t="shared" si="169"/>
        <v>653.52608982826951</v>
      </c>
      <c r="U368" s="281"/>
      <c r="V368" s="131">
        <f t="shared" si="165"/>
        <v>0.20118719003529789</v>
      </c>
      <c r="W368" s="54"/>
      <c r="X368" s="59">
        <v>0</v>
      </c>
      <c r="Y368" s="59">
        <v>0</v>
      </c>
      <c r="Z368" s="59">
        <v>0</v>
      </c>
      <c r="AA368" s="59">
        <v>0</v>
      </c>
      <c r="AB368" s="59">
        <v>0</v>
      </c>
      <c r="AC368" s="59">
        <v>0</v>
      </c>
      <c r="AD368" s="59">
        <v>0</v>
      </c>
      <c r="AE368" s="59">
        <v>0</v>
      </c>
      <c r="AF368" s="59">
        <v>967510</v>
      </c>
      <c r="AG368" s="59">
        <v>232875</v>
      </c>
      <c r="AH368" s="59">
        <v>6179740</v>
      </c>
      <c r="AI368" s="59">
        <v>153413</v>
      </c>
      <c r="AJ368" s="59">
        <v>0</v>
      </c>
      <c r="AK368" s="59">
        <v>3447105</v>
      </c>
      <c r="AL368" s="59">
        <v>3656259</v>
      </c>
      <c r="AM368" s="59">
        <v>0</v>
      </c>
      <c r="AN368" s="59">
        <v>0</v>
      </c>
      <c r="AO368" s="59">
        <v>0</v>
      </c>
      <c r="AP368" s="59">
        <v>0</v>
      </c>
      <c r="AQ368" s="59">
        <v>0</v>
      </c>
      <c r="AR368" s="59">
        <v>2053797</v>
      </c>
      <c r="AS368" s="59">
        <v>0</v>
      </c>
      <c r="AT368" s="59">
        <v>0</v>
      </c>
      <c r="AU368" s="59">
        <v>292550</v>
      </c>
      <c r="AV368" s="80">
        <v>0</v>
      </c>
      <c r="AW368" s="79">
        <f t="shared" si="166"/>
        <v>0</v>
      </c>
      <c r="AX368" s="59">
        <v>0</v>
      </c>
      <c r="AY368" s="59">
        <v>0</v>
      </c>
      <c r="AZ368" s="59">
        <v>0</v>
      </c>
      <c r="BA368" s="59">
        <v>0</v>
      </c>
      <c r="BB368" s="59">
        <v>0</v>
      </c>
      <c r="BC368" s="59">
        <v>0</v>
      </c>
      <c r="BD368" s="59">
        <v>0</v>
      </c>
      <c r="BE368" s="59">
        <v>0</v>
      </c>
      <c r="BF368" s="59">
        <v>0</v>
      </c>
      <c r="BG368" s="59">
        <v>0</v>
      </c>
      <c r="BH368" s="59">
        <v>0</v>
      </c>
      <c r="BI368" s="59">
        <v>0</v>
      </c>
      <c r="BJ368" s="59">
        <v>0</v>
      </c>
      <c r="BK368" s="59">
        <v>0</v>
      </c>
      <c r="BL368" s="59">
        <v>0</v>
      </c>
      <c r="BM368" s="4">
        <v>349102</v>
      </c>
      <c r="BN368" s="32">
        <f t="shared" si="180"/>
        <v>115.29128137384411</v>
      </c>
      <c r="BO368" s="281"/>
      <c r="BP368" s="4">
        <v>2746086</v>
      </c>
      <c r="BQ368" s="4">
        <v>615811840</v>
      </c>
      <c r="BR368" s="4">
        <v>618907008</v>
      </c>
      <c r="BS368" s="4">
        <v>1789.7299800000001</v>
      </c>
      <c r="BT368" s="4">
        <v>3028</v>
      </c>
      <c r="BV368" s="175">
        <f t="shared" si="170"/>
        <v>-0.54079480183233408</v>
      </c>
    </row>
    <row r="369" spans="1:74" x14ac:dyDescent="0.25">
      <c r="A369" s="76" t="s">
        <v>165</v>
      </c>
      <c r="B369" s="255" t="s">
        <v>143</v>
      </c>
      <c r="C369" s="76">
        <v>1</v>
      </c>
      <c r="D369" s="141">
        <v>2003</v>
      </c>
      <c r="E369" s="77">
        <v>45</v>
      </c>
      <c r="F369" s="59">
        <v>10041525</v>
      </c>
      <c r="G369" s="59">
        <v>0</v>
      </c>
      <c r="H369" s="179">
        <f t="shared" si="178"/>
        <v>0</v>
      </c>
      <c r="I369" s="59">
        <f t="shared" si="167"/>
        <v>10041525</v>
      </c>
      <c r="J369" s="59"/>
      <c r="K369" s="59">
        <f t="shared" si="161"/>
        <v>10041525</v>
      </c>
      <c r="L369" s="59">
        <f t="shared" si="162"/>
        <v>2942.1403457368883</v>
      </c>
      <c r="M369" s="59"/>
      <c r="N369" s="59"/>
      <c r="O369" s="59">
        <v>676717</v>
      </c>
      <c r="P369" s="13">
        <f t="shared" si="163"/>
        <v>6.7391855320780458E-2</v>
      </c>
      <c r="Q369" s="59">
        <v>158171</v>
      </c>
      <c r="R369" s="79">
        <f t="shared" si="164"/>
        <v>1.5751691102696055E-2</v>
      </c>
      <c r="S369" s="73">
        <f t="shared" si="187"/>
        <v>2069022</v>
      </c>
      <c r="T369" s="281">
        <f t="shared" si="169"/>
        <v>606.21799003808962</v>
      </c>
      <c r="U369" s="281"/>
      <c r="V369" s="131">
        <f t="shared" si="165"/>
        <v>0.20604659152867716</v>
      </c>
      <c r="W369" s="54"/>
      <c r="X369" s="59">
        <v>0</v>
      </c>
      <c r="Y369" s="59">
        <v>0</v>
      </c>
      <c r="Z369" s="59">
        <v>0</v>
      </c>
      <c r="AA369" s="59">
        <v>0</v>
      </c>
      <c r="AB369" s="59">
        <v>0</v>
      </c>
      <c r="AC369" s="59">
        <v>0</v>
      </c>
      <c r="AD369" s="59">
        <v>0</v>
      </c>
      <c r="AE369" s="59">
        <v>0</v>
      </c>
      <c r="AF369" s="59">
        <v>1163571</v>
      </c>
      <c r="AG369" s="59">
        <v>280622</v>
      </c>
      <c r="AH369" s="59">
        <v>5973547</v>
      </c>
      <c r="AI369" s="59">
        <v>103831</v>
      </c>
      <c r="AJ369" s="59">
        <v>0</v>
      </c>
      <c r="AK369" s="59">
        <v>3410582</v>
      </c>
      <c r="AL369" s="59">
        <v>4067978</v>
      </c>
      <c r="AM369" s="59">
        <v>0</v>
      </c>
      <c r="AN369" s="59">
        <v>0</v>
      </c>
      <c r="AO369" s="59">
        <v>0</v>
      </c>
      <c r="AP369" s="59">
        <v>0</v>
      </c>
      <c r="AQ369" s="59">
        <v>497</v>
      </c>
      <c r="AR369" s="59">
        <v>1702328</v>
      </c>
      <c r="AS369" s="59">
        <v>0</v>
      </c>
      <c r="AT369" s="59">
        <v>0</v>
      </c>
      <c r="AU369" s="59">
        <v>476184</v>
      </c>
      <c r="AV369" s="80">
        <v>0</v>
      </c>
      <c r="AW369" s="79">
        <f t="shared" si="166"/>
        <v>0</v>
      </c>
      <c r="AX369" s="59">
        <v>0</v>
      </c>
      <c r="AY369" s="59">
        <v>0</v>
      </c>
      <c r="AZ369" s="59">
        <v>0</v>
      </c>
      <c r="BA369" s="59">
        <v>0</v>
      </c>
      <c r="BB369" s="59">
        <v>0</v>
      </c>
      <c r="BC369" s="59">
        <v>0</v>
      </c>
      <c r="BD369" s="59">
        <v>0</v>
      </c>
      <c r="BE369" s="59">
        <v>0</v>
      </c>
      <c r="BF369" s="59">
        <v>0</v>
      </c>
      <c r="BG369" s="59">
        <v>0</v>
      </c>
      <c r="BH369" s="59">
        <v>0</v>
      </c>
      <c r="BI369" s="59">
        <v>0</v>
      </c>
      <c r="BJ369" s="59">
        <v>0</v>
      </c>
      <c r="BK369" s="59">
        <v>0</v>
      </c>
      <c r="BL369" s="59">
        <v>0</v>
      </c>
      <c r="BM369" s="4">
        <v>1131213</v>
      </c>
      <c r="BN369" s="32">
        <f t="shared" si="180"/>
        <v>331.44242601816586</v>
      </c>
      <c r="BO369" s="281"/>
      <c r="BP369" s="4">
        <v>2210417</v>
      </c>
      <c r="BQ369" s="4">
        <v>639819264</v>
      </c>
      <c r="BR369" s="4">
        <v>643160896</v>
      </c>
      <c r="BS369" s="4">
        <v>1789.7299800000001</v>
      </c>
      <c r="BT369" s="4">
        <v>3413</v>
      </c>
      <c r="BV369" s="175">
        <f t="shared" si="170"/>
        <v>-0.48095013465765024</v>
      </c>
    </row>
    <row r="370" spans="1:74" x14ac:dyDescent="0.25">
      <c r="A370" s="76" t="s">
        <v>165</v>
      </c>
      <c r="B370" s="255" t="s">
        <v>143</v>
      </c>
      <c r="C370" s="76">
        <v>1</v>
      </c>
      <c r="D370" s="141">
        <v>2004</v>
      </c>
      <c r="E370" s="77">
        <v>45</v>
      </c>
      <c r="F370" s="59">
        <v>9544421</v>
      </c>
      <c r="G370" s="59">
        <v>0</v>
      </c>
      <c r="H370" s="179">
        <f t="shared" si="178"/>
        <v>0</v>
      </c>
      <c r="I370" s="59">
        <f t="shared" si="167"/>
        <v>9544421</v>
      </c>
      <c r="J370" s="59"/>
      <c r="K370" s="59">
        <f t="shared" si="161"/>
        <v>9544421</v>
      </c>
      <c r="L370" s="59">
        <f t="shared" si="162"/>
        <v>2796.4901845883387</v>
      </c>
      <c r="M370" s="59"/>
      <c r="N370" s="59"/>
      <c r="O370" s="59">
        <v>637573</v>
      </c>
      <c r="P370" s="13">
        <f t="shared" si="163"/>
        <v>6.6800594818690412E-2</v>
      </c>
      <c r="Q370" s="59">
        <v>21164</v>
      </c>
      <c r="R370" s="79">
        <f t="shared" si="164"/>
        <v>2.2174210462845259E-3</v>
      </c>
      <c r="S370" s="73">
        <f t="shared" si="187"/>
        <v>2442515</v>
      </c>
      <c r="T370" s="281">
        <f t="shared" si="169"/>
        <v>715.6504541459127</v>
      </c>
      <c r="U370" s="281"/>
      <c r="V370" s="131">
        <f t="shared" si="165"/>
        <v>0.25591023279463471</v>
      </c>
      <c r="W370" s="54"/>
      <c r="X370" s="59">
        <v>0</v>
      </c>
      <c r="Y370" s="59">
        <v>0</v>
      </c>
      <c r="Z370" s="59">
        <v>0</v>
      </c>
      <c r="AA370" s="59">
        <v>0</v>
      </c>
      <c r="AB370" s="59">
        <v>0</v>
      </c>
      <c r="AC370" s="59">
        <v>0</v>
      </c>
      <c r="AD370" s="59">
        <v>0</v>
      </c>
      <c r="AE370" s="59">
        <v>0</v>
      </c>
      <c r="AF370" s="59">
        <v>682000</v>
      </c>
      <c r="AG370" s="59">
        <v>47687</v>
      </c>
      <c r="AH370" s="59">
        <v>5759789</v>
      </c>
      <c r="AI370" s="59">
        <v>26499</v>
      </c>
      <c r="AJ370" s="59">
        <v>0</v>
      </c>
      <c r="AK370" s="59">
        <v>3336675</v>
      </c>
      <c r="AL370" s="59">
        <v>3784632</v>
      </c>
      <c r="AM370" s="59">
        <v>0</v>
      </c>
      <c r="AN370" s="59">
        <v>0</v>
      </c>
      <c r="AO370" s="59">
        <v>0</v>
      </c>
      <c r="AP370" s="59">
        <v>0</v>
      </c>
      <c r="AQ370" s="59">
        <v>1380</v>
      </c>
      <c r="AR370" s="59">
        <v>1880320</v>
      </c>
      <c r="AS370" s="59">
        <v>0</v>
      </c>
      <c r="AT370" s="59">
        <v>0</v>
      </c>
      <c r="AU370" s="59">
        <v>468608</v>
      </c>
      <c r="AV370" s="80">
        <v>0</v>
      </c>
      <c r="AW370" s="79">
        <f t="shared" si="166"/>
        <v>0</v>
      </c>
      <c r="AX370" s="59">
        <v>0</v>
      </c>
      <c r="AY370" s="59">
        <v>0</v>
      </c>
      <c r="AZ370" s="59">
        <v>0</v>
      </c>
      <c r="BA370" s="59">
        <v>0</v>
      </c>
      <c r="BB370" s="59">
        <v>0</v>
      </c>
      <c r="BC370" s="59">
        <v>0</v>
      </c>
      <c r="BD370" s="59">
        <v>0</v>
      </c>
      <c r="BE370" s="59">
        <v>0</v>
      </c>
      <c r="BF370" s="59">
        <v>0</v>
      </c>
      <c r="BG370" s="59">
        <v>0</v>
      </c>
      <c r="BH370" s="59">
        <v>0</v>
      </c>
      <c r="BI370" s="59">
        <v>0</v>
      </c>
      <c r="BJ370" s="59">
        <v>0</v>
      </c>
      <c r="BK370" s="59">
        <v>0</v>
      </c>
      <c r="BL370" s="59">
        <v>0</v>
      </c>
      <c r="BM370" s="4">
        <v>849501</v>
      </c>
      <c r="BN370" s="32">
        <f t="shared" si="180"/>
        <v>248.90155288602404</v>
      </c>
      <c r="BO370" s="281"/>
      <c r="BP370" s="4">
        <v>4816365</v>
      </c>
      <c r="BQ370" s="4">
        <v>593603264</v>
      </c>
      <c r="BR370" s="4">
        <v>599269184</v>
      </c>
      <c r="BS370" s="4">
        <v>1790.9300499999999</v>
      </c>
      <c r="BT370" s="4">
        <v>3413</v>
      </c>
      <c r="BV370" s="175">
        <f t="shared" si="170"/>
        <v>-0.4806149813521482</v>
      </c>
    </row>
    <row r="371" spans="1:74" x14ac:dyDescent="0.25">
      <c r="A371" s="76" t="s">
        <v>165</v>
      </c>
      <c r="B371" s="255" t="s">
        <v>143</v>
      </c>
      <c r="C371" s="76">
        <v>1</v>
      </c>
      <c r="D371" s="141">
        <v>2005</v>
      </c>
      <c r="E371" s="77">
        <v>45</v>
      </c>
      <c r="F371" s="59">
        <v>9510694</v>
      </c>
      <c r="G371" s="59">
        <v>0</v>
      </c>
      <c r="H371" s="179">
        <f t="shared" si="178"/>
        <v>0</v>
      </c>
      <c r="I371" s="59">
        <f t="shared" si="167"/>
        <v>9510694</v>
      </c>
      <c r="J371" s="59"/>
      <c r="K371" s="59">
        <f t="shared" si="161"/>
        <v>9510694</v>
      </c>
      <c r="L371" s="59">
        <f t="shared" si="162"/>
        <v>2728.2541594951235</v>
      </c>
      <c r="M371" s="59"/>
      <c r="N371" s="59"/>
      <c r="O371" s="59">
        <v>815952</v>
      </c>
      <c r="P371" s="13">
        <f t="shared" si="163"/>
        <v>8.5793108263182483E-2</v>
      </c>
      <c r="Q371" s="59">
        <v>0</v>
      </c>
      <c r="R371" s="79">
        <f t="shared" si="164"/>
        <v>0</v>
      </c>
      <c r="S371" s="73">
        <f t="shared" si="187"/>
        <v>2258489</v>
      </c>
      <c r="T371" s="281">
        <f t="shared" si="169"/>
        <v>647.87406769936888</v>
      </c>
      <c r="U371" s="281"/>
      <c r="V371" s="131">
        <f t="shared" si="165"/>
        <v>0.23746836981612487</v>
      </c>
      <c r="W371" s="54"/>
      <c r="X371" s="59">
        <v>0</v>
      </c>
      <c r="Y371" s="59">
        <v>0</v>
      </c>
      <c r="Z371" s="59">
        <v>0</v>
      </c>
      <c r="AA371" s="59">
        <v>0</v>
      </c>
      <c r="AB371" s="59">
        <v>0</v>
      </c>
      <c r="AC371" s="59">
        <v>0</v>
      </c>
      <c r="AD371" s="59">
        <v>0</v>
      </c>
      <c r="AE371" s="59">
        <v>0</v>
      </c>
      <c r="AF371" s="59">
        <v>626738</v>
      </c>
      <c r="AG371" s="59">
        <v>991</v>
      </c>
      <c r="AH371" s="59">
        <v>5808395</v>
      </c>
      <c r="AI371" s="59">
        <v>31036</v>
      </c>
      <c r="AJ371" s="59">
        <v>0</v>
      </c>
      <c r="AK371" s="59">
        <v>3758721</v>
      </c>
      <c r="AL371" s="59">
        <v>3702299</v>
      </c>
      <c r="AM371" s="59">
        <v>0</v>
      </c>
      <c r="AN371" s="59">
        <v>0</v>
      </c>
      <c r="AO371" s="59">
        <v>0</v>
      </c>
      <c r="AP371" s="59">
        <v>0</v>
      </c>
      <c r="AQ371" s="59">
        <v>1120</v>
      </c>
      <c r="AR371" s="59">
        <v>1550077</v>
      </c>
      <c r="AS371" s="59">
        <v>0</v>
      </c>
      <c r="AT371" s="59">
        <v>0</v>
      </c>
      <c r="AU371" s="59">
        <v>467570</v>
      </c>
      <c r="AV371" s="80">
        <v>0</v>
      </c>
      <c r="AW371" s="79">
        <f t="shared" si="166"/>
        <v>0</v>
      </c>
      <c r="AX371" s="59">
        <v>0</v>
      </c>
      <c r="AY371" s="59">
        <v>0</v>
      </c>
      <c r="AZ371" s="59">
        <v>0</v>
      </c>
      <c r="BA371" s="59">
        <v>0</v>
      </c>
      <c r="BB371" s="59">
        <v>0</v>
      </c>
      <c r="BC371" s="59">
        <v>0</v>
      </c>
      <c r="BD371" s="59">
        <v>0</v>
      </c>
      <c r="BE371" s="59">
        <v>0</v>
      </c>
      <c r="BF371" s="59">
        <v>0</v>
      </c>
      <c r="BG371" s="59">
        <v>0</v>
      </c>
      <c r="BH371" s="59">
        <v>0</v>
      </c>
      <c r="BI371" s="59">
        <v>0</v>
      </c>
      <c r="BJ371" s="59">
        <v>0</v>
      </c>
      <c r="BK371" s="59">
        <v>0</v>
      </c>
      <c r="BL371" s="59">
        <v>0</v>
      </c>
      <c r="BM371" s="4">
        <v>893074</v>
      </c>
      <c r="BN371" s="32">
        <f t="shared" si="180"/>
        <v>256.18875502008029</v>
      </c>
      <c r="BO371" s="281"/>
      <c r="BP371" s="4">
        <v>6102248</v>
      </c>
      <c r="BQ371" s="4">
        <v>639446272</v>
      </c>
      <c r="BR371" s="4">
        <v>646441600</v>
      </c>
      <c r="BS371" s="4">
        <v>1879.08997</v>
      </c>
      <c r="BT371" s="4">
        <v>3486</v>
      </c>
      <c r="BV371" s="175">
        <f t="shared" si="170"/>
        <v>-0.44600707515836829</v>
      </c>
    </row>
    <row r="372" spans="1:74" ht="17.25" customHeight="1" x14ac:dyDescent="0.25">
      <c r="A372" s="76" t="s">
        <v>165</v>
      </c>
      <c r="B372" s="255" t="s">
        <v>143</v>
      </c>
      <c r="C372" s="76">
        <v>1</v>
      </c>
      <c r="D372" s="142">
        <v>2006</v>
      </c>
      <c r="E372" s="77">
        <v>45</v>
      </c>
      <c r="F372" s="59">
        <v>9280663</v>
      </c>
      <c r="G372" s="59">
        <v>0</v>
      </c>
      <c r="H372" s="179">
        <f t="shared" ref="H372:H396" si="188">G372/I372</f>
        <v>0</v>
      </c>
      <c r="I372" s="59">
        <f t="shared" si="167"/>
        <v>9280663</v>
      </c>
      <c r="J372" s="59"/>
      <c r="K372" s="59">
        <f t="shared" si="161"/>
        <v>9255561</v>
      </c>
      <c r="L372" s="59">
        <f t="shared" si="162"/>
        <v>2655.0662650602408</v>
      </c>
      <c r="M372" s="59"/>
      <c r="N372" s="59"/>
      <c r="O372" s="59">
        <v>824580</v>
      </c>
      <c r="P372" s="13">
        <f t="shared" si="163"/>
        <v>8.8849255705115038E-2</v>
      </c>
      <c r="Q372" s="59">
        <v>0</v>
      </c>
      <c r="R372" s="79">
        <f t="shared" si="164"/>
        <v>0</v>
      </c>
      <c r="S372" s="73">
        <f t="shared" ref="S372:S380" si="189">SUM(W372:AE372)</f>
        <v>1911530</v>
      </c>
      <c r="T372" s="281">
        <f t="shared" si="169"/>
        <v>548.34480780263914</v>
      </c>
      <c r="U372" s="281"/>
      <c r="V372" s="131">
        <f t="shared" si="165"/>
        <v>0.2065277296535564</v>
      </c>
      <c r="W372" s="126">
        <v>638568</v>
      </c>
      <c r="X372" s="126">
        <v>88557</v>
      </c>
      <c r="Y372" s="126">
        <v>825254</v>
      </c>
      <c r="Z372" s="126">
        <v>102515</v>
      </c>
      <c r="AA372" s="126">
        <v>111402</v>
      </c>
      <c r="AB372" s="126">
        <v>140091</v>
      </c>
      <c r="AE372" s="126">
        <v>5143</v>
      </c>
      <c r="AF372" s="59">
        <v>576394</v>
      </c>
      <c r="AG372" s="59">
        <v>3145</v>
      </c>
      <c r="AH372" s="59">
        <v>5968159</v>
      </c>
      <c r="AI372" s="59">
        <v>21079</v>
      </c>
      <c r="AJ372" s="59">
        <v>0</v>
      </c>
      <c r="AK372" s="59">
        <v>3484885</v>
      </c>
      <c r="AL372" s="59">
        <v>3312504</v>
      </c>
      <c r="AM372" s="59"/>
      <c r="AN372" s="59">
        <v>232870</v>
      </c>
      <c r="AO372" s="59"/>
      <c r="AP372" s="59"/>
      <c r="AQ372" s="59">
        <v>0</v>
      </c>
      <c r="AR372" s="59">
        <v>1753169</v>
      </c>
      <c r="AS372" s="59">
        <v>0</v>
      </c>
      <c r="AT372" s="59">
        <v>0</v>
      </c>
      <c r="AU372" s="59">
        <v>473011</v>
      </c>
      <c r="AV372" s="27">
        <v>25102</v>
      </c>
      <c r="AW372" s="79">
        <f t="shared" si="166"/>
        <v>2.6974676450565861E-3</v>
      </c>
      <c r="AX372" s="59">
        <v>0</v>
      </c>
      <c r="AY372" s="59">
        <v>0</v>
      </c>
      <c r="AZ372" s="59">
        <v>0</v>
      </c>
      <c r="BA372" s="59">
        <v>0</v>
      </c>
      <c r="BB372" s="59">
        <v>0</v>
      </c>
      <c r="BC372" s="59">
        <v>0</v>
      </c>
      <c r="BD372" s="59">
        <v>25102</v>
      </c>
      <c r="BE372" s="59">
        <v>0</v>
      </c>
      <c r="BF372" s="59">
        <v>0</v>
      </c>
      <c r="BG372" s="59">
        <v>0</v>
      </c>
      <c r="BH372" s="59">
        <v>25102</v>
      </c>
      <c r="BI372" s="59">
        <v>0</v>
      </c>
      <c r="BJ372" s="59">
        <v>0</v>
      </c>
      <c r="BK372" s="59">
        <v>0</v>
      </c>
      <c r="BL372" s="59">
        <v>0</v>
      </c>
      <c r="BM372" s="4">
        <v>1002766</v>
      </c>
      <c r="BN372" s="32">
        <f t="shared" si="180"/>
        <v>287.65519219736086</v>
      </c>
      <c r="BO372" s="281"/>
      <c r="BP372" s="4">
        <v>7751442</v>
      </c>
      <c r="BQ372" s="4">
        <v>816451392</v>
      </c>
      <c r="BR372" s="4">
        <v>825205568</v>
      </c>
      <c r="BS372" s="4">
        <v>1890.51001</v>
      </c>
      <c r="BT372" s="4">
        <v>3486</v>
      </c>
      <c r="BV372" s="175">
        <f t="shared" si="170"/>
        <v>-0.44297755611172579</v>
      </c>
    </row>
    <row r="373" spans="1:74" ht="17.25" customHeight="1" x14ac:dyDescent="0.25">
      <c r="A373" s="76" t="s">
        <v>165</v>
      </c>
      <c r="B373" s="255" t="s">
        <v>143</v>
      </c>
      <c r="C373" s="76">
        <v>1</v>
      </c>
      <c r="D373" s="142">
        <v>2007</v>
      </c>
      <c r="E373" s="77">
        <v>45</v>
      </c>
      <c r="F373" s="59">
        <v>10366931</v>
      </c>
      <c r="G373" s="59">
        <v>0</v>
      </c>
      <c r="H373" s="179">
        <f t="shared" si="188"/>
        <v>0</v>
      </c>
      <c r="I373" s="59">
        <f t="shared" si="167"/>
        <v>10366931</v>
      </c>
      <c r="J373" s="59"/>
      <c r="K373" s="59">
        <f t="shared" si="161"/>
        <v>10327858</v>
      </c>
      <c r="L373" s="59">
        <f t="shared" si="162"/>
        <v>2962.6672403901321</v>
      </c>
      <c r="M373" s="59"/>
      <c r="N373" s="59"/>
      <c r="O373" s="59">
        <v>961693</v>
      </c>
      <c r="P373" s="13">
        <f t="shared" si="163"/>
        <v>9.2765448135036302E-2</v>
      </c>
      <c r="Q373" s="59">
        <v>0</v>
      </c>
      <c r="R373" s="79">
        <f t="shared" si="164"/>
        <v>0</v>
      </c>
      <c r="S373" s="73">
        <f t="shared" si="189"/>
        <v>1763009</v>
      </c>
      <c r="T373" s="281">
        <f t="shared" si="169"/>
        <v>505.73981640849109</v>
      </c>
      <c r="U373" s="281"/>
      <c r="V373" s="131">
        <f t="shared" si="165"/>
        <v>0.17070422540666225</v>
      </c>
      <c r="W373" s="126">
        <v>0</v>
      </c>
      <c r="X373" s="126">
        <v>150347</v>
      </c>
      <c r="Y373" s="126">
        <v>1156561</v>
      </c>
      <c r="Z373" s="126">
        <v>210650</v>
      </c>
      <c r="AA373" s="126">
        <v>126437</v>
      </c>
      <c r="AB373" s="126">
        <v>97610</v>
      </c>
      <c r="AE373" s="126">
        <v>21404</v>
      </c>
      <c r="AF373" s="59">
        <v>955925</v>
      </c>
      <c r="AG373" s="59">
        <v>457267</v>
      </c>
      <c r="AH373" s="59">
        <v>6686304</v>
      </c>
      <c r="AI373" s="59">
        <v>27236</v>
      </c>
      <c r="AJ373" s="59">
        <v>0</v>
      </c>
      <c r="AK373" s="59">
        <v>3328688</v>
      </c>
      <c r="AL373" s="59">
        <v>3680627</v>
      </c>
      <c r="AM373" s="59"/>
      <c r="AN373" s="59">
        <v>492143</v>
      </c>
      <c r="AO373" s="59"/>
      <c r="AP373" s="59"/>
      <c r="AQ373" s="59">
        <v>0</v>
      </c>
      <c r="AR373" s="59">
        <v>1965482</v>
      </c>
      <c r="AS373" s="59">
        <v>0</v>
      </c>
      <c r="AT373" s="59">
        <v>0</v>
      </c>
      <c r="AU373" s="59">
        <v>415488</v>
      </c>
      <c r="AV373" s="27">
        <v>39073</v>
      </c>
      <c r="AW373" s="79">
        <f t="shared" si="166"/>
        <v>3.7548515260997402E-3</v>
      </c>
      <c r="AX373" s="59">
        <v>0</v>
      </c>
      <c r="AY373" s="59">
        <v>0</v>
      </c>
      <c r="AZ373" s="59">
        <v>0</v>
      </c>
      <c r="BA373" s="59">
        <v>0</v>
      </c>
      <c r="BB373" s="59">
        <v>0</v>
      </c>
      <c r="BC373" s="59">
        <v>0</v>
      </c>
      <c r="BD373" s="59">
        <v>39073</v>
      </c>
      <c r="BE373" s="59">
        <v>0</v>
      </c>
      <c r="BF373" s="59">
        <v>0</v>
      </c>
      <c r="BG373" s="59">
        <v>0</v>
      </c>
      <c r="BH373" s="59">
        <v>39073</v>
      </c>
      <c r="BI373" s="59">
        <v>0</v>
      </c>
      <c r="BJ373" s="59">
        <v>0</v>
      </c>
      <c r="BK373" s="59">
        <v>0</v>
      </c>
      <c r="BL373" s="59">
        <v>0</v>
      </c>
      <c r="BM373" s="4">
        <v>941140</v>
      </c>
      <c r="BN373" s="32">
        <f t="shared" si="180"/>
        <v>269.97705106138841</v>
      </c>
      <c r="BO373" s="281"/>
      <c r="BP373" s="4">
        <v>4351596</v>
      </c>
      <c r="BQ373" s="4">
        <v>848465024</v>
      </c>
      <c r="BR373" s="4">
        <v>853757760</v>
      </c>
      <c r="BS373" s="4">
        <v>1894.6800499999999</v>
      </c>
      <c r="BT373" s="4">
        <v>3486</v>
      </c>
      <c r="BV373" s="175">
        <f t="shared" si="170"/>
        <v>-0.44187588311223686</v>
      </c>
    </row>
    <row r="374" spans="1:74" ht="17.25" customHeight="1" x14ac:dyDescent="0.25">
      <c r="A374" s="76" t="s">
        <v>165</v>
      </c>
      <c r="B374" s="255" t="s">
        <v>143</v>
      </c>
      <c r="C374" s="76">
        <v>1</v>
      </c>
      <c r="D374" s="142">
        <v>2008</v>
      </c>
      <c r="E374" s="77">
        <v>45</v>
      </c>
      <c r="F374" s="59">
        <v>10585013</v>
      </c>
      <c r="G374" s="59">
        <v>0</v>
      </c>
      <c r="H374" s="179">
        <f t="shared" si="188"/>
        <v>0</v>
      </c>
      <c r="I374" s="59">
        <f t="shared" si="167"/>
        <v>10585013</v>
      </c>
      <c r="J374" s="59"/>
      <c r="K374" s="59">
        <f t="shared" si="161"/>
        <v>10569797</v>
      </c>
      <c r="L374" s="59">
        <f t="shared" si="162"/>
        <v>3032.0702811244978</v>
      </c>
      <c r="M374" s="59"/>
      <c r="N374" s="59"/>
      <c r="O374" s="59">
        <v>2523492</v>
      </c>
      <c r="P374" s="13">
        <f t="shared" si="163"/>
        <v>0.23840235245814059</v>
      </c>
      <c r="Q374" s="59">
        <v>-147</v>
      </c>
      <c r="R374" s="79">
        <f t="shared" si="164"/>
        <v>-1.388755970351666E-5</v>
      </c>
      <c r="S374" s="73">
        <f t="shared" si="189"/>
        <v>2038910</v>
      </c>
      <c r="T374" s="281">
        <f t="shared" si="169"/>
        <v>584.8852553069421</v>
      </c>
      <c r="U374" s="281"/>
      <c r="V374" s="131">
        <f t="shared" si="165"/>
        <v>0.19289963657769396</v>
      </c>
      <c r="W374" s="4"/>
      <c r="X374" s="126">
        <v>112692</v>
      </c>
      <c r="Y374" s="126">
        <v>1473736</v>
      </c>
      <c r="Z374" s="126">
        <v>210057</v>
      </c>
      <c r="AA374" s="126">
        <v>61001</v>
      </c>
      <c r="AB374" s="126">
        <v>169053</v>
      </c>
      <c r="AE374" s="126">
        <v>12371</v>
      </c>
      <c r="AF374" s="59">
        <v>1141483</v>
      </c>
      <c r="AG374" s="59">
        <v>179715</v>
      </c>
      <c r="AH374" s="59">
        <v>4881275</v>
      </c>
      <c r="AI374" s="59">
        <v>10101</v>
      </c>
      <c r="AJ374" s="59">
        <v>0</v>
      </c>
      <c r="AK374" s="59">
        <v>2489442</v>
      </c>
      <c r="AL374" s="59">
        <v>5703738</v>
      </c>
      <c r="AM374" s="59"/>
      <c r="AN374" s="59">
        <v>477095</v>
      </c>
      <c r="AO374" s="59"/>
      <c r="AP374" s="59"/>
      <c r="AQ374" s="59">
        <v>0</v>
      </c>
      <c r="AR374" s="59">
        <v>1458045</v>
      </c>
      <c r="AS374" s="59">
        <v>0</v>
      </c>
      <c r="AT374" s="59">
        <v>0</v>
      </c>
      <c r="AU374" s="59">
        <v>266877</v>
      </c>
      <c r="AV374" s="27">
        <v>15216</v>
      </c>
      <c r="AW374" s="79">
        <f t="shared" si="166"/>
        <v>1.4354406871776072E-3</v>
      </c>
      <c r="AX374" s="59">
        <v>0</v>
      </c>
      <c r="AY374" s="59">
        <v>0</v>
      </c>
      <c r="AZ374" s="59">
        <v>0</v>
      </c>
      <c r="BA374" s="59">
        <v>0</v>
      </c>
      <c r="BB374" s="59">
        <v>0</v>
      </c>
      <c r="BC374" s="59">
        <v>0</v>
      </c>
      <c r="BD374" s="59">
        <v>15216</v>
      </c>
      <c r="BE374" s="59">
        <v>0</v>
      </c>
      <c r="BF374" s="59">
        <v>0</v>
      </c>
      <c r="BG374" s="59">
        <v>0</v>
      </c>
      <c r="BH374" s="59">
        <v>15216</v>
      </c>
      <c r="BI374" s="59">
        <v>0</v>
      </c>
      <c r="BJ374" s="59">
        <v>0</v>
      </c>
      <c r="BK374" s="59">
        <v>0</v>
      </c>
      <c r="BL374" s="59">
        <v>0</v>
      </c>
      <c r="BM374" s="4">
        <v>916289</v>
      </c>
      <c r="BN374" s="32">
        <f t="shared" si="180"/>
        <v>262.84825014343085</v>
      </c>
      <c r="BO374" s="281"/>
      <c r="BP374" s="4">
        <v>5408457</v>
      </c>
      <c r="BQ374" s="4">
        <v>816959936</v>
      </c>
      <c r="BR374" s="4">
        <v>823284672</v>
      </c>
      <c r="BS374" s="4">
        <v>1799.31006</v>
      </c>
      <c r="BT374" s="4">
        <v>3486</v>
      </c>
      <c r="BV374" s="175">
        <f t="shared" si="170"/>
        <v>-0.46769923001495861</v>
      </c>
    </row>
    <row r="375" spans="1:74" ht="17.25" customHeight="1" x14ac:dyDescent="0.25">
      <c r="A375" s="76" t="s">
        <v>165</v>
      </c>
      <c r="B375" s="255" t="s">
        <v>143</v>
      </c>
      <c r="C375" s="76">
        <v>1</v>
      </c>
      <c r="D375" s="142">
        <v>2009</v>
      </c>
      <c r="E375" s="77">
        <v>45</v>
      </c>
      <c r="F375" s="59">
        <v>11067816</v>
      </c>
      <c r="G375" s="59">
        <v>0</v>
      </c>
      <c r="H375" s="179">
        <f t="shared" si="188"/>
        <v>0</v>
      </c>
      <c r="I375" s="59">
        <f t="shared" si="167"/>
        <v>11067816</v>
      </c>
      <c r="J375" s="59"/>
      <c r="K375" s="59">
        <f t="shared" si="161"/>
        <v>11061792</v>
      </c>
      <c r="L375" s="59">
        <f t="shared" si="162"/>
        <v>3173.2048192771085</v>
      </c>
      <c r="M375" s="59"/>
      <c r="N375" s="59"/>
      <c r="O375" s="59">
        <v>3590353</v>
      </c>
      <c r="P375" s="13">
        <f t="shared" si="163"/>
        <v>0.32439579768944476</v>
      </c>
      <c r="Q375" s="59">
        <v>0</v>
      </c>
      <c r="R375" s="79">
        <f t="shared" si="164"/>
        <v>0</v>
      </c>
      <c r="S375" s="73">
        <f t="shared" si="189"/>
        <v>1170343</v>
      </c>
      <c r="T375" s="281">
        <f t="shared" si="169"/>
        <v>335.72662076878942</v>
      </c>
      <c r="U375" s="281"/>
      <c r="V375" s="131">
        <f t="shared" si="165"/>
        <v>0.105800488745404</v>
      </c>
      <c r="W375" s="4"/>
      <c r="X375" s="126">
        <v>115431</v>
      </c>
      <c r="Y375" s="126">
        <v>682735</v>
      </c>
      <c r="Z375" s="126">
        <v>173968</v>
      </c>
      <c r="AA375" s="126">
        <v>36327</v>
      </c>
      <c r="AB375" s="126">
        <v>155575</v>
      </c>
      <c r="AE375" s="126">
        <v>6307</v>
      </c>
      <c r="AF375" s="59">
        <v>1105329</v>
      </c>
      <c r="AG375" s="59">
        <v>140101</v>
      </c>
      <c r="AH375" s="59">
        <v>5201791</v>
      </c>
      <c r="AI375" s="59">
        <v>602486</v>
      </c>
      <c r="AJ375" s="59">
        <v>0</v>
      </c>
      <c r="AK375" s="59">
        <v>2210957</v>
      </c>
      <c r="AL375" s="59">
        <v>5866025</v>
      </c>
      <c r="AM375" s="59"/>
      <c r="AN375" s="59">
        <v>506958</v>
      </c>
      <c r="AO375" s="59"/>
      <c r="AP375" s="59"/>
      <c r="AQ375" s="59">
        <v>0</v>
      </c>
      <c r="AR375" s="59">
        <v>1500534</v>
      </c>
      <c r="AS375" s="59">
        <v>0</v>
      </c>
      <c r="AT375" s="59">
        <v>0</v>
      </c>
      <c r="AU375" s="59">
        <v>240755</v>
      </c>
      <c r="AV375" s="27">
        <v>6024</v>
      </c>
      <c r="AW375" s="79">
        <f t="shared" si="166"/>
        <v>5.4398474241997355E-4</v>
      </c>
      <c r="AX375" s="59">
        <v>0</v>
      </c>
      <c r="AY375" s="59">
        <v>0</v>
      </c>
      <c r="AZ375" s="59">
        <v>0</v>
      </c>
      <c r="BA375" s="59">
        <v>0</v>
      </c>
      <c r="BB375" s="59">
        <v>0</v>
      </c>
      <c r="BC375" s="59">
        <v>0</v>
      </c>
      <c r="BD375" s="59">
        <v>6024</v>
      </c>
      <c r="BE375" s="59">
        <v>0</v>
      </c>
      <c r="BF375" s="59">
        <v>0</v>
      </c>
      <c r="BG375" s="59">
        <v>0</v>
      </c>
      <c r="BH375" s="59">
        <v>6024</v>
      </c>
      <c r="BI375" s="59">
        <v>0</v>
      </c>
      <c r="BJ375" s="59">
        <v>0</v>
      </c>
      <c r="BK375" s="59">
        <v>0</v>
      </c>
      <c r="BL375" s="59">
        <v>0</v>
      </c>
      <c r="BM375" s="4">
        <v>954069</v>
      </c>
      <c r="BN375" s="32">
        <f t="shared" si="180"/>
        <v>273.68588640275385</v>
      </c>
      <c r="BO375" s="281"/>
      <c r="BP375" s="4">
        <v>6300262</v>
      </c>
      <c r="BQ375" s="4">
        <v>731746624</v>
      </c>
      <c r="BR375" s="4">
        <v>739000960</v>
      </c>
      <c r="BS375" s="4">
        <v>1799.31006</v>
      </c>
      <c r="BT375" s="4">
        <v>3486</v>
      </c>
      <c r="BV375" s="175">
        <f t="shared" si="170"/>
        <v>-0.46769923001495861</v>
      </c>
    </row>
    <row r="376" spans="1:74" ht="17.25" customHeight="1" x14ac:dyDescent="0.25">
      <c r="A376" s="76" t="s">
        <v>165</v>
      </c>
      <c r="B376" s="255" t="s">
        <v>143</v>
      </c>
      <c r="C376" s="76">
        <v>1</v>
      </c>
      <c r="D376" s="142">
        <v>2010</v>
      </c>
      <c r="E376" s="77">
        <v>45</v>
      </c>
      <c r="F376" s="59">
        <v>12821405</v>
      </c>
      <c r="G376" s="59">
        <v>0</v>
      </c>
      <c r="H376" s="179">
        <f t="shared" si="188"/>
        <v>0</v>
      </c>
      <c r="I376" s="59">
        <f t="shared" si="167"/>
        <v>12821405</v>
      </c>
      <c r="J376" s="59"/>
      <c r="K376" s="59">
        <f t="shared" si="161"/>
        <v>12807445</v>
      </c>
      <c r="L376" s="59">
        <f t="shared" si="162"/>
        <v>3673.9658634538155</v>
      </c>
      <c r="M376" s="59"/>
      <c r="N376" s="59"/>
      <c r="O376" s="59">
        <v>2495418</v>
      </c>
      <c r="P376" s="13">
        <f t="shared" si="163"/>
        <v>0.19462905976373104</v>
      </c>
      <c r="Q376" s="59">
        <v>372</v>
      </c>
      <c r="R376" s="79">
        <f t="shared" si="164"/>
        <v>2.9013980917067982E-5</v>
      </c>
      <c r="S376" s="73">
        <f t="shared" si="189"/>
        <v>1112460</v>
      </c>
      <c r="T376" s="281">
        <f t="shared" si="169"/>
        <v>319.1222030981067</v>
      </c>
      <c r="U376" s="281"/>
      <c r="V376" s="131">
        <f t="shared" si="165"/>
        <v>8.6860415953377124E-2</v>
      </c>
      <c r="W376" s="4"/>
      <c r="X376" s="126">
        <v>128905</v>
      </c>
      <c r="Y376" s="126">
        <v>642233</v>
      </c>
      <c r="Z376" s="126">
        <v>80707</v>
      </c>
      <c r="AA376" s="126">
        <v>53840</v>
      </c>
      <c r="AB376" s="126">
        <v>195068</v>
      </c>
      <c r="AE376" s="126">
        <v>11707</v>
      </c>
      <c r="AF376" s="59">
        <v>1584621</v>
      </c>
      <c r="AG376" s="59">
        <v>901287</v>
      </c>
      <c r="AH376" s="59">
        <v>7628534</v>
      </c>
      <c r="AI376" s="59">
        <v>779573</v>
      </c>
      <c r="AJ376" s="59">
        <v>0</v>
      </c>
      <c r="AK376" s="59">
        <v>3118905</v>
      </c>
      <c r="AL376" s="59">
        <v>5192871</v>
      </c>
      <c r="AM376" s="59"/>
      <c r="AN376" s="59">
        <v>456390</v>
      </c>
      <c r="AO376" s="59"/>
      <c r="AP376" s="59"/>
      <c r="AQ376" s="59">
        <v>0</v>
      </c>
      <c r="AR376" s="59">
        <v>2083128</v>
      </c>
      <c r="AS376" s="59">
        <v>0</v>
      </c>
      <c r="AT376" s="59">
        <v>0</v>
      </c>
      <c r="AU376" s="59">
        <v>289251</v>
      </c>
      <c r="AV376" s="27">
        <v>13960</v>
      </c>
      <c r="AW376" s="79">
        <f t="shared" si="166"/>
        <v>1.0876200248298353E-3</v>
      </c>
      <c r="AX376" s="59">
        <v>0</v>
      </c>
      <c r="AY376" s="59">
        <v>0</v>
      </c>
      <c r="AZ376" s="59">
        <v>0</v>
      </c>
      <c r="BA376" s="59">
        <v>0</v>
      </c>
      <c r="BB376" s="59">
        <v>0</v>
      </c>
      <c r="BC376" s="59">
        <v>0</v>
      </c>
      <c r="BD376" s="59">
        <v>13960</v>
      </c>
      <c r="BE376" s="59">
        <v>0</v>
      </c>
      <c r="BF376" s="59">
        <v>0</v>
      </c>
      <c r="BG376" s="59">
        <v>0</v>
      </c>
      <c r="BH376" s="59">
        <v>13960</v>
      </c>
      <c r="BI376" s="59">
        <v>0</v>
      </c>
      <c r="BJ376" s="59">
        <v>0</v>
      </c>
      <c r="BK376" s="59">
        <v>0</v>
      </c>
      <c r="BL376" s="59">
        <v>0</v>
      </c>
      <c r="BM376" s="4">
        <v>914084</v>
      </c>
      <c r="BN376" s="32">
        <f t="shared" si="180"/>
        <v>262.21572002294891</v>
      </c>
      <c r="BO376" s="281"/>
      <c r="BP376" s="4">
        <v>6915789</v>
      </c>
      <c r="BQ376" s="4">
        <v>744324736</v>
      </c>
      <c r="BR376" s="4">
        <v>752154624</v>
      </c>
      <c r="BS376" s="4">
        <v>1822.9300499999999</v>
      </c>
      <c r="BT376" s="4">
        <v>3486</v>
      </c>
      <c r="BV376" s="175">
        <f t="shared" si="170"/>
        <v>-0.46117831365540057</v>
      </c>
    </row>
    <row r="377" spans="1:74" ht="17.25" customHeight="1" x14ac:dyDescent="0.25">
      <c r="A377" s="76" t="s">
        <v>165</v>
      </c>
      <c r="B377" s="255" t="s">
        <v>143</v>
      </c>
      <c r="C377" s="76">
        <v>1</v>
      </c>
      <c r="D377" s="142">
        <v>2011</v>
      </c>
      <c r="E377" s="77">
        <v>45</v>
      </c>
      <c r="F377" s="59">
        <v>11572333</v>
      </c>
      <c r="G377" s="59">
        <v>0</v>
      </c>
      <c r="H377" s="179">
        <f t="shared" si="188"/>
        <v>0</v>
      </c>
      <c r="I377" s="59">
        <f t="shared" si="167"/>
        <v>11572333</v>
      </c>
      <c r="J377" s="59"/>
      <c r="K377" s="59">
        <f t="shared" si="161"/>
        <v>11550997</v>
      </c>
      <c r="L377" s="59">
        <f t="shared" si="162"/>
        <v>3313.5390131956397</v>
      </c>
      <c r="M377" s="59"/>
      <c r="N377" s="59"/>
      <c r="O377" s="59">
        <v>378593</v>
      </c>
      <c r="P377" s="13">
        <f t="shared" si="163"/>
        <v>3.2715356531824655E-2</v>
      </c>
      <c r="Q377" s="59">
        <v>0</v>
      </c>
      <c r="R377" s="79">
        <f t="shared" si="164"/>
        <v>0</v>
      </c>
      <c r="S377" s="73">
        <f t="shared" si="189"/>
        <v>885345</v>
      </c>
      <c r="T377" s="281">
        <f t="shared" si="169"/>
        <v>253.97160068846816</v>
      </c>
      <c r="U377" s="281"/>
      <c r="V377" s="131">
        <f t="shared" si="165"/>
        <v>7.6646630589549972E-2</v>
      </c>
      <c r="W377" s="4"/>
      <c r="X377" s="126">
        <v>111411</v>
      </c>
      <c r="Y377" s="126">
        <v>438002</v>
      </c>
      <c r="Z377" s="126">
        <v>84970</v>
      </c>
      <c r="AA377" s="126">
        <v>54959</v>
      </c>
      <c r="AB377" s="126">
        <v>183621</v>
      </c>
      <c r="AE377" s="126">
        <v>12382</v>
      </c>
      <c r="AF377" s="59">
        <v>2347446</v>
      </c>
      <c r="AG377" s="59">
        <v>260353</v>
      </c>
      <c r="AH377" s="59">
        <v>7960949</v>
      </c>
      <c r="AI377" s="59">
        <v>1183583</v>
      </c>
      <c r="AJ377" s="59">
        <v>0</v>
      </c>
      <c r="AK377" s="59">
        <v>2882942</v>
      </c>
      <c r="AL377" s="59">
        <v>3611384</v>
      </c>
      <c r="AM377" s="59"/>
      <c r="AN377" s="59">
        <v>515846</v>
      </c>
      <c r="AO377" s="59"/>
      <c r="AP377" s="59"/>
      <c r="AQ377" s="59">
        <v>0</v>
      </c>
      <c r="AR377" s="59">
        <v>2638708</v>
      </c>
      <c r="AS377" s="59">
        <v>149242</v>
      </c>
      <c r="AT377" s="59">
        <v>0</v>
      </c>
      <c r="AU377" s="59">
        <v>330275</v>
      </c>
      <c r="AV377" s="27">
        <v>21336</v>
      </c>
      <c r="AW377" s="79">
        <f t="shared" si="166"/>
        <v>1.8403147441935768E-3</v>
      </c>
      <c r="AX377" s="59">
        <v>0</v>
      </c>
      <c r="AY377" s="59">
        <v>0</v>
      </c>
      <c r="AZ377" s="59">
        <v>0</v>
      </c>
      <c r="BA377" s="59">
        <v>0</v>
      </c>
      <c r="BB377" s="59">
        <v>0</v>
      </c>
      <c r="BC377" s="59">
        <v>0</v>
      </c>
      <c r="BD377" s="59">
        <v>21336</v>
      </c>
      <c r="BE377" s="59">
        <v>0</v>
      </c>
      <c r="BF377" s="59">
        <v>0</v>
      </c>
      <c r="BG377" s="59">
        <v>0</v>
      </c>
      <c r="BH377" s="59">
        <v>21336</v>
      </c>
      <c r="BI377" s="59">
        <v>0</v>
      </c>
      <c r="BJ377" s="59">
        <v>0</v>
      </c>
      <c r="BK377" s="59">
        <v>0</v>
      </c>
      <c r="BL377" s="59">
        <v>0</v>
      </c>
      <c r="BM377" s="4">
        <v>559567</v>
      </c>
      <c r="BN377" s="32">
        <f t="shared" si="180"/>
        <v>160.51835915088927</v>
      </c>
      <c r="BO377" s="281"/>
      <c r="BP377" s="4">
        <v>6868524</v>
      </c>
      <c r="BQ377" s="4">
        <v>635241280</v>
      </c>
      <c r="BR377" s="4">
        <v>642669376</v>
      </c>
      <c r="BS377" s="4">
        <v>1822.9300499999999</v>
      </c>
      <c r="BT377" s="4">
        <v>3486</v>
      </c>
      <c r="BV377" s="175">
        <f t="shared" si="170"/>
        <v>-0.46117831365540057</v>
      </c>
    </row>
    <row r="378" spans="1:74" ht="17.25" customHeight="1" x14ac:dyDescent="0.25">
      <c r="A378" s="76" t="s">
        <v>165</v>
      </c>
      <c r="B378" s="255" t="s">
        <v>143</v>
      </c>
      <c r="C378" s="76">
        <v>1</v>
      </c>
      <c r="D378" s="142">
        <v>2012</v>
      </c>
      <c r="E378" s="77">
        <v>45</v>
      </c>
      <c r="F378" s="59">
        <v>12089879</v>
      </c>
      <c r="G378" s="59">
        <v>0</v>
      </c>
      <c r="H378" s="179">
        <f t="shared" si="188"/>
        <v>0</v>
      </c>
      <c r="I378" s="59">
        <f t="shared" si="167"/>
        <v>12089879</v>
      </c>
      <c r="J378" s="59"/>
      <c r="K378" s="59">
        <f t="shared" si="161"/>
        <v>12071272</v>
      </c>
      <c r="L378" s="59">
        <f t="shared" si="162"/>
        <v>3462.7860011474468</v>
      </c>
      <c r="M378" s="59"/>
      <c r="N378" s="59"/>
      <c r="O378" s="59">
        <v>1301453</v>
      </c>
      <c r="P378" s="13">
        <f t="shared" si="163"/>
        <v>0.1076481410607997</v>
      </c>
      <c r="Q378" s="59">
        <v>0</v>
      </c>
      <c r="R378" s="79">
        <f t="shared" si="164"/>
        <v>0</v>
      </c>
      <c r="S378" s="73">
        <f t="shared" si="189"/>
        <v>812044</v>
      </c>
      <c r="T378" s="281">
        <f t="shared" si="169"/>
        <v>232.9443488238669</v>
      </c>
      <c r="U378" s="281"/>
      <c r="V378" s="131">
        <f t="shared" si="165"/>
        <v>6.7270789689769225E-2</v>
      </c>
      <c r="W378" s="4"/>
      <c r="X378" s="126">
        <v>95144</v>
      </c>
      <c r="Y378" s="126">
        <v>367552</v>
      </c>
      <c r="Z378" s="126">
        <v>90069</v>
      </c>
      <c r="AA378" s="126">
        <v>43619</v>
      </c>
      <c r="AB378" s="126">
        <v>206467</v>
      </c>
      <c r="AE378" s="126">
        <v>9193</v>
      </c>
      <c r="AF378" s="59">
        <v>2072413</v>
      </c>
      <c r="AG378" s="59">
        <v>328796</v>
      </c>
      <c r="AH378" s="59">
        <v>7903969</v>
      </c>
      <c r="AI378" s="59">
        <v>978550</v>
      </c>
      <c r="AJ378" s="59">
        <v>0</v>
      </c>
      <c r="AK378" s="59">
        <v>3742827</v>
      </c>
      <c r="AL378" s="59">
        <v>4185910</v>
      </c>
      <c r="AM378" s="59"/>
      <c r="AN378" s="59">
        <v>944751</v>
      </c>
      <c r="AO378" s="59"/>
      <c r="AP378" s="59"/>
      <c r="AQ378" s="59">
        <v>0</v>
      </c>
      <c r="AR378" s="59">
        <v>1562655</v>
      </c>
      <c r="AS378" s="59">
        <v>2826</v>
      </c>
      <c r="AT378" s="59">
        <v>0</v>
      </c>
      <c r="AU378" s="59">
        <v>343564</v>
      </c>
      <c r="AV378" s="27">
        <v>18607</v>
      </c>
      <c r="AW378" s="79">
        <f t="shared" si="166"/>
        <v>1.5366908794377761E-3</v>
      </c>
      <c r="AX378" s="59">
        <v>0</v>
      </c>
      <c r="AY378" s="59">
        <v>0</v>
      </c>
      <c r="AZ378" s="59">
        <v>0</v>
      </c>
      <c r="BA378" s="59">
        <v>0</v>
      </c>
      <c r="BB378" s="59">
        <v>0</v>
      </c>
      <c r="BC378" s="59">
        <v>0</v>
      </c>
      <c r="BD378" s="59">
        <v>18607</v>
      </c>
      <c r="BE378" s="59">
        <v>0</v>
      </c>
      <c r="BF378" s="59">
        <v>0</v>
      </c>
      <c r="BG378" s="59">
        <v>0</v>
      </c>
      <c r="BH378" s="59">
        <v>18607</v>
      </c>
      <c r="BI378" s="59">
        <v>0</v>
      </c>
      <c r="BJ378" s="59">
        <v>0</v>
      </c>
      <c r="BK378" s="59">
        <v>0</v>
      </c>
      <c r="BL378" s="59">
        <v>0</v>
      </c>
      <c r="BM378" s="4">
        <v>1333119</v>
      </c>
      <c r="BN378" s="32">
        <f t="shared" si="180"/>
        <v>382.42082616178999</v>
      </c>
      <c r="BO378" s="281"/>
      <c r="BP378" s="4">
        <v>7003570</v>
      </c>
      <c r="BQ378" s="4">
        <v>572490944</v>
      </c>
      <c r="BR378" s="4">
        <v>580827584</v>
      </c>
      <c r="BS378" s="4">
        <v>1835.26001</v>
      </c>
      <c r="BT378" s="4">
        <v>3486</v>
      </c>
      <c r="BV378" s="175">
        <f t="shared" si="170"/>
        <v>-0.4578077925810779</v>
      </c>
    </row>
    <row r="379" spans="1:74" ht="17.25" customHeight="1" x14ac:dyDescent="0.25">
      <c r="A379" s="76" t="s">
        <v>165</v>
      </c>
      <c r="B379" s="255" t="s">
        <v>143</v>
      </c>
      <c r="C379" s="76">
        <v>1</v>
      </c>
      <c r="D379" s="142">
        <v>2013</v>
      </c>
      <c r="E379" s="77">
        <v>45</v>
      </c>
      <c r="F379" s="59">
        <v>12324721</v>
      </c>
      <c r="G379" s="59">
        <v>0</v>
      </c>
      <c r="H379" s="179">
        <f t="shared" si="188"/>
        <v>0</v>
      </c>
      <c r="I379" s="59">
        <f t="shared" si="167"/>
        <v>12324721</v>
      </c>
      <c r="J379" s="59"/>
      <c r="K379" s="59">
        <f t="shared" si="161"/>
        <v>12315154</v>
      </c>
      <c r="L379" s="59">
        <f t="shared" si="162"/>
        <v>3532.746414228342</v>
      </c>
      <c r="M379" s="59"/>
      <c r="N379" s="59"/>
      <c r="O379" s="59">
        <v>1335099</v>
      </c>
      <c r="P379" s="13">
        <f t="shared" si="163"/>
        <v>0.1083269146620033</v>
      </c>
      <c r="Q379" s="59">
        <v>0</v>
      </c>
      <c r="R379" s="79">
        <f t="shared" si="164"/>
        <v>0</v>
      </c>
      <c r="S379" s="73">
        <f t="shared" si="189"/>
        <v>1750357</v>
      </c>
      <c r="T379" s="281">
        <f t="shared" si="169"/>
        <v>502.11044176706827</v>
      </c>
      <c r="U379" s="281"/>
      <c r="V379" s="131">
        <f t="shared" si="165"/>
        <v>0.14213033795598495</v>
      </c>
      <c r="W379" s="4"/>
      <c r="X379" s="126">
        <v>189290</v>
      </c>
      <c r="Y379" s="126">
        <v>540266</v>
      </c>
      <c r="Z379" s="126">
        <v>129677</v>
      </c>
      <c r="AA379" s="126">
        <v>8892</v>
      </c>
      <c r="AB379" s="126">
        <v>880209</v>
      </c>
      <c r="AE379" s="126">
        <v>2023</v>
      </c>
      <c r="AF379" s="59">
        <v>2547992</v>
      </c>
      <c r="AG379" s="59">
        <v>275580</v>
      </c>
      <c r="AH379" s="59">
        <v>6691273</v>
      </c>
      <c r="AI379" s="59">
        <v>755837</v>
      </c>
      <c r="AJ379" s="59">
        <v>0</v>
      </c>
      <c r="AK379" s="59">
        <v>3122839</v>
      </c>
      <c r="AL379" s="59">
        <v>5633448</v>
      </c>
      <c r="AM379" s="59"/>
      <c r="AN379" s="59">
        <v>690797</v>
      </c>
      <c r="AO379" s="59"/>
      <c r="AP379" s="59"/>
      <c r="AQ379" s="59">
        <v>0</v>
      </c>
      <c r="AR379" s="59">
        <v>1711605</v>
      </c>
      <c r="AS379" s="59">
        <v>0</v>
      </c>
      <c r="AT379" s="59">
        <v>0</v>
      </c>
      <c r="AU379" s="59">
        <v>134615</v>
      </c>
      <c r="AV379" s="27">
        <v>9567</v>
      </c>
      <c r="AW379" s="79">
        <f t="shared" si="166"/>
        <v>7.7564266376786402E-4</v>
      </c>
      <c r="AX379" s="59">
        <v>0</v>
      </c>
      <c r="AY379" s="59">
        <v>0</v>
      </c>
      <c r="AZ379" s="59">
        <v>0</v>
      </c>
      <c r="BA379" s="59">
        <v>0</v>
      </c>
      <c r="BB379" s="59">
        <v>0</v>
      </c>
      <c r="BC379" s="59">
        <v>0</v>
      </c>
      <c r="BD379" s="59">
        <v>9567</v>
      </c>
      <c r="BE379" s="59">
        <v>0</v>
      </c>
      <c r="BF379" s="59">
        <v>0</v>
      </c>
      <c r="BG379" s="59">
        <v>0</v>
      </c>
      <c r="BH379" s="59">
        <v>9567</v>
      </c>
      <c r="BI379" s="59">
        <v>0</v>
      </c>
      <c r="BJ379" s="59">
        <v>0</v>
      </c>
      <c r="BK379" s="59">
        <v>0</v>
      </c>
      <c r="BL379" s="59">
        <v>0</v>
      </c>
      <c r="BM379" s="4">
        <v>1616818</v>
      </c>
      <c r="BN379" s="32">
        <f t="shared" si="180"/>
        <v>463.80321285140565</v>
      </c>
      <c r="BO379" s="281"/>
      <c r="BP379" s="4">
        <v>7750846</v>
      </c>
      <c r="BQ379" s="4">
        <v>557213952</v>
      </c>
      <c r="BR379" s="4">
        <v>566581632</v>
      </c>
      <c r="BS379" s="4">
        <v>1849.2900400000001</v>
      </c>
      <c r="BT379" s="4">
        <v>3486</v>
      </c>
      <c r="BV379" s="175">
        <f t="shared" si="170"/>
        <v>-0.45399997409064324</v>
      </c>
    </row>
    <row r="380" spans="1:74" ht="17.25" customHeight="1" x14ac:dyDescent="0.25">
      <c r="A380" s="76" t="s">
        <v>165</v>
      </c>
      <c r="B380" s="255" t="s">
        <v>143</v>
      </c>
      <c r="C380" s="76">
        <v>1</v>
      </c>
      <c r="D380" s="142">
        <v>2014</v>
      </c>
      <c r="E380" s="77">
        <v>45</v>
      </c>
      <c r="F380" s="59">
        <v>13511928</v>
      </c>
      <c r="G380" s="59">
        <v>0</v>
      </c>
      <c r="H380" s="179">
        <f t="shared" si="188"/>
        <v>0</v>
      </c>
      <c r="I380" s="59">
        <f t="shared" si="167"/>
        <v>13511928</v>
      </c>
      <c r="J380" s="59"/>
      <c r="K380" s="59">
        <f t="shared" si="161"/>
        <v>13501094</v>
      </c>
      <c r="L380" s="59">
        <f t="shared" si="162"/>
        <v>3521.4121022430882</v>
      </c>
      <c r="M380" s="59"/>
      <c r="N380" s="59"/>
      <c r="O380" s="59">
        <v>1316343</v>
      </c>
      <c r="P380" s="13">
        <f t="shared" si="163"/>
        <v>9.7420812189052519E-2</v>
      </c>
      <c r="Q380" s="59">
        <v>0</v>
      </c>
      <c r="R380" s="79">
        <f t="shared" si="164"/>
        <v>0</v>
      </c>
      <c r="S380" s="73">
        <f t="shared" si="189"/>
        <v>1314614</v>
      </c>
      <c r="T380" s="281">
        <f t="shared" si="169"/>
        <v>342.88315075639019</v>
      </c>
      <c r="U380" s="281"/>
      <c r="V380" s="131">
        <f t="shared" si="165"/>
        <v>9.737092416362704E-2</v>
      </c>
      <c r="W380" s="4"/>
      <c r="X380" s="126">
        <v>199118</v>
      </c>
      <c r="Y380" s="126">
        <v>693888</v>
      </c>
      <c r="Z380" s="126">
        <v>133554</v>
      </c>
      <c r="AA380" s="126">
        <v>9483</v>
      </c>
      <c r="AB380" s="126">
        <v>276317</v>
      </c>
      <c r="AE380" s="126">
        <v>2254</v>
      </c>
      <c r="AF380" s="59">
        <v>2831154</v>
      </c>
      <c r="AG380" s="59">
        <v>246427</v>
      </c>
      <c r="AH380" s="59">
        <v>8049817</v>
      </c>
      <c r="AI380" s="59">
        <v>708333</v>
      </c>
      <c r="AJ380" s="59">
        <v>0</v>
      </c>
      <c r="AK380" s="59">
        <v>4467465</v>
      </c>
      <c r="AL380" s="59">
        <v>5462111</v>
      </c>
      <c r="AM380" s="59"/>
      <c r="AN380" s="59">
        <v>490656</v>
      </c>
      <c r="AO380" s="59"/>
      <c r="AP380" s="59"/>
      <c r="AQ380" s="59">
        <v>0</v>
      </c>
      <c r="AR380" s="59">
        <v>2136099</v>
      </c>
      <c r="AS380" s="59">
        <v>0</v>
      </c>
      <c r="AT380" s="59">
        <v>0</v>
      </c>
      <c r="AU380" s="59">
        <v>837</v>
      </c>
      <c r="AV380" s="27">
        <v>10834</v>
      </c>
      <c r="AW380" s="79">
        <f t="shared" si="166"/>
        <v>8.0116769044667063E-4</v>
      </c>
      <c r="AX380" s="59">
        <v>0</v>
      </c>
      <c r="AY380" s="59">
        <v>0</v>
      </c>
      <c r="AZ380" s="59">
        <v>0</v>
      </c>
      <c r="BA380" s="59">
        <v>0</v>
      </c>
      <c r="BB380" s="59">
        <v>0</v>
      </c>
      <c r="BC380" s="59">
        <v>0</v>
      </c>
      <c r="BD380" s="59">
        <v>10834</v>
      </c>
      <c r="BE380" s="59">
        <v>0</v>
      </c>
      <c r="BF380" s="59">
        <v>0</v>
      </c>
      <c r="BG380" s="59">
        <v>0</v>
      </c>
      <c r="BH380" s="59">
        <v>10834</v>
      </c>
      <c r="BI380" s="59">
        <v>0</v>
      </c>
      <c r="BJ380" s="59">
        <v>0</v>
      </c>
      <c r="BK380" s="59">
        <v>0</v>
      </c>
      <c r="BL380" s="59">
        <v>0</v>
      </c>
      <c r="BM380" s="4">
        <v>2185707</v>
      </c>
      <c r="BN380" s="32">
        <f t="shared" si="180"/>
        <v>570.08528951486699</v>
      </c>
      <c r="BO380" s="281"/>
      <c r="BP380" s="4">
        <v>8708446</v>
      </c>
      <c r="BQ380" s="4">
        <v>536506368</v>
      </c>
      <c r="BR380" s="4">
        <v>547400512</v>
      </c>
      <c r="BS380" s="4">
        <v>1851.98999</v>
      </c>
      <c r="BT380" s="4">
        <v>3834</v>
      </c>
      <c r="BV380" s="175">
        <f t="shared" si="170"/>
        <v>-0.40569366134320634</v>
      </c>
    </row>
    <row r="381" spans="1:74" ht="17.25" customHeight="1" x14ac:dyDescent="0.25">
      <c r="A381" s="76" t="s">
        <v>165</v>
      </c>
      <c r="B381" s="255" t="s">
        <v>143</v>
      </c>
      <c r="C381" s="76">
        <v>1</v>
      </c>
      <c r="D381" s="142">
        <v>2015</v>
      </c>
      <c r="E381" s="77">
        <v>45</v>
      </c>
      <c r="F381" s="59">
        <v>18074774</v>
      </c>
      <c r="G381" s="59">
        <v>0</v>
      </c>
      <c r="H381" s="179">
        <f t="shared" si="188"/>
        <v>0</v>
      </c>
      <c r="I381" s="59">
        <f t="shared" si="167"/>
        <v>18074774</v>
      </c>
      <c r="J381" s="59"/>
      <c r="K381" s="59">
        <f t="shared" si="161"/>
        <v>18065858</v>
      </c>
      <c r="L381" s="59">
        <f t="shared" si="162"/>
        <v>4712.0130412102244</v>
      </c>
      <c r="M381" s="59"/>
      <c r="N381" s="59"/>
      <c r="O381" s="59">
        <v>1680990</v>
      </c>
      <c r="P381" s="13">
        <f t="shared" si="163"/>
        <v>9.3001992722011345E-2</v>
      </c>
      <c r="Q381" s="59">
        <v>0</v>
      </c>
      <c r="R381" s="79">
        <f t="shared" si="164"/>
        <v>0</v>
      </c>
      <c r="S381" s="59">
        <f t="shared" si="168"/>
        <v>1367249</v>
      </c>
      <c r="T381" s="281">
        <f t="shared" si="169"/>
        <v>356.61163275952009</v>
      </c>
      <c r="U381" s="281"/>
      <c r="V381" s="131">
        <f t="shared" si="165"/>
        <v>7.5681376439469414E-2</v>
      </c>
      <c r="W381" s="13"/>
      <c r="X381" s="59">
        <v>203618</v>
      </c>
      <c r="Y381" s="59">
        <v>728255</v>
      </c>
      <c r="Z381" s="59">
        <v>100951</v>
      </c>
      <c r="AA381" s="59">
        <v>9477</v>
      </c>
      <c r="AB381" s="59">
        <v>322598</v>
      </c>
      <c r="AC381" s="59">
        <v>0</v>
      </c>
      <c r="AD381" s="59">
        <v>0</v>
      </c>
      <c r="AE381" s="59">
        <v>2350</v>
      </c>
      <c r="AF381" s="59">
        <v>2810021</v>
      </c>
      <c r="AG381" s="59">
        <v>133825</v>
      </c>
      <c r="AH381" s="59">
        <v>12216514</v>
      </c>
      <c r="AI381" s="59">
        <v>1276973</v>
      </c>
      <c r="AJ381" s="59">
        <v>0</v>
      </c>
      <c r="AK381" s="59">
        <v>7627696</v>
      </c>
      <c r="AL381" s="59">
        <v>5858260</v>
      </c>
      <c r="AM381" s="59">
        <v>0</v>
      </c>
      <c r="AN381" s="59">
        <v>714744</v>
      </c>
      <c r="AO381" s="59">
        <v>0</v>
      </c>
      <c r="AP381" s="59">
        <v>0</v>
      </c>
      <c r="AQ381" s="59">
        <v>0</v>
      </c>
      <c r="AR381" s="59">
        <v>2453559</v>
      </c>
      <c r="AS381" s="59">
        <v>0</v>
      </c>
      <c r="AT381" s="59">
        <v>0</v>
      </c>
      <c r="AU381" s="59">
        <v>9717</v>
      </c>
      <c r="AV381" s="27">
        <v>8916</v>
      </c>
      <c r="AW381" s="79">
        <f t="shared" si="166"/>
        <v>4.9304096674959589E-4</v>
      </c>
      <c r="AX381" s="59">
        <v>0</v>
      </c>
      <c r="AY381" s="59">
        <v>0</v>
      </c>
      <c r="AZ381" s="59">
        <v>0</v>
      </c>
      <c r="BA381" s="59">
        <v>0</v>
      </c>
      <c r="BB381" s="59">
        <v>0</v>
      </c>
      <c r="BC381" s="59">
        <v>0</v>
      </c>
      <c r="BD381" s="59">
        <v>8916</v>
      </c>
      <c r="BE381" s="59">
        <v>0</v>
      </c>
      <c r="BF381" s="59">
        <v>0</v>
      </c>
      <c r="BH381" s="59">
        <v>8916</v>
      </c>
      <c r="BI381" s="59">
        <v>0</v>
      </c>
      <c r="BJ381" s="59">
        <v>0</v>
      </c>
      <c r="BK381" s="59">
        <v>0</v>
      </c>
      <c r="BL381" s="59">
        <v>0</v>
      </c>
      <c r="BM381" s="4">
        <v>2085328</v>
      </c>
      <c r="BN381" s="32">
        <f t="shared" si="180"/>
        <v>543.90401669274911</v>
      </c>
      <c r="BO381" s="281"/>
      <c r="BP381" s="4">
        <v>10138373</v>
      </c>
      <c r="BQ381" s="4">
        <v>549030400</v>
      </c>
      <c r="BR381" s="4">
        <v>561254080</v>
      </c>
      <c r="BS381" s="4">
        <v>1904.15002</v>
      </c>
      <c r="BT381" s="4">
        <v>3834</v>
      </c>
      <c r="BV381" s="175">
        <f t="shared" si="170"/>
        <v>-0.39180616432306925</v>
      </c>
    </row>
    <row r="382" spans="1:74" ht="17.25" customHeight="1" x14ac:dyDescent="0.25">
      <c r="A382" s="76" t="s">
        <v>165</v>
      </c>
      <c r="B382" s="255" t="s">
        <v>143</v>
      </c>
      <c r="C382" s="76">
        <v>1</v>
      </c>
      <c r="D382" s="142">
        <v>2016</v>
      </c>
      <c r="E382" s="77">
        <v>45</v>
      </c>
      <c r="F382" s="59">
        <v>20218670</v>
      </c>
      <c r="G382" s="59">
        <v>0</v>
      </c>
      <c r="H382" s="179">
        <f t="shared" si="188"/>
        <v>0</v>
      </c>
      <c r="I382" s="59">
        <f t="shared" si="167"/>
        <v>20218670</v>
      </c>
      <c r="J382" s="59"/>
      <c r="K382" s="59">
        <f t="shared" si="161"/>
        <v>20208540</v>
      </c>
      <c r="L382" s="59">
        <f t="shared" si="162"/>
        <v>5270.8763693270739</v>
      </c>
      <c r="M382" s="59"/>
      <c r="N382" s="59"/>
      <c r="O382" s="59">
        <v>2280958</v>
      </c>
      <c r="P382" s="13">
        <f t="shared" si="163"/>
        <v>0.11281444328435056</v>
      </c>
      <c r="Q382" s="59">
        <v>0</v>
      </c>
      <c r="R382" s="79">
        <f t="shared" si="164"/>
        <v>0</v>
      </c>
      <c r="S382" s="59">
        <f t="shared" si="168"/>
        <v>1398433</v>
      </c>
      <c r="T382" s="281">
        <f t="shared" si="169"/>
        <v>364.745174752217</v>
      </c>
      <c r="U382" s="281"/>
      <c r="V382" s="131">
        <f t="shared" si="165"/>
        <v>6.9200100551549001E-2</v>
      </c>
      <c r="W382" s="13"/>
      <c r="X382" s="59">
        <v>212649</v>
      </c>
      <c r="Y382" s="59">
        <v>692467</v>
      </c>
      <c r="Z382" s="59">
        <v>143191</v>
      </c>
      <c r="AA382" s="59">
        <v>7634</v>
      </c>
      <c r="AB382" s="59">
        <v>340515</v>
      </c>
      <c r="AC382" s="59">
        <v>0</v>
      </c>
      <c r="AD382" s="59">
        <v>0</v>
      </c>
      <c r="AE382" s="59">
        <v>1977</v>
      </c>
      <c r="AF382" s="59">
        <v>3730668</v>
      </c>
      <c r="AG382" s="59">
        <v>78361</v>
      </c>
      <c r="AH382" s="59">
        <v>12808611</v>
      </c>
      <c r="AI382" s="59">
        <v>944422</v>
      </c>
      <c r="AJ382" s="59">
        <v>0</v>
      </c>
      <c r="AK382" s="59">
        <v>7924587</v>
      </c>
      <c r="AL382" s="59">
        <v>7410059</v>
      </c>
      <c r="AM382" s="59">
        <v>0</v>
      </c>
      <c r="AN382" s="59">
        <v>846883</v>
      </c>
      <c r="AO382" s="59">
        <v>0</v>
      </c>
      <c r="AP382" s="59">
        <v>0</v>
      </c>
      <c r="AQ382" s="59">
        <v>0</v>
      </c>
      <c r="AR382" s="59">
        <v>3007945</v>
      </c>
      <c r="AS382" s="59">
        <v>0</v>
      </c>
      <c r="AT382" s="59">
        <v>0</v>
      </c>
      <c r="AU382" s="59">
        <v>6413</v>
      </c>
      <c r="AV382" s="27">
        <v>10130</v>
      </c>
      <c r="AW382" s="79">
        <f t="shared" si="166"/>
        <v>5.0077117772680539E-4</v>
      </c>
      <c r="AX382" s="59">
        <v>0</v>
      </c>
      <c r="AY382" s="59">
        <v>0</v>
      </c>
      <c r="AZ382" s="59">
        <v>0</v>
      </c>
      <c r="BA382" s="59">
        <v>0</v>
      </c>
      <c r="BB382" s="59">
        <v>0</v>
      </c>
      <c r="BC382" s="59">
        <v>0</v>
      </c>
      <c r="BD382" s="59">
        <v>10130</v>
      </c>
      <c r="BE382" s="59">
        <v>0</v>
      </c>
      <c r="BF382" s="59">
        <v>0</v>
      </c>
      <c r="BH382" s="59">
        <v>10130</v>
      </c>
      <c r="BI382" s="59">
        <v>0</v>
      </c>
      <c r="BJ382" s="59">
        <v>0</v>
      </c>
      <c r="BK382" s="59">
        <v>0</v>
      </c>
      <c r="BL382" s="59">
        <v>0</v>
      </c>
      <c r="BM382" s="4">
        <v>2782324</v>
      </c>
      <c r="BN382" s="32">
        <f t="shared" si="180"/>
        <v>725.69744392279608</v>
      </c>
      <c r="BO382" s="281"/>
      <c r="BP382" s="4">
        <v>10868458</v>
      </c>
      <c r="BQ382" s="4">
        <v>532960352</v>
      </c>
      <c r="BR382" s="4">
        <v>546611136</v>
      </c>
      <c r="BS382" s="4">
        <v>2944.8000499999998</v>
      </c>
      <c r="BT382" s="4">
        <v>3834</v>
      </c>
      <c r="BV382" s="175">
        <f t="shared" si="170"/>
        <v>-0.17380356693321752</v>
      </c>
    </row>
    <row r="383" spans="1:74" ht="17.25" customHeight="1" x14ac:dyDescent="0.25">
      <c r="A383" s="76" t="s">
        <v>165</v>
      </c>
      <c r="B383" s="255" t="s">
        <v>143</v>
      </c>
      <c r="C383" s="76">
        <v>1</v>
      </c>
      <c r="D383" s="142">
        <v>2017</v>
      </c>
      <c r="E383" s="77">
        <v>45</v>
      </c>
      <c r="F383" s="59">
        <v>24433922</v>
      </c>
      <c r="G383" s="59">
        <v>0</v>
      </c>
      <c r="H383" s="179">
        <f t="shared" si="188"/>
        <v>0</v>
      </c>
      <c r="I383" s="59">
        <f t="shared" si="167"/>
        <v>24433922</v>
      </c>
      <c r="J383" s="59"/>
      <c r="K383" s="59">
        <f t="shared" si="161"/>
        <v>24424679</v>
      </c>
      <c r="L383" s="59">
        <f t="shared" si="162"/>
        <v>6370.5474700052164</v>
      </c>
      <c r="M383" s="59"/>
      <c r="N383" s="59"/>
      <c r="O383" s="59">
        <v>3962673</v>
      </c>
      <c r="P383" s="13">
        <f t="shared" si="163"/>
        <v>0.16217916223191675</v>
      </c>
      <c r="Q383" s="59">
        <v>0</v>
      </c>
      <c r="R383" s="79">
        <f t="shared" si="164"/>
        <v>0</v>
      </c>
      <c r="S383" s="59">
        <f t="shared" si="168"/>
        <v>1524229</v>
      </c>
      <c r="T383" s="281">
        <f t="shared" si="169"/>
        <v>397.55581637976002</v>
      </c>
      <c r="U383" s="281"/>
      <c r="V383" s="131">
        <f t="shared" si="165"/>
        <v>6.2405282787953938E-2</v>
      </c>
      <c r="W383" s="13"/>
      <c r="X383" s="59">
        <v>243282</v>
      </c>
      <c r="Y383" s="59">
        <v>714077</v>
      </c>
      <c r="Z383" s="59">
        <v>145336</v>
      </c>
      <c r="AA383" s="59">
        <v>8776</v>
      </c>
      <c r="AB383" s="59">
        <v>410172</v>
      </c>
      <c r="AC383" s="59">
        <v>0</v>
      </c>
      <c r="AD383" s="59">
        <v>0</v>
      </c>
      <c r="AE383" s="59">
        <v>2586</v>
      </c>
      <c r="AF383" s="59">
        <v>4679022</v>
      </c>
      <c r="AG383" s="59">
        <v>158515</v>
      </c>
      <c r="AH383" s="59">
        <v>14267998</v>
      </c>
      <c r="AI383" s="59">
        <v>755943</v>
      </c>
      <c r="AJ383" s="59">
        <v>0</v>
      </c>
      <c r="AK383" s="59">
        <v>8931958</v>
      </c>
      <c r="AL383" s="59">
        <v>10165924</v>
      </c>
      <c r="AM383" s="59">
        <v>0</v>
      </c>
      <c r="AN383" s="59">
        <v>647075</v>
      </c>
      <c r="AO383" s="59">
        <v>0</v>
      </c>
      <c r="AP383" s="59">
        <v>0</v>
      </c>
      <c r="AQ383" s="59">
        <v>0</v>
      </c>
      <c r="AR383" s="59">
        <v>3525997</v>
      </c>
      <c r="AS383" s="59">
        <v>244783</v>
      </c>
      <c r="AT383" s="59">
        <v>0</v>
      </c>
      <c r="AU383" s="59">
        <v>3727</v>
      </c>
      <c r="AV383" s="27">
        <v>9243</v>
      </c>
      <c r="AW383" s="79">
        <f t="shared" si="166"/>
        <v>3.7814251959596883E-4</v>
      </c>
      <c r="AX383" s="59">
        <v>0</v>
      </c>
      <c r="AY383" s="59">
        <v>0</v>
      </c>
      <c r="AZ383" s="59">
        <v>0</v>
      </c>
      <c r="BA383" s="59">
        <v>0</v>
      </c>
      <c r="BB383" s="59">
        <v>0</v>
      </c>
      <c r="BC383" s="59">
        <v>0</v>
      </c>
      <c r="BD383" s="59">
        <v>9243</v>
      </c>
      <c r="BE383" s="59">
        <v>0</v>
      </c>
      <c r="BF383" s="59">
        <v>0</v>
      </c>
      <c r="BG383" s="59">
        <v>0</v>
      </c>
      <c r="BH383" s="59">
        <v>9243</v>
      </c>
      <c r="BI383" s="59">
        <v>0</v>
      </c>
      <c r="BJ383" s="59">
        <v>0</v>
      </c>
      <c r="BK383" s="59">
        <v>0</v>
      </c>
      <c r="BL383" s="59">
        <v>0</v>
      </c>
      <c r="BM383" s="4">
        <v>1766026</v>
      </c>
      <c r="BN383" s="32">
        <f t="shared" si="180"/>
        <v>460.622326551904</v>
      </c>
      <c r="BO383" s="281"/>
      <c r="BP383" s="4">
        <v>11189734</v>
      </c>
      <c r="BQ383" s="4">
        <v>468486752</v>
      </c>
      <c r="BR383" s="4">
        <v>481442496</v>
      </c>
      <c r="BS383" s="4">
        <v>3509.7099600000001</v>
      </c>
      <c r="BT383" s="4">
        <v>3834</v>
      </c>
      <c r="BV383" s="175">
        <f t="shared" si="170"/>
        <v>-8.6057326171650142E-2</v>
      </c>
    </row>
    <row r="384" spans="1:74" ht="17.25" customHeight="1" x14ac:dyDescent="0.25">
      <c r="A384" s="76" t="s">
        <v>165</v>
      </c>
      <c r="B384" s="255" t="s">
        <v>143</v>
      </c>
      <c r="C384" s="76">
        <v>1</v>
      </c>
      <c r="D384" s="142">
        <v>2018</v>
      </c>
      <c r="E384" s="77">
        <v>45</v>
      </c>
      <c r="F384" s="59">
        <v>28527766</v>
      </c>
      <c r="G384" s="59">
        <v>0</v>
      </c>
      <c r="H384" s="188">
        <f t="shared" si="188"/>
        <v>0</v>
      </c>
      <c r="I384" s="59">
        <f t="shared" si="167"/>
        <v>28527766</v>
      </c>
      <c r="J384" s="59"/>
      <c r="K384" s="59">
        <f t="shared" si="161"/>
        <v>28516181</v>
      </c>
      <c r="L384" s="59">
        <f t="shared" si="162"/>
        <v>7437.7102243088157</v>
      </c>
      <c r="M384" s="59"/>
      <c r="N384" s="59"/>
      <c r="O384" s="59">
        <v>11044373</v>
      </c>
      <c r="P384" s="13">
        <f t="shared" si="163"/>
        <v>0.38714468563714383</v>
      </c>
      <c r="Q384" s="59">
        <v>0</v>
      </c>
      <c r="R384" s="79">
        <f t="shared" si="164"/>
        <v>0</v>
      </c>
      <c r="S384" s="59">
        <f t="shared" si="168"/>
        <v>1164577</v>
      </c>
      <c r="T384" s="281">
        <f t="shared" si="169"/>
        <v>303.74986958789776</v>
      </c>
      <c r="U384" s="281"/>
      <c r="V384" s="131">
        <f t="shared" si="165"/>
        <v>4.0839164262563774E-2</v>
      </c>
      <c r="W384" s="13"/>
      <c r="X384" s="59">
        <v>229430</v>
      </c>
      <c r="Y384" s="59">
        <v>635336</v>
      </c>
      <c r="Z384" s="59">
        <v>117128</v>
      </c>
      <c r="AA384" s="59">
        <v>14154</v>
      </c>
      <c r="AB384" s="59">
        <v>164385</v>
      </c>
      <c r="AC384" s="59">
        <v>0</v>
      </c>
      <c r="AD384" s="59">
        <v>0</v>
      </c>
      <c r="AE384" s="59">
        <v>4144</v>
      </c>
      <c r="AF384" s="59">
        <v>3689713</v>
      </c>
      <c r="AG384" s="59">
        <v>88219</v>
      </c>
      <c r="AH384" s="59">
        <v>12629103</v>
      </c>
      <c r="AI384" s="59">
        <v>701481</v>
      </c>
      <c r="AJ384" s="59">
        <v>0</v>
      </c>
      <c r="AK384" s="59">
        <v>7693142</v>
      </c>
      <c r="AL384" s="59">
        <v>15898663</v>
      </c>
      <c r="AM384" s="59">
        <v>0</v>
      </c>
      <c r="AN384" s="59">
        <v>30450</v>
      </c>
      <c r="AO384" s="59">
        <v>0</v>
      </c>
      <c r="AP384" s="59">
        <v>0</v>
      </c>
      <c r="AQ384" s="59">
        <v>0</v>
      </c>
      <c r="AR384" s="59">
        <v>4083783</v>
      </c>
      <c r="AS384" s="59">
        <v>32028</v>
      </c>
      <c r="AT384" s="59">
        <v>0</v>
      </c>
      <c r="AU384" s="59">
        <v>0</v>
      </c>
      <c r="AV384" s="27">
        <v>11585</v>
      </c>
      <c r="AW384" s="79">
        <f t="shared" si="166"/>
        <v>4.0593074453585158E-4</v>
      </c>
      <c r="AX384" s="59">
        <v>0</v>
      </c>
      <c r="AY384" s="59">
        <v>0</v>
      </c>
      <c r="AZ384" s="59">
        <v>0</v>
      </c>
      <c r="BA384" s="59">
        <v>0</v>
      </c>
      <c r="BB384" s="59">
        <v>0</v>
      </c>
      <c r="BC384" s="59">
        <v>0</v>
      </c>
      <c r="BD384" s="59">
        <v>11585</v>
      </c>
      <c r="BE384" s="59">
        <v>0</v>
      </c>
      <c r="BF384" s="59">
        <v>0</v>
      </c>
      <c r="BG384" s="59">
        <v>0</v>
      </c>
      <c r="BH384" s="59">
        <v>11585</v>
      </c>
      <c r="BI384" s="59">
        <v>0</v>
      </c>
      <c r="BJ384" s="59">
        <v>0</v>
      </c>
      <c r="BK384" s="59">
        <v>0</v>
      </c>
      <c r="BL384" s="59">
        <v>0</v>
      </c>
      <c r="BM384" s="4">
        <v>1187926</v>
      </c>
      <c r="BN384" s="32">
        <f t="shared" si="180"/>
        <v>309.83985393844551</v>
      </c>
      <c r="BO384" s="281"/>
      <c r="BP384" s="4">
        <v>-2744582</v>
      </c>
      <c r="BQ384" s="4">
        <v>479405664</v>
      </c>
      <c r="BR384" s="4">
        <v>477849024</v>
      </c>
      <c r="BS384" s="4">
        <v>3003.87012</v>
      </c>
      <c r="BT384" s="4">
        <v>3834</v>
      </c>
      <c r="BV384" s="175">
        <f t="shared" si="170"/>
        <v>-0.16387327832337206</v>
      </c>
    </row>
    <row r="385" spans="1:74" s="8" customFormat="1" ht="17.25" customHeight="1" thickBot="1" x14ac:dyDescent="0.3">
      <c r="A385" s="84" t="s">
        <v>165</v>
      </c>
      <c r="B385" s="256" t="s">
        <v>143</v>
      </c>
      <c r="C385" s="84">
        <v>1</v>
      </c>
      <c r="D385" s="143">
        <v>2019</v>
      </c>
      <c r="E385" s="85">
        <v>45</v>
      </c>
      <c r="F385" s="86">
        <v>21085808</v>
      </c>
      <c r="G385" s="86">
        <v>0</v>
      </c>
      <c r="H385" s="189">
        <f t="shared" si="188"/>
        <v>0</v>
      </c>
      <c r="I385" s="86">
        <f t="shared" si="167"/>
        <v>21085808</v>
      </c>
      <c r="J385" s="282">
        <f t="shared" ref="J385" si="190">LN(I385/I361)/(2019-1995)</f>
        <v>3.8642613713249875E-2</v>
      </c>
      <c r="K385" s="86">
        <f t="shared" si="161"/>
        <v>21077815</v>
      </c>
      <c r="L385" s="86">
        <f t="shared" si="162"/>
        <v>5497.6043296817943</v>
      </c>
      <c r="M385" s="282">
        <f t="shared" ref="M385" si="191">LN(L385/L361)/(2019-1995)</f>
        <v>1.3782096180931382E-2</v>
      </c>
      <c r="N385" s="283">
        <f t="shared" ref="N385" si="192">AVERAGE(L383:L385)</f>
        <v>6435.2873413319421</v>
      </c>
      <c r="O385" s="86">
        <v>4165708</v>
      </c>
      <c r="P385" s="14">
        <f t="shared" si="163"/>
        <v>0.19755979946322189</v>
      </c>
      <c r="Q385" s="86">
        <v>0</v>
      </c>
      <c r="R385" s="87">
        <f t="shared" si="164"/>
        <v>0</v>
      </c>
      <c r="S385" s="86">
        <f t="shared" si="168"/>
        <v>1029975</v>
      </c>
      <c r="T385" s="286">
        <f t="shared" si="169"/>
        <v>268.64241001564943</v>
      </c>
      <c r="U385" s="286">
        <f t="shared" ref="U385" si="193">AVERAGE(T383:T385)</f>
        <v>323.31603199443572</v>
      </c>
      <c r="V385" s="170">
        <f t="shared" si="165"/>
        <v>4.8865359146571884E-2</v>
      </c>
      <c r="W385" s="14"/>
      <c r="X385" s="86">
        <v>234321</v>
      </c>
      <c r="Y385" s="86">
        <v>570133</v>
      </c>
      <c r="Z385" s="86">
        <v>102562</v>
      </c>
      <c r="AA385" s="86">
        <v>4791</v>
      </c>
      <c r="AB385" s="86">
        <v>116977</v>
      </c>
      <c r="AC385" s="86">
        <v>0</v>
      </c>
      <c r="AD385" s="86">
        <v>0</v>
      </c>
      <c r="AE385" s="86">
        <v>1191</v>
      </c>
      <c r="AF385" s="86">
        <v>5099320</v>
      </c>
      <c r="AG385" s="86">
        <v>76182</v>
      </c>
      <c r="AH385" s="86">
        <v>10790805</v>
      </c>
      <c r="AI385" s="86">
        <v>506197</v>
      </c>
      <c r="AJ385" s="86">
        <v>0</v>
      </c>
      <c r="AK385" s="86">
        <v>4338850</v>
      </c>
      <c r="AL385" s="86">
        <v>10295003</v>
      </c>
      <c r="AM385" s="86">
        <v>0</v>
      </c>
      <c r="AN385" s="86">
        <v>26590</v>
      </c>
      <c r="AO385" s="86">
        <v>0</v>
      </c>
      <c r="AP385" s="86">
        <v>0</v>
      </c>
      <c r="AQ385" s="86">
        <v>0</v>
      </c>
      <c r="AR385" s="86">
        <v>5862586</v>
      </c>
      <c r="AS385" s="86">
        <v>40603</v>
      </c>
      <c r="AT385" s="86">
        <v>0</v>
      </c>
      <c r="AU385" s="86">
        <v>-60203</v>
      </c>
      <c r="AV385" s="28">
        <v>7993</v>
      </c>
      <c r="AW385" s="87">
        <f t="shared" si="166"/>
        <v>3.7892649124735743E-4</v>
      </c>
      <c r="AX385" s="86">
        <v>0</v>
      </c>
      <c r="AY385" s="86">
        <v>0</v>
      </c>
      <c r="AZ385" s="86">
        <v>0</v>
      </c>
      <c r="BA385" s="86">
        <v>0</v>
      </c>
      <c r="BB385" s="86">
        <v>0</v>
      </c>
      <c r="BC385" s="86">
        <v>0</v>
      </c>
      <c r="BD385" s="86">
        <v>7993</v>
      </c>
      <c r="BE385" s="86">
        <v>0</v>
      </c>
      <c r="BF385" s="86">
        <v>0</v>
      </c>
      <c r="BG385" s="86">
        <v>0</v>
      </c>
      <c r="BH385" s="86">
        <v>7993</v>
      </c>
      <c r="BI385" s="86">
        <v>0</v>
      </c>
      <c r="BJ385" s="86">
        <v>0</v>
      </c>
      <c r="BK385" s="86">
        <v>0</v>
      </c>
      <c r="BL385" s="86">
        <v>0</v>
      </c>
      <c r="BM385" s="7">
        <v>1806887</v>
      </c>
      <c r="BN385" s="32">
        <f t="shared" si="180"/>
        <v>471.27986437141368</v>
      </c>
      <c r="BO385" s="286">
        <f t="shared" ref="BO385" si="194">AVERAGE(BN383:BN385)</f>
        <v>413.91401495392103</v>
      </c>
      <c r="BP385" s="7">
        <v>7398780</v>
      </c>
      <c r="BQ385" s="7">
        <v>469514496</v>
      </c>
      <c r="BR385" s="7">
        <v>478720160</v>
      </c>
      <c r="BS385" s="7">
        <v>3003.87012</v>
      </c>
      <c r="BT385" s="7">
        <v>3834</v>
      </c>
      <c r="BU385" s="275">
        <f t="shared" ref="BU385" si="195">AVERAGE(BT383:BT385)</f>
        <v>3834</v>
      </c>
      <c r="BV385" s="175">
        <f t="shared" si="170"/>
        <v>-0.16387327832337206</v>
      </c>
    </row>
    <row r="386" spans="1:74" s="20" customFormat="1" ht="16.5" thickTop="1" x14ac:dyDescent="0.25">
      <c r="A386" s="49" t="s">
        <v>166</v>
      </c>
      <c r="B386" s="257"/>
      <c r="C386" s="49">
        <v>0</v>
      </c>
      <c r="D386" s="166">
        <v>1995</v>
      </c>
      <c r="E386" s="97">
        <v>47</v>
      </c>
      <c r="F386" s="98">
        <v>42258212</v>
      </c>
      <c r="G386" s="98">
        <v>837540</v>
      </c>
      <c r="H386" s="187">
        <f t="shared" si="188"/>
        <v>2.0220338289055281E-2</v>
      </c>
      <c r="I386" s="98">
        <f t="shared" si="167"/>
        <v>41420672</v>
      </c>
      <c r="J386" s="90"/>
      <c r="K386" s="98">
        <f t="shared" si="161"/>
        <v>41420672</v>
      </c>
      <c r="L386" s="98">
        <f t="shared" si="162"/>
        <v>3132.7085161095142</v>
      </c>
      <c r="M386" s="90"/>
      <c r="N386" s="90"/>
      <c r="O386" s="98">
        <v>3537129</v>
      </c>
      <c r="P386" s="42">
        <f t="shared" si="163"/>
        <v>8.5395258676633737E-2</v>
      </c>
      <c r="Q386" s="98">
        <v>11182</v>
      </c>
      <c r="R386" s="99">
        <f t="shared" si="164"/>
        <v>2.6996182003034618E-4</v>
      </c>
      <c r="S386" s="90">
        <f t="shared" ref="S386:S396" si="196">F386-G386-O386-Q386-AF386-AG386-AI386-AJ386-AK386-SUM(AM386:AU386)</f>
        <v>5924288</v>
      </c>
      <c r="T386" s="281">
        <f t="shared" si="169"/>
        <v>448.06292542731813</v>
      </c>
      <c r="U386" s="281"/>
      <c r="V386" s="145">
        <f t="shared" si="165"/>
        <v>0.14302732703129489</v>
      </c>
      <c r="W386" s="125"/>
      <c r="X386" s="98">
        <v>0</v>
      </c>
      <c r="Y386" s="98">
        <v>0</v>
      </c>
      <c r="Z386" s="98">
        <v>0</v>
      </c>
      <c r="AA386" s="98">
        <v>0</v>
      </c>
      <c r="AB386" s="98">
        <v>0</v>
      </c>
      <c r="AC386" s="98">
        <v>0</v>
      </c>
      <c r="AD386" s="98">
        <v>0</v>
      </c>
      <c r="AE386" s="98">
        <v>0</v>
      </c>
      <c r="AF386" s="98">
        <v>860034</v>
      </c>
      <c r="AG386" s="98">
        <v>0</v>
      </c>
      <c r="AH386" s="98">
        <v>25101284</v>
      </c>
      <c r="AI386" s="98">
        <v>-596579</v>
      </c>
      <c r="AJ386" s="98">
        <v>1962372</v>
      </c>
      <c r="AK386" s="98">
        <v>14873016</v>
      </c>
      <c r="AL386" s="98">
        <v>17156928</v>
      </c>
      <c r="AM386" s="98">
        <v>0</v>
      </c>
      <c r="AN386" s="98">
        <v>0</v>
      </c>
      <c r="AO386" s="98">
        <v>0</v>
      </c>
      <c r="AP386" s="98">
        <v>0</v>
      </c>
      <c r="AQ386" s="98">
        <v>4024384</v>
      </c>
      <c r="AR386" s="98">
        <v>10499855</v>
      </c>
      <c r="AS386" s="98">
        <v>324978</v>
      </c>
      <c r="AT386" s="98">
        <v>0</v>
      </c>
      <c r="AU386" s="98">
        <v>13</v>
      </c>
      <c r="AV386" s="74">
        <v>0</v>
      </c>
      <c r="AW386" s="99">
        <f t="shared" si="166"/>
        <v>0</v>
      </c>
      <c r="AX386" s="98">
        <v>0</v>
      </c>
      <c r="AY386" s="98">
        <v>0</v>
      </c>
      <c r="AZ386" s="98">
        <v>0</v>
      </c>
      <c r="BA386" s="98">
        <v>0</v>
      </c>
      <c r="BB386" s="98">
        <v>0</v>
      </c>
      <c r="BC386" s="98">
        <v>0</v>
      </c>
      <c r="BD386" s="98">
        <v>0</v>
      </c>
      <c r="BE386" s="98">
        <v>0</v>
      </c>
      <c r="BF386" s="98">
        <v>0</v>
      </c>
      <c r="BG386" s="98">
        <v>0</v>
      </c>
      <c r="BH386" s="98">
        <v>0</v>
      </c>
      <c r="BI386" s="98">
        <v>0</v>
      </c>
      <c r="BJ386" s="98">
        <v>0</v>
      </c>
      <c r="BK386" s="98">
        <v>0</v>
      </c>
      <c r="BL386" s="98">
        <v>0</v>
      </c>
      <c r="BM386" s="19">
        <v>0</v>
      </c>
      <c r="BN386" s="32">
        <f t="shared" si="180"/>
        <v>0</v>
      </c>
      <c r="BO386" s="281"/>
      <c r="BP386" s="19">
        <v>1544083</v>
      </c>
      <c r="BQ386" s="19">
        <v>421446912</v>
      </c>
      <c r="BR386" s="19">
        <v>422991008</v>
      </c>
      <c r="BS386" s="19">
        <v>4129.5249000000003</v>
      </c>
      <c r="BT386" s="19">
        <v>13222</v>
      </c>
      <c r="BU386" s="4"/>
      <c r="BV386" s="175">
        <f t="shared" si="170"/>
        <v>0.61424388719794332</v>
      </c>
    </row>
    <row r="387" spans="1:74" s="20" customFormat="1" x14ac:dyDescent="0.25">
      <c r="A387" s="100" t="s">
        <v>166</v>
      </c>
      <c r="B387" s="258"/>
      <c r="C387" s="49">
        <v>0</v>
      </c>
      <c r="D387" s="141">
        <v>1996</v>
      </c>
      <c r="E387" s="62">
        <v>47</v>
      </c>
      <c r="F387" s="63">
        <v>45790920</v>
      </c>
      <c r="G387" s="63">
        <v>1004206</v>
      </c>
      <c r="H387" s="187">
        <f t="shared" si="188"/>
        <v>2.2421962013109514E-2</v>
      </c>
      <c r="I387" s="63">
        <f t="shared" si="167"/>
        <v>44786714</v>
      </c>
      <c r="J387" s="58"/>
      <c r="K387" s="63">
        <f t="shared" si="161"/>
        <v>44786714</v>
      </c>
      <c r="L387" s="63">
        <f t="shared" si="162"/>
        <v>3387.2873997882316</v>
      </c>
      <c r="M387" s="58"/>
      <c r="N387" s="58"/>
      <c r="O387" s="63">
        <v>3438778</v>
      </c>
      <c r="P387" s="29">
        <f t="shared" si="163"/>
        <v>7.6781207926975847E-2</v>
      </c>
      <c r="Q387" s="63">
        <v>1267</v>
      </c>
      <c r="R387" s="94">
        <f t="shared" si="164"/>
        <v>2.8289639646257595E-5</v>
      </c>
      <c r="S387" s="58">
        <f t="shared" si="196"/>
        <v>5493681</v>
      </c>
      <c r="T387" s="281">
        <f t="shared" si="169"/>
        <v>415.49546210860689</v>
      </c>
      <c r="U387" s="281"/>
      <c r="V387" s="39">
        <f t="shared" si="165"/>
        <v>0.12266318533661567</v>
      </c>
      <c r="W387" s="54"/>
      <c r="X387" s="63">
        <v>0</v>
      </c>
      <c r="Y387" s="63">
        <v>0</v>
      </c>
      <c r="Z387" s="63">
        <v>0</v>
      </c>
      <c r="AA387" s="63">
        <v>0</v>
      </c>
      <c r="AB387" s="63">
        <v>0</v>
      </c>
      <c r="AC387" s="63">
        <v>0</v>
      </c>
      <c r="AD387" s="63">
        <v>0</v>
      </c>
      <c r="AE387" s="63">
        <v>0</v>
      </c>
      <c r="AF387" s="63">
        <v>801261</v>
      </c>
      <c r="AG387" s="63">
        <v>0</v>
      </c>
      <c r="AH387" s="63">
        <v>29121702</v>
      </c>
      <c r="AI387" s="63">
        <v>1203352</v>
      </c>
      <c r="AJ387" s="63">
        <v>2727864</v>
      </c>
      <c r="AK387" s="63">
        <v>13574770</v>
      </c>
      <c r="AL387" s="63">
        <v>16669218</v>
      </c>
      <c r="AM387" s="63">
        <v>0</v>
      </c>
      <c r="AN387" s="63">
        <v>0</v>
      </c>
      <c r="AO387" s="63">
        <v>0</v>
      </c>
      <c r="AP387" s="63">
        <v>0</v>
      </c>
      <c r="AQ387" s="63">
        <v>3202161</v>
      </c>
      <c r="AR387" s="63">
        <v>13983485</v>
      </c>
      <c r="AS387" s="63">
        <v>360095</v>
      </c>
      <c r="AT387" s="63">
        <v>0</v>
      </c>
      <c r="AU387" s="63">
        <v>0</v>
      </c>
      <c r="AV387" s="80">
        <v>0</v>
      </c>
      <c r="AW387" s="94">
        <f t="shared" si="166"/>
        <v>0</v>
      </c>
      <c r="AX387" s="63">
        <v>0</v>
      </c>
      <c r="AY387" s="63">
        <v>0</v>
      </c>
      <c r="AZ387" s="63">
        <v>0</v>
      </c>
      <c r="BA387" s="63">
        <v>0</v>
      </c>
      <c r="BB387" s="63">
        <v>0</v>
      </c>
      <c r="BC387" s="63">
        <v>0</v>
      </c>
      <c r="BD387" s="63">
        <v>0</v>
      </c>
      <c r="BE387" s="63">
        <v>0</v>
      </c>
      <c r="BF387" s="63">
        <v>0</v>
      </c>
      <c r="BG387" s="63">
        <v>0</v>
      </c>
      <c r="BH387" s="63">
        <v>0</v>
      </c>
      <c r="BI387" s="63">
        <v>0</v>
      </c>
      <c r="BJ387" s="63">
        <v>0</v>
      </c>
      <c r="BK387" s="63">
        <v>0</v>
      </c>
      <c r="BL387" s="63">
        <v>0</v>
      </c>
      <c r="BM387" s="19">
        <v>0</v>
      </c>
      <c r="BN387" s="32">
        <f t="shared" si="180"/>
        <v>0</v>
      </c>
      <c r="BO387" s="281"/>
      <c r="BP387" s="19">
        <v>1872874</v>
      </c>
      <c r="BQ387" s="19">
        <v>226569840</v>
      </c>
      <c r="BR387" s="19">
        <v>228442704</v>
      </c>
      <c r="BS387" s="19">
        <v>4126.9750999999997</v>
      </c>
      <c r="BT387" s="19">
        <v>13222</v>
      </c>
      <c r="BU387" s="4"/>
      <c r="BV387" s="175">
        <f t="shared" si="170"/>
        <v>0.61393506383682661</v>
      </c>
    </row>
    <row r="388" spans="1:74" s="20" customFormat="1" x14ac:dyDescent="0.25">
      <c r="A388" s="100" t="s">
        <v>166</v>
      </c>
      <c r="B388" s="258"/>
      <c r="C388" s="49">
        <v>0</v>
      </c>
      <c r="D388" s="141">
        <v>1997</v>
      </c>
      <c r="E388" s="62">
        <v>47</v>
      </c>
      <c r="F388" s="63">
        <v>48800060</v>
      </c>
      <c r="G388" s="63">
        <v>667687</v>
      </c>
      <c r="H388" s="187">
        <f t="shared" si="188"/>
        <v>1.3871890338753919E-2</v>
      </c>
      <c r="I388" s="63">
        <f t="shared" si="167"/>
        <v>48132373</v>
      </c>
      <c r="J388" s="58"/>
      <c r="K388" s="63">
        <f t="shared" si="161"/>
        <v>48132373</v>
      </c>
      <c r="L388" s="63">
        <f t="shared" si="162"/>
        <v>3454.5591760568436</v>
      </c>
      <c r="M388" s="58"/>
      <c r="N388" s="58"/>
      <c r="O388" s="63">
        <v>13568268</v>
      </c>
      <c r="P388" s="29">
        <f t="shared" si="163"/>
        <v>0.28189484860844072</v>
      </c>
      <c r="Q388" s="63">
        <v>20076</v>
      </c>
      <c r="R388" s="94">
        <f t="shared" si="164"/>
        <v>4.1709973451755641E-4</v>
      </c>
      <c r="S388" s="58">
        <f t="shared" si="196"/>
        <v>7534320</v>
      </c>
      <c r="T388" s="281">
        <f t="shared" si="169"/>
        <v>540.75360654561109</v>
      </c>
      <c r="U388" s="281"/>
      <c r="V388" s="39">
        <f t="shared" si="165"/>
        <v>0.15653331698397666</v>
      </c>
      <c r="W388" s="54"/>
      <c r="X388" s="63">
        <v>0</v>
      </c>
      <c r="Y388" s="63">
        <v>0</v>
      </c>
      <c r="Z388" s="63">
        <v>0</v>
      </c>
      <c r="AA388" s="63">
        <v>0</v>
      </c>
      <c r="AB388" s="63">
        <v>0</v>
      </c>
      <c r="AC388" s="63">
        <v>0</v>
      </c>
      <c r="AD388" s="63">
        <v>0</v>
      </c>
      <c r="AE388" s="63">
        <v>0</v>
      </c>
      <c r="AF388" s="63">
        <v>1640339</v>
      </c>
      <c r="AG388" s="63">
        <v>66001</v>
      </c>
      <c r="AH388" s="63">
        <v>20379044</v>
      </c>
      <c r="AI388" s="63">
        <v>-189213</v>
      </c>
      <c r="AJ388" s="63">
        <v>1717995</v>
      </c>
      <c r="AK388" s="63">
        <v>9430823</v>
      </c>
      <c r="AL388" s="63">
        <v>28421016</v>
      </c>
      <c r="AM388" s="63">
        <v>0</v>
      </c>
      <c r="AN388" s="63">
        <v>0</v>
      </c>
      <c r="AO388" s="63">
        <v>0</v>
      </c>
      <c r="AP388" s="63">
        <v>0</v>
      </c>
      <c r="AQ388" s="63">
        <v>3272332</v>
      </c>
      <c r="AR388" s="63">
        <v>10707812</v>
      </c>
      <c r="AS388" s="63">
        <v>363620</v>
      </c>
      <c r="AT388" s="63">
        <v>0</v>
      </c>
      <c r="AU388" s="63">
        <v>0</v>
      </c>
      <c r="AV388" s="80">
        <v>0</v>
      </c>
      <c r="AW388" s="94">
        <f t="shared" si="166"/>
        <v>0</v>
      </c>
      <c r="AX388" s="63">
        <v>0</v>
      </c>
      <c r="AY388" s="63">
        <v>0</v>
      </c>
      <c r="AZ388" s="63">
        <v>0</v>
      </c>
      <c r="BA388" s="63">
        <v>0</v>
      </c>
      <c r="BB388" s="63">
        <v>0</v>
      </c>
      <c r="BC388" s="63">
        <v>0</v>
      </c>
      <c r="BD388" s="63">
        <v>0</v>
      </c>
      <c r="BE388" s="63">
        <v>0</v>
      </c>
      <c r="BF388" s="63">
        <v>0</v>
      </c>
      <c r="BG388" s="63">
        <v>0</v>
      </c>
      <c r="BH388" s="63">
        <v>0</v>
      </c>
      <c r="BI388" s="63">
        <v>0</v>
      </c>
      <c r="BJ388" s="63">
        <v>0</v>
      </c>
      <c r="BK388" s="63">
        <v>0</v>
      </c>
      <c r="BL388" s="63">
        <v>0</v>
      </c>
      <c r="BM388" s="19">
        <v>19634</v>
      </c>
      <c r="BN388" s="32">
        <f t="shared" si="180"/>
        <v>1.4091724682408671</v>
      </c>
      <c r="BO388" s="281"/>
      <c r="BP388" s="19">
        <v>2082223</v>
      </c>
      <c r="BQ388" s="19">
        <v>173023040</v>
      </c>
      <c r="BR388" s="19">
        <v>175124896</v>
      </c>
      <c r="BS388" s="19">
        <v>4130.2548800000004</v>
      </c>
      <c r="BT388" s="19">
        <v>13933</v>
      </c>
      <c r="BU388" s="4"/>
      <c r="BV388" s="175">
        <f t="shared" si="170"/>
        <v>0.64052127396710923</v>
      </c>
    </row>
    <row r="389" spans="1:74" s="20" customFormat="1" x14ac:dyDescent="0.25">
      <c r="A389" s="100" t="s">
        <v>166</v>
      </c>
      <c r="B389" s="258"/>
      <c r="C389" s="49">
        <v>0</v>
      </c>
      <c r="D389" s="141">
        <v>1998</v>
      </c>
      <c r="E389" s="62">
        <v>47</v>
      </c>
      <c r="F389" s="63">
        <v>45333316</v>
      </c>
      <c r="G389" s="63">
        <v>1590133</v>
      </c>
      <c r="H389" s="187">
        <f t="shared" si="188"/>
        <v>3.6351561339283425E-2</v>
      </c>
      <c r="I389" s="63">
        <f t="shared" si="167"/>
        <v>43743183</v>
      </c>
      <c r="J389" s="58"/>
      <c r="K389" s="63">
        <f t="shared" si="161"/>
        <v>43743183</v>
      </c>
      <c r="L389" s="63">
        <f t="shared" si="162"/>
        <v>3139.5380033015144</v>
      </c>
      <c r="M389" s="58"/>
      <c r="N389" s="58"/>
      <c r="O389" s="63">
        <v>4525509</v>
      </c>
      <c r="P389" s="29">
        <f t="shared" si="163"/>
        <v>0.10345632598341095</v>
      </c>
      <c r="Q389" s="63">
        <v>25859</v>
      </c>
      <c r="R389" s="94">
        <f t="shared" si="164"/>
        <v>5.9115496922114701E-4</v>
      </c>
      <c r="S389" s="58">
        <f t="shared" si="196"/>
        <v>5718035</v>
      </c>
      <c r="T389" s="281">
        <f t="shared" si="169"/>
        <v>410.39510514605615</v>
      </c>
      <c r="U389" s="281"/>
      <c r="V389" s="39">
        <f t="shared" si="165"/>
        <v>0.13071831101088369</v>
      </c>
      <c r="W389" s="54"/>
      <c r="X389" s="63">
        <v>0</v>
      </c>
      <c r="Y389" s="63">
        <v>0</v>
      </c>
      <c r="Z389" s="63">
        <v>0</v>
      </c>
      <c r="AA389" s="63">
        <v>0</v>
      </c>
      <c r="AB389" s="63">
        <v>0</v>
      </c>
      <c r="AC389" s="63">
        <v>0</v>
      </c>
      <c r="AD389" s="63">
        <v>0</v>
      </c>
      <c r="AE389" s="63">
        <v>0</v>
      </c>
      <c r="AF389" s="63">
        <v>7963522</v>
      </c>
      <c r="AG389" s="63">
        <v>-111936</v>
      </c>
      <c r="AH389" s="63">
        <v>21881908</v>
      </c>
      <c r="AI389" s="63">
        <v>942605</v>
      </c>
      <c r="AJ389" s="63">
        <v>1401614</v>
      </c>
      <c r="AK389" s="63">
        <v>10735487</v>
      </c>
      <c r="AL389" s="63">
        <v>23451408</v>
      </c>
      <c r="AM389" s="63">
        <v>0</v>
      </c>
      <c r="AN389" s="63">
        <v>0</v>
      </c>
      <c r="AO389" s="63">
        <v>0</v>
      </c>
      <c r="AP389" s="63">
        <v>0</v>
      </c>
      <c r="AQ389" s="63">
        <v>2226735</v>
      </c>
      <c r="AR389" s="63">
        <v>9917992</v>
      </c>
      <c r="AS389" s="63">
        <v>397761</v>
      </c>
      <c r="AT389" s="63">
        <v>0</v>
      </c>
      <c r="AU389" s="63">
        <v>0</v>
      </c>
      <c r="AV389" s="80">
        <v>0</v>
      </c>
      <c r="AW389" s="94">
        <f t="shared" si="166"/>
        <v>0</v>
      </c>
      <c r="AX389" s="63">
        <v>0</v>
      </c>
      <c r="AY389" s="63">
        <v>0</v>
      </c>
      <c r="AZ389" s="63">
        <v>0</v>
      </c>
      <c r="BA389" s="63">
        <v>0</v>
      </c>
      <c r="BB389" s="63">
        <v>0</v>
      </c>
      <c r="BC389" s="63">
        <v>0</v>
      </c>
      <c r="BD389" s="63">
        <v>0</v>
      </c>
      <c r="BE389" s="63">
        <v>0</v>
      </c>
      <c r="BF389" s="63">
        <v>0</v>
      </c>
      <c r="BG389" s="63">
        <v>0</v>
      </c>
      <c r="BH389" s="63">
        <v>0</v>
      </c>
      <c r="BI389" s="63">
        <v>0</v>
      </c>
      <c r="BJ389" s="63">
        <v>0</v>
      </c>
      <c r="BK389" s="63">
        <v>0</v>
      </c>
      <c r="BL389" s="63">
        <v>0</v>
      </c>
      <c r="BM389" s="19">
        <v>16793</v>
      </c>
      <c r="BN389" s="32">
        <f t="shared" si="180"/>
        <v>1.2052680686140818</v>
      </c>
      <c r="BO389" s="281"/>
      <c r="BP389" s="19">
        <v>2114160</v>
      </c>
      <c r="BQ389" s="19">
        <v>152492960</v>
      </c>
      <c r="BR389" s="19">
        <v>154623904</v>
      </c>
      <c r="BS389" s="19">
        <v>8244.4296900000008</v>
      </c>
      <c r="BT389" s="19">
        <v>13933</v>
      </c>
      <c r="BU389" s="4"/>
      <c r="BV389" s="175">
        <f t="shared" si="170"/>
        <v>0.98612060589634165</v>
      </c>
    </row>
    <row r="390" spans="1:74" s="20" customFormat="1" x14ac:dyDescent="0.25">
      <c r="A390" s="100" t="s">
        <v>166</v>
      </c>
      <c r="B390" s="258"/>
      <c r="C390" s="49">
        <v>0</v>
      </c>
      <c r="D390" s="141">
        <v>1999</v>
      </c>
      <c r="E390" s="62">
        <v>47</v>
      </c>
      <c r="F390" s="63">
        <v>49481036</v>
      </c>
      <c r="G390" s="63">
        <v>526143</v>
      </c>
      <c r="H390" s="187">
        <f t="shared" si="188"/>
        <v>1.0747505872395636E-2</v>
      </c>
      <c r="I390" s="63">
        <f t="shared" si="167"/>
        <v>48954893</v>
      </c>
      <c r="J390" s="58"/>
      <c r="K390" s="63">
        <f t="shared" si="161"/>
        <v>48954893</v>
      </c>
      <c r="L390" s="63">
        <f t="shared" si="162"/>
        <v>3346.4278487934926</v>
      </c>
      <c r="M390" s="58"/>
      <c r="N390" s="58"/>
      <c r="O390" s="63">
        <v>6987195</v>
      </c>
      <c r="P390" s="29">
        <f t="shared" si="163"/>
        <v>0.14272720399981265</v>
      </c>
      <c r="Q390" s="63">
        <v>10736</v>
      </c>
      <c r="R390" s="94">
        <f t="shared" si="164"/>
        <v>2.1930392126482637E-4</v>
      </c>
      <c r="S390" s="58">
        <f t="shared" si="196"/>
        <v>7309934</v>
      </c>
      <c r="T390" s="281">
        <f t="shared" si="169"/>
        <v>499.68788023788363</v>
      </c>
      <c r="U390" s="281"/>
      <c r="V390" s="39">
        <f t="shared" si="165"/>
        <v>0.14931978300922852</v>
      </c>
      <c r="W390" s="54"/>
      <c r="X390" s="63">
        <v>0</v>
      </c>
      <c r="Y390" s="63">
        <v>0</v>
      </c>
      <c r="Z390" s="63">
        <v>0</v>
      </c>
      <c r="AA390" s="63">
        <v>0</v>
      </c>
      <c r="AB390" s="63">
        <v>0</v>
      </c>
      <c r="AC390" s="63">
        <v>0</v>
      </c>
      <c r="AD390" s="63">
        <v>0</v>
      </c>
      <c r="AE390" s="63">
        <v>0</v>
      </c>
      <c r="AF390" s="63">
        <v>7544035</v>
      </c>
      <c r="AG390" s="63">
        <v>107324</v>
      </c>
      <c r="AH390" s="63">
        <v>22223692</v>
      </c>
      <c r="AI390" s="63">
        <v>1118118</v>
      </c>
      <c r="AJ390" s="63">
        <v>1471738</v>
      </c>
      <c r="AK390" s="63">
        <v>10080014</v>
      </c>
      <c r="AL390" s="63">
        <v>27257346</v>
      </c>
      <c r="AM390" s="63">
        <v>0</v>
      </c>
      <c r="AN390" s="63">
        <v>0</v>
      </c>
      <c r="AO390" s="63">
        <v>0</v>
      </c>
      <c r="AP390" s="63">
        <v>0</v>
      </c>
      <c r="AQ390" s="63">
        <v>3407564</v>
      </c>
      <c r="AR390" s="63">
        <v>10489149</v>
      </c>
      <c r="AS390" s="63">
        <v>429086</v>
      </c>
      <c r="AT390" s="63">
        <v>0</v>
      </c>
      <c r="AU390" s="63">
        <v>0</v>
      </c>
      <c r="AV390" s="80">
        <v>0</v>
      </c>
      <c r="AW390" s="94">
        <f t="shared" si="166"/>
        <v>0</v>
      </c>
      <c r="AX390" s="63">
        <v>0</v>
      </c>
      <c r="AY390" s="63">
        <v>0</v>
      </c>
      <c r="AZ390" s="63">
        <v>0</v>
      </c>
      <c r="BA390" s="63">
        <v>0</v>
      </c>
      <c r="BB390" s="63">
        <v>0</v>
      </c>
      <c r="BC390" s="63">
        <v>0</v>
      </c>
      <c r="BD390" s="63">
        <v>0</v>
      </c>
      <c r="BE390" s="63">
        <v>0</v>
      </c>
      <c r="BF390" s="63">
        <v>0</v>
      </c>
      <c r="BG390" s="63">
        <v>0</v>
      </c>
      <c r="BH390" s="63">
        <v>0</v>
      </c>
      <c r="BI390" s="63">
        <v>0</v>
      </c>
      <c r="BJ390" s="63">
        <v>0</v>
      </c>
      <c r="BK390" s="63">
        <v>0</v>
      </c>
      <c r="BL390" s="63">
        <v>0</v>
      </c>
      <c r="BM390" s="19">
        <v>61140</v>
      </c>
      <c r="BN390" s="32">
        <f t="shared" si="180"/>
        <v>4.1793697450270013</v>
      </c>
      <c r="BO390" s="281"/>
      <c r="BP390" s="19">
        <v>2318327</v>
      </c>
      <c r="BQ390" s="19">
        <v>136451008</v>
      </c>
      <c r="BR390" s="19">
        <v>138830464</v>
      </c>
      <c r="BS390" s="19">
        <v>8253.75</v>
      </c>
      <c r="BT390" s="19">
        <v>14629</v>
      </c>
      <c r="BU390" s="4"/>
      <c r="BV390" s="175">
        <f t="shared" si="170"/>
        <v>1.0110584019854747</v>
      </c>
    </row>
    <row r="391" spans="1:74" s="20" customFormat="1" x14ac:dyDescent="0.25">
      <c r="A391" s="100" t="s">
        <v>166</v>
      </c>
      <c r="B391" s="258"/>
      <c r="C391" s="49">
        <v>0</v>
      </c>
      <c r="D391" s="141">
        <v>2000</v>
      </c>
      <c r="E391" s="62">
        <v>47</v>
      </c>
      <c r="F391" s="63">
        <v>49813744</v>
      </c>
      <c r="G391" s="63">
        <v>1704391</v>
      </c>
      <c r="H391" s="187">
        <f t="shared" si="188"/>
        <v>3.5427435492636952E-2</v>
      </c>
      <c r="I391" s="63">
        <f t="shared" si="167"/>
        <v>48109353</v>
      </c>
      <c r="J391" s="58"/>
      <c r="K391" s="63">
        <f t="shared" si="161"/>
        <v>48109353</v>
      </c>
      <c r="L391" s="63">
        <f t="shared" si="162"/>
        <v>3282.7944728761513</v>
      </c>
      <c r="M391" s="58"/>
      <c r="N391" s="58"/>
      <c r="O391" s="63">
        <v>4055047</v>
      </c>
      <c r="P391" s="29">
        <f t="shared" si="163"/>
        <v>8.4288121688105011E-2</v>
      </c>
      <c r="Q391" s="63">
        <v>18504</v>
      </c>
      <c r="R391" s="94">
        <f t="shared" si="164"/>
        <v>3.8462375496922603E-4</v>
      </c>
      <c r="S391" s="58">
        <f t="shared" si="196"/>
        <v>9022489</v>
      </c>
      <c r="T391" s="281">
        <f t="shared" si="169"/>
        <v>615.65943364039572</v>
      </c>
      <c r="U391" s="281"/>
      <c r="V391" s="39">
        <f t="shared" si="165"/>
        <v>0.18754126666388551</v>
      </c>
      <c r="W391" s="54"/>
      <c r="X391" s="63">
        <v>0</v>
      </c>
      <c r="Y391" s="63">
        <v>0</v>
      </c>
      <c r="Z391" s="63">
        <v>0</v>
      </c>
      <c r="AA391" s="63">
        <v>0</v>
      </c>
      <c r="AB391" s="63">
        <v>0</v>
      </c>
      <c r="AC391" s="63">
        <v>0</v>
      </c>
      <c r="AD391" s="63">
        <v>0</v>
      </c>
      <c r="AE391" s="63">
        <v>0</v>
      </c>
      <c r="AF391" s="63">
        <v>6784078</v>
      </c>
      <c r="AG391" s="63">
        <v>102050</v>
      </c>
      <c r="AH391" s="63">
        <v>23434216</v>
      </c>
      <c r="AI391" s="63">
        <v>880609</v>
      </c>
      <c r="AJ391" s="63">
        <v>1600692</v>
      </c>
      <c r="AK391" s="63">
        <v>11784031</v>
      </c>
      <c r="AL391" s="63">
        <v>26379528</v>
      </c>
      <c r="AM391" s="63">
        <v>0</v>
      </c>
      <c r="AN391" s="63">
        <v>0</v>
      </c>
      <c r="AO391" s="63">
        <v>0</v>
      </c>
      <c r="AP391" s="63">
        <v>0</v>
      </c>
      <c r="AQ391" s="63">
        <v>3194326</v>
      </c>
      <c r="AR391" s="63">
        <v>9724885</v>
      </c>
      <c r="AS391" s="63">
        <v>942642</v>
      </c>
      <c r="AT391" s="63">
        <v>0</v>
      </c>
      <c r="AU391" s="63">
        <v>0</v>
      </c>
      <c r="AV391" s="80">
        <v>0</v>
      </c>
      <c r="AW391" s="94">
        <f t="shared" si="166"/>
        <v>0</v>
      </c>
      <c r="AX391" s="63">
        <v>0</v>
      </c>
      <c r="AY391" s="63">
        <v>0</v>
      </c>
      <c r="AZ391" s="63">
        <v>0</v>
      </c>
      <c r="BA391" s="63">
        <v>0</v>
      </c>
      <c r="BB391" s="63">
        <v>0</v>
      </c>
      <c r="BC391" s="63">
        <v>0</v>
      </c>
      <c r="BD391" s="63">
        <v>0</v>
      </c>
      <c r="BE391" s="63">
        <v>0</v>
      </c>
      <c r="BF391" s="63">
        <v>0</v>
      </c>
      <c r="BG391" s="63">
        <v>0</v>
      </c>
      <c r="BH391" s="63">
        <v>0</v>
      </c>
      <c r="BI391" s="63">
        <v>0</v>
      </c>
      <c r="BJ391" s="63">
        <v>0</v>
      </c>
      <c r="BK391" s="63">
        <v>0</v>
      </c>
      <c r="BL391" s="63">
        <v>0</v>
      </c>
      <c r="BM391" s="19">
        <v>42403</v>
      </c>
      <c r="BN391" s="32">
        <f t="shared" si="180"/>
        <v>2.8934152166496077</v>
      </c>
      <c r="BO391" s="281"/>
      <c r="BP391" s="19">
        <v>2371274</v>
      </c>
      <c r="BQ391" s="19">
        <v>138907600</v>
      </c>
      <c r="BR391" s="19">
        <v>141321280</v>
      </c>
      <c r="BS391" s="19">
        <v>8261.4501999999993</v>
      </c>
      <c r="BT391" s="19">
        <v>14655</v>
      </c>
      <c r="BU391" s="4"/>
      <c r="BV391" s="175">
        <f t="shared" si="170"/>
        <v>1.012412508370464</v>
      </c>
    </row>
    <row r="392" spans="1:74" s="20" customFormat="1" x14ac:dyDescent="0.25">
      <c r="A392" s="100" t="s">
        <v>166</v>
      </c>
      <c r="B392" s="258"/>
      <c r="C392" s="49">
        <v>0</v>
      </c>
      <c r="D392" s="141">
        <v>2001</v>
      </c>
      <c r="E392" s="62">
        <v>47</v>
      </c>
      <c r="F392" s="63">
        <v>57133384</v>
      </c>
      <c r="G392" s="63">
        <v>3746782</v>
      </c>
      <c r="H392" s="187">
        <f t="shared" si="188"/>
        <v>7.0182065530224227E-2</v>
      </c>
      <c r="I392" s="63">
        <f t="shared" si="167"/>
        <v>53386602</v>
      </c>
      <c r="J392" s="58"/>
      <c r="K392" s="63">
        <f t="shared" si="161"/>
        <v>53386602</v>
      </c>
      <c r="L392" s="63">
        <f t="shared" si="162"/>
        <v>3642.8933469805529</v>
      </c>
      <c r="M392" s="58"/>
      <c r="N392" s="58"/>
      <c r="O392" s="63">
        <v>3116381</v>
      </c>
      <c r="P392" s="29">
        <f t="shared" si="163"/>
        <v>5.8373840687594242E-2</v>
      </c>
      <c r="Q392" s="63">
        <v>0</v>
      </c>
      <c r="R392" s="94">
        <f t="shared" si="164"/>
        <v>0</v>
      </c>
      <c r="S392" s="58">
        <f t="shared" si="196"/>
        <v>8337073</v>
      </c>
      <c r="T392" s="281">
        <f t="shared" si="169"/>
        <v>568.88932105083586</v>
      </c>
      <c r="U392" s="281"/>
      <c r="V392" s="39">
        <f t="shared" si="165"/>
        <v>0.15616414395506947</v>
      </c>
      <c r="W392" s="54"/>
      <c r="X392" s="63">
        <v>0</v>
      </c>
      <c r="Y392" s="63">
        <v>0</v>
      </c>
      <c r="Z392" s="63">
        <v>0</v>
      </c>
      <c r="AA392" s="63">
        <v>0</v>
      </c>
      <c r="AB392" s="63">
        <v>0</v>
      </c>
      <c r="AC392" s="63">
        <v>0</v>
      </c>
      <c r="AD392" s="63">
        <v>0</v>
      </c>
      <c r="AE392" s="63">
        <v>0</v>
      </c>
      <c r="AF392" s="63">
        <v>6590511</v>
      </c>
      <c r="AG392" s="63">
        <v>27739</v>
      </c>
      <c r="AH392" s="63">
        <v>31898808</v>
      </c>
      <c r="AI392" s="63">
        <v>921804</v>
      </c>
      <c r="AJ392" s="63">
        <v>857669</v>
      </c>
      <c r="AK392" s="63">
        <v>15890699</v>
      </c>
      <c r="AL392" s="63">
        <v>25234576</v>
      </c>
      <c r="AM392" s="63">
        <v>0</v>
      </c>
      <c r="AN392" s="63">
        <v>0</v>
      </c>
      <c r="AO392" s="63">
        <v>0</v>
      </c>
      <c r="AP392" s="63">
        <v>0</v>
      </c>
      <c r="AQ392" s="63">
        <v>2586160</v>
      </c>
      <c r="AR392" s="63">
        <v>13116995</v>
      </c>
      <c r="AS392" s="63">
        <v>1941571</v>
      </c>
      <c r="AT392" s="63">
        <v>0</v>
      </c>
      <c r="AU392" s="63">
        <v>0</v>
      </c>
      <c r="AV392" s="80">
        <v>0</v>
      </c>
      <c r="AW392" s="94">
        <f t="shared" si="166"/>
        <v>0</v>
      </c>
      <c r="AX392" s="63">
        <v>0</v>
      </c>
      <c r="AY392" s="63">
        <v>0</v>
      </c>
      <c r="AZ392" s="63">
        <v>0</v>
      </c>
      <c r="BA392" s="63">
        <v>0</v>
      </c>
      <c r="BB392" s="63">
        <v>0</v>
      </c>
      <c r="BC392" s="63">
        <v>0</v>
      </c>
      <c r="BD392" s="63">
        <v>0</v>
      </c>
      <c r="BE392" s="63">
        <v>0</v>
      </c>
      <c r="BF392" s="63">
        <v>0</v>
      </c>
      <c r="BG392" s="63">
        <v>0</v>
      </c>
      <c r="BH392" s="63">
        <v>0</v>
      </c>
      <c r="BI392" s="63">
        <v>0</v>
      </c>
      <c r="BJ392" s="63">
        <v>0</v>
      </c>
      <c r="BK392" s="63">
        <v>0</v>
      </c>
      <c r="BL392" s="63">
        <v>0</v>
      </c>
      <c r="BM392" s="19">
        <v>0</v>
      </c>
      <c r="BN392" s="32">
        <f t="shared" si="180"/>
        <v>0</v>
      </c>
      <c r="BO392" s="281"/>
      <c r="BP392" s="19">
        <v>2355706</v>
      </c>
      <c r="BQ392" s="19">
        <v>104586752</v>
      </c>
      <c r="BR392" s="19">
        <v>106942456</v>
      </c>
      <c r="BS392" s="19">
        <v>8258.8798800000004</v>
      </c>
      <c r="BT392" s="19">
        <v>14655</v>
      </c>
      <c r="BU392" s="4"/>
      <c r="BV392" s="175">
        <f t="shared" si="170"/>
        <v>1.0122569231001766</v>
      </c>
    </row>
    <row r="393" spans="1:74" s="20" customFormat="1" x14ac:dyDescent="0.25">
      <c r="A393" s="100" t="s">
        <v>166</v>
      </c>
      <c r="B393" s="258"/>
      <c r="C393" s="49">
        <v>0</v>
      </c>
      <c r="D393" s="141">
        <v>2002</v>
      </c>
      <c r="E393" s="62">
        <v>47</v>
      </c>
      <c r="F393" s="63">
        <v>43580380</v>
      </c>
      <c r="G393" s="63">
        <v>2040864</v>
      </c>
      <c r="H393" s="187">
        <f t="shared" si="188"/>
        <v>4.913066392010923E-2</v>
      </c>
      <c r="I393" s="63">
        <f t="shared" si="167"/>
        <v>41539516</v>
      </c>
      <c r="J393" s="58"/>
      <c r="K393" s="63">
        <f t="shared" si="161"/>
        <v>41539516</v>
      </c>
      <c r="L393" s="63">
        <f t="shared" si="162"/>
        <v>2834.4944387581031</v>
      </c>
      <c r="M393" s="58"/>
      <c r="N393" s="58"/>
      <c r="O393" s="63">
        <v>7927935</v>
      </c>
      <c r="P393" s="29">
        <f t="shared" si="163"/>
        <v>0.19085284960951399</v>
      </c>
      <c r="Q393" s="63">
        <v>0</v>
      </c>
      <c r="R393" s="94">
        <f t="shared" si="164"/>
        <v>0</v>
      </c>
      <c r="S393" s="58">
        <f t="shared" si="196"/>
        <v>7760344</v>
      </c>
      <c r="T393" s="281">
        <f t="shared" si="169"/>
        <v>529.53558512453083</v>
      </c>
      <c r="U393" s="281"/>
      <c r="V393" s="39">
        <f t="shared" si="165"/>
        <v>0.18681835387778711</v>
      </c>
      <c r="W393" s="54"/>
      <c r="X393" s="63">
        <v>0</v>
      </c>
      <c r="Y393" s="63">
        <v>0</v>
      </c>
      <c r="Z393" s="63">
        <v>0</v>
      </c>
      <c r="AA393" s="63">
        <v>0</v>
      </c>
      <c r="AB393" s="63">
        <v>0</v>
      </c>
      <c r="AC393" s="63">
        <v>0</v>
      </c>
      <c r="AD393" s="63">
        <v>0</v>
      </c>
      <c r="AE393" s="63">
        <v>0</v>
      </c>
      <c r="AF393" s="63">
        <v>2606446</v>
      </c>
      <c r="AG393" s="63">
        <v>4527</v>
      </c>
      <c r="AH393" s="63">
        <v>20036512</v>
      </c>
      <c r="AI393" s="63">
        <v>706587</v>
      </c>
      <c r="AJ393" s="63">
        <v>729452</v>
      </c>
      <c r="AK393" s="63">
        <v>10038337</v>
      </c>
      <c r="AL393" s="63">
        <v>23543868</v>
      </c>
      <c r="AM393" s="63">
        <v>0</v>
      </c>
      <c r="AN393" s="63">
        <v>0</v>
      </c>
      <c r="AO393" s="63">
        <v>0</v>
      </c>
      <c r="AP393" s="63">
        <v>0</v>
      </c>
      <c r="AQ393" s="63">
        <v>2478828</v>
      </c>
      <c r="AR393" s="63">
        <v>8210494</v>
      </c>
      <c r="AS393" s="63">
        <v>1070703</v>
      </c>
      <c r="AT393" s="63">
        <v>0</v>
      </c>
      <c r="AU393" s="63">
        <v>5863</v>
      </c>
      <c r="AV393" s="80">
        <v>0</v>
      </c>
      <c r="AW393" s="94">
        <f t="shared" si="166"/>
        <v>0</v>
      </c>
      <c r="AX393" s="63">
        <v>0</v>
      </c>
      <c r="AY393" s="63">
        <v>0</v>
      </c>
      <c r="AZ393" s="63">
        <v>0</v>
      </c>
      <c r="BA393" s="63">
        <v>0</v>
      </c>
      <c r="BB393" s="63">
        <v>0</v>
      </c>
      <c r="BC393" s="63">
        <v>0</v>
      </c>
      <c r="BD393" s="63">
        <v>0</v>
      </c>
      <c r="BE393" s="63">
        <v>0</v>
      </c>
      <c r="BF393" s="63">
        <v>0</v>
      </c>
      <c r="BG393" s="63">
        <v>0</v>
      </c>
      <c r="BH393" s="63">
        <v>0</v>
      </c>
      <c r="BI393" s="63">
        <v>0</v>
      </c>
      <c r="BJ393" s="63">
        <v>0</v>
      </c>
      <c r="BK393" s="63">
        <v>0</v>
      </c>
      <c r="BL393" s="63">
        <v>0</v>
      </c>
      <c r="BM393" s="19">
        <v>0</v>
      </c>
      <c r="BN393" s="32">
        <f t="shared" si="180"/>
        <v>0</v>
      </c>
      <c r="BO393" s="281"/>
      <c r="BP393" s="19">
        <v>2423669</v>
      </c>
      <c r="BQ393" s="19">
        <v>123486824</v>
      </c>
      <c r="BR393" s="19">
        <v>125910496</v>
      </c>
      <c r="BS393" s="19">
        <v>8280.3203099999992</v>
      </c>
      <c r="BT393" s="19">
        <v>14655</v>
      </c>
      <c r="BU393" s="4"/>
      <c r="BV393" s="175">
        <f t="shared" si="170"/>
        <v>1.013553264021376</v>
      </c>
    </row>
    <row r="394" spans="1:74" s="20" customFormat="1" x14ac:dyDescent="0.25">
      <c r="A394" s="100" t="s">
        <v>166</v>
      </c>
      <c r="B394" s="258"/>
      <c r="C394" s="49">
        <v>0</v>
      </c>
      <c r="D394" s="141">
        <v>2003</v>
      </c>
      <c r="E394" s="62">
        <v>47</v>
      </c>
      <c r="F394" s="63">
        <v>48775192</v>
      </c>
      <c r="G394" s="63">
        <v>1920591</v>
      </c>
      <c r="H394" s="187">
        <f t="shared" si="188"/>
        <v>4.0990446167709332E-2</v>
      </c>
      <c r="I394" s="63">
        <f t="shared" si="167"/>
        <v>46854601</v>
      </c>
      <c r="J394" s="58"/>
      <c r="K394" s="63">
        <f t="shared" si="161"/>
        <v>46854601</v>
      </c>
      <c r="L394" s="63">
        <f t="shared" si="162"/>
        <v>3197.1750938246332</v>
      </c>
      <c r="M394" s="58"/>
      <c r="N394" s="58"/>
      <c r="O394" s="63">
        <v>10390225</v>
      </c>
      <c r="P394" s="29">
        <f t="shared" si="163"/>
        <v>0.22175463622025082</v>
      </c>
      <c r="Q394" s="63">
        <v>0</v>
      </c>
      <c r="R394" s="94">
        <f t="shared" si="164"/>
        <v>0</v>
      </c>
      <c r="S394" s="58">
        <f t="shared" si="196"/>
        <v>8331912</v>
      </c>
      <c r="T394" s="281">
        <f t="shared" si="169"/>
        <v>568.53715455475947</v>
      </c>
      <c r="U394" s="281"/>
      <c r="V394" s="39">
        <f t="shared" si="165"/>
        <v>0.1778248415774579</v>
      </c>
      <c r="W394" s="54"/>
      <c r="X394" s="63">
        <v>0</v>
      </c>
      <c r="Y394" s="63">
        <v>0</v>
      </c>
      <c r="Z394" s="63">
        <v>0</v>
      </c>
      <c r="AA394" s="63">
        <v>0</v>
      </c>
      <c r="AB394" s="63">
        <v>0</v>
      </c>
      <c r="AC394" s="63">
        <v>0</v>
      </c>
      <c r="AD394" s="63">
        <v>0</v>
      </c>
      <c r="AE394" s="63">
        <v>0</v>
      </c>
      <c r="AF394" s="63">
        <v>2475826</v>
      </c>
      <c r="AG394" s="63">
        <v>21724</v>
      </c>
      <c r="AH394" s="63">
        <v>21603484</v>
      </c>
      <c r="AI394" s="63">
        <v>1039311</v>
      </c>
      <c r="AJ394" s="63">
        <v>1237891</v>
      </c>
      <c r="AK394" s="63">
        <v>11813399</v>
      </c>
      <c r="AL394" s="63">
        <v>27171708</v>
      </c>
      <c r="AM394" s="63">
        <v>0</v>
      </c>
      <c r="AN394" s="63">
        <v>0</v>
      </c>
      <c r="AO394" s="63">
        <v>0</v>
      </c>
      <c r="AP394" s="63">
        <v>0</v>
      </c>
      <c r="AQ394" s="63">
        <v>2815263</v>
      </c>
      <c r="AR394" s="63">
        <v>8074492</v>
      </c>
      <c r="AS394" s="63">
        <v>654558</v>
      </c>
      <c r="AT394" s="63">
        <v>0</v>
      </c>
      <c r="AU394" s="63">
        <v>0</v>
      </c>
      <c r="AV394" s="80">
        <v>0</v>
      </c>
      <c r="AW394" s="94">
        <f t="shared" si="166"/>
        <v>0</v>
      </c>
      <c r="AX394" s="63">
        <v>0</v>
      </c>
      <c r="AY394" s="63">
        <v>0</v>
      </c>
      <c r="AZ394" s="63">
        <v>0</v>
      </c>
      <c r="BA394" s="63">
        <v>0</v>
      </c>
      <c r="BB394" s="63">
        <v>0</v>
      </c>
      <c r="BC394" s="63">
        <v>0</v>
      </c>
      <c r="BD394" s="63">
        <v>0</v>
      </c>
      <c r="BE394" s="63">
        <v>0</v>
      </c>
      <c r="BF394" s="63">
        <v>0</v>
      </c>
      <c r="BG394" s="63">
        <v>0</v>
      </c>
      <c r="BH394" s="63">
        <v>0</v>
      </c>
      <c r="BI394" s="63">
        <v>0</v>
      </c>
      <c r="BJ394" s="63">
        <v>0</v>
      </c>
      <c r="BK394" s="63">
        <v>0</v>
      </c>
      <c r="BL394" s="63">
        <v>0</v>
      </c>
      <c r="BM394" s="19">
        <v>0</v>
      </c>
      <c r="BN394" s="32">
        <f t="shared" si="180"/>
        <v>0</v>
      </c>
      <c r="BO394" s="281"/>
      <c r="BP394" s="19">
        <v>2535579</v>
      </c>
      <c r="BQ394" s="19">
        <v>107489304</v>
      </c>
      <c r="BR394" s="19">
        <v>110024880</v>
      </c>
      <c r="BS394" s="19">
        <v>8284.9296900000008</v>
      </c>
      <c r="BT394" s="19">
        <v>14655</v>
      </c>
      <c r="BU394" s="4"/>
      <c r="BV394" s="175">
        <f t="shared" si="170"/>
        <v>1.0138315200162427</v>
      </c>
    </row>
    <row r="395" spans="1:74" s="20" customFormat="1" x14ac:dyDescent="0.25">
      <c r="A395" s="100" t="s">
        <v>166</v>
      </c>
      <c r="B395" s="258"/>
      <c r="C395" s="49">
        <v>0</v>
      </c>
      <c r="D395" s="141">
        <v>2004</v>
      </c>
      <c r="E395" s="62">
        <v>47</v>
      </c>
      <c r="F395" s="63">
        <v>44351596</v>
      </c>
      <c r="G395" s="63">
        <v>427935</v>
      </c>
      <c r="H395" s="187">
        <f t="shared" si="188"/>
        <v>9.7426988155654877E-3</v>
      </c>
      <c r="I395" s="63">
        <f t="shared" si="167"/>
        <v>43923661</v>
      </c>
      <c r="J395" s="58"/>
      <c r="K395" s="63">
        <f t="shared" ref="K395:K458" si="197">I395-AV395</f>
        <v>43923661</v>
      </c>
      <c r="L395" s="63">
        <f t="shared" ref="L395:L458" si="198">K395/BT395</f>
        <v>2997.1791879904467</v>
      </c>
      <c r="M395" s="58"/>
      <c r="N395" s="58"/>
      <c r="O395" s="63">
        <v>3625585</v>
      </c>
      <c r="P395" s="29">
        <f t="shared" ref="P395:P458" si="199">O395/I395</f>
        <v>8.2542869092810819E-2</v>
      </c>
      <c r="Q395" s="63">
        <v>0</v>
      </c>
      <c r="R395" s="94">
        <f t="shared" ref="R395:R458" si="200">Q395/I395</f>
        <v>0</v>
      </c>
      <c r="S395" s="58">
        <f t="shared" si="196"/>
        <v>7791448</v>
      </c>
      <c r="T395" s="281">
        <f t="shared" si="169"/>
        <v>531.65800068236092</v>
      </c>
      <c r="U395" s="281"/>
      <c r="V395" s="39">
        <f t="shared" ref="V395:V458" si="201">S395/K395</f>
        <v>0.17738612453092195</v>
      </c>
      <c r="W395" s="54"/>
      <c r="X395" s="63">
        <v>0</v>
      </c>
      <c r="Y395" s="63">
        <v>0</v>
      </c>
      <c r="Z395" s="63">
        <v>0</v>
      </c>
      <c r="AA395" s="63">
        <v>0</v>
      </c>
      <c r="AB395" s="63">
        <v>0</v>
      </c>
      <c r="AC395" s="63">
        <v>0</v>
      </c>
      <c r="AD395" s="63">
        <v>0</v>
      </c>
      <c r="AE395" s="63">
        <v>0</v>
      </c>
      <c r="AF395" s="63">
        <v>560335</v>
      </c>
      <c r="AG395" s="63">
        <v>178889</v>
      </c>
      <c r="AH395" s="63">
        <v>25571792</v>
      </c>
      <c r="AI395" s="63">
        <v>138344</v>
      </c>
      <c r="AJ395" s="63">
        <v>868069</v>
      </c>
      <c r="AK395" s="63">
        <v>14177917</v>
      </c>
      <c r="AL395" s="63">
        <v>18779804</v>
      </c>
      <c r="AM395" s="63">
        <v>0</v>
      </c>
      <c r="AN395" s="63">
        <v>0</v>
      </c>
      <c r="AO395" s="63">
        <v>0</v>
      </c>
      <c r="AP395" s="63">
        <v>0</v>
      </c>
      <c r="AQ395" s="63">
        <v>5506432</v>
      </c>
      <c r="AR395" s="63">
        <v>10052632</v>
      </c>
      <c r="AS395" s="63">
        <v>1024010</v>
      </c>
      <c r="AT395" s="63">
        <v>0</v>
      </c>
      <c r="AU395" s="63">
        <v>0</v>
      </c>
      <c r="AV395" s="80">
        <v>0</v>
      </c>
      <c r="AW395" s="94">
        <f t="shared" ref="AW395:AW458" si="202">AV395/(AV395+I395)</f>
        <v>0</v>
      </c>
      <c r="AX395" s="63">
        <v>0</v>
      </c>
      <c r="AY395" s="63">
        <v>0</v>
      </c>
      <c r="AZ395" s="63">
        <v>0</v>
      </c>
      <c r="BA395" s="63">
        <v>0</v>
      </c>
      <c r="BB395" s="63">
        <v>0</v>
      </c>
      <c r="BC395" s="63">
        <v>0</v>
      </c>
      <c r="BD395" s="63">
        <v>0</v>
      </c>
      <c r="BE395" s="63">
        <v>0</v>
      </c>
      <c r="BF395" s="63">
        <v>0</v>
      </c>
      <c r="BG395" s="63">
        <v>0</v>
      </c>
      <c r="BH395" s="63">
        <v>0</v>
      </c>
      <c r="BI395" s="63">
        <v>0</v>
      </c>
      <c r="BJ395" s="63">
        <v>0</v>
      </c>
      <c r="BK395" s="63">
        <v>0</v>
      </c>
      <c r="BL395" s="63">
        <v>0</v>
      </c>
      <c r="BM395" s="19">
        <v>0</v>
      </c>
      <c r="BN395" s="32">
        <f t="shared" si="180"/>
        <v>0</v>
      </c>
      <c r="BO395" s="281"/>
      <c r="BP395" s="19">
        <v>2794426</v>
      </c>
      <c r="BQ395" s="19">
        <v>109705600</v>
      </c>
      <c r="BR395" s="19">
        <v>112500032</v>
      </c>
      <c r="BS395" s="19">
        <v>8300.8398400000005</v>
      </c>
      <c r="BT395" s="19">
        <v>14655</v>
      </c>
      <c r="BU395" s="4"/>
      <c r="BV395" s="175">
        <f t="shared" si="170"/>
        <v>1.0147907854185108</v>
      </c>
    </row>
    <row r="396" spans="1:74" s="20" customFormat="1" x14ac:dyDescent="0.25">
      <c r="A396" s="100" t="s">
        <v>166</v>
      </c>
      <c r="B396" s="258"/>
      <c r="C396" s="49">
        <v>0</v>
      </c>
      <c r="D396" s="141">
        <v>2005</v>
      </c>
      <c r="E396" s="62">
        <v>47</v>
      </c>
      <c r="F396" s="63">
        <v>41932636</v>
      </c>
      <c r="G396" s="63">
        <v>174160</v>
      </c>
      <c r="H396" s="187">
        <f t="shared" si="188"/>
        <v>4.1706502890574834E-3</v>
      </c>
      <c r="I396" s="63">
        <f t="shared" ref="I396:I459" si="203">F396-G396</f>
        <v>41758476</v>
      </c>
      <c r="J396" s="58"/>
      <c r="K396" s="63">
        <f t="shared" si="197"/>
        <v>41758476</v>
      </c>
      <c r="L396" s="63">
        <f t="shared" si="198"/>
        <v>2743.2975955853371</v>
      </c>
      <c r="M396" s="58"/>
      <c r="N396" s="58"/>
      <c r="O396" s="63">
        <v>5989899</v>
      </c>
      <c r="P396" s="29">
        <f t="shared" si="199"/>
        <v>0.14344151352649939</v>
      </c>
      <c r="Q396" s="63">
        <v>0</v>
      </c>
      <c r="R396" s="94">
        <f t="shared" si="200"/>
        <v>0</v>
      </c>
      <c r="S396" s="58">
        <f t="shared" si="196"/>
        <v>8786970</v>
      </c>
      <c r="T396" s="281">
        <f t="shared" ref="T396:T459" si="204">S396/BT396</f>
        <v>577.25463145447384</v>
      </c>
      <c r="U396" s="281"/>
      <c r="V396" s="39">
        <f t="shared" si="201"/>
        <v>0.21042362752893568</v>
      </c>
      <c r="W396" s="54"/>
      <c r="X396" s="63">
        <v>0</v>
      </c>
      <c r="Y396" s="63">
        <v>0</v>
      </c>
      <c r="Z396" s="63">
        <v>0</v>
      </c>
      <c r="AA396" s="63">
        <v>0</v>
      </c>
      <c r="AB396" s="63">
        <v>0</v>
      </c>
      <c r="AC396" s="63">
        <v>0</v>
      </c>
      <c r="AD396" s="63">
        <v>0</v>
      </c>
      <c r="AE396" s="63">
        <v>0</v>
      </c>
      <c r="AF396" s="63">
        <v>687796</v>
      </c>
      <c r="AG396" s="63">
        <v>364120</v>
      </c>
      <c r="AH396" s="63">
        <v>22380076</v>
      </c>
      <c r="AI396" s="63">
        <v>232097</v>
      </c>
      <c r="AJ396" s="63">
        <v>672591</v>
      </c>
      <c r="AK396" s="63">
        <v>11368003</v>
      </c>
      <c r="AL396" s="63">
        <v>19552558</v>
      </c>
      <c r="AM396" s="63">
        <v>0</v>
      </c>
      <c r="AN396" s="63">
        <v>0</v>
      </c>
      <c r="AO396" s="63">
        <v>0</v>
      </c>
      <c r="AP396" s="63">
        <v>0</v>
      </c>
      <c r="AQ396" s="63">
        <v>3241143</v>
      </c>
      <c r="AR396" s="63">
        <v>9220870</v>
      </c>
      <c r="AS396" s="63">
        <v>1194987</v>
      </c>
      <c r="AT396" s="63">
        <v>0</v>
      </c>
      <c r="AU396" s="63">
        <v>0</v>
      </c>
      <c r="AV396" s="80">
        <v>0</v>
      </c>
      <c r="AW396" s="94">
        <f t="shared" si="202"/>
        <v>0</v>
      </c>
      <c r="AX396" s="63">
        <v>0</v>
      </c>
      <c r="AY396" s="63">
        <v>0</v>
      </c>
      <c r="AZ396" s="63">
        <v>0</v>
      </c>
      <c r="BA396" s="63">
        <v>0</v>
      </c>
      <c r="BB396" s="63">
        <v>0</v>
      </c>
      <c r="BC396" s="63">
        <v>0</v>
      </c>
      <c r="BD396" s="63">
        <v>0</v>
      </c>
      <c r="BE396" s="63">
        <v>0</v>
      </c>
      <c r="BF396" s="63">
        <v>0</v>
      </c>
      <c r="BG396" s="63">
        <v>0</v>
      </c>
      <c r="BH396" s="63">
        <v>0</v>
      </c>
      <c r="BI396" s="63">
        <v>0</v>
      </c>
      <c r="BJ396" s="63">
        <v>0</v>
      </c>
      <c r="BK396" s="63">
        <v>0</v>
      </c>
      <c r="BL396" s="63">
        <v>0</v>
      </c>
      <c r="BM396" s="19">
        <v>0</v>
      </c>
      <c r="BN396" s="32">
        <f t="shared" si="180"/>
        <v>0</v>
      </c>
      <c r="BO396" s="281"/>
      <c r="BP396" s="19">
        <v>2783883</v>
      </c>
      <c r="BQ396" s="19">
        <v>86091848</v>
      </c>
      <c r="BR396" s="19">
        <v>88875736</v>
      </c>
      <c r="BS396" s="19">
        <v>8233.7998000000007</v>
      </c>
      <c r="BT396" s="19">
        <v>15222</v>
      </c>
      <c r="BU396" s="4"/>
      <c r="BV396" s="175">
        <f t="shared" ref="BV396:BV459" si="205">0.5*LN(BS396/BS$10)+0.5*LN(BT396/BT$10)</f>
        <v>1.0297163302624701</v>
      </c>
    </row>
    <row r="397" spans="1:74" s="20" customFormat="1" ht="17.25" customHeight="1" x14ac:dyDescent="0.25">
      <c r="A397" s="100" t="s">
        <v>166</v>
      </c>
      <c r="B397" s="258"/>
      <c r="C397" s="49">
        <v>0</v>
      </c>
      <c r="D397" s="142">
        <v>2006</v>
      </c>
      <c r="E397" s="62">
        <v>47</v>
      </c>
      <c r="F397" s="63">
        <v>35850356</v>
      </c>
      <c r="G397" s="63">
        <v>262901</v>
      </c>
      <c r="H397" s="187">
        <f t="shared" ref="H397:H421" si="206">G397/I397</f>
        <v>7.3874628011472024E-3</v>
      </c>
      <c r="I397" s="63">
        <f t="shared" si="203"/>
        <v>35587455</v>
      </c>
      <c r="J397" s="58"/>
      <c r="K397" s="63">
        <f t="shared" si="197"/>
        <v>35587455</v>
      </c>
      <c r="L397" s="63">
        <f t="shared" si="198"/>
        <v>2337.8961371698856</v>
      </c>
      <c r="M397" s="58"/>
      <c r="N397" s="58"/>
      <c r="O397" s="63">
        <v>7602662</v>
      </c>
      <c r="P397" s="29">
        <f t="shared" si="199"/>
        <v>0.21363320304865857</v>
      </c>
      <c r="Q397" s="63">
        <v>0</v>
      </c>
      <c r="R397" s="94">
        <f t="shared" si="200"/>
        <v>0</v>
      </c>
      <c r="S397" s="58">
        <f t="shared" ref="S397:S405" si="207">SUM(W397:AE397)</f>
        <v>8074349</v>
      </c>
      <c r="T397" s="281">
        <f t="shared" si="204"/>
        <v>530.43942977269739</v>
      </c>
      <c r="U397" s="281"/>
      <c r="V397" s="39">
        <f t="shared" si="201"/>
        <v>0.22688750853355488</v>
      </c>
      <c r="W397" s="129">
        <v>8074349</v>
      </c>
      <c r="X397" s="63"/>
      <c r="Y397" s="63"/>
      <c r="Z397" s="63"/>
      <c r="AA397" s="63"/>
      <c r="AB397" s="63"/>
      <c r="AC397" s="63"/>
      <c r="AD397" s="63"/>
      <c r="AE397" s="63">
        <v>0</v>
      </c>
      <c r="AF397" s="63">
        <v>640210</v>
      </c>
      <c r="AG397" s="63">
        <v>70262</v>
      </c>
      <c r="AH397" s="63">
        <v>16455811</v>
      </c>
      <c r="AI397" s="63">
        <v>180835</v>
      </c>
      <c r="AJ397" s="63">
        <v>600747</v>
      </c>
      <c r="AK397" s="63">
        <v>5991029</v>
      </c>
      <c r="AL397" s="63">
        <v>19394544</v>
      </c>
      <c r="AM397" s="63"/>
      <c r="AN397" s="63"/>
      <c r="AO397" s="63"/>
      <c r="AP397" s="63"/>
      <c r="AQ397" s="63">
        <v>2213676</v>
      </c>
      <c r="AR397" s="63">
        <v>7862354</v>
      </c>
      <c r="AS397" s="63">
        <v>2351331</v>
      </c>
      <c r="AT397" s="63">
        <v>0</v>
      </c>
      <c r="AU397" s="63">
        <v>0</v>
      </c>
      <c r="AV397" s="27">
        <v>0</v>
      </c>
      <c r="AW397" s="94">
        <f t="shared" si="202"/>
        <v>0</v>
      </c>
      <c r="AX397" s="63">
        <v>0</v>
      </c>
      <c r="AY397" s="63">
        <v>0</v>
      </c>
      <c r="AZ397" s="63">
        <v>0</v>
      </c>
      <c r="BA397" s="63">
        <v>0</v>
      </c>
      <c r="BB397" s="63">
        <v>0</v>
      </c>
      <c r="BC397" s="63">
        <v>0</v>
      </c>
      <c r="BD397" s="63">
        <v>0</v>
      </c>
      <c r="BE397" s="63">
        <v>0</v>
      </c>
      <c r="BF397" s="63">
        <v>0</v>
      </c>
      <c r="BG397" s="63">
        <v>0</v>
      </c>
      <c r="BH397" s="63">
        <v>0</v>
      </c>
      <c r="BI397" s="63">
        <v>0</v>
      </c>
      <c r="BJ397" s="63">
        <v>0</v>
      </c>
      <c r="BK397" s="63">
        <v>0</v>
      </c>
      <c r="BL397" s="63">
        <v>0</v>
      </c>
      <c r="BM397" s="19">
        <v>0</v>
      </c>
      <c r="BN397" s="32">
        <f t="shared" si="180"/>
        <v>0</v>
      </c>
      <c r="BO397" s="281"/>
      <c r="BP397" s="19">
        <v>2879493</v>
      </c>
      <c r="BQ397" s="19">
        <v>124691208</v>
      </c>
      <c r="BR397" s="19">
        <v>127570704</v>
      </c>
      <c r="BS397" s="19">
        <v>8221.7900399999999</v>
      </c>
      <c r="BT397" s="19">
        <v>15222</v>
      </c>
      <c r="BU397" s="4"/>
      <c r="BV397" s="175">
        <f t="shared" si="205"/>
        <v>1.0289865015386681</v>
      </c>
    </row>
    <row r="398" spans="1:74" s="20" customFormat="1" ht="17.25" customHeight="1" x14ac:dyDescent="0.25">
      <c r="A398" s="100" t="s">
        <v>166</v>
      </c>
      <c r="B398" s="258"/>
      <c r="C398" s="49">
        <v>0</v>
      </c>
      <c r="D398" s="142">
        <v>2007</v>
      </c>
      <c r="E398" s="62">
        <v>47</v>
      </c>
      <c r="F398" s="63">
        <v>38656772</v>
      </c>
      <c r="G398" s="63">
        <v>200639</v>
      </c>
      <c r="H398" s="187">
        <f t="shared" si="206"/>
        <v>5.2173472564181114E-3</v>
      </c>
      <c r="I398" s="63">
        <f t="shared" si="203"/>
        <v>38456133</v>
      </c>
      <c r="J398" s="58"/>
      <c r="K398" s="63">
        <f t="shared" si="197"/>
        <v>38456133</v>
      </c>
      <c r="L398" s="63">
        <f t="shared" si="198"/>
        <v>2526.3521876231771</v>
      </c>
      <c r="M398" s="58"/>
      <c r="N398" s="58"/>
      <c r="O398" s="63">
        <v>4175309</v>
      </c>
      <c r="P398" s="29">
        <f t="shared" si="199"/>
        <v>0.10857329310775996</v>
      </c>
      <c r="Q398" s="63">
        <v>0</v>
      </c>
      <c r="R398" s="94">
        <f t="shared" si="200"/>
        <v>0</v>
      </c>
      <c r="S398" s="58">
        <f t="shared" si="207"/>
        <v>8677939</v>
      </c>
      <c r="T398" s="281">
        <f t="shared" si="204"/>
        <v>570.09190645118906</v>
      </c>
      <c r="U398" s="281"/>
      <c r="V398" s="39">
        <f t="shared" si="201"/>
        <v>0.22565812844468788</v>
      </c>
      <c r="W398" s="129">
        <v>8677939</v>
      </c>
      <c r="X398" s="63"/>
      <c r="Y398" s="63"/>
      <c r="Z398" s="63"/>
      <c r="AA398" s="63"/>
      <c r="AB398" s="63"/>
      <c r="AC398" s="63"/>
      <c r="AD398" s="63"/>
      <c r="AE398" s="63">
        <v>0</v>
      </c>
      <c r="AF398" s="63">
        <v>626743</v>
      </c>
      <c r="AG398" s="63">
        <v>120469</v>
      </c>
      <c r="AH398" s="63">
        <v>21419576</v>
      </c>
      <c r="AI398" s="63">
        <v>178107</v>
      </c>
      <c r="AJ398" s="63">
        <v>643080</v>
      </c>
      <c r="AK398" s="63">
        <v>8322177</v>
      </c>
      <c r="AL398" s="63">
        <v>17237196</v>
      </c>
      <c r="AM398" s="63"/>
      <c r="AN398" s="63"/>
      <c r="AO398" s="63"/>
      <c r="AP398" s="63"/>
      <c r="AQ398" s="63">
        <v>2913487</v>
      </c>
      <c r="AR398" s="63">
        <v>8575582</v>
      </c>
      <c r="AS398" s="63">
        <v>4223241</v>
      </c>
      <c r="AT398" s="63">
        <v>0</v>
      </c>
      <c r="AU398" s="63">
        <v>0</v>
      </c>
      <c r="AV398" s="27">
        <v>0</v>
      </c>
      <c r="AW398" s="94">
        <f t="shared" si="202"/>
        <v>0</v>
      </c>
      <c r="AX398" s="63">
        <v>0</v>
      </c>
      <c r="AY398" s="63">
        <v>0</v>
      </c>
      <c r="AZ398" s="63">
        <v>0</v>
      </c>
      <c r="BA398" s="63">
        <v>0</v>
      </c>
      <c r="BB398" s="63">
        <v>0</v>
      </c>
      <c r="BC398" s="63">
        <v>0</v>
      </c>
      <c r="BD398" s="63">
        <v>0</v>
      </c>
      <c r="BE398" s="63">
        <v>0</v>
      </c>
      <c r="BF398" s="63">
        <v>0</v>
      </c>
      <c r="BG398" s="63">
        <v>0</v>
      </c>
      <c r="BH398" s="63">
        <v>0</v>
      </c>
      <c r="BI398" s="63">
        <v>0</v>
      </c>
      <c r="BJ398" s="63">
        <v>0</v>
      </c>
      <c r="BK398" s="63">
        <v>0</v>
      </c>
      <c r="BL398" s="63">
        <v>0</v>
      </c>
      <c r="BM398" s="19">
        <v>0</v>
      </c>
      <c r="BN398" s="32">
        <f t="shared" si="180"/>
        <v>0</v>
      </c>
      <c r="BO398" s="281"/>
      <c r="BP398" s="19">
        <v>3066164</v>
      </c>
      <c r="BQ398" s="19">
        <v>166570768</v>
      </c>
      <c r="BR398" s="19">
        <v>169636928</v>
      </c>
      <c r="BS398" s="19">
        <v>8229.3398400000005</v>
      </c>
      <c r="BT398" s="19">
        <v>15222</v>
      </c>
      <c r="BU398" s="4"/>
      <c r="BV398" s="175">
        <f t="shared" si="205"/>
        <v>1.0294454244567348</v>
      </c>
    </row>
    <row r="399" spans="1:74" s="20" customFormat="1" ht="17.25" customHeight="1" x14ac:dyDescent="0.25">
      <c r="A399" s="100" t="s">
        <v>166</v>
      </c>
      <c r="B399" s="258"/>
      <c r="C399" s="49">
        <v>0</v>
      </c>
      <c r="D399" s="142">
        <v>2008</v>
      </c>
      <c r="E399" s="62">
        <v>47</v>
      </c>
      <c r="F399" s="63">
        <v>56069604</v>
      </c>
      <c r="G399" s="63">
        <v>7040569</v>
      </c>
      <c r="H399" s="187">
        <f t="shared" si="206"/>
        <v>0.14359999131127096</v>
      </c>
      <c r="I399" s="63">
        <f t="shared" si="203"/>
        <v>49029035</v>
      </c>
      <c r="J399" s="58"/>
      <c r="K399" s="63">
        <f t="shared" si="197"/>
        <v>49029035</v>
      </c>
      <c r="L399" s="63">
        <f t="shared" si="198"/>
        <v>3220.9325318617789</v>
      </c>
      <c r="M399" s="58"/>
      <c r="N399" s="58"/>
      <c r="O399" s="63">
        <v>5278582</v>
      </c>
      <c r="P399" s="29">
        <f t="shared" si="199"/>
        <v>0.10766236781939519</v>
      </c>
      <c r="Q399" s="63">
        <v>0</v>
      </c>
      <c r="R399" s="94">
        <f t="shared" si="200"/>
        <v>0</v>
      </c>
      <c r="S399" s="58">
        <f t="shared" si="207"/>
        <v>8672727</v>
      </c>
      <c r="T399" s="281">
        <f t="shared" si="204"/>
        <v>569.74950729207728</v>
      </c>
      <c r="U399" s="281"/>
      <c r="V399" s="39">
        <f t="shared" si="201"/>
        <v>0.17688961245107107</v>
      </c>
      <c r="W399" s="129">
        <v>8672727</v>
      </c>
      <c r="X399" s="63"/>
      <c r="Y399" s="63"/>
      <c r="Z399" s="63"/>
      <c r="AA399" s="63"/>
      <c r="AB399" s="63"/>
      <c r="AC399" s="63"/>
      <c r="AD399" s="63"/>
      <c r="AE399" s="63">
        <v>0</v>
      </c>
      <c r="AF399" s="63">
        <v>113702</v>
      </c>
      <c r="AG399" s="63">
        <v>129260</v>
      </c>
      <c r="AH399" s="63">
        <v>31083272</v>
      </c>
      <c r="AI399" s="63">
        <v>101837</v>
      </c>
      <c r="AJ399" s="63">
        <v>540897</v>
      </c>
      <c r="AK399" s="63">
        <v>15661145</v>
      </c>
      <c r="AL399" s="63">
        <v>24986332</v>
      </c>
      <c r="AM399" s="63"/>
      <c r="AN399" s="63"/>
      <c r="AO399" s="63"/>
      <c r="AP399" s="63"/>
      <c r="AQ399" s="63">
        <v>3339854</v>
      </c>
      <c r="AR399" s="63">
        <v>10073067</v>
      </c>
      <c r="AS399" s="63">
        <v>5117964</v>
      </c>
      <c r="AT399" s="63">
        <v>0</v>
      </c>
      <c r="AU399" s="63">
        <v>0</v>
      </c>
      <c r="AV399" s="27">
        <v>0</v>
      </c>
      <c r="AW399" s="94">
        <f t="shared" si="202"/>
        <v>0</v>
      </c>
      <c r="AX399" s="63">
        <v>0</v>
      </c>
      <c r="AY399" s="63">
        <v>0</v>
      </c>
      <c r="AZ399" s="63">
        <v>0</v>
      </c>
      <c r="BA399" s="63">
        <v>0</v>
      </c>
      <c r="BB399" s="63">
        <v>0</v>
      </c>
      <c r="BC399" s="63">
        <v>0</v>
      </c>
      <c r="BD399" s="63">
        <v>0</v>
      </c>
      <c r="BE399" s="63">
        <v>0</v>
      </c>
      <c r="BF399" s="63">
        <v>0</v>
      </c>
      <c r="BG399" s="63">
        <v>0</v>
      </c>
      <c r="BH399" s="63">
        <v>0</v>
      </c>
      <c r="BI399" s="63">
        <v>0</v>
      </c>
      <c r="BJ399" s="63">
        <v>0</v>
      </c>
      <c r="BK399" s="63">
        <v>0</v>
      </c>
      <c r="BL399" s="63">
        <v>0</v>
      </c>
      <c r="BM399" s="19">
        <v>-2135</v>
      </c>
      <c r="BN399" s="32">
        <f t="shared" si="180"/>
        <v>-0.14025752200762054</v>
      </c>
      <c r="BO399" s="281"/>
      <c r="BP399" s="19">
        <v>5561538</v>
      </c>
      <c r="BQ399" s="19">
        <v>277145696</v>
      </c>
      <c r="BR399" s="19">
        <v>282705088</v>
      </c>
      <c r="BS399" s="19">
        <v>8238.5800799999997</v>
      </c>
      <c r="BT399" s="19">
        <v>15222</v>
      </c>
      <c r="BU399" s="4"/>
      <c r="BV399" s="175">
        <f t="shared" si="205"/>
        <v>1.0300065299888614</v>
      </c>
    </row>
    <row r="400" spans="1:74" s="20" customFormat="1" ht="17.25" customHeight="1" x14ac:dyDescent="0.25">
      <c r="A400" s="100" t="s">
        <v>166</v>
      </c>
      <c r="B400" s="258"/>
      <c r="C400" s="49">
        <v>0</v>
      </c>
      <c r="D400" s="142">
        <v>2009</v>
      </c>
      <c r="E400" s="62">
        <v>47</v>
      </c>
      <c r="F400" s="63">
        <v>44851784</v>
      </c>
      <c r="G400" s="63">
        <v>464330</v>
      </c>
      <c r="H400" s="187">
        <f t="shared" si="206"/>
        <v>1.0460838776650718E-2</v>
      </c>
      <c r="I400" s="63">
        <f t="shared" si="203"/>
        <v>44387454</v>
      </c>
      <c r="J400" s="58"/>
      <c r="K400" s="63">
        <f t="shared" si="197"/>
        <v>44387454</v>
      </c>
      <c r="L400" s="63">
        <f t="shared" si="198"/>
        <v>2821.6549488271567</v>
      </c>
      <c r="M400" s="58"/>
      <c r="N400" s="58"/>
      <c r="O400" s="63">
        <v>3491467</v>
      </c>
      <c r="P400" s="29">
        <f t="shared" si="199"/>
        <v>7.8658870589874336E-2</v>
      </c>
      <c r="Q400" s="63">
        <v>0</v>
      </c>
      <c r="R400" s="94">
        <f t="shared" si="200"/>
        <v>0</v>
      </c>
      <c r="S400" s="181">
        <f t="shared" si="207"/>
        <v>9778606</v>
      </c>
      <c r="T400" s="281">
        <f t="shared" si="204"/>
        <v>621.61375627741404</v>
      </c>
      <c r="U400" s="281"/>
      <c r="V400" s="39">
        <f t="shared" si="201"/>
        <v>0.22030112382656594</v>
      </c>
      <c r="W400" s="129">
        <v>9778606</v>
      </c>
      <c r="X400" s="63"/>
      <c r="Y400" s="63"/>
      <c r="Z400" s="63"/>
      <c r="AA400" s="63"/>
      <c r="AB400" s="63"/>
      <c r="AC400" s="63"/>
      <c r="AD400" s="63"/>
      <c r="AE400" s="63">
        <v>0</v>
      </c>
      <c r="AF400" s="63">
        <v>54020</v>
      </c>
      <c r="AG400" s="63">
        <v>156111</v>
      </c>
      <c r="AH400" s="63">
        <v>26991036</v>
      </c>
      <c r="AI400" s="63">
        <v>154015</v>
      </c>
      <c r="AJ400" s="63">
        <v>867665</v>
      </c>
      <c r="AK400" s="63">
        <v>11167259</v>
      </c>
      <c r="AL400" s="63">
        <v>17860748</v>
      </c>
      <c r="AM400" s="63"/>
      <c r="AN400" s="63"/>
      <c r="AO400" s="63"/>
      <c r="AP400" s="63"/>
      <c r="AQ400" s="63">
        <v>3204661</v>
      </c>
      <c r="AR400" s="63">
        <v>9599443</v>
      </c>
      <c r="AS400" s="63">
        <v>800166</v>
      </c>
      <c r="AT400" s="63">
        <v>0</v>
      </c>
      <c r="AU400" s="63">
        <v>0</v>
      </c>
      <c r="AV400" s="27">
        <v>0</v>
      </c>
      <c r="AW400" s="94">
        <f t="shared" si="202"/>
        <v>0</v>
      </c>
      <c r="AX400" s="63">
        <v>0</v>
      </c>
      <c r="AY400" s="63">
        <v>0</v>
      </c>
      <c r="AZ400" s="63">
        <v>0</v>
      </c>
      <c r="BA400" s="63">
        <v>0</v>
      </c>
      <c r="BB400" s="63">
        <v>0</v>
      </c>
      <c r="BC400" s="63">
        <v>0</v>
      </c>
      <c r="BD400" s="63">
        <v>0</v>
      </c>
      <c r="BE400" s="63">
        <v>0</v>
      </c>
      <c r="BF400" s="63">
        <v>0</v>
      </c>
      <c r="BG400" s="63">
        <v>0</v>
      </c>
      <c r="BH400" s="63">
        <v>0</v>
      </c>
      <c r="BI400" s="63">
        <v>0</v>
      </c>
      <c r="BJ400" s="63">
        <v>0</v>
      </c>
      <c r="BK400" s="63">
        <v>0</v>
      </c>
      <c r="BL400" s="63">
        <v>0</v>
      </c>
      <c r="BM400" s="19">
        <v>0</v>
      </c>
      <c r="BN400" s="32">
        <f t="shared" si="180"/>
        <v>0</v>
      </c>
      <c r="BO400" s="281"/>
      <c r="BP400" s="19">
        <v>12544189</v>
      </c>
      <c r="BQ400" s="19">
        <v>188226768</v>
      </c>
      <c r="BR400" s="19">
        <v>200770944</v>
      </c>
      <c r="BS400" s="19">
        <v>8246.4296900000008</v>
      </c>
      <c r="BT400" s="19">
        <v>15731</v>
      </c>
      <c r="BU400" s="4"/>
      <c r="BV400" s="175">
        <f t="shared" si="205"/>
        <v>1.0469284655585482</v>
      </c>
    </row>
    <row r="401" spans="1:74" s="20" customFormat="1" ht="17.25" customHeight="1" x14ac:dyDescent="0.25">
      <c r="A401" s="100" t="s">
        <v>166</v>
      </c>
      <c r="B401" s="258"/>
      <c r="C401" s="49">
        <v>0</v>
      </c>
      <c r="D401" s="142">
        <v>2010</v>
      </c>
      <c r="E401" s="62">
        <v>47</v>
      </c>
      <c r="F401" s="63">
        <v>51105460</v>
      </c>
      <c r="G401" s="63">
        <v>398456</v>
      </c>
      <c r="H401" s="187">
        <f t="shared" si="206"/>
        <v>7.8580071502548244E-3</v>
      </c>
      <c r="I401" s="63">
        <f t="shared" si="203"/>
        <v>50707004</v>
      </c>
      <c r="J401" s="58"/>
      <c r="K401" s="63">
        <f t="shared" si="197"/>
        <v>50707004</v>
      </c>
      <c r="L401" s="63">
        <f t="shared" si="198"/>
        <v>3153.2245507120206</v>
      </c>
      <c r="M401" s="58"/>
      <c r="N401" s="58"/>
      <c r="O401" s="63">
        <v>5291621</v>
      </c>
      <c r="P401" s="29">
        <f t="shared" si="199"/>
        <v>0.10435680640883456</v>
      </c>
      <c r="Q401" s="63">
        <v>0</v>
      </c>
      <c r="R401" s="94">
        <f t="shared" si="200"/>
        <v>0</v>
      </c>
      <c r="S401" s="58">
        <f t="shared" si="207"/>
        <v>10767803</v>
      </c>
      <c r="T401" s="281">
        <f t="shared" si="204"/>
        <v>669.5978483925129</v>
      </c>
      <c r="U401" s="281"/>
      <c r="V401" s="39">
        <f t="shared" si="201"/>
        <v>0.21235336641068361</v>
      </c>
      <c r="W401" s="129"/>
      <c r="X401" s="63">
        <v>1754807</v>
      </c>
      <c r="Y401" s="63">
        <v>6923865</v>
      </c>
      <c r="Z401" s="63">
        <v>738646</v>
      </c>
      <c r="AA401" s="63">
        <v>497246</v>
      </c>
      <c r="AB401" s="63">
        <v>812939</v>
      </c>
      <c r="AC401" s="63">
        <v>1780</v>
      </c>
      <c r="AD401" s="63">
        <v>38520</v>
      </c>
      <c r="AE401" s="63">
        <v>0</v>
      </c>
      <c r="AF401" s="63">
        <v>53349</v>
      </c>
      <c r="AG401" s="63">
        <v>237507</v>
      </c>
      <c r="AH401" s="63">
        <v>30425598</v>
      </c>
      <c r="AI401" s="63">
        <v>148402</v>
      </c>
      <c r="AJ401" s="63">
        <v>715074</v>
      </c>
      <c r="AK401" s="63">
        <v>15578893</v>
      </c>
      <c r="AL401" s="63">
        <v>20679864</v>
      </c>
      <c r="AM401" s="63"/>
      <c r="AN401" s="63">
        <v>906399</v>
      </c>
      <c r="AO401" s="63">
        <v>3136973</v>
      </c>
      <c r="AP401" s="63">
        <v>254211</v>
      </c>
      <c r="AQ401" s="63">
        <v>3453560</v>
      </c>
      <c r="AR401" s="63">
        <v>9414783</v>
      </c>
      <c r="AS401" s="63">
        <v>748430</v>
      </c>
      <c r="AT401" s="63">
        <v>0</v>
      </c>
      <c r="AU401" s="63">
        <v>0</v>
      </c>
      <c r="AV401" s="27">
        <v>0</v>
      </c>
      <c r="AW401" s="94">
        <f t="shared" si="202"/>
        <v>0</v>
      </c>
      <c r="AX401" s="63">
        <v>0</v>
      </c>
      <c r="AY401" s="63">
        <v>0</v>
      </c>
      <c r="AZ401" s="63">
        <v>0</v>
      </c>
      <c r="BA401" s="63">
        <v>0</v>
      </c>
      <c r="BB401" s="63">
        <v>0</v>
      </c>
      <c r="BC401" s="63">
        <v>0</v>
      </c>
      <c r="BD401" s="63">
        <v>0</v>
      </c>
      <c r="BE401" s="63">
        <v>0</v>
      </c>
      <c r="BF401" s="63">
        <v>0</v>
      </c>
      <c r="BG401" s="63">
        <v>0</v>
      </c>
      <c r="BH401" s="63">
        <v>0</v>
      </c>
      <c r="BI401" s="63">
        <v>0</v>
      </c>
      <c r="BJ401" s="63">
        <v>0</v>
      </c>
      <c r="BK401" s="63">
        <v>0</v>
      </c>
      <c r="BL401" s="63">
        <v>0</v>
      </c>
      <c r="BM401" s="19">
        <v>0</v>
      </c>
      <c r="BN401" s="32">
        <f t="shared" si="180"/>
        <v>0</v>
      </c>
      <c r="BO401" s="281"/>
      <c r="BP401" s="19">
        <v>65982588</v>
      </c>
      <c r="BQ401" s="19">
        <v>246127712</v>
      </c>
      <c r="BR401" s="19">
        <v>312110304</v>
      </c>
      <c r="BS401" s="19">
        <v>8259.5898400000005</v>
      </c>
      <c r="BT401" s="19">
        <v>16081</v>
      </c>
      <c r="BU401" s="4"/>
      <c r="BV401" s="175">
        <f t="shared" si="205"/>
        <v>1.058728341222944</v>
      </c>
    </row>
    <row r="402" spans="1:74" s="20" customFormat="1" ht="17.25" customHeight="1" x14ac:dyDescent="0.25">
      <c r="A402" s="100" t="s">
        <v>166</v>
      </c>
      <c r="B402" s="258"/>
      <c r="C402" s="49">
        <v>0</v>
      </c>
      <c r="D402" s="142">
        <v>2011</v>
      </c>
      <c r="E402" s="62">
        <v>47</v>
      </c>
      <c r="F402" s="63">
        <v>53698496</v>
      </c>
      <c r="G402" s="63">
        <v>271893</v>
      </c>
      <c r="H402" s="187">
        <f t="shared" si="206"/>
        <v>5.0890939107620225E-3</v>
      </c>
      <c r="I402" s="63">
        <f t="shared" si="203"/>
        <v>53426603</v>
      </c>
      <c r="J402" s="58"/>
      <c r="K402" s="63">
        <f t="shared" si="197"/>
        <v>53426603</v>
      </c>
      <c r="L402" s="63">
        <f t="shared" si="198"/>
        <v>3322.3433244201233</v>
      </c>
      <c r="M402" s="58"/>
      <c r="N402" s="58"/>
      <c r="O402" s="63">
        <v>6127619</v>
      </c>
      <c r="P402" s="29">
        <f t="shared" si="199"/>
        <v>0.11469228167098702</v>
      </c>
      <c r="Q402" s="63">
        <v>0</v>
      </c>
      <c r="R402" s="94">
        <f t="shared" si="200"/>
        <v>0</v>
      </c>
      <c r="S402" s="58">
        <f t="shared" si="207"/>
        <v>12042916</v>
      </c>
      <c r="T402" s="281">
        <f t="shared" si="204"/>
        <v>748.89098936633297</v>
      </c>
      <c r="U402" s="281"/>
      <c r="V402" s="39">
        <f t="shared" si="201"/>
        <v>0.22541047575119083</v>
      </c>
      <c r="W402" s="129"/>
      <c r="X402" s="63">
        <v>1435242</v>
      </c>
      <c r="Y402" s="63">
        <v>7485883</v>
      </c>
      <c r="Z402" s="63">
        <v>778154</v>
      </c>
      <c r="AA402" s="63">
        <v>1424807</v>
      </c>
      <c r="AB402" s="63">
        <v>790268</v>
      </c>
      <c r="AC402" s="63">
        <v>1777</v>
      </c>
      <c r="AD402" s="63">
        <v>126785</v>
      </c>
      <c r="AE402" s="63">
        <v>0</v>
      </c>
      <c r="AF402" s="63">
        <v>49051</v>
      </c>
      <c r="AG402" s="63">
        <v>126094</v>
      </c>
      <c r="AH402" s="63">
        <v>27314924</v>
      </c>
      <c r="AI402" s="63">
        <v>194474</v>
      </c>
      <c r="AJ402" s="63">
        <v>5025261</v>
      </c>
      <c r="AK402" s="63">
        <v>13201107</v>
      </c>
      <c r="AL402" s="63">
        <v>26383572</v>
      </c>
      <c r="AM402" s="63"/>
      <c r="AN402" s="63">
        <v>784249</v>
      </c>
      <c r="AO402" s="63">
        <v>3534128</v>
      </c>
      <c r="AP402" s="63">
        <v>258533</v>
      </c>
      <c r="AQ402" s="63">
        <v>2866832</v>
      </c>
      <c r="AR402" s="63">
        <v>8758236</v>
      </c>
      <c r="AS402" s="63">
        <v>458102</v>
      </c>
      <c r="AT402" s="63">
        <v>0</v>
      </c>
      <c r="AU402" s="63">
        <v>0</v>
      </c>
      <c r="AV402" s="27">
        <v>0</v>
      </c>
      <c r="AW402" s="94">
        <f t="shared" si="202"/>
        <v>0</v>
      </c>
      <c r="AX402" s="63">
        <v>0</v>
      </c>
      <c r="AY402" s="63">
        <v>0</v>
      </c>
      <c r="AZ402" s="63">
        <v>0</v>
      </c>
      <c r="BA402" s="63">
        <v>0</v>
      </c>
      <c r="BB402" s="63">
        <v>0</v>
      </c>
      <c r="BC402" s="63">
        <v>0</v>
      </c>
      <c r="BD402" s="63">
        <v>0</v>
      </c>
      <c r="BE402" s="63">
        <v>0</v>
      </c>
      <c r="BF402" s="63">
        <v>0</v>
      </c>
      <c r="BG402" s="63">
        <v>0</v>
      </c>
      <c r="BH402" s="63">
        <v>0</v>
      </c>
      <c r="BI402" s="63">
        <v>0</v>
      </c>
      <c r="BJ402" s="63">
        <v>0</v>
      </c>
      <c r="BK402" s="63">
        <v>0</v>
      </c>
      <c r="BL402" s="63">
        <v>0</v>
      </c>
      <c r="BM402" s="19">
        <v>0</v>
      </c>
      <c r="BN402" s="32">
        <f t="shared" si="180"/>
        <v>0</v>
      </c>
      <c r="BO402" s="281"/>
      <c r="BP402" s="19">
        <v>79873504</v>
      </c>
      <c r="BQ402" s="19">
        <v>299060384</v>
      </c>
      <c r="BR402" s="19">
        <v>378933888</v>
      </c>
      <c r="BS402" s="19">
        <v>8299.0898400000005</v>
      </c>
      <c r="BT402" s="19">
        <v>16081</v>
      </c>
      <c r="BU402" s="4"/>
      <c r="BV402" s="175">
        <f t="shared" si="205"/>
        <v>1.0611138016393056</v>
      </c>
    </row>
    <row r="403" spans="1:74" s="20" customFormat="1" ht="17.25" customHeight="1" x14ac:dyDescent="0.25">
      <c r="A403" s="100" t="s">
        <v>166</v>
      </c>
      <c r="B403" s="258"/>
      <c r="C403" s="49">
        <v>0</v>
      </c>
      <c r="D403" s="142">
        <v>2012</v>
      </c>
      <c r="E403" s="62">
        <v>47</v>
      </c>
      <c r="F403" s="63">
        <v>58913024</v>
      </c>
      <c r="G403" s="63">
        <v>2152357</v>
      </c>
      <c r="H403" s="187">
        <f t="shared" si="206"/>
        <v>3.7919867995913438E-2</v>
      </c>
      <c r="I403" s="63">
        <f t="shared" si="203"/>
        <v>56760667</v>
      </c>
      <c r="J403" s="58"/>
      <c r="K403" s="63">
        <f t="shared" si="197"/>
        <v>56760667</v>
      </c>
      <c r="L403" s="63">
        <f t="shared" si="198"/>
        <v>3529.6727193582487</v>
      </c>
      <c r="M403" s="58"/>
      <c r="N403" s="58"/>
      <c r="O403" s="63">
        <v>7411269</v>
      </c>
      <c r="P403" s="29">
        <f t="shared" si="199"/>
        <v>0.13057050580466223</v>
      </c>
      <c r="Q403" s="63">
        <v>0</v>
      </c>
      <c r="R403" s="94">
        <f t="shared" si="200"/>
        <v>0</v>
      </c>
      <c r="S403" s="58">
        <f t="shared" si="207"/>
        <v>11327640</v>
      </c>
      <c r="T403" s="281">
        <f t="shared" si="204"/>
        <v>704.41141720042287</v>
      </c>
      <c r="U403" s="281"/>
      <c r="V403" s="39">
        <f t="shared" si="201"/>
        <v>0.19956847934856015</v>
      </c>
      <c r="W403" s="129"/>
      <c r="X403" s="63">
        <v>1103677</v>
      </c>
      <c r="Y403" s="63">
        <v>7592614</v>
      </c>
      <c r="Z403" s="63">
        <v>714193</v>
      </c>
      <c r="AA403" s="63">
        <v>1106542</v>
      </c>
      <c r="AB403" s="63">
        <v>756255</v>
      </c>
      <c r="AC403" s="63">
        <v>1404</v>
      </c>
      <c r="AD403" s="63">
        <v>52955</v>
      </c>
      <c r="AE403" s="63">
        <v>0</v>
      </c>
      <c r="AF403" s="63">
        <v>211404</v>
      </c>
      <c r="AG403" s="63">
        <v>121792</v>
      </c>
      <c r="AH403" s="63">
        <v>29948584</v>
      </c>
      <c r="AI403" s="63">
        <v>98870</v>
      </c>
      <c r="AJ403" s="63">
        <v>5013278</v>
      </c>
      <c r="AK403" s="63">
        <v>14645824</v>
      </c>
      <c r="AL403" s="63">
        <v>28964440</v>
      </c>
      <c r="AM403" s="63"/>
      <c r="AN403" s="63">
        <v>776512</v>
      </c>
      <c r="AO403" s="63">
        <v>4059742</v>
      </c>
      <c r="AP403" s="63">
        <v>260750</v>
      </c>
      <c r="AQ403" s="63">
        <v>2848491</v>
      </c>
      <c r="AR403" s="63">
        <v>9399396</v>
      </c>
      <c r="AS403" s="63">
        <v>585697</v>
      </c>
      <c r="AT403" s="63">
        <v>0</v>
      </c>
      <c r="AU403" s="63">
        <v>0</v>
      </c>
      <c r="AV403" s="27">
        <v>0</v>
      </c>
      <c r="AW403" s="94">
        <f t="shared" si="202"/>
        <v>0</v>
      </c>
      <c r="AX403" s="63">
        <v>0</v>
      </c>
      <c r="AY403" s="63">
        <v>0</v>
      </c>
      <c r="AZ403" s="63">
        <v>0</v>
      </c>
      <c r="BA403" s="63">
        <v>0</v>
      </c>
      <c r="BB403" s="63">
        <v>0</v>
      </c>
      <c r="BC403" s="63">
        <v>0</v>
      </c>
      <c r="BD403" s="63">
        <v>0</v>
      </c>
      <c r="BE403" s="63">
        <v>0</v>
      </c>
      <c r="BF403" s="63">
        <v>0</v>
      </c>
      <c r="BG403" s="63">
        <v>0</v>
      </c>
      <c r="BH403" s="63">
        <v>0</v>
      </c>
      <c r="BI403" s="63">
        <v>0</v>
      </c>
      <c r="BJ403" s="63">
        <v>0</v>
      </c>
      <c r="BK403" s="63">
        <v>0</v>
      </c>
      <c r="BL403" s="63">
        <v>0</v>
      </c>
      <c r="BM403" s="19">
        <v>0</v>
      </c>
      <c r="BN403" s="32">
        <f t="shared" si="180"/>
        <v>0</v>
      </c>
      <c r="BO403" s="281"/>
      <c r="BP403" s="19">
        <v>84905440</v>
      </c>
      <c r="BQ403" s="19">
        <v>368006560</v>
      </c>
      <c r="BR403" s="19">
        <v>452912032</v>
      </c>
      <c r="BS403" s="19">
        <v>8351.2802699999993</v>
      </c>
      <c r="BT403" s="19">
        <v>16081</v>
      </c>
      <c r="BU403" s="4"/>
      <c r="BV403" s="175">
        <f t="shared" si="205"/>
        <v>1.0642483025891598</v>
      </c>
    </row>
    <row r="404" spans="1:74" s="20" customFormat="1" ht="17.25" customHeight="1" x14ac:dyDescent="0.25">
      <c r="A404" s="100" t="s">
        <v>166</v>
      </c>
      <c r="B404" s="258"/>
      <c r="C404" s="49">
        <v>0</v>
      </c>
      <c r="D404" s="142">
        <v>2013</v>
      </c>
      <c r="E404" s="62">
        <v>47</v>
      </c>
      <c r="F404" s="63">
        <v>55115748</v>
      </c>
      <c r="G404" s="63">
        <v>3097213</v>
      </c>
      <c r="H404" s="187">
        <f t="shared" si="206"/>
        <v>5.9540565684904428E-2</v>
      </c>
      <c r="I404" s="63">
        <f t="shared" si="203"/>
        <v>52018535</v>
      </c>
      <c r="J404" s="58"/>
      <c r="K404" s="63">
        <f t="shared" si="197"/>
        <v>52018535</v>
      </c>
      <c r="L404" s="63">
        <f t="shared" si="198"/>
        <v>3234.7823518437908</v>
      </c>
      <c r="M404" s="58"/>
      <c r="N404" s="58"/>
      <c r="O404" s="63">
        <v>5954582</v>
      </c>
      <c r="P404" s="29">
        <f t="shared" si="199"/>
        <v>0.11447039021764069</v>
      </c>
      <c r="Q404" s="63">
        <v>0</v>
      </c>
      <c r="R404" s="94">
        <f t="shared" si="200"/>
        <v>0</v>
      </c>
      <c r="S404" s="58">
        <f t="shared" si="207"/>
        <v>9677519</v>
      </c>
      <c r="T404" s="281">
        <f t="shared" si="204"/>
        <v>601.79833343697533</v>
      </c>
      <c r="U404" s="281"/>
      <c r="V404" s="39">
        <f t="shared" si="201"/>
        <v>0.18603982215185413</v>
      </c>
      <c r="W404" s="129"/>
      <c r="X404" s="63">
        <v>1165366</v>
      </c>
      <c r="Y404" s="63">
        <v>6295459</v>
      </c>
      <c r="Z404" s="63">
        <v>572710</v>
      </c>
      <c r="AA404" s="63">
        <v>779817</v>
      </c>
      <c r="AB404" s="63">
        <v>773028</v>
      </c>
      <c r="AC404" s="63">
        <v>41800</v>
      </c>
      <c r="AD404" s="63">
        <v>49339</v>
      </c>
      <c r="AE404" s="63">
        <v>0</v>
      </c>
      <c r="AF404" s="63">
        <v>247259</v>
      </c>
      <c r="AG404" s="63">
        <v>124696</v>
      </c>
      <c r="AH404" s="63">
        <v>27591932</v>
      </c>
      <c r="AI404" s="63">
        <v>200833</v>
      </c>
      <c r="AJ404" s="63">
        <v>5141664</v>
      </c>
      <c r="AK404" s="63">
        <v>13504548</v>
      </c>
      <c r="AL404" s="63">
        <v>27523816</v>
      </c>
      <c r="AM404" s="63"/>
      <c r="AN404" s="63">
        <v>1060003</v>
      </c>
      <c r="AO404" s="63">
        <v>2191472</v>
      </c>
      <c r="AP404" s="63">
        <v>315474</v>
      </c>
      <c r="AQ404" s="63">
        <v>3405579</v>
      </c>
      <c r="AR404" s="63">
        <v>9244677</v>
      </c>
      <c r="AS404" s="63">
        <v>950229</v>
      </c>
      <c r="AT404" s="63">
        <v>0</v>
      </c>
      <c r="AU404" s="63">
        <v>0</v>
      </c>
      <c r="AV404" s="27">
        <v>0</v>
      </c>
      <c r="AW404" s="94">
        <f t="shared" si="202"/>
        <v>0</v>
      </c>
      <c r="AX404" s="63">
        <v>0</v>
      </c>
      <c r="AY404" s="63">
        <v>0</v>
      </c>
      <c r="AZ404" s="63">
        <v>0</v>
      </c>
      <c r="BA404" s="63">
        <v>0</v>
      </c>
      <c r="BB404" s="63">
        <v>0</v>
      </c>
      <c r="BC404" s="63">
        <v>0</v>
      </c>
      <c r="BD404" s="63">
        <v>0</v>
      </c>
      <c r="BE404" s="63">
        <v>0</v>
      </c>
      <c r="BF404" s="63">
        <v>0</v>
      </c>
      <c r="BG404" s="63">
        <v>0</v>
      </c>
      <c r="BH404" s="63">
        <v>0</v>
      </c>
      <c r="BI404" s="63">
        <v>0</v>
      </c>
      <c r="BJ404" s="63">
        <v>0</v>
      </c>
      <c r="BK404" s="63">
        <v>0</v>
      </c>
      <c r="BL404" s="63">
        <v>0</v>
      </c>
      <c r="BM404" s="19">
        <v>0</v>
      </c>
      <c r="BN404" s="32">
        <f t="shared" si="180"/>
        <v>0</v>
      </c>
      <c r="BO404" s="281"/>
      <c r="BP404" s="19">
        <v>83653688</v>
      </c>
      <c r="BQ404" s="19">
        <v>260678672</v>
      </c>
      <c r="BR404" s="19">
        <v>344332352</v>
      </c>
      <c r="BS404" s="19">
        <v>8345.5498000000007</v>
      </c>
      <c r="BT404" s="19">
        <v>16081</v>
      </c>
      <c r="BU404" s="4"/>
      <c r="BV404" s="175">
        <f t="shared" si="205"/>
        <v>1.0639050955132674</v>
      </c>
    </row>
    <row r="405" spans="1:74" s="20" customFormat="1" ht="17.25" customHeight="1" x14ac:dyDescent="0.25">
      <c r="A405" s="100" t="s">
        <v>166</v>
      </c>
      <c r="B405" s="258"/>
      <c r="C405" s="49">
        <v>0</v>
      </c>
      <c r="D405" s="142">
        <v>2014</v>
      </c>
      <c r="E405" s="62">
        <v>47</v>
      </c>
      <c r="F405" s="63">
        <v>56472740</v>
      </c>
      <c r="G405" s="63">
        <v>3340358</v>
      </c>
      <c r="H405" s="187">
        <f t="shared" si="206"/>
        <v>6.2868591135251575E-2</v>
      </c>
      <c r="I405" s="63">
        <f t="shared" si="203"/>
        <v>53132382</v>
      </c>
      <c r="J405" s="58"/>
      <c r="K405" s="63">
        <f t="shared" si="197"/>
        <v>53132382</v>
      </c>
      <c r="L405" s="63">
        <f t="shared" si="198"/>
        <v>2910.8848956335946</v>
      </c>
      <c r="M405" s="58"/>
      <c r="N405" s="58"/>
      <c r="O405" s="63">
        <v>6550236</v>
      </c>
      <c r="P405" s="29">
        <f t="shared" si="199"/>
        <v>0.12328142939271949</v>
      </c>
      <c r="Q405" s="63">
        <v>138668</v>
      </c>
      <c r="R405" s="94">
        <f t="shared" si="200"/>
        <v>2.6098585228119453E-3</v>
      </c>
      <c r="S405" s="58">
        <f t="shared" si="207"/>
        <v>10424246</v>
      </c>
      <c r="T405" s="281">
        <f t="shared" si="204"/>
        <v>571.09768257272776</v>
      </c>
      <c r="U405" s="281"/>
      <c r="V405" s="39">
        <f t="shared" si="201"/>
        <v>0.19619383900386775</v>
      </c>
      <c r="W405" s="129"/>
      <c r="X405" s="63">
        <v>1161588</v>
      </c>
      <c r="Y405" s="63">
        <v>7863885</v>
      </c>
      <c r="Z405" s="63">
        <v>630143</v>
      </c>
      <c r="AA405" s="63">
        <v>898</v>
      </c>
      <c r="AB405" s="63">
        <v>697013</v>
      </c>
      <c r="AC405" s="63">
        <v>17584</v>
      </c>
      <c r="AD405" s="63">
        <v>53135</v>
      </c>
      <c r="AE405" s="63">
        <v>0</v>
      </c>
      <c r="AF405" s="63">
        <v>153834</v>
      </c>
      <c r="AG405" s="63">
        <v>60645</v>
      </c>
      <c r="AH405" s="63">
        <v>31472264</v>
      </c>
      <c r="AI405" s="63">
        <v>138557</v>
      </c>
      <c r="AJ405" s="63">
        <v>1469136</v>
      </c>
      <c r="AK405" s="63">
        <v>17775660</v>
      </c>
      <c r="AL405" s="63">
        <v>25000476</v>
      </c>
      <c r="AM405" s="63">
        <v>184223</v>
      </c>
      <c r="AN405" s="63">
        <v>772145</v>
      </c>
      <c r="AO405" s="63">
        <v>2716172</v>
      </c>
      <c r="AP405" s="63">
        <v>168797</v>
      </c>
      <c r="AQ405" s="63">
        <v>2739774</v>
      </c>
      <c r="AR405" s="63">
        <v>9133442</v>
      </c>
      <c r="AS405" s="63">
        <v>706847</v>
      </c>
      <c r="AT405" s="63">
        <v>0</v>
      </c>
      <c r="AU405" s="63">
        <v>0</v>
      </c>
      <c r="AV405" s="27">
        <v>0</v>
      </c>
      <c r="AW405" s="94">
        <f t="shared" si="202"/>
        <v>0</v>
      </c>
      <c r="AX405" s="63">
        <v>0</v>
      </c>
      <c r="AY405" s="63">
        <v>0</v>
      </c>
      <c r="AZ405" s="63">
        <v>0</v>
      </c>
      <c r="BA405" s="63">
        <v>0</v>
      </c>
      <c r="BB405" s="63">
        <v>0</v>
      </c>
      <c r="BC405" s="63">
        <v>0</v>
      </c>
      <c r="BD405" s="63">
        <v>0</v>
      </c>
      <c r="BE405" s="63">
        <v>0</v>
      </c>
      <c r="BF405" s="63">
        <v>0</v>
      </c>
      <c r="BG405" s="63">
        <v>0</v>
      </c>
      <c r="BH405" s="63">
        <v>0</v>
      </c>
      <c r="BI405" s="63">
        <v>0</v>
      </c>
      <c r="BJ405" s="63">
        <v>0</v>
      </c>
      <c r="BK405" s="63">
        <v>0</v>
      </c>
      <c r="BL405" s="63">
        <v>0</v>
      </c>
      <c r="BM405" s="19">
        <v>3</v>
      </c>
      <c r="BN405" s="32">
        <f t="shared" si="180"/>
        <v>1.643565441297321E-4</v>
      </c>
      <c r="BO405" s="281"/>
      <c r="BP405" s="19">
        <v>96471912</v>
      </c>
      <c r="BQ405" s="19">
        <v>377818976</v>
      </c>
      <c r="BR405" s="19">
        <v>474290880</v>
      </c>
      <c r="BS405" s="19">
        <v>8302.5800799999997</v>
      </c>
      <c r="BT405" s="19">
        <v>18253</v>
      </c>
      <c r="BU405" s="4"/>
      <c r="BV405" s="175">
        <f t="shared" si="205"/>
        <v>1.1246695355194083</v>
      </c>
    </row>
    <row r="406" spans="1:74" s="20" customFormat="1" ht="17.25" customHeight="1" x14ac:dyDescent="0.25">
      <c r="A406" s="100" t="s">
        <v>166</v>
      </c>
      <c r="B406" s="258"/>
      <c r="C406" s="49">
        <v>0</v>
      </c>
      <c r="D406" s="142">
        <v>2015</v>
      </c>
      <c r="E406" s="62">
        <v>47</v>
      </c>
      <c r="F406" s="63">
        <v>57407244</v>
      </c>
      <c r="G406" s="63">
        <v>2779873</v>
      </c>
      <c r="H406" s="187">
        <f t="shared" si="206"/>
        <v>5.0887914778106384E-2</v>
      </c>
      <c r="I406" s="63">
        <f t="shared" si="203"/>
        <v>54627371</v>
      </c>
      <c r="J406" s="58"/>
      <c r="K406" s="63">
        <f t="shared" si="197"/>
        <v>54627371</v>
      </c>
      <c r="L406" s="58">
        <f t="shared" si="198"/>
        <v>2992.7886374842492</v>
      </c>
      <c r="M406" s="58"/>
      <c r="N406" s="58"/>
      <c r="O406" s="63">
        <v>6756229</v>
      </c>
      <c r="P406" s="29">
        <f t="shared" si="199"/>
        <v>0.12367845781924962</v>
      </c>
      <c r="Q406" s="63">
        <v>25543</v>
      </c>
      <c r="R406" s="94">
        <f t="shared" si="200"/>
        <v>4.6758611173142487E-4</v>
      </c>
      <c r="S406" s="63">
        <f t="shared" ref="S406:S459" si="208">SUM(X406:AE406)</f>
        <v>11079979</v>
      </c>
      <c r="T406" s="281">
        <f t="shared" si="204"/>
        <v>607.02235249000159</v>
      </c>
      <c r="U406" s="281"/>
      <c r="V406" s="39">
        <f t="shared" si="201"/>
        <v>0.20282834039368286</v>
      </c>
      <c r="W406" s="29"/>
      <c r="X406" s="63">
        <v>1017777</v>
      </c>
      <c r="Y406" s="63">
        <v>8942510</v>
      </c>
      <c r="Z406" s="63">
        <v>757345</v>
      </c>
      <c r="AA406" s="63">
        <v>2889</v>
      </c>
      <c r="AB406" s="63">
        <v>53749</v>
      </c>
      <c r="AC406" s="63">
        <v>263928</v>
      </c>
      <c r="AD406" s="63">
        <v>36007</v>
      </c>
      <c r="AE406" s="63">
        <v>5774</v>
      </c>
      <c r="AF406" s="63">
        <v>63519</v>
      </c>
      <c r="AG406" s="63">
        <v>43112</v>
      </c>
      <c r="AH406" s="63">
        <v>33087400</v>
      </c>
      <c r="AI406" s="63">
        <v>63467</v>
      </c>
      <c r="AJ406" s="63">
        <v>916805</v>
      </c>
      <c r="AK406" s="63">
        <v>19583432</v>
      </c>
      <c r="AL406" s="63">
        <v>24319844</v>
      </c>
      <c r="AM406" s="63">
        <v>144451</v>
      </c>
      <c r="AN406" s="63">
        <v>3904390</v>
      </c>
      <c r="AO406" s="63">
        <v>92773</v>
      </c>
      <c r="AP406" s="63">
        <v>0</v>
      </c>
      <c r="AQ406" s="63">
        <v>2697897</v>
      </c>
      <c r="AR406" s="63">
        <v>8274328</v>
      </c>
      <c r="AS406" s="63">
        <v>981643</v>
      </c>
      <c r="AT406" s="63">
        <v>0</v>
      </c>
      <c r="AU406" s="63">
        <v>-196</v>
      </c>
      <c r="AV406" s="27">
        <v>0</v>
      </c>
      <c r="AW406" s="94">
        <f t="shared" si="202"/>
        <v>0</v>
      </c>
      <c r="AX406" s="63">
        <v>0</v>
      </c>
      <c r="AY406" s="63">
        <v>0</v>
      </c>
      <c r="AZ406" s="63">
        <v>0</v>
      </c>
      <c r="BA406" s="63">
        <v>0</v>
      </c>
      <c r="BB406" s="63">
        <v>0</v>
      </c>
      <c r="BC406" s="63">
        <v>0</v>
      </c>
      <c r="BD406" s="63">
        <v>0</v>
      </c>
      <c r="BE406" s="63">
        <v>0</v>
      </c>
      <c r="BF406" s="63">
        <v>0</v>
      </c>
      <c r="BG406" s="19"/>
      <c r="BH406" s="63">
        <v>0</v>
      </c>
      <c r="BI406" s="63">
        <v>0</v>
      </c>
      <c r="BJ406" s="63">
        <v>0</v>
      </c>
      <c r="BK406" s="63">
        <v>0</v>
      </c>
      <c r="BL406" s="63">
        <v>0</v>
      </c>
      <c r="BM406" s="19">
        <v>38003</v>
      </c>
      <c r="BN406" s="32">
        <f t="shared" si="180"/>
        <v>2.0820139155207364</v>
      </c>
      <c r="BO406" s="281"/>
      <c r="BP406" s="19">
        <v>116459648</v>
      </c>
      <c r="BQ406" s="19">
        <v>322982688</v>
      </c>
      <c r="BR406" s="19">
        <v>439480352</v>
      </c>
      <c r="BS406" s="19">
        <v>8307.5097700000006</v>
      </c>
      <c r="BT406" s="19">
        <v>18253</v>
      </c>
      <c r="BU406" s="4"/>
      <c r="BV406" s="175">
        <f t="shared" si="205"/>
        <v>1.124966324410333</v>
      </c>
    </row>
    <row r="407" spans="1:74" s="20" customFormat="1" ht="17.25" customHeight="1" x14ac:dyDescent="0.25">
      <c r="A407" s="100" t="s">
        <v>166</v>
      </c>
      <c r="B407" s="258"/>
      <c r="C407" s="49">
        <v>0</v>
      </c>
      <c r="D407" s="142">
        <v>2016</v>
      </c>
      <c r="E407" s="62">
        <v>47</v>
      </c>
      <c r="F407" s="63">
        <v>57316736</v>
      </c>
      <c r="G407" s="63">
        <v>4530988</v>
      </c>
      <c r="H407" s="187">
        <f t="shared" si="206"/>
        <v>8.583733624462421E-2</v>
      </c>
      <c r="I407" s="63">
        <f t="shared" si="203"/>
        <v>52785748</v>
      </c>
      <c r="J407" s="58"/>
      <c r="K407" s="63">
        <f t="shared" si="197"/>
        <v>52785748</v>
      </c>
      <c r="L407" s="58">
        <f t="shared" si="198"/>
        <v>2891.8943735276393</v>
      </c>
      <c r="M407" s="58"/>
      <c r="N407" s="58"/>
      <c r="O407" s="63">
        <v>8179748</v>
      </c>
      <c r="P407" s="29">
        <f t="shared" si="199"/>
        <v>0.15496129750780457</v>
      </c>
      <c r="Q407" s="63">
        <v>132588</v>
      </c>
      <c r="R407" s="94">
        <f t="shared" si="200"/>
        <v>2.5118143632254677E-3</v>
      </c>
      <c r="S407" s="63">
        <f t="shared" si="208"/>
        <v>11892047</v>
      </c>
      <c r="T407" s="281">
        <f t="shared" si="204"/>
        <v>651.51191584944945</v>
      </c>
      <c r="U407" s="281"/>
      <c r="V407" s="39">
        <f t="shared" si="201"/>
        <v>0.22528897383437665</v>
      </c>
      <c r="W407" s="29"/>
      <c r="X407" s="63">
        <v>1044569</v>
      </c>
      <c r="Y407" s="63">
        <v>9694695</v>
      </c>
      <c r="Z407" s="63">
        <v>788004</v>
      </c>
      <c r="AA407" s="63">
        <v>2992</v>
      </c>
      <c r="AB407" s="63">
        <v>237219</v>
      </c>
      <c r="AC407" s="63">
        <v>5831</v>
      </c>
      <c r="AD407" s="63">
        <v>118737</v>
      </c>
      <c r="AE407" s="63">
        <v>0</v>
      </c>
      <c r="AF407" s="63">
        <v>-7346</v>
      </c>
      <c r="AG407" s="63">
        <v>7607</v>
      </c>
      <c r="AH407" s="63">
        <v>29312562</v>
      </c>
      <c r="AI407" s="63">
        <v>26539</v>
      </c>
      <c r="AJ407" s="63">
        <v>952854</v>
      </c>
      <c r="AK407" s="63">
        <v>18032818</v>
      </c>
      <c r="AL407" s="63">
        <v>28004174</v>
      </c>
      <c r="AM407" s="63">
        <v>143687</v>
      </c>
      <c r="AN407" s="63">
        <v>2935589</v>
      </c>
      <c r="AO407" s="63">
        <v>38060</v>
      </c>
      <c r="AP407" s="63">
        <v>0</v>
      </c>
      <c r="AQ407" s="63">
        <v>2323295</v>
      </c>
      <c r="AR407" s="63">
        <v>7971145</v>
      </c>
      <c r="AS407" s="63">
        <v>160432</v>
      </c>
      <c r="AT407" s="63">
        <v>0</v>
      </c>
      <c r="AU407" s="63">
        <v>-3315</v>
      </c>
      <c r="AV407" s="27">
        <v>0</v>
      </c>
      <c r="AW407" s="94">
        <f t="shared" si="202"/>
        <v>0</v>
      </c>
      <c r="AX407" s="63">
        <v>0</v>
      </c>
      <c r="AY407" s="63">
        <v>0</v>
      </c>
      <c r="AZ407" s="63">
        <v>0</v>
      </c>
      <c r="BA407" s="63">
        <v>0</v>
      </c>
      <c r="BB407" s="63">
        <v>0</v>
      </c>
      <c r="BC407" s="63">
        <v>0</v>
      </c>
      <c r="BD407" s="63">
        <v>0</v>
      </c>
      <c r="BE407" s="63">
        <v>0</v>
      </c>
      <c r="BF407" s="63">
        <v>0</v>
      </c>
      <c r="BG407" s="19"/>
      <c r="BH407" s="63">
        <v>0</v>
      </c>
      <c r="BI407" s="63">
        <v>0</v>
      </c>
      <c r="BJ407" s="63">
        <v>0</v>
      </c>
      <c r="BK407" s="63">
        <v>0</v>
      </c>
      <c r="BL407" s="63">
        <v>0</v>
      </c>
      <c r="BM407" s="19">
        <v>83913</v>
      </c>
      <c r="BN407" s="32">
        <f t="shared" si="180"/>
        <v>4.5972168958527364</v>
      </c>
      <c r="BO407" s="281"/>
      <c r="BP407" s="19">
        <v>157170304</v>
      </c>
      <c r="BQ407" s="19">
        <v>333120256</v>
      </c>
      <c r="BR407" s="19">
        <v>490374496</v>
      </c>
      <c r="BS407" s="19">
        <v>8290.6601599999995</v>
      </c>
      <c r="BT407" s="19">
        <v>18253</v>
      </c>
      <c r="BU407" s="4"/>
      <c r="BV407" s="175">
        <f t="shared" si="205"/>
        <v>1.1239511753993845</v>
      </c>
    </row>
    <row r="408" spans="1:74" s="20" customFormat="1" ht="17.25" customHeight="1" x14ac:dyDescent="0.25">
      <c r="A408" s="100" t="s">
        <v>166</v>
      </c>
      <c r="B408" s="258"/>
      <c r="C408" s="49">
        <v>0</v>
      </c>
      <c r="D408" s="142">
        <v>2017</v>
      </c>
      <c r="E408" s="62">
        <v>47</v>
      </c>
      <c r="F408" s="63">
        <v>53374308</v>
      </c>
      <c r="G408" s="63">
        <v>2637455</v>
      </c>
      <c r="H408" s="187">
        <f t="shared" si="206"/>
        <v>5.1983023070035501E-2</v>
      </c>
      <c r="I408" s="63">
        <f t="shared" si="203"/>
        <v>50736853</v>
      </c>
      <c r="J408" s="58"/>
      <c r="K408" s="63">
        <f t="shared" si="197"/>
        <v>50736853</v>
      </c>
      <c r="L408" s="58">
        <f t="shared" si="198"/>
        <v>2779.6446063660769</v>
      </c>
      <c r="M408" s="58"/>
      <c r="N408" s="58"/>
      <c r="O408" s="63">
        <v>10875479</v>
      </c>
      <c r="P408" s="29">
        <f t="shared" si="199"/>
        <v>0.21435068115083922</v>
      </c>
      <c r="Q408" s="63">
        <v>68458</v>
      </c>
      <c r="R408" s="94">
        <f t="shared" si="200"/>
        <v>1.3492756438796077E-3</v>
      </c>
      <c r="S408" s="63">
        <f t="shared" si="208"/>
        <v>10747444</v>
      </c>
      <c r="T408" s="281">
        <f t="shared" si="204"/>
        <v>588.80425135594146</v>
      </c>
      <c r="U408" s="281"/>
      <c r="V408" s="39">
        <f t="shared" si="201"/>
        <v>0.21182717028192505</v>
      </c>
      <c r="W408" s="29"/>
      <c r="X408" s="63">
        <v>1245799</v>
      </c>
      <c r="Y408" s="63">
        <v>8471596</v>
      </c>
      <c r="Z408" s="63">
        <v>811724</v>
      </c>
      <c r="AA408" s="63">
        <v>1614</v>
      </c>
      <c r="AB408" s="63">
        <v>231610</v>
      </c>
      <c r="AC408" s="63">
        <v>22370</v>
      </c>
      <c r="AD408" s="63">
        <v>-37269</v>
      </c>
      <c r="AE408" s="63">
        <v>0</v>
      </c>
      <c r="AF408" s="63">
        <v>10256</v>
      </c>
      <c r="AG408" s="63">
        <v>0</v>
      </c>
      <c r="AH408" s="63">
        <v>26274408</v>
      </c>
      <c r="AI408" s="63">
        <v>14870</v>
      </c>
      <c r="AJ408" s="63">
        <v>1068110</v>
      </c>
      <c r="AK408" s="63">
        <v>15857393</v>
      </c>
      <c r="AL408" s="63">
        <v>27099900</v>
      </c>
      <c r="AM408" s="63">
        <v>221392</v>
      </c>
      <c r="AN408" s="63">
        <v>2129308</v>
      </c>
      <c r="AO408" s="63">
        <v>23389</v>
      </c>
      <c r="AP408" s="63">
        <v>0</v>
      </c>
      <c r="AQ408" s="63">
        <v>1692699</v>
      </c>
      <c r="AR408" s="63">
        <v>7865412</v>
      </c>
      <c r="AS408" s="63">
        <v>152022</v>
      </c>
      <c r="AT408" s="63">
        <v>0</v>
      </c>
      <c r="AU408" s="63">
        <v>10622</v>
      </c>
      <c r="AV408" s="27">
        <v>0</v>
      </c>
      <c r="AW408" s="94">
        <f t="shared" si="202"/>
        <v>0</v>
      </c>
      <c r="AX408" s="63">
        <v>0</v>
      </c>
      <c r="AY408" s="63">
        <v>0</v>
      </c>
      <c r="AZ408" s="63">
        <v>0</v>
      </c>
      <c r="BA408" s="63">
        <v>0</v>
      </c>
      <c r="BB408" s="63">
        <v>0</v>
      </c>
      <c r="BC408" s="63">
        <v>0</v>
      </c>
      <c r="BD408" s="63">
        <v>0</v>
      </c>
      <c r="BE408" s="63">
        <v>0</v>
      </c>
      <c r="BF408" s="63">
        <v>0</v>
      </c>
      <c r="BG408" s="63">
        <v>0</v>
      </c>
      <c r="BH408" s="63">
        <v>0</v>
      </c>
      <c r="BI408" s="63">
        <v>0</v>
      </c>
      <c r="BJ408" s="63">
        <v>0</v>
      </c>
      <c r="BK408" s="63">
        <v>0</v>
      </c>
      <c r="BL408" s="63">
        <v>0</v>
      </c>
      <c r="BM408" s="19">
        <v>7922</v>
      </c>
      <c r="BN408" s="32">
        <f t="shared" si="180"/>
        <v>0.43401084753191255</v>
      </c>
      <c r="BO408" s="281"/>
      <c r="BP408" s="19">
        <v>198416768</v>
      </c>
      <c r="BQ408" s="19">
        <v>348770272</v>
      </c>
      <c r="BR408" s="19">
        <v>547194944</v>
      </c>
      <c r="BS408" s="19">
        <v>8286.7998000000007</v>
      </c>
      <c r="BT408" s="19">
        <v>18253</v>
      </c>
      <c r="BU408" s="4"/>
      <c r="BV408" s="175">
        <f t="shared" si="205"/>
        <v>1.1237183073919157</v>
      </c>
    </row>
    <row r="409" spans="1:74" s="20" customFormat="1" ht="17.25" customHeight="1" x14ac:dyDescent="0.25">
      <c r="A409" s="100" t="s">
        <v>166</v>
      </c>
      <c r="B409" s="258"/>
      <c r="C409" s="49">
        <v>0</v>
      </c>
      <c r="D409" s="142">
        <v>2018</v>
      </c>
      <c r="E409" s="62">
        <v>47</v>
      </c>
      <c r="F409" s="63">
        <v>67082416</v>
      </c>
      <c r="G409" s="63">
        <v>3035624</v>
      </c>
      <c r="H409" s="187">
        <f t="shared" si="206"/>
        <v>4.7396971888927705E-2</v>
      </c>
      <c r="I409" s="63">
        <f t="shared" si="203"/>
        <v>64046792</v>
      </c>
      <c r="J409" s="58"/>
      <c r="K409" s="63">
        <f t="shared" si="197"/>
        <v>64046792</v>
      </c>
      <c r="L409" s="58">
        <f t="shared" si="198"/>
        <v>3382.4553472405596</v>
      </c>
      <c r="M409" s="58"/>
      <c r="N409" s="58"/>
      <c r="O409" s="63">
        <v>11314151</v>
      </c>
      <c r="P409" s="29">
        <f t="shared" si="199"/>
        <v>0.17665445288813217</v>
      </c>
      <c r="Q409" s="63">
        <v>147140</v>
      </c>
      <c r="R409" s="94">
        <f t="shared" si="200"/>
        <v>2.2973828259813542E-3</v>
      </c>
      <c r="S409" s="63">
        <f t="shared" si="208"/>
        <v>11314802</v>
      </c>
      <c r="T409" s="281">
        <f t="shared" si="204"/>
        <v>597.56017956165829</v>
      </c>
      <c r="U409" s="281"/>
      <c r="V409" s="39">
        <f t="shared" si="201"/>
        <v>0.1766646173316534</v>
      </c>
      <c r="W409" s="29"/>
      <c r="X409" s="63">
        <v>1569257</v>
      </c>
      <c r="Y409" s="63">
        <v>8618014</v>
      </c>
      <c r="Z409" s="63">
        <v>812692</v>
      </c>
      <c r="AA409" s="63">
        <v>832</v>
      </c>
      <c r="AB409" s="63">
        <v>305750</v>
      </c>
      <c r="AC409" s="63">
        <v>9768</v>
      </c>
      <c r="AD409" s="63">
        <v>-1511</v>
      </c>
      <c r="AE409" s="63">
        <v>0</v>
      </c>
      <c r="AF409" s="63">
        <v>12057</v>
      </c>
      <c r="AG409" s="63">
        <v>0</v>
      </c>
      <c r="AH409" s="63">
        <v>38673216</v>
      </c>
      <c r="AI409" s="63">
        <v>1451315</v>
      </c>
      <c r="AJ409" s="63">
        <v>938130</v>
      </c>
      <c r="AK409" s="63">
        <v>25081168</v>
      </c>
      <c r="AL409" s="63">
        <v>28409200</v>
      </c>
      <c r="AM409" s="63">
        <v>77034</v>
      </c>
      <c r="AN409" s="63">
        <v>2667421</v>
      </c>
      <c r="AO409" s="63">
        <v>210</v>
      </c>
      <c r="AP409" s="63">
        <v>0</v>
      </c>
      <c r="AQ409" s="63">
        <v>1647297</v>
      </c>
      <c r="AR409" s="63">
        <v>8453316</v>
      </c>
      <c r="AS409" s="63">
        <v>943999</v>
      </c>
      <c r="AT409" s="63">
        <v>0</v>
      </c>
      <c r="AU409" s="63">
        <v>-1248</v>
      </c>
      <c r="AV409" s="27">
        <v>0</v>
      </c>
      <c r="AW409" s="94">
        <f t="shared" si="202"/>
        <v>0</v>
      </c>
      <c r="AX409" s="63">
        <v>0</v>
      </c>
      <c r="AY409" s="63">
        <v>0</v>
      </c>
      <c r="AZ409" s="63">
        <v>0</v>
      </c>
      <c r="BA409" s="63">
        <v>0</v>
      </c>
      <c r="BB409" s="63">
        <v>0</v>
      </c>
      <c r="BC409" s="63">
        <v>0</v>
      </c>
      <c r="BD409" s="63">
        <v>0</v>
      </c>
      <c r="BE409" s="63">
        <v>0</v>
      </c>
      <c r="BF409" s="63">
        <v>0</v>
      </c>
      <c r="BG409" s="63">
        <v>0</v>
      </c>
      <c r="BH409" s="63">
        <v>0</v>
      </c>
      <c r="BI409" s="63">
        <v>0</v>
      </c>
      <c r="BJ409" s="63">
        <v>0</v>
      </c>
      <c r="BK409" s="63">
        <v>0</v>
      </c>
      <c r="BL409" s="63">
        <v>0</v>
      </c>
      <c r="BM409" s="19">
        <v>32042</v>
      </c>
      <c r="BN409" s="32">
        <f t="shared" si="180"/>
        <v>1.6922101927647215</v>
      </c>
      <c r="BO409" s="281"/>
      <c r="BP409" s="19">
        <v>-17901356</v>
      </c>
      <c r="BQ409" s="19">
        <v>501354848</v>
      </c>
      <c r="BR409" s="19">
        <v>483485536</v>
      </c>
      <c r="BS409" s="19">
        <v>8286.1298800000004</v>
      </c>
      <c r="BT409" s="19">
        <v>18935</v>
      </c>
      <c r="BU409" s="4"/>
      <c r="BV409" s="175">
        <f t="shared" si="205"/>
        <v>1.142019190483194</v>
      </c>
    </row>
    <row r="410" spans="1:74" s="23" customFormat="1" ht="17.25" customHeight="1" thickBot="1" x14ac:dyDescent="0.3">
      <c r="A410" s="102" t="s">
        <v>166</v>
      </c>
      <c r="B410" s="259"/>
      <c r="C410" s="207">
        <v>0</v>
      </c>
      <c r="D410" s="143">
        <v>2019</v>
      </c>
      <c r="E410" s="65">
        <v>47</v>
      </c>
      <c r="F410" s="66">
        <v>58715840</v>
      </c>
      <c r="G410" s="66">
        <v>3292861</v>
      </c>
      <c r="H410" s="193">
        <f t="shared" si="206"/>
        <v>5.9413280545601854E-2</v>
      </c>
      <c r="I410" s="66">
        <f t="shared" si="203"/>
        <v>55422979</v>
      </c>
      <c r="J410" s="149">
        <f t="shared" ref="J410" si="209">LN(I410/I386)/(2019-1995)</f>
        <v>1.213392546940433E-2</v>
      </c>
      <c r="K410" s="66">
        <f t="shared" si="197"/>
        <v>55422979</v>
      </c>
      <c r="L410" s="116">
        <f t="shared" si="198"/>
        <v>2927.0123580670715</v>
      </c>
      <c r="M410" s="149">
        <f t="shared" ref="M410" si="210">LN(L410/L386)/(2019-1995)</f>
        <v>-2.8298225490278259E-3</v>
      </c>
      <c r="N410" s="184">
        <f t="shared" ref="N410" si="211">AVERAGE(L408:L410)</f>
        <v>3029.7041038912357</v>
      </c>
      <c r="O410" s="66">
        <v>10203769</v>
      </c>
      <c r="P410" s="30">
        <f t="shared" si="199"/>
        <v>0.184107191351082</v>
      </c>
      <c r="Q410" s="66">
        <v>75379</v>
      </c>
      <c r="R410" s="95">
        <f t="shared" si="200"/>
        <v>1.3600676354838307E-3</v>
      </c>
      <c r="S410" s="66">
        <f t="shared" si="208"/>
        <v>11433658</v>
      </c>
      <c r="T410" s="286">
        <f t="shared" si="204"/>
        <v>603.83723263797197</v>
      </c>
      <c r="U410" s="286">
        <f t="shared" ref="U410" si="212">AVERAGE(T408:T410)</f>
        <v>596.73388785185728</v>
      </c>
      <c r="V410" s="39">
        <f t="shared" si="201"/>
        <v>0.20629814936508556</v>
      </c>
      <c r="W410" s="30"/>
      <c r="X410" s="66">
        <v>1538723</v>
      </c>
      <c r="Y410" s="66">
        <v>8696538</v>
      </c>
      <c r="Z410" s="66">
        <v>689034</v>
      </c>
      <c r="AA410" s="66">
        <v>0</v>
      </c>
      <c r="AB410" s="66">
        <v>417466</v>
      </c>
      <c r="AC410" s="66">
        <v>81077</v>
      </c>
      <c r="AD410" s="66">
        <v>10820</v>
      </c>
      <c r="AE410" s="66">
        <v>0</v>
      </c>
      <c r="AF410" s="66">
        <v>25295</v>
      </c>
      <c r="AG410" s="66">
        <v>0</v>
      </c>
      <c r="AH410" s="66">
        <v>30492344</v>
      </c>
      <c r="AI410" s="66">
        <v>55862</v>
      </c>
      <c r="AJ410" s="66">
        <v>1112296</v>
      </c>
      <c r="AK410" s="66">
        <v>18603670</v>
      </c>
      <c r="AL410" s="66">
        <v>28223496</v>
      </c>
      <c r="AM410" s="66">
        <v>2179</v>
      </c>
      <c r="AN410" s="66">
        <v>3281142</v>
      </c>
      <c r="AO410" s="66">
        <v>0</v>
      </c>
      <c r="AP410" s="66">
        <v>0</v>
      </c>
      <c r="AQ410" s="66">
        <v>2080238</v>
      </c>
      <c r="AR410" s="66">
        <v>8446130</v>
      </c>
      <c r="AS410" s="66">
        <v>134985</v>
      </c>
      <c r="AT410" s="66">
        <v>0</v>
      </c>
      <c r="AU410" s="66">
        <v>-31623</v>
      </c>
      <c r="AV410" s="28">
        <v>0</v>
      </c>
      <c r="AW410" s="95">
        <f t="shared" si="202"/>
        <v>0</v>
      </c>
      <c r="AX410" s="66">
        <v>0</v>
      </c>
      <c r="AY410" s="66">
        <v>0</v>
      </c>
      <c r="AZ410" s="66">
        <v>0</v>
      </c>
      <c r="BA410" s="66">
        <v>0</v>
      </c>
      <c r="BB410" s="66">
        <v>0</v>
      </c>
      <c r="BC410" s="66">
        <v>0</v>
      </c>
      <c r="BD410" s="66">
        <v>0</v>
      </c>
      <c r="BE410" s="66">
        <v>0</v>
      </c>
      <c r="BF410" s="66">
        <v>0</v>
      </c>
      <c r="BG410" s="66">
        <v>0</v>
      </c>
      <c r="BH410" s="66">
        <v>0</v>
      </c>
      <c r="BI410" s="66">
        <v>0</v>
      </c>
      <c r="BJ410" s="66">
        <v>0</v>
      </c>
      <c r="BK410" s="66">
        <v>0</v>
      </c>
      <c r="BL410" s="66">
        <v>0</v>
      </c>
      <c r="BM410" s="22">
        <v>0</v>
      </c>
      <c r="BN410" s="32">
        <f t="shared" si="180"/>
        <v>0</v>
      </c>
      <c r="BO410" s="286">
        <f t="shared" ref="BO410" si="213">AVERAGE(BN408:BN410)</f>
        <v>0.70874034676554476</v>
      </c>
      <c r="BP410" s="22">
        <v>125885288</v>
      </c>
      <c r="BQ410" s="22">
        <v>428148288</v>
      </c>
      <c r="BR410" s="22">
        <v>554033600</v>
      </c>
      <c r="BS410" s="22">
        <v>8281.9697300000007</v>
      </c>
      <c r="BT410" s="22">
        <v>18935</v>
      </c>
      <c r="BU410" s="275">
        <f t="shared" ref="BU410" si="214">AVERAGE(BT408:BT410)</f>
        <v>18707.666666666668</v>
      </c>
      <c r="BV410" s="175">
        <f t="shared" si="205"/>
        <v>1.1417680965022696</v>
      </c>
    </row>
    <row r="411" spans="1:74" ht="16.5" thickTop="1" x14ac:dyDescent="0.25">
      <c r="A411" s="51" t="s">
        <v>167</v>
      </c>
      <c r="B411" s="254"/>
      <c r="C411" s="68">
        <v>0</v>
      </c>
      <c r="D411" s="166">
        <v>1995</v>
      </c>
      <c r="E411" s="69">
        <v>48</v>
      </c>
      <c r="F411" s="70">
        <v>11180219</v>
      </c>
      <c r="G411" s="70">
        <v>5575915</v>
      </c>
      <c r="H411" s="179">
        <f t="shared" si="206"/>
        <v>0.99493442896745077</v>
      </c>
      <c r="I411" s="70">
        <f t="shared" si="203"/>
        <v>5604304</v>
      </c>
      <c r="J411" s="70"/>
      <c r="K411" s="70">
        <f t="shared" si="197"/>
        <v>5604304</v>
      </c>
      <c r="L411" s="70">
        <f t="shared" si="198"/>
        <v>2897.7786970010343</v>
      </c>
      <c r="M411" s="70"/>
      <c r="N411" s="70"/>
      <c r="O411" s="70">
        <v>127979</v>
      </c>
      <c r="P411" s="40">
        <f t="shared" si="199"/>
        <v>2.2835841881525341E-2</v>
      </c>
      <c r="Q411" s="70">
        <v>484866</v>
      </c>
      <c r="R411" s="72">
        <f t="shared" si="200"/>
        <v>8.6516720006623485E-2</v>
      </c>
      <c r="S411" s="169">
        <f t="shared" ref="S411:S421" si="215">F411-G411-O411-Q411-AF411-AG411-AI411-AJ411-AK411-SUM(AM411:AU411)</f>
        <v>731952</v>
      </c>
      <c r="T411" s="281">
        <f t="shared" si="204"/>
        <v>378.46535677352637</v>
      </c>
      <c r="U411" s="281"/>
      <c r="V411" s="131">
        <f t="shared" si="201"/>
        <v>0.13060533475700103</v>
      </c>
      <c r="W411" s="125"/>
      <c r="X411" s="70">
        <v>0</v>
      </c>
      <c r="Y411" s="70">
        <v>0</v>
      </c>
      <c r="Z411" s="70">
        <v>0</v>
      </c>
      <c r="AA411" s="70">
        <v>0</v>
      </c>
      <c r="AB411" s="70">
        <v>0</v>
      </c>
      <c r="AC411" s="70">
        <v>0</v>
      </c>
      <c r="AD411" s="70">
        <v>0</v>
      </c>
      <c r="AE411" s="70">
        <v>0</v>
      </c>
      <c r="AF411" s="70">
        <v>262981</v>
      </c>
      <c r="AG411" s="70">
        <v>86923</v>
      </c>
      <c r="AH411" s="70">
        <v>3261940</v>
      </c>
      <c r="AI411" s="70">
        <v>0</v>
      </c>
      <c r="AJ411" s="70">
        <v>-2765</v>
      </c>
      <c r="AK411" s="70">
        <v>2457044</v>
      </c>
      <c r="AL411" s="70">
        <v>7918279</v>
      </c>
      <c r="AM411" s="70">
        <v>0</v>
      </c>
      <c r="AN411" s="70">
        <v>0</v>
      </c>
      <c r="AO411" s="70">
        <v>0</v>
      </c>
      <c r="AP411" s="70">
        <v>0</v>
      </c>
      <c r="AQ411" s="70">
        <v>696231</v>
      </c>
      <c r="AR411" s="70">
        <v>696123</v>
      </c>
      <c r="AS411" s="70">
        <v>0</v>
      </c>
      <c r="AT411" s="70">
        <v>41120</v>
      </c>
      <c r="AU411" s="70">
        <v>21850</v>
      </c>
      <c r="AV411" s="74">
        <v>0</v>
      </c>
      <c r="AW411" s="72">
        <f t="shared" si="202"/>
        <v>0</v>
      </c>
      <c r="AX411" s="70">
        <v>0</v>
      </c>
      <c r="AY411" s="70">
        <v>0</v>
      </c>
      <c r="AZ411" s="70">
        <v>0</v>
      </c>
      <c r="BA411" s="70">
        <v>0</v>
      </c>
      <c r="BB411" s="70">
        <v>0</v>
      </c>
      <c r="BC411" s="70">
        <v>0</v>
      </c>
      <c r="BD411" s="70">
        <v>0</v>
      </c>
      <c r="BE411" s="70">
        <v>0</v>
      </c>
      <c r="BF411" s="70">
        <v>0</v>
      </c>
      <c r="BG411" s="70">
        <v>0</v>
      </c>
      <c r="BH411" s="70">
        <v>0</v>
      </c>
      <c r="BI411" s="70">
        <v>0</v>
      </c>
      <c r="BJ411" s="70">
        <v>0</v>
      </c>
      <c r="BK411" s="70">
        <v>0</v>
      </c>
      <c r="BL411" s="70">
        <v>0</v>
      </c>
      <c r="BM411" s="4">
        <v>483657</v>
      </c>
      <c r="BN411" s="32">
        <f t="shared" si="180"/>
        <v>250.08117890382627</v>
      </c>
      <c r="BO411" s="281"/>
      <c r="BP411" s="4">
        <v>6793163</v>
      </c>
      <c r="BQ411" s="4">
        <v>23571460</v>
      </c>
      <c r="BR411" s="4">
        <v>30848280</v>
      </c>
      <c r="BS411" s="4">
        <v>717.29998999999998</v>
      </c>
      <c r="BT411" s="4">
        <v>1934</v>
      </c>
      <c r="BV411" s="175">
        <f t="shared" si="205"/>
        <v>-1.2221137156557289</v>
      </c>
    </row>
    <row r="412" spans="1:74" x14ac:dyDescent="0.25">
      <c r="A412" s="96" t="s">
        <v>167</v>
      </c>
      <c r="B412" s="254"/>
      <c r="C412" s="68">
        <v>0</v>
      </c>
      <c r="D412" s="141">
        <v>1996</v>
      </c>
      <c r="E412" s="77">
        <v>48</v>
      </c>
      <c r="F412" s="59">
        <v>10803324</v>
      </c>
      <c r="G412" s="59">
        <v>5411140</v>
      </c>
      <c r="H412" s="179">
        <f t="shared" si="206"/>
        <v>1.0035154586712915</v>
      </c>
      <c r="I412" s="59">
        <f t="shared" si="203"/>
        <v>5392184</v>
      </c>
      <c r="J412" s="59"/>
      <c r="K412" s="59">
        <f t="shared" si="197"/>
        <v>5392184</v>
      </c>
      <c r="L412" s="59">
        <f t="shared" si="198"/>
        <v>2742.7182095625635</v>
      </c>
      <c r="M412" s="59"/>
      <c r="N412" s="59"/>
      <c r="O412" s="59">
        <v>64167</v>
      </c>
      <c r="P412" s="13">
        <f t="shared" si="199"/>
        <v>1.1900001928717567E-2</v>
      </c>
      <c r="Q412" s="59">
        <v>486227</v>
      </c>
      <c r="R412" s="79">
        <f t="shared" si="200"/>
        <v>9.0172553458858232E-2</v>
      </c>
      <c r="S412" s="73">
        <f t="shared" si="215"/>
        <v>715428</v>
      </c>
      <c r="T412" s="281">
        <f t="shared" si="204"/>
        <v>363.90030518819941</v>
      </c>
      <c r="U412" s="281"/>
      <c r="V412" s="131">
        <f t="shared" si="201"/>
        <v>0.13267870680970828</v>
      </c>
      <c r="W412" s="54"/>
      <c r="X412" s="59">
        <v>0</v>
      </c>
      <c r="Y412" s="59">
        <v>0</v>
      </c>
      <c r="Z412" s="59">
        <v>0</v>
      </c>
      <c r="AA412" s="59">
        <v>0</v>
      </c>
      <c r="AB412" s="59">
        <v>0</v>
      </c>
      <c r="AC412" s="59">
        <v>0</v>
      </c>
      <c r="AD412" s="59">
        <v>0</v>
      </c>
      <c r="AE412" s="59">
        <v>0</v>
      </c>
      <c r="AF412" s="59">
        <v>229232</v>
      </c>
      <c r="AG412" s="59">
        <v>61655</v>
      </c>
      <c r="AH412" s="59">
        <v>3274434</v>
      </c>
      <c r="AI412" s="59">
        <v>0</v>
      </c>
      <c r="AJ412" s="59">
        <v>3116</v>
      </c>
      <c r="AK412" s="59">
        <v>2275982</v>
      </c>
      <c r="AL412" s="59">
        <v>7528890</v>
      </c>
      <c r="AM412" s="59">
        <v>0</v>
      </c>
      <c r="AN412" s="59">
        <v>0</v>
      </c>
      <c r="AO412" s="59">
        <v>0</v>
      </c>
      <c r="AP412" s="59">
        <v>0</v>
      </c>
      <c r="AQ412" s="59">
        <v>585615</v>
      </c>
      <c r="AR412" s="59">
        <v>438228</v>
      </c>
      <c r="AS412" s="59">
        <v>457572</v>
      </c>
      <c r="AT412" s="59">
        <v>33965</v>
      </c>
      <c r="AU412" s="59">
        <v>40997</v>
      </c>
      <c r="AV412" s="80">
        <v>0</v>
      </c>
      <c r="AW412" s="79">
        <f t="shared" si="202"/>
        <v>0</v>
      </c>
      <c r="AX412" s="59">
        <v>0</v>
      </c>
      <c r="AY412" s="59">
        <v>0</v>
      </c>
      <c r="AZ412" s="59">
        <v>0</v>
      </c>
      <c r="BA412" s="59">
        <v>0</v>
      </c>
      <c r="BB412" s="59">
        <v>0</v>
      </c>
      <c r="BC412" s="59">
        <v>0</v>
      </c>
      <c r="BD412" s="59">
        <v>0</v>
      </c>
      <c r="BE412" s="59">
        <v>0</v>
      </c>
      <c r="BF412" s="59">
        <v>0</v>
      </c>
      <c r="BG412" s="59">
        <v>0</v>
      </c>
      <c r="BH412" s="59">
        <v>0</v>
      </c>
      <c r="BI412" s="59">
        <v>0</v>
      </c>
      <c r="BJ412" s="59">
        <v>0</v>
      </c>
      <c r="BK412" s="59">
        <v>0</v>
      </c>
      <c r="BL412" s="59">
        <v>0</v>
      </c>
      <c r="BM412" s="4">
        <v>828636</v>
      </c>
      <c r="BN412" s="32">
        <f t="shared" si="180"/>
        <v>421.48321464903358</v>
      </c>
      <c r="BO412" s="281"/>
      <c r="BP412" s="4">
        <v>-3955132</v>
      </c>
      <c r="BQ412" s="4">
        <v>32269274</v>
      </c>
      <c r="BR412" s="4">
        <v>29142778</v>
      </c>
      <c r="BS412" s="4">
        <v>713.77002000000005</v>
      </c>
      <c r="BT412" s="4">
        <v>1966</v>
      </c>
      <c r="BV412" s="175">
        <f t="shared" si="205"/>
        <v>-1.2163750730975877</v>
      </c>
    </row>
    <row r="413" spans="1:74" x14ac:dyDescent="0.25">
      <c r="A413" s="96" t="s">
        <v>167</v>
      </c>
      <c r="B413" s="255"/>
      <c r="C413" s="68">
        <v>0</v>
      </c>
      <c r="D413" s="141">
        <v>1997</v>
      </c>
      <c r="E413" s="77">
        <v>48</v>
      </c>
      <c r="F413" s="59">
        <v>10561425</v>
      </c>
      <c r="G413" s="59">
        <v>5193751</v>
      </c>
      <c r="H413" s="179">
        <f t="shared" si="206"/>
        <v>0.96759806948037452</v>
      </c>
      <c r="I413" s="59">
        <f t="shared" si="203"/>
        <v>5367674</v>
      </c>
      <c r="J413" s="59"/>
      <c r="K413" s="59">
        <f t="shared" si="197"/>
        <v>5367674</v>
      </c>
      <c r="L413" s="59">
        <f t="shared" si="198"/>
        <v>2613.2784810126582</v>
      </c>
      <c r="M413" s="59"/>
      <c r="N413" s="59"/>
      <c r="O413" s="59">
        <v>453025</v>
      </c>
      <c r="P413" s="13">
        <f t="shared" si="199"/>
        <v>8.4398754469813181E-2</v>
      </c>
      <c r="Q413" s="59">
        <v>514471</v>
      </c>
      <c r="R413" s="79">
        <f t="shared" si="200"/>
        <v>9.5846170985793844E-2</v>
      </c>
      <c r="S413" s="73">
        <f t="shared" si="215"/>
        <v>681457</v>
      </c>
      <c r="T413" s="281">
        <f t="shared" si="204"/>
        <v>331.77069133398248</v>
      </c>
      <c r="U413" s="281"/>
      <c r="V413" s="131">
        <f t="shared" si="201"/>
        <v>0.12695573538929525</v>
      </c>
      <c r="W413" s="54"/>
      <c r="X413" s="59">
        <v>0</v>
      </c>
      <c r="Y413" s="59">
        <v>0</v>
      </c>
      <c r="Z413" s="59">
        <v>0</v>
      </c>
      <c r="AA413" s="59">
        <v>0</v>
      </c>
      <c r="AB413" s="59">
        <v>0</v>
      </c>
      <c r="AC413" s="59">
        <v>0</v>
      </c>
      <c r="AD413" s="59">
        <v>0</v>
      </c>
      <c r="AE413" s="59">
        <v>0</v>
      </c>
      <c r="AF413" s="59">
        <v>193476</v>
      </c>
      <c r="AG413" s="59">
        <v>83650</v>
      </c>
      <c r="AH413" s="59">
        <v>3263892</v>
      </c>
      <c r="AI413" s="59">
        <v>0</v>
      </c>
      <c r="AJ413" s="59">
        <v>6404</v>
      </c>
      <c r="AK413" s="59">
        <v>1911239</v>
      </c>
      <c r="AL413" s="59">
        <v>7297533</v>
      </c>
      <c r="AM413" s="59">
        <v>0</v>
      </c>
      <c r="AN413" s="59">
        <v>0</v>
      </c>
      <c r="AO413" s="59">
        <v>0</v>
      </c>
      <c r="AP413" s="59">
        <v>0</v>
      </c>
      <c r="AQ413" s="59">
        <v>228615</v>
      </c>
      <c r="AR413" s="59">
        <v>700144</v>
      </c>
      <c r="AS413" s="59">
        <v>494813</v>
      </c>
      <c r="AT413" s="59">
        <v>26334</v>
      </c>
      <c r="AU413" s="59">
        <v>74046</v>
      </c>
      <c r="AV413" s="80">
        <v>0</v>
      </c>
      <c r="AW413" s="79">
        <f t="shared" si="202"/>
        <v>0</v>
      </c>
      <c r="AX413" s="59">
        <v>0</v>
      </c>
      <c r="AY413" s="59">
        <v>0</v>
      </c>
      <c r="AZ413" s="59">
        <v>0</v>
      </c>
      <c r="BA413" s="59">
        <v>0</v>
      </c>
      <c r="BB413" s="59">
        <v>0</v>
      </c>
      <c r="BC413" s="59">
        <v>0</v>
      </c>
      <c r="BD413" s="59">
        <v>0</v>
      </c>
      <c r="BE413" s="59">
        <v>0</v>
      </c>
      <c r="BF413" s="59">
        <v>0</v>
      </c>
      <c r="BG413" s="59">
        <v>0</v>
      </c>
      <c r="BH413" s="59">
        <v>0</v>
      </c>
      <c r="BI413" s="59">
        <v>0</v>
      </c>
      <c r="BJ413" s="59">
        <v>0</v>
      </c>
      <c r="BK413" s="59">
        <v>0</v>
      </c>
      <c r="BL413" s="59">
        <v>0</v>
      </c>
      <c r="BM413" s="4">
        <v>1116332</v>
      </c>
      <c r="BN413" s="32">
        <f t="shared" si="180"/>
        <v>543.49172346640705</v>
      </c>
      <c r="BO413" s="281"/>
      <c r="BP413" s="4">
        <v>-28076974</v>
      </c>
      <c r="BQ413" s="4">
        <v>38735080</v>
      </c>
      <c r="BR413" s="4">
        <v>11774437</v>
      </c>
      <c r="BS413" s="4">
        <v>713.98999000000003</v>
      </c>
      <c r="BT413" s="4">
        <v>2054</v>
      </c>
      <c r="BV413" s="175">
        <f t="shared" si="205"/>
        <v>-1.1943269616969743</v>
      </c>
    </row>
    <row r="414" spans="1:74" x14ac:dyDescent="0.25">
      <c r="A414" s="96" t="s">
        <v>167</v>
      </c>
      <c r="B414" s="255"/>
      <c r="C414" s="68">
        <v>0</v>
      </c>
      <c r="D414" s="141">
        <v>1998</v>
      </c>
      <c r="E414" s="77">
        <v>48</v>
      </c>
      <c r="F414" s="59">
        <v>12090908</v>
      </c>
      <c r="G414" s="59">
        <v>4927634</v>
      </c>
      <c r="H414" s="179">
        <f t="shared" si="206"/>
        <v>0.68790248704712398</v>
      </c>
      <c r="I414" s="59">
        <f t="shared" si="203"/>
        <v>7163274</v>
      </c>
      <c r="J414" s="59"/>
      <c r="K414" s="59">
        <f t="shared" si="197"/>
        <v>7163274</v>
      </c>
      <c r="L414" s="59">
        <f t="shared" si="198"/>
        <v>3487.475170399221</v>
      </c>
      <c r="M414" s="59"/>
      <c r="N414" s="59"/>
      <c r="O414" s="59">
        <v>432653</v>
      </c>
      <c r="P414" s="13">
        <f t="shared" si="199"/>
        <v>6.0398778547351394E-2</v>
      </c>
      <c r="Q414" s="59">
        <v>480867</v>
      </c>
      <c r="R414" s="79">
        <f t="shared" si="200"/>
        <v>6.7129499723171282E-2</v>
      </c>
      <c r="S414" s="73">
        <f t="shared" si="215"/>
        <v>812036</v>
      </c>
      <c r="T414" s="281">
        <f t="shared" si="204"/>
        <v>395.34371957156765</v>
      </c>
      <c r="U414" s="281"/>
      <c r="V414" s="131">
        <f t="shared" si="201"/>
        <v>0.11336101341369882</v>
      </c>
      <c r="W414" s="54"/>
      <c r="X414" s="59">
        <v>0</v>
      </c>
      <c r="Y414" s="59">
        <v>0</v>
      </c>
      <c r="Z414" s="59">
        <v>0</v>
      </c>
      <c r="AA414" s="59">
        <v>0</v>
      </c>
      <c r="AB414" s="59">
        <v>0</v>
      </c>
      <c r="AC414" s="59">
        <v>0</v>
      </c>
      <c r="AD414" s="59">
        <v>0</v>
      </c>
      <c r="AE414" s="59">
        <v>0</v>
      </c>
      <c r="AF414" s="59">
        <v>170530</v>
      </c>
      <c r="AG414" s="59">
        <v>126080</v>
      </c>
      <c r="AH414" s="59">
        <v>4824930</v>
      </c>
      <c r="AI414" s="59">
        <v>0</v>
      </c>
      <c r="AJ414" s="59">
        <v>86564</v>
      </c>
      <c r="AK414" s="59">
        <v>3350992</v>
      </c>
      <c r="AL414" s="59">
        <v>7265978</v>
      </c>
      <c r="AM414" s="59">
        <v>0</v>
      </c>
      <c r="AN414" s="59">
        <v>0</v>
      </c>
      <c r="AO414" s="59">
        <v>0</v>
      </c>
      <c r="AP414" s="59">
        <v>0</v>
      </c>
      <c r="AQ414" s="59">
        <v>291602</v>
      </c>
      <c r="AR414" s="59">
        <v>821932</v>
      </c>
      <c r="AS414" s="59">
        <v>475175</v>
      </c>
      <c r="AT414" s="59">
        <v>64092</v>
      </c>
      <c r="AU414" s="59">
        <v>50751</v>
      </c>
      <c r="AV414" s="80">
        <v>0</v>
      </c>
      <c r="AW414" s="79">
        <f t="shared" si="202"/>
        <v>0</v>
      </c>
      <c r="AX414" s="59">
        <v>0</v>
      </c>
      <c r="AY414" s="59">
        <v>0</v>
      </c>
      <c r="AZ414" s="59">
        <v>0</v>
      </c>
      <c r="BA414" s="59">
        <v>0</v>
      </c>
      <c r="BB414" s="59">
        <v>0</v>
      </c>
      <c r="BC414" s="59">
        <v>0</v>
      </c>
      <c r="BD414" s="59">
        <v>0</v>
      </c>
      <c r="BE414" s="59">
        <v>0</v>
      </c>
      <c r="BF414" s="59">
        <v>0</v>
      </c>
      <c r="BG414" s="59">
        <v>0</v>
      </c>
      <c r="BH414" s="59">
        <v>0</v>
      </c>
      <c r="BI414" s="59">
        <v>0</v>
      </c>
      <c r="BJ414" s="59">
        <v>0</v>
      </c>
      <c r="BK414" s="59">
        <v>0</v>
      </c>
      <c r="BL414" s="59">
        <v>0</v>
      </c>
      <c r="BM414" s="4">
        <v>1169075</v>
      </c>
      <c r="BN414" s="32">
        <f t="shared" si="180"/>
        <v>569.16991236611489</v>
      </c>
      <c r="BO414" s="281"/>
      <c r="BP414" s="4">
        <v>-21544098</v>
      </c>
      <c r="BQ414" s="4">
        <v>85647448</v>
      </c>
      <c r="BR414" s="4">
        <v>65272424</v>
      </c>
      <c r="BS414" s="4">
        <v>686.42498999999998</v>
      </c>
      <c r="BT414" s="4">
        <v>2054</v>
      </c>
      <c r="BV414" s="175">
        <f t="shared" si="205"/>
        <v>-1.2140129555868677</v>
      </c>
    </row>
    <row r="415" spans="1:74" x14ac:dyDescent="0.25">
      <c r="A415" s="96" t="s">
        <v>167</v>
      </c>
      <c r="B415" s="255"/>
      <c r="C415" s="68">
        <v>0</v>
      </c>
      <c r="D415" s="141">
        <v>1999</v>
      </c>
      <c r="E415" s="77">
        <v>48</v>
      </c>
      <c r="F415" s="59">
        <v>12169842</v>
      </c>
      <c r="G415" s="59">
        <v>4693856</v>
      </c>
      <c r="H415" s="179">
        <f t="shared" si="206"/>
        <v>0.62785778357530364</v>
      </c>
      <c r="I415" s="59">
        <f t="shared" si="203"/>
        <v>7475986</v>
      </c>
      <c r="J415" s="59"/>
      <c r="K415" s="59">
        <f t="shared" si="197"/>
        <v>7475986</v>
      </c>
      <c r="L415" s="59">
        <f t="shared" si="198"/>
        <v>3622.0862403100773</v>
      </c>
      <c r="M415" s="59"/>
      <c r="N415" s="59"/>
      <c r="O415" s="59">
        <v>367862</v>
      </c>
      <c r="P415" s="13">
        <f t="shared" si="199"/>
        <v>4.9205817132348832E-2</v>
      </c>
      <c r="Q415" s="59">
        <v>442724</v>
      </c>
      <c r="R415" s="79">
        <f t="shared" si="200"/>
        <v>5.921947954423671E-2</v>
      </c>
      <c r="S415" s="73">
        <f t="shared" si="215"/>
        <v>845474</v>
      </c>
      <c r="T415" s="281">
        <f t="shared" si="204"/>
        <v>409.62887596899225</v>
      </c>
      <c r="U415" s="281"/>
      <c r="V415" s="131">
        <f t="shared" si="201"/>
        <v>0.11309197208234473</v>
      </c>
      <c r="W415" s="54"/>
      <c r="X415" s="59">
        <v>0</v>
      </c>
      <c r="Y415" s="59">
        <v>0</v>
      </c>
      <c r="Z415" s="59">
        <v>0</v>
      </c>
      <c r="AA415" s="59">
        <v>0</v>
      </c>
      <c r="AB415" s="59">
        <v>0</v>
      </c>
      <c r="AC415" s="59">
        <v>0</v>
      </c>
      <c r="AD415" s="59">
        <v>0</v>
      </c>
      <c r="AE415" s="59">
        <v>0</v>
      </c>
      <c r="AF415" s="59">
        <v>224141</v>
      </c>
      <c r="AG415" s="59">
        <v>109905</v>
      </c>
      <c r="AH415" s="59">
        <v>5151052</v>
      </c>
      <c r="AI415" s="59">
        <v>0</v>
      </c>
      <c r="AJ415" s="59">
        <v>83</v>
      </c>
      <c r="AK415" s="59">
        <v>3452356</v>
      </c>
      <c r="AL415" s="59">
        <v>7018790</v>
      </c>
      <c r="AM415" s="59">
        <v>0</v>
      </c>
      <c r="AN415" s="59">
        <v>0</v>
      </c>
      <c r="AO415" s="59">
        <v>0</v>
      </c>
      <c r="AP415" s="59">
        <v>0</v>
      </c>
      <c r="AQ415" s="59">
        <v>308542</v>
      </c>
      <c r="AR415" s="59">
        <v>633959</v>
      </c>
      <c r="AS415" s="59">
        <v>930195</v>
      </c>
      <c r="AT415" s="59">
        <v>136108</v>
      </c>
      <c r="AU415" s="59">
        <v>24637</v>
      </c>
      <c r="AV415" s="80">
        <v>0</v>
      </c>
      <c r="AW415" s="79">
        <f t="shared" si="202"/>
        <v>0</v>
      </c>
      <c r="AX415" s="59">
        <v>0</v>
      </c>
      <c r="AY415" s="59">
        <v>0</v>
      </c>
      <c r="AZ415" s="59">
        <v>0</v>
      </c>
      <c r="BA415" s="59">
        <v>0</v>
      </c>
      <c r="BB415" s="59">
        <v>0</v>
      </c>
      <c r="BC415" s="59">
        <v>0</v>
      </c>
      <c r="BD415" s="59">
        <v>0</v>
      </c>
      <c r="BE415" s="59">
        <v>0</v>
      </c>
      <c r="BF415" s="59">
        <v>0</v>
      </c>
      <c r="BG415" s="59">
        <v>0</v>
      </c>
      <c r="BH415" s="59">
        <v>0</v>
      </c>
      <c r="BI415" s="59">
        <v>0</v>
      </c>
      <c r="BJ415" s="59">
        <v>0</v>
      </c>
      <c r="BK415" s="59">
        <v>0</v>
      </c>
      <c r="BL415" s="59">
        <v>0</v>
      </c>
      <c r="BM415" s="4">
        <v>1140025</v>
      </c>
      <c r="BN415" s="32">
        <f t="shared" si="180"/>
        <v>552.33769379844966</v>
      </c>
      <c r="BO415" s="281"/>
      <c r="BP415" s="4">
        <v>11584988</v>
      </c>
      <c r="BQ415" s="4">
        <v>58102112</v>
      </c>
      <c r="BR415" s="4">
        <v>70827128</v>
      </c>
      <c r="BS415" s="4">
        <v>658.85999000000004</v>
      </c>
      <c r="BT415" s="4">
        <v>2064</v>
      </c>
      <c r="BV415" s="175">
        <f t="shared" si="205"/>
        <v>-1.2320775381272595</v>
      </c>
    </row>
    <row r="416" spans="1:74" x14ac:dyDescent="0.25">
      <c r="A416" s="76" t="s">
        <v>167</v>
      </c>
      <c r="B416" s="255"/>
      <c r="C416" s="68">
        <v>0</v>
      </c>
      <c r="D416" s="141">
        <v>2000</v>
      </c>
      <c r="E416" s="77">
        <v>48</v>
      </c>
      <c r="F416" s="59">
        <v>12461533</v>
      </c>
      <c r="G416" s="59">
        <v>8476081</v>
      </c>
      <c r="H416" s="179">
        <f t="shared" si="206"/>
        <v>2.1267552588765342</v>
      </c>
      <c r="I416" s="59">
        <f t="shared" si="203"/>
        <v>3985452</v>
      </c>
      <c r="J416" s="59"/>
      <c r="K416" s="59">
        <f t="shared" si="197"/>
        <v>3985452</v>
      </c>
      <c r="L416" s="59">
        <f t="shared" si="198"/>
        <v>1930.9360465116279</v>
      </c>
      <c r="M416" s="59"/>
      <c r="N416" s="59"/>
      <c r="O416" s="59">
        <v>512416</v>
      </c>
      <c r="P416" s="13">
        <f t="shared" si="199"/>
        <v>0.12857161496362268</v>
      </c>
      <c r="Q416" s="59">
        <v>378064</v>
      </c>
      <c r="R416" s="79">
        <f t="shared" si="200"/>
        <v>9.4861009491520668E-2</v>
      </c>
      <c r="S416" s="73">
        <f t="shared" si="215"/>
        <v>470521</v>
      </c>
      <c r="T416" s="281">
        <f t="shared" si="204"/>
        <v>227.96560077519379</v>
      </c>
      <c r="U416" s="281"/>
      <c r="V416" s="131">
        <f t="shared" si="201"/>
        <v>0.11805963288480202</v>
      </c>
      <c r="W416" s="54"/>
      <c r="X416" s="59">
        <v>0</v>
      </c>
      <c r="Y416" s="59">
        <v>0</v>
      </c>
      <c r="Z416" s="59">
        <v>0</v>
      </c>
      <c r="AA416" s="59">
        <v>0</v>
      </c>
      <c r="AB416" s="59">
        <v>0</v>
      </c>
      <c r="AC416" s="59">
        <v>0</v>
      </c>
      <c r="AD416" s="59">
        <v>0</v>
      </c>
      <c r="AE416" s="59">
        <v>0</v>
      </c>
      <c r="AF416" s="59">
        <v>185459</v>
      </c>
      <c r="AG416" s="59">
        <v>65349</v>
      </c>
      <c r="AH416" s="59">
        <v>1966795</v>
      </c>
      <c r="AI416" s="59">
        <v>388</v>
      </c>
      <c r="AJ416" s="59">
        <v>53024</v>
      </c>
      <c r="AK416" s="59">
        <v>1197393</v>
      </c>
      <c r="AL416" s="59">
        <v>10494738</v>
      </c>
      <c r="AM416" s="59">
        <v>0</v>
      </c>
      <c r="AN416" s="59">
        <v>0</v>
      </c>
      <c r="AO416" s="59">
        <v>0</v>
      </c>
      <c r="AP416" s="59">
        <v>0</v>
      </c>
      <c r="AQ416" s="59">
        <v>285200</v>
      </c>
      <c r="AR416" s="59">
        <v>697941</v>
      </c>
      <c r="AS416" s="59">
        <v>-18384</v>
      </c>
      <c r="AT416" s="59">
        <v>133973</v>
      </c>
      <c r="AU416" s="59">
        <v>24108</v>
      </c>
      <c r="AV416" s="80">
        <v>0</v>
      </c>
      <c r="AW416" s="79">
        <f t="shared" si="202"/>
        <v>0</v>
      </c>
      <c r="AX416" s="59">
        <v>0</v>
      </c>
      <c r="AY416" s="59">
        <v>0</v>
      </c>
      <c r="AZ416" s="59">
        <v>0</v>
      </c>
      <c r="BA416" s="59">
        <v>0</v>
      </c>
      <c r="BB416" s="59">
        <v>0</v>
      </c>
      <c r="BC416" s="59">
        <v>0</v>
      </c>
      <c r="BD416" s="59">
        <v>0</v>
      </c>
      <c r="BE416" s="59">
        <v>0</v>
      </c>
      <c r="BF416" s="59">
        <v>0</v>
      </c>
      <c r="BG416" s="59">
        <v>0</v>
      </c>
      <c r="BH416" s="59">
        <v>0</v>
      </c>
      <c r="BI416" s="59">
        <v>0</v>
      </c>
      <c r="BJ416" s="59">
        <v>0</v>
      </c>
      <c r="BK416" s="59">
        <v>0</v>
      </c>
      <c r="BL416" s="59">
        <v>0</v>
      </c>
      <c r="BM416" s="139">
        <v>220930</v>
      </c>
      <c r="BN416" s="32">
        <f t="shared" si="180"/>
        <v>107.03972868217055</v>
      </c>
      <c r="BO416" s="281"/>
      <c r="BP416" s="4">
        <v>-731314</v>
      </c>
      <c r="BQ416" s="4">
        <v>294818432</v>
      </c>
      <c r="BR416" s="4">
        <v>294308064</v>
      </c>
      <c r="BS416" s="4">
        <v>672.12</v>
      </c>
      <c r="BT416" s="4">
        <v>2064</v>
      </c>
      <c r="BV416" s="175">
        <f t="shared" si="205"/>
        <v>-1.2221146169523616</v>
      </c>
    </row>
    <row r="417" spans="1:74" x14ac:dyDescent="0.25">
      <c r="A417" s="76" t="s">
        <v>167</v>
      </c>
      <c r="B417" s="255"/>
      <c r="C417" s="68">
        <v>0</v>
      </c>
      <c r="D417" s="141">
        <v>2001</v>
      </c>
      <c r="E417" s="77">
        <v>48</v>
      </c>
      <c r="F417" s="59">
        <v>13160960</v>
      </c>
      <c r="G417" s="59">
        <v>9526839</v>
      </c>
      <c r="H417" s="179">
        <f t="shared" si="206"/>
        <v>2.6214974680259684</v>
      </c>
      <c r="I417" s="59">
        <f t="shared" si="203"/>
        <v>3634121</v>
      </c>
      <c r="J417" s="59"/>
      <c r="K417" s="59">
        <f t="shared" si="197"/>
        <v>3634121</v>
      </c>
      <c r="L417" s="59">
        <f t="shared" si="198"/>
        <v>1760.7175387596899</v>
      </c>
      <c r="M417" s="59"/>
      <c r="N417" s="59"/>
      <c r="O417" s="59">
        <v>-24841</v>
      </c>
      <c r="P417" s="13">
        <f t="shared" si="199"/>
        <v>-6.8354906179513564E-3</v>
      </c>
      <c r="Q417" s="59">
        <v>9828</v>
      </c>
      <c r="R417" s="79">
        <f t="shared" si="200"/>
        <v>2.7043678512630701E-3</v>
      </c>
      <c r="S417" s="73">
        <f t="shared" si="215"/>
        <v>-167442</v>
      </c>
      <c r="T417" s="281">
        <f t="shared" si="204"/>
        <v>-81.125</v>
      </c>
      <c r="U417" s="281"/>
      <c r="V417" s="131">
        <f t="shared" si="201"/>
        <v>-4.6074965583149267E-2</v>
      </c>
      <c r="W417" s="54"/>
      <c r="X417" s="59">
        <v>0</v>
      </c>
      <c r="Y417" s="59">
        <v>0</v>
      </c>
      <c r="Z417" s="59">
        <v>0</v>
      </c>
      <c r="AA417" s="59">
        <v>0</v>
      </c>
      <c r="AB417" s="59">
        <v>0</v>
      </c>
      <c r="AC417" s="59">
        <v>0</v>
      </c>
      <c r="AD417" s="59">
        <v>0</v>
      </c>
      <c r="AE417" s="59">
        <v>0</v>
      </c>
      <c r="AF417" s="59">
        <v>1036271</v>
      </c>
      <c r="AG417" s="59">
        <v>36532</v>
      </c>
      <c r="AH417" s="59">
        <v>2136062</v>
      </c>
      <c r="AI417" s="59">
        <v>335</v>
      </c>
      <c r="AJ417" s="59">
        <v>74632</v>
      </c>
      <c r="AK417" s="59">
        <v>1438860</v>
      </c>
      <c r="AL417" s="59">
        <v>11024898</v>
      </c>
      <c r="AM417" s="59">
        <v>0</v>
      </c>
      <c r="AN417" s="59">
        <v>0</v>
      </c>
      <c r="AO417" s="59">
        <v>0</v>
      </c>
      <c r="AP417" s="59">
        <v>0</v>
      </c>
      <c r="AQ417" s="59">
        <v>176413</v>
      </c>
      <c r="AR417" s="59">
        <v>614655</v>
      </c>
      <c r="AS417" s="59">
        <v>36470</v>
      </c>
      <c r="AT417" s="59">
        <v>393198</v>
      </c>
      <c r="AU417" s="59">
        <v>9210</v>
      </c>
      <c r="AV417" s="80">
        <v>0</v>
      </c>
      <c r="AW417" s="79">
        <f t="shared" si="202"/>
        <v>0</v>
      </c>
      <c r="AX417" s="59">
        <v>0</v>
      </c>
      <c r="AY417" s="59">
        <v>0</v>
      </c>
      <c r="AZ417" s="59">
        <v>0</v>
      </c>
      <c r="BA417" s="59">
        <v>0</v>
      </c>
      <c r="BB417" s="59">
        <v>0</v>
      </c>
      <c r="BC417" s="59">
        <v>0</v>
      </c>
      <c r="BD417" s="59">
        <v>0</v>
      </c>
      <c r="BE417" s="59">
        <v>0</v>
      </c>
      <c r="BF417" s="59">
        <v>0</v>
      </c>
      <c r="BG417" s="59">
        <v>0</v>
      </c>
      <c r="BH417" s="59">
        <v>0</v>
      </c>
      <c r="BI417" s="59">
        <v>0</v>
      </c>
      <c r="BJ417" s="59">
        <v>0</v>
      </c>
      <c r="BK417" s="59">
        <v>0</v>
      </c>
      <c r="BL417" s="59">
        <v>0</v>
      </c>
      <c r="BM417" s="139">
        <v>177</v>
      </c>
      <c r="BN417" s="32">
        <f t="shared" si="180"/>
        <v>8.5755813953488372E-2</v>
      </c>
      <c r="BO417" s="281"/>
      <c r="BP417" s="4">
        <v>0</v>
      </c>
      <c r="BQ417" s="4">
        <v>414308800</v>
      </c>
      <c r="BR417" s="4">
        <v>414308960</v>
      </c>
      <c r="BS417" s="4">
        <v>671.28003000000001</v>
      </c>
      <c r="BT417" s="4">
        <v>2064</v>
      </c>
      <c r="BV417" s="175">
        <f t="shared" si="205"/>
        <v>-1.2227398738309556</v>
      </c>
    </row>
    <row r="418" spans="1:74" x14ac:dyDescent="0.25">
      <c r="A418" s="76" t="s">
        <v>167</v>
      </c>
      <c r="B418" s="255"/>
      <c r="C418" s="68">
        <v>0</v>
      </c>
      <c r="D418" s="141">
        <v>2002</v>
      </c>
      <c r="E418" s="77">
        <v>48</v>
      </c>
      <c r="F418" s="59">
        <v>12687647</v>
      </c>
      <c r="G418" s="59">
        <v>9517904</v>
      </c>
      <c r="H418" s="179">
        <f t="shared" si="206"/>
        <v>3.0027368149405174</v>
      </c>
      <c r="I418" s="59">
        <f t="shared" si="203"/>
        <v>3169743</v>
      </c>
      <c r="J418" s="59"/>
      <c r="K418" s="59">
        <f t="shared" si="197"/>
        <v>3169743</v>
      </c>
      <c r="L418" s="59">
        <f t="shared" si="198"/>
        <v>1535.7281976744187</v>
      </c>
      <c r="M418" s="59"/>
      <c r="N418" s="59"/>
      <c r="O418" s="59">
        <v>6181</v>
      </c>
      <c r="P418" s="13">
        <f t="shared" si="199"/>
        <v>1.9500003628054388E-3</v>
      </c>
      <c r="Q418" s="59">
        <v>0</v>
      </c>
      <c r="R418" s="79">
        <f t="shared" si="200"/>
        <v>0</v>
      </c>
      <c r="S418" s="73">
        <f t="shared" si="215"/>
        <v>-131971</v>
      </c>
      <c r="T418" s="281">
        <f t="shared" si="204"/>
        <v>-63.939437984496124</v>
      </c>
      <c r="U418" s="281"/>
      <c r="V418" s="131">
        <f t="shared" si="201"/>
        <v>-4.1634605707781359E-2</v>
      </c>
      <c r="W418" s="54"/>
      <c r="X418" s="59">
        <v>0</v>
      </c>
      <c r="Y418" s="59">
        <v>0</v>
      </c>
      <c r="Z418" s="59">
        <v>0</v>
      </c>
      <c r="AA418" s="59">
        <v>0</v>
      </c>
      <c r="AB418" s="59">
        <v>0</v>
      </c>
      <c r="AC418" s="59">
        <v>0</v>
      </c>
      <c r="AD418" s="59">
        <v>0</v>
      </c>
      <c r="AE418" s="59">
        <v>0</v>
      </c>
      <c r="AF418" s="59">
        <v>1097313</v>
      </c>
      <c r="AG418" s="59">
        <v>157830</v>
      </c>
      <c r="AH418" s="59">
        <v>1901575</v>
      </c>
      <c r="AI418" s="59">
        <v>0</v>
      </c>
      <c r="AJ418" s="59">
        <v>99376</v>
      </c>
      <c r="AK418" s="59">
        <v>1164834</v>
      </c>
      <c r="AL418" s="59">
        <v>10786072</v>
      </c>
      <c r="AM418" s="59">
        <v>0</v>
      </c>
      <c r="AN418" s="59">
        <v>0</v>
      </c>
      <c r="AO418" s="59">
        <v>0</v>
      </c>
      <c r="AP418" s="59">
        <v>0</v>
      </c>
      <c r="AQ418" s="59">
        <v>160267</v>
      </c>
      <c r="AR418" s="59">
        <v>492634</v>
      </c>
      <c r="AS418" s="59">
        <v>86260</v>
      </c>
      <c r="AT418" s="59">
        <v>37002</v>
      </c>
      <c r="AU418" s="59">
        <v>17</v>
      </c>
      <c r="AV418" s="80">
        <v>0</v>
      </c>
      <c r="AW418" s="79">
        <f t="shared" si="202"/>
        <v>0</v>
      </c>
      <c r="AX418" s="59">
        <v>0</v>
      </c>
      <c r="AY418" s="59">
        <v>0</v>
      </c>
      <c r="AZ418" s="59">
        <v>0</v>
      </c>
      <c r="BA418" s="59">
        <v>0</v>
      </c>
      <c r="BB418" s="59">
        <v>0</v>
      </c>
      <c r="BC418" s="59">
        <v>0</v>
      </c>
      <c r="BD418" s="59">
        <v>0</v>
      </c>
      <c r="BE418" s="59">
        <v>0</v>
      </c>
      <c r="BF418" s="59">
        <v>0</v>
      </c>
      <c r="BG418" s="59">
        <v>0</v>
      </c>
      <c r="BH418" s="59">
        <v>0</v>
      </c>
      <c r="BI418" s="59">
        <v>0</v>
      </c>
      <c r="BJ418" s="59">
        <v>0</v>
      </c>
      <c r="BK418" s="59">
        <v>0</v>
      </c>
      <c r="BL418" s="59">
        <v>0</v>
      </c>
      <c r="BM418" s="139">
        <v>0</v>
      </c>
      <c r="BN418" s="32">
        <f t="shared" si="180"/>
        <v>0</v>
      </c>
      <c r="BO418" s="281"/>
      <c r="BP418" s="4">
        <v>0</v>
      </c>
      <c r="BQ418" s="4">
        <v>428077472</v>
      </c>
      <c r="BR418" s="4">
        <v>428077472</v>
      </c>
      <c r="BS418" s="4">
        <v>672.04998999999998</v>
      </c>
      <c r="BT418" s="4">
        <v>2064</v>
      </c>
      <c r="BV418" s="175">
        <f t="shared" si="205"/>
        <v>-1.2221667011385762</v>
      </c>
    </row>
    <row r="419" spans="1:74" x14ac:dyDescent="0.25">
      <c r="A419" s="76" t="s">
        <v>167</v>
      </c>
      <c r="B419" s="255"/>
      <c r="C419" s="68">
        <v>0</v>
      </c>
      <c r="D419" s="141">
        <v>2003</v>
      </c>
      <c r="E419" s="77">
        <v>48</v>
      </c>
      <c r="F419" s="59">
        <v>12007074</v>
      </c>
      <c r="G419" s="59">
        <v>9467487</v>
      </c>
      <c r="H419" s="179">
        <f t="shared" si="206"/>
        <v>3.7279632475674194</v>
      </c>
      <c r="I419" s="59">
        <f t="shared" si="203"/>
        <v>2539587</v>
      </c>
      <c r="J419" s="59"/>
      <c r="K419" s="59">
        <f t="shared" si="197"/>
        <v>2539587</v>
      </c>
      <c r="L419" s="59">
        <f t="shared" si="198"/>
        <v>1197.9183962264151</v>
      </c>
      <c r="M419" s="59"/>
      <c r="N419" s="59"/>
      <c r="O419" s="59">
        <v>1372</v>
      </c>
      <c r="P419" s="13">
        <f t="shared" si="199"/>
        <v>5.402453233537579E-4</v>
      </c>
      <c r="Q419" s="59">
        <v>0</v>
      </c>
      <c r="R419" s="79">
        <f t="shared" si="200"/>
        <v>0</v>
      </c>
      <c r="S419" s="73">
        <f t="shared" si="215"/>
        <v>-184241</v>
      </c>
      <c r="T419" s="281">
        <f t="shared" si="204"/>
        <v>-86.906132075471703</v>
      </c>
      <c r="U419" s="281"/>
      <c r="V419" s="131">
        <f t="shared" si="201"/>
        <v>-7.2547622900889008E-2</v>
      </c>
      <c r="W419" s="54"/>
      <c r="X419" s="59">
        <v>0</v>
      </c>
      <c r="Y419" s="59">
        <v>0</v>
      </c>
      <c r="Z419" s="59">
        <v>0</v>
      </c>
      <c r="AA419" s="59">
        <v>0</v>
      </c>
      <c r="AB419" s="59">
        <v>0</v>
      </c>
      <c r="AC419" s="59">
        <v>0</v>
      </c>
      <c r="AD419" s="59">
        <v>0</v>
      </c>
      <c r="AE419" s="59">
        <v>0</v>
      </c>
      <c r="AF419" s="59">
        <v>844935</v>
      </c>
      <c r="AG419" s="59">
        <v>204389</v>
      </c>
      <c r="AH419" s="59">
        <v>1554883</v>
      </c>
      <c r="AI419" s="59">
        <v>0</v>
      </c>
      <c r="AJ419" s="59">
        <v>74367</v>
      </c>
      <c r="AK419" s="59">
        <v>810370</v>
      </c>
      <c r="AL419" s="59">
        <v>10452191</v>
      </c>
      <c r="AM419" s="59">
        <v>0</v>
      </c>
      <c r="AN419" s="59">
        <v>0</v>
      </c>
      <c r="AO419" s="59">
        <v>0</v>
      </c>
      <c r="AP419" s="59">
        <v>0</v>
      </c>
      <c r="AQ419" s="59">
        <v>214607</v>
      </c>
      <c r="AR419" s="59">
        <v>529116</v>
      </c>
      <c r="AS419" s="59">
        <v>11008</v>
      </c>
      <c r="AT419" s="59">
        <v>33664</v>
      </c>
      <c r="AU419" s="59">
        <v>0</v>
      </c>
      <c r="AV419" s="80">
        <v>0</v>
      </c>
      <c r="AW419" s="79">
        <f t="shared" si="202"/>
        <v>0</v>
      </c>
      <c r="AX419" s="59">
        <v>0</v>
      </c>
      <c r="AY419" s="59">
        <v>0</v>
      </c>
      <c r="AZ419" s="59">
        <v>0</v>
      </c>
      <c r="BA419" s="59">
        <v>0</v>
      </c>
      <c r="BB419" s="59">
        <v>0</v>
      </c>
      <c r="BC419" s="59">
        <v>0</v>
      </c>
      <c r="BD419" s="59">
        <v>0</v>
      </c>
      <c r="BE419" s="59">
        <v>0</v>
      </c>
      <c r="BF419" s="59">
        <v>0</v>
      </c>
      <c r="BG419" s="59">
        <v>0</v>
      </c>
      <c r="BH419" s="59">
        <v>0</v>
      </c>
      <c r="BI419" s="59">
        <v>0</v>
      </c>
      <c r="BJ419" s="59">
        <v>0</v>
      </c>
      <c r="BK419" s="59">
        <v>0</v>
      </c>
      <c r="BL419" s="59">
        <v>0</v>
      </c>
      <c r="BM419" s="139">
        <v>0</v>
      </c>
      <c r="BN419" s="32">
        <f t="shared" si="180"/>
        <v>0</v>
      </c>
      <c r="BO419" s="281"/>
      <c r="BP419" s="4">
        <v>0</v>
      </c>
      <c r="BQ419" s="4">
        <v>393676576</v>
      </c>
      <c r="BR419" s="4">
        <v>393676576</v>
      </c>
      <c r="BS419" s="4">
        <v>672.04998999999998</v>
      </c>
      <c r="BT419" s="4">
        <v>2120</v>
      </c>
      <c r="BV419" s="175">
        <f t="shared" si="205"/>
        <v>-1.2087815806062738</v>
      </c>
    </row>
    <row r="420" spans="1:74" x14ac:dyDescent="0.25">
      <c r="A420" s="76" t="s">
        <v>167</v>
      </c>
      <c r="B420" s="255"/>
      <c r="C420" s="68">
        <v>0</v>
      </c>
      <c r="D420" s="141">
        <v>2004</v>
      </c>
      <c r="E420" s="77">
        <v>48</v>
      </c>
      <c r="F420" s="59">
        <v>13142987</v>
      </c>
      <c r="G420" s="59">
        <v>9336066</v>
      </c>
      <c r="H420" s="179">
        <f t="shared" si="206"/>
        <v>2.4523928917884033</v>
      </c>
      <c r="I420" s="59">
        <f t="shared" si="203"/>
        <v>3806921</v>
      </c>
      <c r="J420" s="59"/>
      <c r="K420" s="59">
        <f t="shared" si="197"/>
        <v>3806921</v>
      </c>
      <c r="L420" s="59">
        <f t="shared" si="198"/>
        <v>1795.7174528301887</v>
      </c>
      <c r="M420" s="59"/>
      <c r="N420" s="59"/>
      <c r="O420" s="59">
        <v>24083</v>
      </c>
      <c r="P420" s="13">
        <f t="shared" si="199"/>
        <v>6.3261097354003403E-3</v>
      </c>
      <c r="Q420" s="59">
        <v>0</v>
      </c>
      <c r="R420" s="79">
        <f t="shared" si="200"/>
        <v>0</v>
      </c>
      <c r="S420" s="73">
        <f t="shared" si="215"/>
        <v>-187933</v>
      </c>
      <c r="T420" s="281">
        <f t="shared" si="204"/>
        <v>-88.647641509433967</v>
      </c>
      <c r="U420" s="281"/>
      <c r="V420" s="131">
        <f t="shared" si="201"/>
        <v>-4.936614129896575E-2</v>
      </c>
      <c r="W420" s="54"/>
      <c r="X420" s="59">
        <v>0</v>
      </c>
      <c r="Y420" s="59">
        <v>0</v>
      </c>
      <c r="Z420" s="59">
        <v>0</v>
      </c>
      <c r="AA420" s="59">
        <v>0</v>
      </c>
      <c r="AB420" s="59">
        <v>0</v>
      </c>
      <c r="AC420" s="59">
        <v>0</v>
      </c>
      <c r="AD420" s="59">
        <v>0</v>
      </c>
      <c r="AE420" s="59">
        <v>0</v>
      </c>
      <c r="AF420" s="59">
        <v>1013380</v>
      </c>
      <c r="AG420" s="59">
        <v>227995</v>
      </c>
      <c r="AH420" s="59">
        <v>2591432</v>
      </c>
      <c r="AI420" s="59">
        <v>0</v>
      </c>
      <c r="AJ420" s="59">
        <v>240766</v>
      </c>
      <c r="AK420" s="59">
        <v>1593588</v>
      </c>
      <c r="AL420" s="59">
        <v>10551555</v>
      </c>
      <c r="AM420" s="59">
        <v>0</v>
      </c>
      <c r="AN420" s="59">
        <v>0</v>
      </c>
      <c r="AO420" s="59">
        <v>0</v>
      </c>
      <c r="AP420" s="59">
        <v>0</v>
      </c>
      <c r="AQ420" s="59">
        <v>85267</v>
      </c>
      <c r="AR420" s="59">
        <v>442133</v>
      </c>
      <c r="AS420" s="59">
        <v>327716</v>
      </c>
      <c r="AT420" s="59">
        <v>39926</v>
      </c>
      <c r="AU420" s="59">
        <v>0</v>
      </c>
      <c r="AV420" s="80">
        <v>0</v>
      </c>
      <c r="AW420" s="79">
        <f t="shared" si="202"/>
        <v>0</v>
      </c>
      <c r="AX420" s="59">
        <v>0</v>
      </c>
      <c r="AY420" s="59">
        <v>0</v>
      </c>
      <c r="AZ420" s="59">
        <v>0</v>
      </c>
      <c r="BA420" s="59">
        <v>0</v>
      </c>
      <c r="BB420" s="59">
        <v>0</v>
      </c>
      <c r="BC420" s="59">
        <v>0</v>
      </c>
      <c r="BD420" s="59">
        <v>0</v>
      </c>
      <c r="BE420" s="59">
        <v>0</v>
      </c>
      <c r="BF420" s="59">
        <v>0</v>
      </c>
      <c r="BG420" s="59">
        <v>0</v>
      </c>
      <c r="BH420" s="59">
        <v>0</v>
      </c>
      <c r="BI420" s="59">
        <v>0</v>
      </c>
      <c r="BJ420" s="59">
        <v>0</v>
      </c>
      <c r="BK420" s="59">
        <v>0</v>
      </c>
      <c r="BL420" s="59">
        <v>0</v>
      </c>
      <c r="BM420" s="139">
        <v>0</v>
      </c>
      <c r="BN420" s="32">
        <f t="shared" si="180"/>
        <v>0</v>
      </c>
      <c r="BO420" s="281"/>
      <c r="BP420" s="4">
        <v>0</v>
      </c>
      <c r="BQ420" s="4">
        <v>382121408</v>
      </c>
      <c r="BR420" s="4">
        <v>382121408</v>
      </c>
      <c r="BS420" s="4">
        <v>672.04998999999998</v>
      </c>
      <c r="BT420" s="4">
        <v>2120</v>
      </c>
      <c r="BV420" s="175">
        <f t="shared" si="205"/>
        <v>-1.2087815806062738</v>
      </c>
    </row>
    <row r="421" spans="1:74" x14ac:dyDescent="0.25">
      <c r="A421" s="76" t="s">
        <v>167</v>
      </c>
      <c r="B421" s="255" t="s">
        <v>152</v>
      </c>
      <c r="C421" s="76">
        <v>1</v>
      </c>
      <c r="D421" s="141">
        <v>2005</v>
      </c>
      <c r="E421" s="77">
        <v>48</v>
      </c>
      <c r="F421" s="59">
        <v>6967308</v>
      </c>
      <c r="G421" s="59">
        <v>-4752</v>
      </c>
      <c r="H421" s="179">
        <f t="shared" si="206"/>
        <v>-6.8157761120816519E-4</v>
      </c>
      <c r="I421" s="111">
        <f t="shared" si="203"/>
        <v>6972060</v>
      </c>
      <c r="J421" s="59"/>
      <c r="K421" s="59">
        <f t="shared" si="197"/>
        <v>6972060</v>
      </c>
      <c r="L421" s="59">
        <f t="shared" si="198"/>
        <v>3276.343984962406</v>
      </c>
      <c r="M421" s="59"/>
      <c r="N421" s="59"/>
      <c r="O421" s="82">
        <v>2796033</v>
      </c>
      <c r="P421" s="13">
        <f t="shared" si="199"/>
        <v>0.40103398421700331</v>
      </c>
      <c r="Q421" s="59">
        <v>0</v>
      </c>
      <c r="R421" s="79">
        <f t="shared" si="200"/>
        <v>0</v>
      </c>
      <c r="S421" s="73">
        <f t="shared" si="215"/>
        <v>152533</v>
      </c>
      <c r="T421" s="281">
        <f t="shared" si="204"/>
        <v>71.679041353383454</v>
      </c>
      <c r="U421" s="281"/>
      <c r="V421" s="131">
        <f t="shared" si="201"/>
        <v>2.1877752056063775E-2</v>
      </c>
      <c r="W421" s="54"/>
      <c r="X421" s="59">
        <v>0</v>
      </c>
      <c r="Y421" s="59">
        <v>0</v>
      </c>
      <c r="Z421" s="59">
        <v>0</v>
      </c>
      <c r="AA421" s="59">
        <v>0</v>
      </c>
      <c r="AB421" s="59">
        <v>0</v>
      </c>
      <c r="AC421" s="59">
        <v>0</v>
      </c>
      <c r="AD421" s="59">
        <v>0</v>
      </c>
      <c r="AE421" s="59">
        <v>0</v>
      </c>
      <c r="AF421" s="59">
        <v>1210820</v>
      </c>
      <c r="AG421" s="59">
        <v>201129</v>
      </c>
      <c r="AH421" s="59">
        <v>2641447</v>
      </c>
      <c r="AI421" s="59">
        <v>0</v>
      </c>
      <c r="AJ421" s="59">
        <v>27316</v>
      </c>
      <c r="AK421" s="59">
        <v>1314578</v>
      </c>
      <c r="AL421" s="59">
        <v>4325861</v>
      </c>
      <c r="AM421" s="59">
        <v>0</v>
      </c>
      <c r="AN421" s="59">
        <v>0</v>
      </c>
      <c r="AO421" s="59">
        <v>0</v>
      </c>
      <c r="AP421" s="59">
        <v>0</v>
      </c>
      <c r="AQ421" s="59">
        <v>88315</v>
      </c>
      <c r="AR421" s="59">
        <v>465778</v>
      </c>
      <c r="AS421" s="59">
        <v>630402</v>
      </c>
      <c r="AT421" s="59">
        <v>55596</v>
      </c>
      <c r="AU421" s="59">
        <v>29560</v>
      </c>
      <c r="AV421" s="80">
        <v>0</v>
      </c>
      <c r="AW421" s="79">
        <f t="shared" si="202"/>
        <v>0</v>
      </c>
      <c r="AX421" s="59">
        <v>0</v>
      </c>
      <c r="AY421" s="59">
        <v>0</v>
      </c>
      <c r="AZ421" s="59">
        <v>0</v>
      </c>
      <c r="BA421" s="59">
        <v>0</v>
      </c>
      <c r="BB421" s="59">
        <v>0</v>
      </c>
      <c r="BC421" s="59">
        <v>0</v>
      </c>
      <c r="BD421" s="59">
        <v>0</v>
      </c>
      <c r="BE421" s="59">
        <v>0</v>
      </c>
      <c r="BF421" s="59">
        <v>0</v>
      </c>
      <c r="BG421" s="59">
        <v>0</v>
      </c>
      <c r="BH421" s="59">
        <v>0</v>
      </c>
      <c r="BI421" s="59">
        <v>0</v>
      </c>
      <c r="BJ421" s="59">
        <v>0</v>
      </c>
      <c r="BK421" s="59">
        <v>0</v>
      </c>
      <c r="BL421" s="59">
        <v>0</v>
      </c>
      <c r="BM421" s="139">
        <v>0</v>
      </c>
      <c r="BN421" s="32">
        <f t="shared" ref="BN421:BN484" si="216">BM421/BT421</f>
        <v>0</v>
      </c>
      <c r="BO421" s="281"/>
      <c r="BP421" s="4">
        <v>0</v>
      </c>
      <c r="BQ421" s="4">
        <v>373970816</v>
      </c>
      <c r="BR421" s="4">
        <v>373970816</v>
      </c>
      <c r="BS421" s="4">
        <v>672.96996999999999</v>
      </c>
      <c r="BT421" s="4">
        <v>2128</v>
      </c>
      <c r="BV421" s="175">
        <f t="shared" si="205"/>
        <v>-1.20621434925238</v>
      </c>
    </row>
    <row r="422" spans="1:74" ht="17.25" customHeight="1" x14ac:dyDescent="0.25">
      <c r="A422" s="76" t="s">
        <v>167</v>
      </c>
      <c r="B422" s="255" t="s">
        <v>152</v>
      </c>
      <c r="C422" s="76">
        <v>1</v>
      </c>
      <c r="D422" s="142">
        <v>2006</v>
      </c>
      <c r="E422" s="77">
        <v>48</v>
      </c>
      <c r="F422" s="59">
        <v>7119844</v>
      </c>
      <c r="G422" s="59">
        <v>0</v>
      </c>
      <c r="H422" s="179">
        <f t="shared" ref="H422:H446" si="217">G422/I422</f>
        <v>0</v>
      </c>
      <c r="I422" s="111">
        <f t="shared" si="203"/>
        <v>7119844</v>
      </c>
      <c r="J422" s="59"/>
      <c r="K422" s="59">
        <f t="shared" si="197"/>
        <v>6674023</v>
      </c>
      <c r="L422" s="59">
        <f t="shared" si="198"/>
        <v>3136.2890037593984</v>
      </c>
      <c r="M422" s="59"/>
      <c r="N422" s="59"/>
      <c r="O422" s="82">
        <v>1205379</v>
      </c>
      <c r="P422" s="13">
        <f t="shared" si="199"/>
        <v>0.16929851272022253</v>
      </c>
      <c r="Q422" s="59">
        <v>0</v>
      </c>
      <c r="R422" s="79">
        <f t="shared" si="200"/>
        <v>0</v>
      </c>
      <c r="S422" s="73">
        <f t="shared" ref="S422:S430" si="218">SUM(W422:AE422)</f>
        <v>1264487</v>
      </c>
      <c r="T422" s="281">
        <f t="shared" si="204"/>
        <v>594.21381578947364</v>
      </c>
      <c r="U422" s="281"/>
      <c r="V422" s="131">
        <f t="shared" si="201"/>
        <v>0.18946398596468728</v>
      </c>
      <c r="W422" s="126">
        <v>0</v>
      </c>
      <c r="Y422" s="126">
        <v>114</v>
      </c>
      <c r="Z422" s="126">
        <v>25368</v>
      </c>
      <c r="AA422" s="126">
        <v>1179586</v>
      </c>
      <c r="AE422" s="126">
        <v>59419</v>
      </c>
      <c r="AF422" s="59">
        <v>1283170</v>
      </c>
      <c r="AG422" s="59">
        <v>231453</v>
      </c>
      <c r="AH422" s="59">
        <v>2973739</v>
      </c>
      <c r="AI422" s="59">
        <v>0</v>
      </c>
      <c r="AJ422" s="59">
        <v>116506</v>
      </c>
      <c r="AK422" s="59">
        <v>1651413</v>
      </c>
      <c r="AL422" s="59">
        <v>4146105</v>
      </c>
      <c r="AM422" s="126">
        <v>5267</v>
      </c>
      <c r="AN422" s="126">
        <v>15802</v>
      </c>
      <c r="AP422"/>
      <c r="AQ422" s="59">
        <v>186413</v>
      </c>
      <c r="AR422" s="59">
        <v>510962</v>
      </c>
      <c r="AS422" s="59">
        <v>554333</v>
      </c>
      <c r="AT422" s="59">
        <v>90150</v>
      </c>
      <c r="AU422" s="59">
        <v>4509</v>
      </c>
      <c r="AV422" s="27">
        <v>445821</v>
      </c>
      <c r="AW422" s="79">
        <f t="shared" si="202"/>
        <v>5.8926875562161425E-2</v>
      </c>
      <c r="AX422" s="59">
        <v>0</v>
      </c>
      <c r="AY422" s="59">
        <v>0</v>
      </c>
      <c r="AZ422" s="59">
        <v>0</v>
      </c>
      <c r="BA422" s="59">
        <v>0</v>
      </c>
      <c r="BB422" s="59">
        <v>0</v>
      </c>
      <c r="BC422" s="59">
        <v>0</v>
      </c>
      <c r="BD422" s="59">
        <v>445821</v>
      </c>
      <c r="BE422" s="59">
        <v>0</v>
      </c>
      <c r="BF422" s="59">
        <v>0</v>
      </c>
      <c r="BG422" s="59">
        <v>0</v>
      </c>
      <c r="BH422" s="59">
        <v>445821</v>
      </c>
      <c r="BI422" s="59">
        <v>0</v>
      </c>
      <c r="BJ422" s="59">
        <v>0</v>
      </c>
      <c r="BK422" s="59">
        <v>0</v>
      </c>
      <c r="BL422" s="59">
        <v>0</v>
      </c>
      <c r="BM422" s="139">
        <v>0</v>
      </c>
      <c r="BN422" s="32">
        <f t="shared" si="216"/>
        <v>0</v>
      </c>
      <c r="BO422" s="281"/>
      <c r="BP422" s="4">
        <v>0</v>
      </c>
      <c r="BQ422" s="4">
        <v>361321632</v>
      </c>
      <c r="BR422" s="4">
        <v>361321632</v>
      </c>
      <c r="BS422" s="4">
        <v>682.23999000000003</v>
      </c>
      <c r="BT422" s="4">
        <v>2128</v>
      </c>
      <c r="BV422" s="175">
        <f t="shared" si="205"/>
        <v>-1.1993739593073054</v>
      </c>
    </row>
    <row r="423" spans="1:74" ht="17.25" customHeight="1" x14ac:dyDescent="0.25">
      <c r="A423" s="76" t="s">
        <v>167</v>
      </c>
      <c r="B423" s="255" t="s">
        <v>152</v>
      </c>
      <c r="C423" s="76">
        <v>1</v>
      </c>
      <c r="D423" s="142">
        <v>2007</v>
      </c>
      <c r="E423" s="77">
        <v>48</v>
      </c>
      <c r="F423" s="59">
        <v>7392135</v>
      </c>
      <c r="G423" s="59">
        <v>0</v>
      </c>
      <c r="H423" s="179">
        <f t="shared" si="217"/>
        <v>0</v>
      </c>
      <c r="I423" s="111">
        <f t="shared" si="203"/>
        <v>7392135</v>
      </c>
      <c r="J423" s="59"/>
      <c r="K423" s="59">
        <f t="shared" si="197"/>
        <v>6879408</v>
      </c>
      <c r="L423" s="59">
        <f t="shared" si="198"/>
        <v>3232.8045112781956</v>
      </c>
      <c r="M423" s="59"/>
      <c r="N423" s="59"/>
      <c r="O423" s="82">
        <v>2378343</v>
      </c>
      <c r="P423" s="13">
        <f t="shared" si="199"/>
        <v>0.32173965978705749</v>
      </c>
      <c r="Q423" s="59">
        <v>0</v>
      </c>
      <c r="R423" s="79">
        <f t="shared" si="200"/>
        <v>0</v>
      </c>
      <c r="S423" s="73">
        <f t="shared" si="218"/>
        <v>1638322</v>
      </c>
      <c r="T423" s="281">
        <f t="shared" si="204"/>
        <v>769.88815789473688</v>
      </c>
      <c r="U423" s="281"/>
      <c r="V423" s="131">
        <f t="shared" si="201"/>
        <v>0.23814868953840215</v>
      </c>
      <c r="W423" s="4"/>
      <c r="Y423" s="126">
        <v>0</v>
      </c>
      <c r="Z423" s="126">
        <v>31848</v>
      </c>
      <c r="AA423" s="126">
        <v>1530833</v>
      </c>
      <c r="AE423" s="126">
        <v>75641</v>
      </c>
      <c r="AF423" s="59">
        <v>1000274</v>
      </c>
      <c r="AG423" s="59">
        <v>202298</v>
      </c>
      <c r="AH423" s="59">
        <v>1848447</v>
      </c>
      <c r="AI423" s="59">
        <v>0</v>
      </c>
      <c r="AJ423" s="59">
        <v>97400</v>
      </c>
      <c r="AK423" s="59">
        <v>999140</v>
      </c>
      <c r="AL423" s="59">
        <v>5543688</v>
      </c>
      <c r="AM423" s="126">
        <v>0</v>
      </c>
      <c r="AN423" s="126">
        <v>0</v>
      </c>
      <c r="AP423"/>
      <c r="AQ423" s="59">
        <v>335798</v>
      </c>
      <c r="AR423" s="59">
        <v>625583</v>
      </c>
      <c r="AS423" s="59">
        <v>9503</v>
      </c>
      <c r="AT423" s="59">
        <v>93551</v>
      </c>
      <c r="AU423" s="59">
        <v>11923</v>
      </c>
      <c r="AV423" s="27">
        <v>512727</v>
      </c>
      <c r="AW423" s="79">
        <f t="shared" si="202"/>
        <v>6.4862232889075097E-2</v>
      </c>
      <c r="AX423" s="59">
        <v>0</v>
      </c>
      <c r="AY423" s="59">
        <v>0</v>
      </c>
      <c r="AZ423" s="59">
        <v>0</v>
      </c>
      <c r="BA423" s="59">
        <v>0</v>
      </c>
      <c r="BB423" s="59">
        <v>0</v>
      </c>
      <c r="BC423" s="59">
        <v>0</v>
      </c>
      <c r="BD423" s="59">
        <v>512727</v>
      </c>
      <c r="BE423" s="59">
        <v>0</v>
      </c>
      <c r="BF423" s="59">
        <v>0</v>
      </c>
      <c r="BG423" s="59">
        <v>0</v>
      </c>
      <c r="BH423" s="59">
        <v>512727</v>
      </c>
      <c r="BI423" s="59">
        <v>0</v>
      </c>
      <c r="BJ423" s="59">
        <v>0</v>
      </c>
      <c r="BK423" s="59">
        <v>0</v>
      </c>
      <c r="BL423" s="59">
        <v>0</v>
      </c>
      <c r="BM423" s="139">
        <v>0</v>
      </c>
      <c r="BN423" s="32">
        <f t="shared" si="216"/>
        <v>0</v>
      </c>
      <c r="BO423" s="281"/>
      <c r="BP423" s="4">
        <v>0</v>
      </c>
      <c r="BQ423" s="4">
        <v>375610560</v>
      </c>
      <c r="BR423" s="4">
        <v>375610560</v>
      </c>
      <c r="BS423" s="4">
        <v>677.09997999999996</v>
      </c>
      <c r="BT423" s="4">
        <v>2128</v>
      </c>
      <c r="BV423" s="175">
        <f t="shared" si="205"/>
        <v>-1.2031552315502589</v>
      </c>
    </row>
    <row r="424" spans="1:74" ht="17.25" customHeight="1" x14ac:dyDescent="0.25">
      <c r="A424" s="76" t="s">
        <v>167</v>
      </c>
      <c r="B424" s="255" t="s">
        <v>152</v>
      </c>
      <c r="C424" s="76">
        <v>1</v>
      </c>
      <c r="D424" s="142">
        <v>2008</v>
      </c>
      <c r="E424" s="77">
        <v>48</v>
      </c>
      <c r="F424" s="59">
        <v>10109961</v>
      </c>
      <c r="G424" s="59">
        <v>0</v>
      </c>
      <c r="H424" s="179">
        <f t="shared" si="217"/>
        <v>0</v>
      </c>
      <c r="I424" s="111">
        <f t="shared" si="203"/>
        <v>10109961</v>
      </c>
      <c r="J424" s="59"/>
      <c r="K424" s="59">
        <f t="shared" si="197"/>
        <v>10102831</v>
      </c>
      <c r="L424" s="59">
        <f t="shared" si="198"/>
        <v>4747.5709586466164</v>
      </c>
      <c r="M424" s="59"/>
      <c r="N424" s="59"/>
      <c r="O424" s="82">
        <v>5623078</v>
      </c>
      <c r="P424" s="13">
        <f t="shared" si="199"/>
        <v>0.55619185870252119</v>
      </c>
      <c r="Q424" s="59">
        <v>0</v>
      </c>
      <c r="R424" s="79">
        <f t="shared" si="200"/>
        <v>0</v>
      </c>
      <c r="S424" s="73">
        <f t="shared" si="218"/>
        <v>17528</v>
      </c>
      <c r="T424" s="281">
        <f t="shared" si="204"/>
        <v>8.2368421052631575</v>
      </c>
      <c r="U424" s="281"/>
      <c r="V424" s="131">
        <f t="shared" si="201"/>
        <v>1.7349592406326504E-3</v>
      </c>
      <c r="W424" s="4"/>
      <c r="Z424" s="126">
        <v>8625</v>
      </c>
      <c r="AA424" s="126">
        <v>8222</v>
      </c>
      <c r="AE424" s="126">
        <v>681</v>
      </c>
      <c r="AF424" s="59">
        <v>633234</v>
      </c>
      <c r="AG424" s="59">
        <v>159565</v>
      </c>
      <c r="AH424" s="59">
        <v>3207255</v>
      </c>
      <c r="AI424" s="59">
        <v>47163</v>
      </c>
      <c r="AJ424" s="59">
        <v>149967</v>
      </c>
      <c r="AK424" s="59">
        <v>1514841</v>
      </c>
      <c r="AL424" s="59">
        <v>6902706</v>
      </c>
      <c r="AM424" s="126">
        <v>21351</v>
      </c>
      <c r="AO424" s="126">
        <v>7496</v>
      </c>
      <c r="AP424"/>
      <c r="AQ424" s="59">
        <v>324456</v>
      </c>
      <c r="AR424" s="59">
        <v>1102975</v>
      </c>
      <c r="AS424" s="59">
        <v>352580</v>
      </c>
      <c r="AT424" s="59">
        <v>154443</v>
      </c>
      <c r="AU424" s="59">
        <v>1284</v>
      </c>
      <c r="AV424" s="27">
        <v>7130</v>
      </c>
      <c r="AW424" s="79">
        <f t="shared" si="202"/>
        <v>7.0474803478588852E-4</v>
      </c>
      <c r="AX424" s="59">
        <v>0</v>
      </c>
      <c r="AY424" s="59">
        <v>0</v>
      </c>
      <c r="AZ424" s="59">
        <v>0</v>
      </c>
      <c r="BA424" s="59">
        <v>0</v>
      </c>
      <c r="BB424" s="59">
        <v>0</v>
      </c>
      <c r="BC424" s="59">
        <v>0</v>
      </c>
      <c r="BD424" s="59">
        <v>7130</v>
      </c>
      <c r="BE424" s="59">
        <v>0</v>
      </c>
      <c r="BF424" s="59">
        <v>0</v>
      </c>
      <c r="BG424" s="59">
        <v>0</v>
      </c>
      <c r="BH424" s="59">
        <v>7130</v>
      </c>
      <c r="BI424" s="59">
        <v>0</v>
      </c>
      <c r="BJ424" s="59">
        <v>0</v>
      </c>
      <c r="BK424" s="59">
        <v>0</v>
      </c>
      <c r="BL424" s="59">
        <v>0</v>
      </c>
      <c r="BM424" s="139">
        <v>0</v>
      </c>
      <c r="BN424" s="32">
        <f t="shared" si="216"/>
        <v>0</v>
      </c>
      <c r="BO424" s="281"/>
      <c r="BP424" s="4">
        <v>0</v>
      </c>
      <c r="BQ424" s="4">
        <v>417714720</v>
      </c>
      <c r="BR424" s="4">
        <v>417714720</v>
      </c>
      <c r="BS424" s="4">
        <v>629.90997000000004</v>
      </c>
      <c r="BT424" s="4">
        <v>2128</v>
      </c>
      <c r="BV424" s="175">
        <f t="shared" si="205"/>
        <v>-1.2392762508212838</v>
      </c>
    </row>
    <row r="425" spans="1:74" ht="17.25" customHeight="1" x14ac:dyDescent="0.25">
      <c r="A425" s="76" t="s">
        <v>167</v>
      </c>
      <c r="B425" s="255" t="s">
        <v>152</v>
      </c>
      <c r="C425" s="76">
        <v>1</v>
      </c>
      <c r="D425" s="142">
        <v>2009</v>
      </c>
      <c r="E425" s="77">
        <v>48</v>
      </c>
      <c r="F425" s="59">
        <v>6446660</v>
      </c>
      <c r="G425" s="59">
        <v>0</v>
      </c>
      <c r="H425" s="179">
        <f t="shared" si="217"/>
        <v>0</v>
      </c>
      <c r="I425" s="111">
        <f t="shared" si="203"/>
        <v>6446660</v>
      </c>
      <c r="J425" s="59"/>
      <c r="K425" s="59">
        <f t="shared" si="197"/>
        <v>6446660</v>
      </c>
      <c r="L425" s="59">
        <f t="shared" si="198"/>
        <v>2934.3013199817933</v>
      </c>
      <c r="M425" s="59"/>
      <c r="N425" s="59"/>
      <c r="O425" s="82">
        <v>1601845</v>
      </c>
      <c r="P425" s="13">
        <f t="shared" si="199"/>
        <v>0.24847673058607092</v>
      </c>
      <c r="Q425" s="59">
        <v>0</v>
      </c>
      <c r="R425" s="79">
        <f t="shared" si="200"/>
        <v>0</v>
      </c>
      <c r="S425" s="73">
        <f t="shared" si="218"/>
        <v>-640</v>
      </c>
      <c r="T425" s="281">
        <f t="shared" si="204"/>
        <v>-0.29130632680928537</v>
      </c>
      <c r="U425" s="281"/>
      <c r="V425" s="131">
        <f t="shared" si="201"/>
        <v>-9.9276214349756304E-5</v>
      </c>
      <c r="W425" s="4"/>
      <c r="Z425" s="126">
        <v>-640</v>
      </c>
      <c r="AA425" s="126">
        <v>0</v>
      </c>
      <c r="AE425" s="126">
        <v>0</v>
      </c>
      <c r="AF425" s="59">
        <v>306918</v>
      </c>
      <c r="AG425" s="59">
        <v>138431</v>
      </c>
      <c r="AH425" s="59">
        <v>4122733</v>
      </c>
      <c r="AI425" s="59">
        <v>95562</v>
      </c>
      <c r="AJ425" s="59">
        <v>116621</v>
      </c>
      <c r="AK425" s="59">
        <v>1398870</v>
      </c>
      <c r="AL425" s="59">
        <v>2323927</v>
      </c>
      <c r="AM425" s="126">
        <v>44993</v>
      </c>
      <c r="AN425" s="126">
        <v>1792</v>
      </c>
      <c r="AO425" s="126">
        <v>13042</v>
      </c>
      <c r="AP425"/>
      <c r="AQ425" s="59">
        <v>159550</v>
      </c>
      <c r="AR425" s="59">
        <v>1501247</v>
      </c>
      <c r="AS425" s="59">
        <v>926597</v>
      </c>
      <c r="AT425" s="59">
        <v>139633</v>
      </c>
      <c r="AU425" s="59">
        <v>2199</v>
      </c>
      <c r="AV425" s="27">
        <v>0</v>
      </c>
      <c r="AW425" s="79">
        <f t="shared" si="202"/>
        <v>0</v>
      </c>
      <c r="AX425" s="59">
        <v>0</v>
      </c>
      <c r="AY425" s="59">
        <v>0</v>
      </c>
      <c r="AZ425" s="59">
        <v>0</v>
      </c>
      <c r="BA425" s="59">
        <v>0</v>
      </c>
      <c r="BB425" s="59">
        <v>0</v>
      </c>
      <c r="BC425" s="59">
        <v>0</v>
      </c>
      <c r="BD425" s="59">
        <v>0</v>
      </c>
      <c r="BE425" s="59">
        <v>0</v>
      </c>
      <c r="BF425" s="59">
        <v>0</v>
      </c>
      <c r="BG425" s="59">
        <v>0</v>
      </c>
      <c r="BH425" s="59">
        <v>0</v>
      </c>
      <c r="BI425" s="59">
        <v>0</v>
      </c>
      <c r="BJ425" s="59">
        <v>0</v>
      </c>
      <c r="BK425" s="59">
        <v>0</v>
      </c>
      <c r="BL425" s="59">
        <v>0</v>
      </c>
      <c r="BM425" s="139">
        <v>0</v>
      </c>
      <c r="BN425" s="32">
        <f t="shared" si="216"/>
        <v>0</v>
      </c>
      <c r="BO425" s="281"/>
      <c r="BP425" s="4">
        <v>0</v>
      </c>
      <c r="BQ425" s="4">
        <v>374940576</v>
      </c>
      <c r="BR425" s="4">
        <v>374940576</v>
      </c>
      <c r="BS425" s="4">
        <v>642.21001999999999</v>
      </c>
      <c r="BT425" s="4">
        <v>2197</v>
      </c>
      <c r="BV425" s="175">
        <f t="shared" si="205"/>
        <v>-1.213651899990803</v>
      </c>
    </row>
    <row r="426" spans="1:74" ht="17.25" customHeight="1" x14ac:dyDescent="0.25">
      <c r="A426" s="76" t="s">
        <v>167</v>
      </c>
      <c r="B426" s="255" t="s">
        <v>152</v>
      </c>
      <c r="C426" s="76">
        <v>1</v>
      </c>
      <c r="D426" s="142">
        <v>2010</v>
      </c>
      <c r="E426" s="77">
        <v>48</v>
      </c>
      <c r="F426" s="59">
        <v>6869990</v>
      </c>
      <c r="G426" s="59">
        <v>0</v>
      </c>
      <c r="H426" s="179">
        <f t="shared" si="217"/>
        <v>0</v>
      </c>
      <c r="I426" s="111">
        <f t="shared" si="203"/>
        <v>6869990</v>
      </c>
      <c r="J426" s="59"/>
      <c r="K426" s="59">
        <f t="shared" si="197"/>
        <v>6869990</v>
      </c>
      <c r="L426" s="59">
        <f t="shared" si="198"/>
        <v>3126.9868001820664</v>
      </c>
      <c r="M426" s="59"/>
      <c r="N426" s="59"/>
      <c r="O426" s="82">
        <v>2138213</v>
      </c>
      <c r="P426" s="13">
        <f t="shared" si="199"/>
        <v>0.31123960879127915</v>
      </c>
      <c r="Q426" s="59">
        <v>0</v>
      </c>
      <c r="R426" s="79">
        <f t="shared" si="200"/>
        <v>0</v>
      </c>
      <c r="S426" s="73">
        <f t="shared" si="218"/>
        <v>0</v>
      </c>
      <c r="T426" s="281">
        <f t="shared" si="204"/>
        <v>0</v>
      </c>
      <c r="U426" s="281"/>
      <c r="V426" s="131">
        <f t="shared" si="201"/>
        <v>0</v>
      </c>
      <c r="W426" s="4"/>
      <c r="Z426" s="126">
        <v>0</v>
      </c>
      <c r="AF426" s="59">
        <v>443765</v>
      </c>
      <c r="AG426" s="59">
        <v>156535</v>
      </c>
      <c r="AH426" s="59">
        <v>3634382</v>
      </c>
      <c r="AI426" s="59">
        <v>259762</v>
      </c>
      <c r="AJ426" s="59">
        <v>188080</v>
      </c>
      <c r="AK426" s="59">
        <v>1086644</v>
      </c>
      <c r="AL426" s="59">
        <v>3235608</v>
      </c>
      <c r="AM426" s="126">
        <v>22825</v>
      </c>
      <c r="AN426" s="126">
        <v>0</v>
      </c>
      <c r="AO426" s="126">
        <v>5232</v>
      </c>
      <c r="AP426"/>
      <c r="AQ426" s="59">
        <v>326599</v>
      </c>
      <c r="AR426" s="59">
        <v>1528947</v>
      </c>
      <c r="AS426" s="59">
        <v>573997</v>
      </c>
      <c r="AT426" s="59">
        <v>138951</v>
      </c>
      <c r="AU426" s="59">
        <v>440</v>
      </c>
      <c r="AV426" s="27">
        <v>0</v>
      </c>
      <c r="AW426" s="79">
        <f t="shared" si="202"/>
        <v>0</v>
      </c>
      <c r="AX426" s="59">
        <v>0</v>
      </c>
      <c r="AY426" s="59">
        <v>0</v>
      </c>
      <c r="AZ426" s="59">
        <v>0</v>
      </c>
      <c r="BA426" s="59">
        <v>0</v>
      </c>
      <c r="BB426" s="59">
        <v>0</v>
      </c>
      <c r="BC426" s="59">
        <v>0</v>
      </c>
      <c r="BD426" s="59">
        <v>0</v>
      </c>
      <c r="BE426" s="59">
        <v>0</v>
      </c>
      <c r="BF426" s="59">
        <v>0</v>
      </c>
      <c r="BG426" s="59">
        <v>0</v>
      </c>
      <c r="BH426" s="59">
        <v>0</v>
      </c>
      <c r="BI426" s="59">
        <v>0</v>
      </c>
      <c r="BJ426" s="59">
        <v>0</v>
      </c>
      <c r="BK426" s="59">
        <v>0</v>
      </c>
      <c r="BL426" s="59">
        <v>0</v>
      </c>
      <c r="BM426" s="139">
        <v>0</v>
      </c>
      <c r="BN426" s="32">
        <f t="shared" si="216"/>
        <v>0</v>
      </c>
      <c r="BO426" s="281"/>
      <c r="BP426" s="4">
        <v>0</v>
      </c>
      <c r="BQ426" s="4">
        <v>381085760</v>
      </c>
      <c r="BR426" s="4">
        <v>381085760</v>
      </c>
      <c r="BS426" s="4">
        <v>659.25</v>
      </c>
      <c r="BT426" s="4">
        <v>2197</v>
      </c>
      <c r="BV426" s="175">
        <f t="shared" si="205"/>
        <v>-1.2005581794489557</v>
      </c>
    </row>
    <row r="427" spans="1:74" ht="17.25" customHeight="1" x14ac:dyDescent="0.25">
      <c r="A427" s="76" t="s">
        <v>167</v>
      </c>
      <c r="B427" s="255" t="s">
        <v>152</v>
      </c>
      <c r="C427" s="76">
        <v>1</v>
      </c>
      <c r="D427" s="142">
        <v>2011</v>
      </c>
      <c r="E427" s="77">
        <v>48</v>
      </c>
      <c r="F427" s="59">
        <v>9320321</v>
      </c>
      <c r="G427" s="59">
        <v>0</v>
      </c>
      <c r="H427" s="179">
        <f t="shared" si="217"/>
        <v>0</v>
      </c>
      <c r="I427" s="111">
        <f t="shared" si="203"/>
        <v>9320321</v>
      </c>
      <c r="J427" s="59"/>
      <c r="K427" s="59">
        <f t="shared" si="197"/>
        <v>9320321</v>
      </c>
      <c r="L427" s="59">
        <f t="shared" si="198"/>
        <v>4242.2944924897583</v>
      </c>
      <c r="M427" s="59"/>
      <c r="N427" s="59"/>
      <c r="O427" s="82">
        <v>2380596</v>
      </c>
      <c r="P427" s="13">
        <f t="shared" si="199"/>
        <v>0.25541995817526025</v>
      </c>
      <c r="Q427" s="59">
        <v>0</v>
      </c>
      <c r="R427" s="79">
        <f t="shared" si="200"/>
        <v>0</v>
      </c>
      <c r="S427" s="73">
        <f t="shared" si="218"/>
        <v>0</v>
      </c>
      <c r="T427" s="281">
        <f t="shared" si="204"/>
        <v>0</v>
      </c>
      <c r="U427" s="281"/>
      <c r="V427" s="131">
        <f t="shared" si="201"/>
        <v>0</v>
      </c>
      <c r="W427" s="4"/>
      <c r="AF427" s="59">
        <v>353887</v>
      </c>
      <c r="AG427" s="59">
        <v>177683</v>
      </c>
      <c r="AH427" s="59">
        <v>5183890</v>
      </c>
      <c r="AI427" s="59">
        <v>688434</v>
      </c>
      <c r="AJ427" s="59">
        <v>936208</v>
      </c>
      <c r="AK427" s="59">
        <v>1828686</v>
      </c>
      <c r="AL427" s="59">
        <v>4136431</v>
      </c>
      <c r="AM427" s="126">
        <v>0</v>
      </c>
      <c r="AO427" s="126">
        <v>20411</v>
      </c>
      <c r="AP427"/>
      <c r="AQ427" s="59">
        <v>331414</v>
      </c>
      <c r="AR427" s="59">
        <v>1728075</v>
      </c>
      <c r="AS427" s="59">
        <v>739208</v>
      </c>
      <c r="AT427" s="59">
        <v>134326</v>
      </c>
      <c r="AU427" s="59">
        <v>1393</v>
      </c>
      <c r="AV427" s="27">
        <v>0</v>
      </c>
      <c r="AW427" s="79">
        <f t="shared" si="202"/>
        <v>0</v>
      </c>
      <c r="AX427" s="59">
        <v>0</v>
      </c>
      <c r="AY427" s="59">
        <v>0</v>
      </c>
      <c r="AZ427" s="59">
        <v>0</v>
      </c>
      <c r="BA427" s="59">
        <v>0</v>
      </c>
      <c r="BB427" s="59">
        <v>0</v>
      </c>
      <c r="BC427" s="59">
        <v>0</v>
      </c>
      <c r="BD427" s="59">
        <v>0</v>
      </c>
      <c r="BE427" s="59">
        <v>0</v>
      </c>
      <c r="BF427" s="59">
        <v>0</v>
      </c>
      <c r="BG427" s="59">
        <v>0</v>
      </c>
      <c r="BH427" s="59">
        <v>0</v>
      </c>
      <c r="BI427" s="59">
        <v>0</v>
      </c>
      <c r="BJ427" s="59">
        <v>0</v>
      </c>
      <c r="BK427" s="59">
        <v>0</v>
      </c>
      <c r="BL427" s="59">
        <v>0</v>
      </c>
      <c r="BM427" s="139">
        <v>0</v>
      </c>
      <c r="BN427" s="32">
        <f t="shared" si="216"/>
        <v>0</v>
      </c>
      <c r="BO427" s="281"/>
      <c r="BP427" s="4">
        <v>525984</v>
      </c>
      <c r="BQ427" s="4">
        <v>294583232</v>
      </c>
      <c r="BR427" s="4">
        <v>295109216</v>
      </c>
      <c r="BS427" s="4">
        <v>675.47997999999995</v>
      </c>
      <c r="BT427" s="4">
        <v>2197</v>
      </c>
      <c r="BV427" s="175">
        <f t="shared" si="205"/>
        <v>-1.1883978322379736</v>
      </c>
    </row>
    <row r="428" spans="1:74" ht="17.25" customHeight="1" x14ac:dyDescent="0.25">
      <c r="A428" s="76" t="s">
        <v>167</v>
      </c>
      <c r="B428" s="255" t="s">
        <v>152</v>
      </c>
      <c r="C428" s="76">
        <v>1</v>
      </c>
      <c r="D428" s="142">
        <v>2012</v>
      </c>
      <c r="E428" s="77">
        <v>48</v>
      </c>
      <c r="F428" s="59">
        <v>9098328</v>
      </c>
      <c r="G428" s="59">
        <v>0</v>
      </c>
      <c r="H428" s="179">
        <f t="shared" si="217"/>
        <v>0</v>
      </c>
      <c r="I428" s="111">
        <f t="shared" si="203"/>
        <v>9098328</v>
      </c>
      <c r="J428" s="59"/>
      <c r="K428" s="59">
        <f t="shared" si="197"/>
        <v>9098328</v>
      </c>
      <c r="L428" s="59">
        <f t="shared" si="198"/>
        <v>4124.3553943789666</v>
      </c>
      <c r="M428" s="59"/>
      <c r="N428" s="59"/>
      <c r="O428" s="82">
        <v>2229262</v>
      </c>
      <c r="P428" s="13">
        <f t="shared" si="199"/>
        <v>0.24501886500464701</v>
      </c>
      <c r="Q428" s="59">
        <v>0</v>
      </c>
      <c r="R428" s="79">
        <f t="shared" si="200"/>
        <v>0</v>
      </c>
      <c r="S428" s="73">
        <f t="shared" si="218"/>
        <v>0</v>
      </c>
      <c r="T428" s="281">
        <f t="shared" si="204"/>
        <v>0</v>
      </c>
      <c r="U428" s="281"/>
      <c r="V428" s="131">
        <f t="shared" si="201"/>
        <v>0</v>
      </c>
      <c r="W428" s="4"/>
      <c r="AF428" s="59">
        <v>1185760</v>
      </c>
      <c r="AG428" s="59">
        <v>300151</v>
      </c>
      <c r="AH428" s="59">
        <v>4433543</v>
      </c>
      <c r="AI428" s="59">
        <v>132267</v>
      </c>
      <c r="AJ428" s="59">
        <v>1035568</v>
      </c>
      <c r="AK428" s="59">
        <v>2433357</v>
      </c>
      <c r="AL428" s="59">
        <v>4664785</v>
      </c>
      <c r="AO428" s="126">
        <v>28422</v>
      </c>
      <c r="AP428"/>
      <c r="AQ428" s="59">
        <v>47871</v>
      </c>
      <c r="AR428" s="59">
        <v>1546402</v>
      </c>
      <c r="AS428" s="59">
        <v>-7056</v>
      </c>
      <c r="AT428" s="59">
        <v>166324</v>
      </c>
      <c r="AU428" s="59">
        <v>0</v>
      </c>
      <c r="AV428" s="27">
        <v>0</v>
      </c>
      <c r="AW428" s="79">
        <f t="shared" si="202"/>
        <v>0</v>
      </c>
      <c r="AX428" s="59">
        <v>0</v>
      </c>
      <c r="AY428" s="59">
        <v>0</v>
      </c>
      <c r="AZ428" s="59">
        <v>0</v>
      </c>
      <c r="BA428" s="59">
        <v>0</v>
      </c>
      <c r="BB428" s="59">
        <v>0</v>
      </c>
      <c r="BC428" s="59">
        <v>0</v>
      </c>
      <c r="BD428" s="59">
        <v>0</v>
      </c>
      <c r="BE428" s="59">
        <v>0</v>
      </c>
      <c r="BF428" s="59">
        <v>0</v>
      </c>
      <c r="BG428" s="59">
        <v>0</v>
      </c>
      <c r="BH428" s="59">
        <v>0</v>
      </c>
      <c r="BI428" s="59">
        <v>0</v>
      </c>
      <c r="BJ428" s="59">
        <v>0</v>
      </c>
      <c r="BK428" s="59">
        <v>0</v>
      </c>
      <c r="BL428" s="59">
        <v>0</v>
      </c>
      <c r="BM428" s="139">
        <v>0</v>
      </c>
      <c r="BN428" s="32">
        <f t="shared" si="216"/>
        <v>0</v>
      </c>
      <c r="BO428" s="281"/>
      <c r="BP428" s="4">
        <v>123735</v>
      </c>
      <c r="BQ428" s="4">
        <v>221006304</v>
      </c>
      <c r="BR428" s="4">
        <v>221130032</v>
      </c>
      <c r="BS428" s="4">
        <v>676.90002000000004</v>
      </c>
      <c r="BT428" s="4">
        <v>2206</v>
      </c>
      <c r="BV428" s="175">
        <f t="shared" si="205"/>
        <v>-1.1853037378207234</v>
      </c>
    </row>
    <row r="429" spans="1:74" ht="17.25" customHeight="1" x14ac:dyDescent="0.25">
      <c r="A429" s="76" t="s">
        <v>167</v>
      </c>
      <c r="B429" s="255" t="s">
        <v>152</v>
      </c>
      <c r="C429" s="76">
        <v>1</v>
      </c>
      <c r="D429" s="142">
        <v>2013</v>
      </c>
      <c r="E429" s="77">
        <v>48</v>
      </c>
      <c r="F429" s="59">
        <v>9486271</v>
      </c>
      <c r="G429" s="59">
        <v>0</v>
      </c>
      <c r="H429" s="179">
        <f t="shared" si="217"/>
        <v>0</v>
      </c>
      <c r="I429" s="111">
        <f t="shared" si="203"/>
        <v>9486271</v>
      </c>
      <c r="J429" s="59"/>
      <c r="K429" s="59">
        <f t="shared" si="197"/>
        <v>9486271</v>
      </c>
      <c r="L429" s="59">
        <f t="shared" si="198"/>
        <v>4233.0526550647037</v>
      </c>
      <c r="M429" s="59"/>
      <c r="N429" s="59"/>
      <c r="O429" s="82">
        <v>1442606</v>
      </c>
      <c r="P429" s="13">
        <f t="shared" si="199"/>
        <v>0.15207303270168016</v>
      </c>
      <c r="Q429" s="59">
        <v>0</v>
      </c>
      <c r="R429" s="79">
        <f t="shared" si="200"/>
        <v>0</v>
      </c>
      <c r="S429" s="73">
        <f t="shared" si="218"/>
        <v>570703</v>
      </c>
      <c r="T429" s="281">
        <f t="shared" si="204"/>
        <v>254.66443551985719</v>
      </c>
      <c r="U429" s="281"/>
      <c r="V429" s="131">
        <f t="shared" si="201"/>
        <v>6.0160942060373354E-2</v>
      </c>
      <c r="W429" s="4"/>
      <c r="Y429" s="126">
        <v>570703</v>
      </c>
      <c r="AF429" s="59">
        <v>670757</v>
      </c>
      <c r="AG429" s="59">
        <v>366673</v>
      </c>
      <c r="AH429" s="59">
        <v>5064647</v>
      </c>
      <c r="AI429" s="59">
        <v>99860</v>
      </c>
      <c r="AJ429" s="59">
        <v>1363033</v>
      </c>
      <c r="AK429" s="59">
        <v>2509424</v>
      </c>
      <c r="AL429" s="59">
        <v>4421624</v>
      </c>
      <c r="AM429" s="126">
        <v>39084</v>
      </c>
      <c r="AN429" s="126">
        <v>462371</v>
      </c>
      <c r="AO429" s="126">
        <v>28000</v>
      </c>
      <c r="AP429"/>
      <c r="AQ429" s="59">
        <v>215208</v>
      </c>
      <c r="AR429" s="59">
        <v>1559235</v>
      </c>
      <c r="AS429" s="59">
        <v>0</v>
      </c>
      <c r="AT429" s="59">
        <v>159317</v>
      </c>
      <c r="AU429" s="59">
        <v>0</v>
      </c>
      <c r="AV429" s="27">
        <v>0</v>
      </c>
      <c r="AW429" s="79">
        <f t="shared" si="202"/>
        <v>0</v>
      </c>
      <c r="AX429" s="59">
        <v>0</v>
      </c>
      <c r="AY429" s="59">
        <v>0</v>
      </c>
      <c r="AZ429" s="59">
        <v>0</v>
      </c>
      <c r="BA429" s="59">
        <v>0</v>
      </c>
      <c r="BB429" s="59">
        <v>0</v>
      </c>
      <c r="BC429" s="59">
        <v>0</v>
      </c>
      <c r="BD429" s="59">
        <v>0</v>
      </c>
      <c r="BE429" s="59">
        <v>0</v>
      </c>
      <c r="BF429" s="59">
        <v>0</v>
      </c>
      <c r="BG429" s="59">
        <v>0</v>
      </c>
      <c r="BH429" s="59">
        <v>0</v>
      </c>
      <c r="BI429" s="59">
        <v>0</v>
      </c>
      <c r="BJ429" s="59">
        <v>0</v>
      </c>
      <c r="BK429" s="59">
        <v>0</v>
      </c>
      <c r="BL429" s="59">
        <v>0</v>
      </c>
      <c r="BM429" s="139">
        <v>0</v>
      </c>
      <c r="BN429" s="32">
        <f t="shared" si="216"/>
        <v>0</v>
      </c>
      <c r="BO429" s="281"/>
      <c r="BP429" s="4">
        <v>88809</v>
      </c>
      <c r="BQ429" s="4">
        <v>173906944</v>
      </c>
      <c r="BR429" s="4">
        <v>173995760</v>
      </c>
      <c r="BS429" s="4">
        <v>665.71001999999999</v>
      </c>
      <c r="BT429" s="4">
        <v>2241</v>
      </c>
      <c r="BV429" s="175">
        <f t="shared" si="205"/>
        <v>-1.185767806198232</v>
      </c>
    </row>
    <row r="430" spans="1:74" ht="17.25" customHeight="1" x14ac:dyDescent="0.25">
      <c r="A430" s="76" t="s">
        <v>167</v>
      </c>
      <c r="B430" s="255" t="s">
        <v>152</v>
      </c>
      <c r="C430" s="76">
        <v>1</v>
      </c>
      <c r="D430" s="142">
        <v>2014</v>
      </c>
      <c r="E430" s="77">
        <v>48</v>
      </c>
      <c r="F430" s="59">
        <v>8900102</v>
      </c>
      <c r="G430" s="59">
        <v>0</v>
      </c>
      <c r="H430" s="179">
        <f t="shared" si="217"/>
        <v>0</v>
      </c>
      <c r="I430" s="111">
        <f t="shared" si="203"/>
        <v>8900102</v>
      </c>
      <c r="J430" s="59"/>
      <c r="K430" s="59">
        <f t="shared" si="197"/>
        <v>8900102</v>
      </c>
      <c r="L430" s="59">
        <f t="shared" si="198"/>
        <v>3760.0768905787918</v>
      </c>
      <c r="M430" s="59"/>
      <c r="N430" s="59"/>
      <c r="O430" s="82">
        <v>1093428</v>
      </c>
      <c r="P430" s="13">
        <f t="shared" si="199"/>
        <v>0.12285567064287578</v>
      </c>
      <c r="Q430" s="59">
        <v>0</v>
      </c>
      <c r="R430" s="79">
        <f t="shared" si="200"/>
        <v>0</v>
      </c>
      <c r="S430" s="73">
        <f t="shared" si="218"/>
        <v>984703</v>
      </c>
      <c r="T430" s="281">
        <f t="shared" si="204"/>
        <v>416.01309674693704</v>
      </c>
      <c r="U430" s="281"/>
      <c r="V430" s="131">
        <f t="shared" si="201"/>
        <v>0.11063951851338333</v>
      </c>
      <c r="W430" s="4"/>
      <c r="Y430" s="126">
        <v>984703</v>
      </c>
      <c r="AF430" s="59">
        <v>508227</v>
      </c>
      <c r="AG430" s="59">
        <v>418269</v>
      </c>
      <c r="AH430" s="59">
        <v>5208075</v>
      </c>
      <c r="AI430" s="59">
        <v>902621</v>
      </c>
      <c r="AJ430" s="59">
        <v>792503</v>
      </c>
      <c r="AK430" s="59">
        <v>1609627</v>
      </c>
      <c r="AL430" s="59">
        <v>3692027</v>
      </c>
      <c r="AM430" s="126">
        <v>10640</v>
      </c>
      <c r="AN430" s="126">
        <v>500467</v>
      </c>
      <c r="AO430" s="126">
        <v>16308</v>
      </c>
      <c r="AP430"/>
      <c r="AQ430" s="59">
        <v>137416</v>
      </c>
      <c r="AR430" s="59">
        <v>1749324</v>
      </c>
      <c r="AS430" s="59">
        <v>819</v>
      </c>
      <c r="AT430" s="59">
        <v>175750</v>
      </c>
      <c r="AU430" s="59">
        <v>0</v>
      </c>
      <c r="AV430" s="27">
        <v>0</v>
      </c>
      <c r="AW430" s="79">
        <f t="shared" si="202"/>
        <v>0</v>
      </c>
      <c r="AX430" s="59">
        <v>0</v>
      </c>
      <c r="AY430" s="59">
        <v>0</v>
      </c>
      <c r="AZ430" s="59">
        <v>0</v>
      </c>
      <c r="BA430" s="59">
        <v>0</v>
      </c>
      <c r="BB430" s="59">
        <v>0</v>
      </c>
      <c r="BC430" s="59">
        <v>0</v>
      </c>
      <c r="BD430" s="59">
        <v>0</v>
      </c>
      <c r="BE430" s="59">
        <v>0</v>
      </c>
      <c r="BF430" s="59">
        <v>0</v>
      </c>
      <c r="BG430" s="59">
        <v>0</v>
      </c>
      <c r="BH430" s="59">
        <v>0</v>
      </c>
      <c r="BI430" s="59">
        <v>0</v>
      </c>
      <c r="BJ430" s="59">
        <v>0</v>
      </c>
      <c r="BK430" s="59">
        <v>0</v>
      </c>
      <c r="BL430" s="59">
        <v>0</v>
      </c>
      <c r="BM430" s="139">
        <v>0</v>
      </c>
      <c r="BN430" s="32">
        <f t="shared" si="216"/>
        <v>0</v>
      </c>
      <c r="BO430" s="281"/>
      <c r="BP430" s="4">
        <v>-239985</v>
      </c>
      <c r="BQ430" s="4">
        <v>206812224</v>
      </c>
      <c r="BR430" s="4">
        <v>206572240</v>
      </c>
      <c r="BS430" s="4">
        <v>639.88</v>
      </c>
      <c r="BT430" s="4">
        <v>2367</v>
      </c>
      <c r="BV430" s="175">
        <f t="shared" si="205"/>
        <v>-1.1782039941142695</v>
      </c>
    </row>
    <row r="431" spans="1:74" ht="17.25" customHeight="1" x14ac:dyDescent="0.25">
      <c r="A431" s="76" t="s">
        <v>167</v>
      </c>
      <c r="B431" s="255" t="s">
        <v>152</v>
      </c>
      <c r="C431" s="76">
        <v>1</v>
      </c>
      <c r="D431" s="142">
        <v>2015</v>
      </c>
      <c r="E431" s="77">
        <v>48</v>
      </c>
      <c r="F431" s="59">
        <v>10095767</v>
      </c>
      <c r="G431" s="59">
        <v>0</v>
      </c>
      <c r="H431" s="179">
        <f t="shared" si="217"/>
        <v>0</v>
      </c>
      <c r="I431" s="111">
        <f t="shared" si="203"/>
        <v>10095767</v>
      </c>
      <c r="J431" s="59"/>
      <c r="K431" s="59">
        <f t="shared" si="197"/>
        <v>10095767</v>
      </c>
      <c r="L431" s="164">
        <f t="shared" si="198"/>
        <v>4265.2163075623148</v>
      </c>
      <c r="M431" s="59"/>
      <c r="N431" s="59"/>
      <c r="O431" s="82">
        <v>2114780</v>
      </c>
      <c r="P431" s="13">
        <f t="shared" si="199"/>
        <v>0.20947194997665852</v>
      </c>
      <c r="Q431" s="59">
        <v>0</v>
      </c>
      <c r="R431" s="79">
        <f t="shared" si="200"/>
        <v>0</v>
      </c>
      <c r="S431" s="59">
        <f t="shared" si="208"/>
        <v>1052103</v>
      </c>
      <c r="T431" s="281">
        <f t="shared" si="204"/>
        <v>444.48795944233206</v>
      </c>
      <c r="U431" s="281"/>
      <c r="V431" s="131">
        <f t="shared" si="201"/>
        <v>0.1042122901608169</v>
      </c>
      <c r="W431" s="13"/>
      <c r="X431" s="59">
        <v>0</v>
      </c>
      <c r="Y431" s="59">
        <v>1052103</v>
      </c>
      <c r="Z431" s="59">
        <v>0</v>
      </c>
      <c r="AA431" s="59">
        <v>0</v>
      </c>
      <c r="AB431" s="59">
        <v>0</v>
      </c>
      <c r="AC431" s="59">
        <v>0</v>
      </c>
      <c r="AD431" s="59">
        <v>0</v>
      </c>
      <c r="AE431" s="59">
        <v>0</v>
      </c>
      <c r="AF431" s="59">
        <v>984921</v>
      </c>
      <c r="AG431" s="59">
        <v>368180</v>
      </c>
      <c r="AH431" s="59">
        <v>5183441</v>
      </c>
      <c r="AI431" s="59">
        <v>253520</v>
      </c>
      <c r="AJ431" s="59">
        <v>415016</v>
      </c>
      <c r="AK431" s="59">
        <v>2277305</v>
      </c>
      <c r="AL431" s="59">
        <v>4912326</v>
      </c>
      <c r="AM431" s="59">
        <v>8076</v>
      </c>
      <c r="AN431" s="59">
        <v>408886</v>
      </c>
      <c r="AO431" s="59">
        <v>7735</v>
      </c>
      <c r="AP431" s="59">
        <v>0</v>
      </c>
      <c r="AQ431" s="59">
        <v>182135</v>
      </c>
      <c r="AR431" s="59">
        <v>1853914</v>
      </c>
      <c r="AS431" s="59">
        <v>5825</v>
      </c>
      <c r="AT431" s="59">
        <v>163371</v>
      </c>
      <c r="AU431" s="59">
        <v>0</v>
      </c>
      <c r="AV431" s="27">
        <v>0</v>
      </c>
      <c r="AW431" s="79">
        <f t="shared" si="202"/>
        <v>0</v>
      </c>
      <c r="AX431" s="59">
        <v>0</v>
      </c>
      <c r="AY431" s="59">
        <v>0</v>
      </c>
      <c r="AZ431" s="59">
        <v>0</v>
      </c>
      <c r="BA431" s="59">
        <v>0</v>
      </c>
      <c r="BB431" s="59">
        <v>0</v>
      </c>
      <c r="BC431" s="59">
        <v>0</v>
      </c>
      <c r="BD431" s="59">
        <v>0</v>
      </c>
      <c r="BE431" s="59">
        <v>0</v>
      </c>
      <c r="BF431" s="59">
        <v>0</v>
      </c>
      <c r="BH431" s="59">
        <v>0</v>
      </c>
      <c r="BI431" s="59">
        <v>0</v>
      </c>
      <c r="BJ431" s="59">
        <v>0</v>
      </c>
      <c r="BK431" s="59">
        <v>0</v>
      </c>
      <c r="BL431" s="59">
        <v>0</v>
      </c>
      <c r="BM431" s="139">
        <v>0</v>
      </c>
      <c r="BN431" s="32">
        <f t="shared" si="216"/>
        <v>0</v>
      </c>
      <c r="BO431" s="281"/>
      <c r="BP431" s="4">
        <v>-1037824</v>
      </c>
      <c r="BQ431" s="4">
        <v>245050320</v>
      </c>
      <c r="BR431" s="4">
        <v>244012496</v>
      </c>
      <c r="BS431" s="4">
        <v>661.03003000000001</v>
      </c>
      <c r="BT431" s="4">
        <v>2367</v>
      </c>
      <c r="BV431" s="175">
        <f t="shared" si="205"/>
        <v>-1.1619446885086551</v>
      </c>
    </row>
    <row r="432" spans="1:74" ht="17.25" customHeight="1" x14ac:dyDescent="0.25">
      <c r="A432" s="76" t="s">
        <v>167</v>
      </c>
      <c r="B432" s="255" t="s">
        <v>152</v>
      </c>
      <c r="C432" s="76">
        <v>1</v>
      </c>
      <c r="D432" s="142">
        <v>2016</v>
      </c>
      <c r="E432" s="77">
        <v>48</v>
      </c>
      <c r="F432" s="59">
        <v>10746514</v>
      </c>
      <c r="G432" s="59">
        <v>0</v>
      </c>
      <c r="H432" s="179">
        <f t="shared" si="217"/>
        <v>0</v>
      </c>
      <c r="I432" s="111">
        <f t="shared" si="203"/>
        <v>10746514</v>
      </c>
      <c r="J432" s="59"/>
      <c r="K432" s="59">
        <f t="shared" si="197"/>
        <v>10746514</v>
      </c>
      <c r="L432" s="164">
        <f t="shared" si="198"/>
        <v>4540.1411068863545</v>
      </c>
      <c r="M432" s="59"/>
      <c r="N432" s="59"/>
      <c r="O432" s="82">
        <v>4858544</v>
      </c>
      <c r="P432" s="13">
        <f t="shared" si="199"/>
        <v>0.45210418932129992</v>
      </c>
      <c r="Q432" s="59">
        <v>0</v>
      </c>
      <c r="R432" s="79">
        <f t="shared" si="200"/>
        <v>0</v>
      </c>
      <c r="S432" s="59">
        <f t="shared" si="208"/>
        <v>796438</v>
      </c>
      <c r="T432" s="281">
        <f t="shared" si="204"/>
        <v>336.47570764681029</v>
      </c>
      <c r="U432" s="281"/>
      <c r="V432" s="131">
        <f t="shared" si="201"/>
        <v>7.4111288553664931E-2</v>
      </c>
      <c r="W432" s="13"/>
      <c r="X432" s="59">
        <v>0</v>
      </c>
      <c r="Y432" s="59">
        <v>796438</v>
      </c>
      <c r="Z432" s="59">
        <v>0</v>
      </c>
      <c r="AA432" s="59">
        <v>0</v>
      </c>
      <c r="AB432" s="59">
        <v>0</v>
      </c>
      <c r="AC432" s="59">
        <v>0</v>
      </c>
      <c r="AD432" s="59">
        <v>0</v>
      </c>
      <c r="AE432" s="59">
        <v>0</v>
      </c>
      <c r="AF432" s="59">
        <v>627300</v>
      </c>
      <c r="AG432" s="59">
        <v>415026</v>
      </c>
      <c r="AH432" s="59">
        <v>3821734</v>
      </c>
      <c r="AI432" s="59">
        <v>375996</v>
      </c>
      <c r="AJ432" s="59">
        <v>456207</v>
      </c>
      <c r="AK432" s="59">
        <v>513297</v>
      </c>
      <c r="AL432" s="59">
        <v>6924780</v>
      </c>
      <c r="AM432" s="59">
        <v>5656</v>
      </c>
      <c r="AN432" s="59">
        <v>852133</v>
      </c>
      <c r="AO432" s="59">
        <v>1871</v>
      </c>
      <c r="AP432" s="59">
        <v>0</v>
      </c>
      <c r="AQ432" s="59">
        <v>118977</v>
      </c>
      <c r="AR432" s="59">
        <v>1657115</v>
      </c>
      <c r="AS432" s="59">
        <v>640</v>
      </c>
      <c r="AT432" s="59">
        <v>67314</v>
      </c>
      <c r="AU432" s="59">
        <v>0</v>
      </c>
      <c r="AV432" s="27">
        <v>0</v>
      </c>
      <c r="AW432" s="79">
        <f t="shared" si="202"/>
        <v>0</v>
      </c>
      <c r="AX432" s="59">
        <v>0</v>
      </c>
      <c r="AY432" s="59">
        <v>0</v>
      </c>
      <c r="AZ432" s="59">
        <v>0</v>
      </c>
      <c r="BA432" s="59">
        <v>0</v>
      </c>
      <c r="BB432" s="59">
        <v>0</v>
      </c>
      <c r="BC432" s="59">
        <v>0</v>
      </c>
      <c r="BD432" s="59">
        <v>0</v>
      </c>
      <c r="BE432" s="59">
        <v>0</v>
      </c>
      <c r="BF432" s="59">
        <v>0</v>
      </c>
      <c r="BH432" s="59">
        <v>0</v>
      </c>
      <c r="BI432" s="59">
        <v>0</v>
      </c>
      <c r="BJ432" s="59">
        <v>0</v>
      </c>
      <c r="BK432" s="59">
        <v>0</v>
      </c>
      <c r="BL432" s="59">
        <v>0</v>
      </c>
      <c r="BM432" s="139">
        <v>0</v>
      </c>
      <c r="BN432" s="32">
        <f t="shared" si="216"/>
        <v>0</v>
      </c>
      <c r="BO432" s="281"/>
      <c r="BP432" s="4">
        <v>1172579</v>
      </c>
      <c r="BQ432" s="4">
        <v>223881920</v>
      </c>
      <c r="BR432" s="4">
        <v>225054496</v>
      </c>
      <c r="BS432" s="4">
        <v>672.5</v>
      </c>
      <c r="BT432" s="4">
        <v>2367</v>
      </c>
      <c r="BV432" s="175">
        <f t="shared" si="205"/>
        <v>-1.1533432677629698</v>
      </c>
    </row>
    <row r="433" spans="1:74" ht="17.25" customHeight="1" x14ac:dyDescent="0.25">
      <c r="A433" s="76" t="s">
        <v>167</v>
      </c>
      <c r="B433" s="255" t="s">
        <v>152</v>
      </c>
      <c r="C433" s="76">
        <v>1</v>
      </c>
      <c r="D433" s="142">
        <v>2017</v>
      </c>
      <c r="E433" s="77">
        <v>48</v>
      </c>
      <c r="F433" s="59">
        <v>12704293</v>
      </c>
      <c r="G433" s="59">
        <v>0</v>
      </c>
      <c r="H433" s="179">
        <f t="shared" si="217"/>
        <v>0</v>
      </c>
      <c r="I433" s="111">
        <f t="shared" si="203"/>
        <v>12704293</v>
      </c>
      <c r="J433" s="59"/>
      <c r="K433" s="59">
        <f t="shared" si="197"/>
        <v>12704293</v>
      </c>
      <c r="L433" s="164">
        <f t="shared" si="198"/>
        <v>5367.2551753274183</v>
      </c>
      <c r="M433" s="59"/>
      <c r="N433" s="59"/>
      <c r="O433" s="82">
        <v>5684639</v>
      </c>
      <c r="P433" s="13">
        <f t="shared" si="199"/>
        <v>0.44745811514265293</v>
      </c>
      <c r="Q433" s="59">
        <v>0</v>
      </c>
      <c r="R433" s="79">
        <f t="shared" si="200"/>
        <v>0</v>
      </c>
      <c r="S433" s="59">
        <f t="shared" si="208"/>
        <v>895981</v>
      </c>
      <c r="T433" s="281">
        <f t="shared" si="204"/>
        <v>378.53020701309674</v>
      </c>
      <c r="U433" s="281"/>
      <c r="V433" s="131">
        <f t="shared" si="201"/>
        <v>7.0525845082445748E-2</v>
      </c>
      <c r="W433" s="13"/>
      <c r="X433" s="59">
        <v>0</v>
      </c>
      <c r="Y433" s="59">
        <v>895981</v>
      </c>
      <c r="Z433" s="59">
        <v>0</v>
      </c>
      <c r="AA433" s="59">
        <v>0</v>
      </c>
      <c r="AB433" s="59">
        <v>0</v>
      </c>
      <c r="AC433" s="59">
        <v>0</v>
      </c>
      <c r="AD433" s="59">
        <v>0</v>
      </c>
      <c r="AE433" s="59">
        <v>0</v>
      </c>
      <c r="AF433" s="59">
        <v>922903</v>
      </c>
      <c r="AG433" s="59">
        <v>1205088</v>
      </c>
      <c r="AH433" s="59">
        <v>4647229</v>
      </c>
      <c r="AI433" s="59">
        <v>204812</v>
      </c>
      <c r="AJ433" s="59">
        <v>310965</v>
      </c>
      <c r="AK433" s="59">
        <v>558863</v>
      </c>
      <c r="AL433" s="59">
        <v>8057064</v>
      </c>
      <c r="AM433" s="59">
        <v>0</v>
      </c>
      <c r="AN433" s="59">
        <v>910425</v>
      </c>
      <c r="AO433" s="59">
        <v>0</v>
      </c>
      <c r="AP433" s="59">
        <v>0</v>
      </c>
      <c r="AQ433" s="59">
        <v>127764</v>
      </c>
      <c r="AR433" s="59">
        <v>1729764</v>
      </c>
      <c r="AS433" s="59">
        <v>0</v>
      </c>
      <c r="AT433" s="59">
        <v>114812</v>
      </c>
      <c r="AU433" s="59">
        <v>38277</v>
      </c>
      <c r="AV433" s="27">
        <v>0</v>
      </c>
      <c r="AW433" s="79">
        <f t="shared" si="202"/>
        <v>0</v>
      </c>
      <c r="AX433" s="59">
        <v>0</v>
      </c>
      <c r="AY433" s="59">
        <v>0</v>
      </c>
      <c r="AZ433" s="59">
        <v>0</v>
      </c>
      <c r="BA433" s="59">
        <v>0</v>
      </c>
      <c r="BB433" s="59">
        <v>0</v>
      </c>
      <c r="BC433" s="59">
        <v>0</v>
      </c>
      <c r="BD433" s="59">
        <v>0</v>
      </c>
      <c r="BE433" s="59">
        <v>0</v>
      </c>
      <c r="BF433" s="59">
        <v>0</v>
      </c>
      <c r="BG433" s="59">
        <v>0</v>
      </c>
      <c r="BH433" s="59">
        <v>0</v>
      </c>
      <c r="BI433" s="59">
        <v>0</v>
      </c>
      <c r="BJ433" s="59">
        <v>0</v>
      </c>
      <c r="BK433" s="59">
        <v>0</v>
      </c>
      <c r="BL433" s="59">
        <v>0</v>
      </c>
      <c r="BM433" s="139">
        <v>0</v>
      </c>
      <c r="BN433" s="32">
        <f t="shared" si="216"/>
        <v>0</v>
      </c>
      <c r="BO433" s="281"/>
      <c r="BP433" s="4">
        <v>1905256</v>
      </c>
      <c r="BQ433" s="4">
        <v>212428480</v>
      </c>
      <c r="BR433" s="4">
        <v>214333744</v>
      </c>
      <c r="BS433" s="4">
        <v>672.92998999999998</v>
      </c>
      <c r="BT433" s="4">
        <v>2367</v>
      </c>
      <c r="BV433" s="175">
        <f t="shared" si="205"/>
        <v>-1.1530236747571385</v>
      </c>
    </row>
    <row r="434" spans="1:74" ht="17.25" customHeight="1" x14ac:dyDescent="0.25">
      <c r="A434" s="76" t="s">
        <v>168</v>
      </c>
      <c r="B434" s="255" t="s">
        <v>152</v>
      </c>
      <c r="C434" s="76">
        <v>1</v>
      </c>
      <c r="D434" s="142">
        <v>2018</v>
      </c>
      <c r="E434" s="77">
        <v>48</v>
      </c>
      <c r="F434" s="59">
        <v>12232209</v>
      </c>
      <c r="G434" s="59">
        <v>0</v>
      </c>
      <c r="H434" s="179">
        <f t="shared" si="217"/>
        <v>0</v>
      </c>
      <c r="I434" s="111">
        <f t="shared" si="203"/>
        <v>12232209</v>
      </c>
      <c r="J434" s="59"/>
      <c r="K434" s="59">
        <f t="shared" si="197"/>
        <v>12232209</v>
      </c>
      <c r="L434" s="164">
        <f t="shared" si="198"/>
        <v>5167.8111533586816</v>
      </c>
      <c r="M434" s="59"/>
      <c r="N434" s="59"/>
      <c r="O434" s="82">
        <v>4631319</v>
      </c>
      <c r="P434" s="13">
        <f t="shared" si="199"/>
        <v>0.37861673226806375</v>
      </c>
      <c r="Q434" s="59">
        <v>0</v>
      </c>
      <c r="R434" s="79">
        <f t="shared" si="200"/>
        <v>0</v>
      </c>
      <c r="S434" s="59">
        <f t="shared" si="208"/>
        <v>1126552</v>
      </c>
      <c r="T434" s="281">
        <f t="shared" si="204"/>
        <v>475.94085340092943</v>
      </c>
      <c r="U434" s="281"/>
      <c r="V434" s="131">
        <f t="shared" si="201"/>
        <v>9.2097183754790327E-2</v>
      </c>
      <c r="W434" s="13"/>
      <c r="X434" s="59">
        <v>0</v>
      </c>
      <c r="Y434" s="59">
        <v>1126552</v>
      </c>
      <c r="Z434" s="59">
        <v>0</v>
      </c>
      <c r="AA434" s="59">
        <v>0</v>
      </c>
      <c r="AB434" s="59">
        <v>0</v>
      </c>
      <c r="AC434" s="59">
        <v>0</v>
      </c>
      <c r="AD434" s="59">
        <v>0</v>
      </c>
      <c r="AE434" s="59">
        <v>0</v>
      </c>
      <c r="AF434" s="59">
        <v>943451</v>
      </c>
      <c r="AG434" s="59">
        <v>457754</v>
      </c>
      <c r="AH434" s="59">
        <v>4665875</v>
      </c>
      <c r="AI434" s="59">
        <v>382131</v>
      </c>
      <c r="AJ434" s="59">
        <v>223449</v>
      </c>
      <c r="AK434" s="59">
        <v>993275</v>
      </c>
      <c r="AL434" s="59">
        <v>7566334</v>
      </c>
      <c r="AM434" s="59">
        <v>0</v>
      </c>
      <c r="AN434" s="59">
        <v>881792</v>
      </c>
      <c r="AO434" s="59">
        <v>111</v>
      </c>
      <c r="AP434" s="59">
        <v>0</v>
      </c>
      <c r="AQ434" s="59">
        <v>100469</v>
      </c>
      <c r="AR434" s="59">
        <v>1951193</v>
      </c>
      <c r="AS434" s="59">
        <v>0</v>
      </c>
      <c r="AT434" s="59">
        <v>541094</v>
      </c>
      <c r="AU434" s="59">
        <v>-381</v>
      </c>
      <c r="AV434" s="27">
        <v>0</v>
      </c>
      <c r="AW434" s="79">
        <f t="shared" si="202"/>
        <v>0</v>
      </c>
      <c r="AX434" s="59">
        <v>0</v>
      </c>
      <c r="AY434" s="59">
        <v>0</v>
      </c>
      <c r="AZ434" s="59">
        <v>0</v>
      </c>
      <c r="BA434" s="59">
        <v>0</v>
      </c>
      <c r="BB434" s="59">
        <v>0</v>
      </c>
      <c r="BC434" s="59">
        <v>0</v>
      </c>
      <c r="BD434" s="59">
        <v>0</v>
      </c>
      <c r="BE434" s="59">
        <v>0</v>
      </c>
      <c r="BF434" s="59">
        <v>0</v>
      </c>
      <c r="BG434" s="59">
        <v>0</v>
      </c>
      <c r="BH434" s="59">
        <v>0</v>
      </c>
      <c r="BI434" s="59">
        <v>0</v>
      </c>
      <c r="BJ434" s="59">
        <v>0</v>
      </c>
      <c r="BK434" s="59">
        <v>0</v>
      </c>
      <c r="BL434" s="59">
        <v>0</v>
      </c>
      <c r="BM434" s="139">
        <v>0</v>
      </c>
      <c r="BN434" s="32">
        <f t="shared" si="216"/>
        <v>0</v>
      </c>
      <c r="BO434" s="281"/>
      <c r="BP434" s="4">
        <v>1915242</v>
      </c>
      <c r="BQ434" s="4">
        <v>235370400</v>
      </c>
      <c r="BR434" s="4">
        <v>237285648</v>
      </c>
      <c r="BS434" s="4">
        <v>672.91998000000001</v>
      </c>
      <c r="BT434" s="4">
        <v>2367</v>
      </c>
      <c r="BV434" s="175">
        <f t="shared" si="205"/>
        <v>-1.1530311124360948</v>
      </c>
    </row>
    <row r="435" spans="1:74" s="8" customFormat="1" ht="17.25" customHeight="1" thickBot="1" x14ac:dyDescent="0.3">
      <c r="A435" s="84" t="s">
        <v>167</v>
      </c>
      <c r="B435" s="256" t="s">
        <v>152</v>
      </c>
      <c r="C435" s="84">
        <v>1</v>
      </c>
      <c r="D435" s="143">
        <v>2019</v>
      </c>
      <c r="E435" s="85">
        <v>48</v>
      </c>
      <c r="F435" s="86">
        <v>11912223</v>
      </c>
      <c r="G435" s="86">
        <v>0</v>
      </c>
      <c r="H435" s="208">
        <f t="shared" si="217"/>
        <v>0</v>
      </c>
      <c r="I435" s="190">
        <f t="shared" si="203"/>
        <v>11912223</v>
      </c>
      <c r="J435" s="282">
        <f t="shared" ref="J435" si="219">LN(I435/I411)/(2019-1995)</f>
        <v>3.1417922577268498E-2</v>
      </c>
      <c r="K435" s="86">
        <f t="shared" si="197"/>
        <v>11912223</v>
      </c>
      <c r="L435" s="191">
        <f t="shared" si="198"/>
        <v>5032.62484157161</v>
      </c>
      <c r="M435" s="282">
        <f t="shared" ref="M435" si="220">LN(L435/L411)/(2019-1995)</f>
        <v>2.2999883681404154E-2</v>
      </c>
      <c r="N435" s="283">
        <f t="shared" ref="N435" si="221">AVERAGE(L433:L435)</f>
        <v>5189.2303900859033</v>
      </c>
      <c r="O435" s="104">
        <v>4825492</v>
      </c>
      <c r="P435" s="14">
        <f t="shared" si="199"/>
        <v>0.40508744673433328</v>
      </c>
      <c r="Q435" s="86">
        <v>0</v>
      </c>
      <c r="R435" s="87">
        <f t="shared" si="200"/>
        <v>0</v>
      </c>
      <c r="S435" s="86">
        <f t="shared" si="208"/>
        <v>1083360</v>
      </c>
      <c r="T435" s="286">
        <f t="shared" si="204"/>
        <v>457.6932826362484</v>
      </c>
      <c r="U435" s="286">
        <f t="shared" ref="U435" si="222">AVERAGE(T433:T435)</f>
        <v>437.38811435009148</v>
      </c>
      <c r="V435" s="131">
        <f t="shared" si="201"/>
        <v>9.0945241706774635E-2</v>
      </c>
      <c r="W435" s="14"/>
      <c r="X435" s="86">
        <v>0</v>
      </c>
      <c r="Y435" s="86">
        <v>1083360</v>
      </c>
      <c r="Z435" s="86">
        <v>0</v>
      </c>
      <c r="AA435" s="86">
        <v>0</v>
      </c>
      <c r="AB435" s="86">
        <v>0</v>
      </c>
      <c r="AC435" s="86">
        <v>0</v>
      </c>
      <c r="AD435" s="86">
        <v>0</v>
      </c>
      <c r="AE435" s="86">
        <v>0</v>
      </c>
      <c r="AF435" s="86">
        <v>949715</v>
      </c>
      <c r="AG435" s="86">
        <v>639470</v>
      </c>
      <c r="AH435" s="86">
        <v>4429324</v>
      </c>
      <c r="AI435" s="86">
        <v>275290</v>
      </c>
      <c r="AJ435" s="86">
        <v>206110</v>
      </c>
      <c r="AK435" s="86">
        <v>758794</v>
      </c>
      <c r="AL435" s="86">
        <v>7482899</v>
      </c>
      <c r="AM435" s="86">
        <v>0</v>
      </c>
      <c r="AN435" s="86">
        <v>942792</v>
      </c>
      <c r="AO435" s="86">
        <v>0</v>
      </c>
      <c r="AP435" s="86">
        <v>0</v>
      </c>
      <c r="AQ435" s="86">
        <v>115357</v>
      </c>
      <c r="AR435" s="86">
        <v>1805639</v>
      </c>
      <c r="AS435" s="86">
        <v>0</v>
      </c>
      <c r="AT435" s="86">
        <v>302865</v>
      </c>
      <c r="AU435" s="86">
        <v>7339</v>
      </c>
      <c r="AV435" s="28">
        <v>0</v>
      </c>
      <c r="AW435" s="87">
        <f t="shared" si="202"/>
        <v>0</v>
      </c>
      <c r="AX435" s="86">
        <v>0</v>
      </c>
      <c r="AY435" s="86">
        <v>0</v>
      </c>
      <c r="AZ435" s="86">
        <v>0</v>
      </c>
      <c r="BA435" s="86">
        <v>0</v>
      </c>
      <c r="BB435" s="86">
        <v>0</v>
      </c>
      <c r="BC435" s="86">
        <v>0</v>
      </c>
      <c r="BD435" s="86">
        <v>0</v>
      </c>
      <c r="BE435" s="86">
        <v>0</v>
      </c>
      <c r="BF435" s="86">
        <v>0</v>
      </c>
      <c r="BG435" s="86">
        <v>0</v>
      </c>
      <c r="BH435" s="86">
        <v>0</v>
      </c>
      <c r="BI435" s="86">
        <v>0</v>
      </c>
      <c r="BJ435" s="86">
        <v>0</v>
      </c>
      <c r="BK435" s="86">
        <v>0</v>
      </c>
      <c r="BL435" s="86">
        <v>0</v>
      </c>
      <c r="BM435" s="140">
        <v>0</v>
      </c>
      <c r="BN435" s="32">
        <f t="shared" si="216"/>
        <v>0</v>
      </c>
      <c r="BO435" s="286">
        <f t="shared" ref="BO435" si="223">AVERAGE(BN433:BN435)</f>
        <v>0</v>
      </c>
      <c r="BP435" s="7">
        <v>-1368985</v>
      </c>
      <c r="BQ435" s="7">
        <v>219982192</v>
      </c>
      <c r="BR435" s="7">
        <v>218613200</v>
      </c>
      <c r="BS435" s="7">
        <v>667.89000999999996</v>
      </c>
      <c r="BT435" s="7">
        <v>2367</v>
      </c>
      <c r="BU435" s="275">
        <f t="shared" ref="BU435" si="224">AVERAGE(BT433:BT435)</f>
        <v>2367</v>
      </c>
      <c r="BV435" s="175">
        <f t="shared" si="205"/>
        <v>-1.1567825713555735</v>
      </c>
    </row>
    <row r="436" spans="1:74" s="20" customFormat="1" ht="16.899999999999999" customHeight="1" thickTop="1" x14ac:dyDescent="0.25">
      <c r="A436" s="49" t="s">
        <v>169</v>
      </c>
      <c r="B436" s="257"/>
      <c r="C436" s="49">
        <v>0</v>
      </c>
      <c r="D436" s="166">
        <v>1995</v>
      </c>
      <c r="E436" s="97">
        <v>51</v>
      </c>
      <c r="F436" s="98">
        <v>6055878</v>
      </c>
      <c r="G436" s="98">
        <v>4067627</v>
      </c>
      <c r="H436" s="179">
        <f t="shared" si="217"/>
        <v>2.0458317385481006</v>
      </c>
      <c r="I436" s="98">
        <f t="shared" si="203"/>
        <v>1988251</v>
      </c>
      <c r="J436" s="70"/>
      <c r="K436" s="70">
        <f t="shared" si="197"/>
        <v>1988251</v>
      </c>
      <c r="L436" s="70">
        <f t="shared" si="198"/>
        <v>1889.972433460076</v>
      </c>
      <c r="M436" s="70"/>
      <c r="N436" s="70"/>
      <c r="O436" s="98">
        <v>382946</v>
      </c>
      <c r="P436" s="42">
        <f t="shared" si="199"/>
        <v>0.19260445487013461</v>
      </c>
      <c r="Q436" s="98">
        <v>153517</v>
      </c>
      <c r="R436" s="99">
        <f t="shared" si="200"/>
        <v>7.7212082377929148E-2</v>
      </c>
      <c r="S436" s="169">
        <f t="shared" ref="S436:S446" si="225">F436-G436-O436-Q436-AF436-AG436-AI436-AJ436-AK436-SUM(AM436:AU436)</f>
        <v>88333</v>
      </c>
      <c r="T436" s="281">
        <f t="shared" si="204"/>
        <v>83.966730038022817</v>
      </c>
      <c r="U436" s="281"/>
      <c r="V436" s="131">
        <f t="shared" si="201"/>
        <v>4.4427489285809488E-2</v>
      </c>
      <c r="W436" s="125"/>
      <c r="X436" s="98">
        <v>0</v>
      </c>
      <c r="Y436" s="98">
        <v>0</v>
      </c>
      <c r="Z436" s="98">
        <v>0</v>
      </c>
      <c r="AA436" s="98">
        <v>0</v>
      </c>
      <c r="AB436" s="98">
        <v>0</v>
      </c>
      <c r="AC436" s="98">
        <v>0</v>
      </c>
      <c r="AD436" s="98">
        <v>0</v>
      </c>
      <c r="AE436" s="98">
        <v>0</v>
      </c>
      <c r="AF436" s="98">
        <v>368735</v>
      </c>
      <c r="AG436" s="98">
        <v>106330</v>
      </c>
      <c r="AH436" s="98">
        <v>678735</v>
      </c>
      <c r="AI436" s="98">
        <v>17026</v>
      </c>
      <c r="AJ436" s="98">
        <v>97918</v>
      </c>
      <c r="AK436" s="98">
        <v>303451</v>
      </c>
      <c r="AL436" s="98">
        <v>5377143</v>
      </c>
      <c r="AM436" s="98">
        <v>0</v>
      </c>
      <c r="AN436" s="98">
        <v>0</v>
      </c>
      <c r="AO436" s="98">
        <v>0</v>
      </c>
      <c r="AP436" s="98">
        <v>0</v>
      </c>
      <c r="AQ436" s="98">
        <v>218067</v>
      </c>
      <c r="AR436" s="98">
        <v>250247</v>
      </c>
      <c r="AS436" s="98">
        <v>1681</v>
      </c>
      <c r="AT436" s="98">
        <v>0</v>
      </c>
      <c r="AU436" s="98">
        <v>0</v>
      </c>
      <c r="AV436" s="74">
        <v>0</v>
      </c>
      <c r="AW436" s="99">
        <f t="shared" si="202"/>
        <v>0</v>
      </c>
      <c r="AX436" s="98">
        <v>0</v>
      </c>
      <c r="AY436" s="98">
        <v>0</v>
      </c>
      <c r="AZ436" s="98">
        <v>0</v>
      </c>
      <c r="BA436" s="98">
        <v>0</v>
      </c>
      <c r="BB436" s="98">
        <v>0</v>
      </c>
      <c r="BC436" s="98">
        <v>0</v>
      </c>
      <c r="BD436" s="98">
        <v>0</v>
      </c>
      <c r="BE436" s="98">
        <v>0</v>
      </c>
      <c r="BF436" s="98">
        <v>0</v>
      </c>
      <c r="BG436" s="98">
        <v>0</v>
      </c>
      <c r="BH436" s="98">
        <v>0</v>
      </c>
      <c r="BI436" s="98">
        <v>0</v>
      </c>
      <c r="BJ436" s="98">
        <v>0</v>
      </c>
      <c r="BK436" s="98">
        <v>0</v>
      </c>
      <c r="BL436" s="98">
        <v>0</v>
      </c>
      <c r="BM436" s="19">
        <v>1488479</v>
      </c>
      <c r="BN436" s="32">
        <f t="shared" si="216"/>
        <v>1414.9039923954372</v>
      </c>
      <c r="BO436" s="281"/>
      <c r="BP436" s="19">
        <v>0</v>
      </c>
      <c r="BQ436" s="19">
        <v>16567960</v>
      </c>
      <c r="BR436" s="19">
        <v>18056440</v>
      </c>
      <c r="BS436" s="19">
        <v>1751.59998</v>
      </c>
      <c r="BT436" s="19">
        <v>1052</v>
      </c>
      <c r="BU436" s="4"/>
      <c r="BV436" s="175">
        <f t="shared" si="205"/>
        <v>-1.0801669698545757</v>
      </c>
    </row>
    <row r="437" spans="1:74" s="20" customFormat="1" x14ac:dyDescent="0.25">
      <c r="A437" s="100" t="s">
        <v>169</v>
      </c>
      <c r="B437" s="258"/>
      <c r="C437" s="49">
        <v>0</v>
      </c>
      <c r="D437" s="141">
        <v>1996</v>
      </c>
      <c r="E437" s="62">
        <v>51</v>
      </c>
      <c r="F437" s="63">
        <v>4874625</v>
      </c>
      <c r="G437" s="63">
        <v>2713904</v>
      </c>
      <c r="H437" s="179">
        <f t="shared" si="217"/>
        <v>1.256017782953005</v>
      </c>
      <c r="I437" s="63">
        <f t="shared" si="203"/>
        <v>2160721</v>
      </c>
      <c r="J437" s="59"/>
      <c r="K437" s="59">
        <f t="shared" si="197"/>
        <v>2160721</v>
      </c>
      <c r="L437" s="59">
        <f t="shared" si="198"/>
        <v>2053.917300380228</v>
      </c>
      <c r="M437" s="59"/>
      <c r="N437" s="59"/>
      <c r="O437" s="63">
        <v>442105</v>
      </c>
      <c r="P437" s="29">
        <f t="shared" si="199"/>
        <v>0.20460994269968219</v>
      </c>
      <c r="Q437" s="63">
        <v>154427</v>
      </c>
      <c r="R437" s="94">
        <f t="shared" si="200"/>
        <v>7.1470125018454483E-2</v>
      </c>
      <c r="S437" s="73">
        <f t="shared" si="225"/>
        <v>88700</v>
      </c>
      <c r="T437" s="281">
        <f t="shared" si="204"/>
        <v>84.315589353612168</v>
      </c>
      <c r="U437" s="281"/>
      <c r="V437" s="131">
        <f t="shared" si="201"/>
        <v>4.1051112105635112E-2</v>
      </c>
      <c r="W437" s="54"/>
      <c r="X437" s="63">
        <v>0</v>
      </c>
      <c r="Y437" s="63">
        <v>0</v>
      </c>
      <c r="Z437" s="63">
        <v>0</v>
      </c>
      <c r="AA437" s="63">
        <v>0</v>
      </c>
      <c r="AB437" s="63">
        <v>0</v>
      </c>
      <c r="AC437" s="63">
        <v>0</v>
      </c>
      <c r="AD437" s="63">
        <v>0</v>
      </c>
      <c r="AE437" s="63">
        <v>0</v>
      </c>
      <c r="AF437" s="63">
        <v>367046</v>
      </c>
      <c r="AG437" s="63">
        <v>157656</v>
      </c>
      <c r="AH437" s="63">
        <v>782008</v>
      </c>
      <c r="AI437" s="63">
        <v>10587</v>
      </c>
      <c r="AJ437" s="63">
        <v>96901</v>
      </c>
      <c r="AK437" s="63">
        <v>342783</v>
      </c>
      <c r="AL437" s="63">
        <v>4092617</v>
      </c>
      <c r="AM437" s="63">
        <v>0</v>
      </c>
      <c r="AN437" s="63">
        <v>0</v>
      </c>
      <c r="AO437" s="63">
        <v>0</v>
      </c>
      <c r="AP437" s="63">
        <v>0</v>
      </c>
      <c r="AQ437" s="63">
        <v>229534</v>
      </c>
      <c r="AR437" s="63">
        <v>270735</v>
      </c>
      <c r="AS437" s="63">
        <v>247</v>
      </c>
      <c r="AT437" s="63">
        <v>0</v>
      </c>
      <c r="AU437" s="63">
        <v>0</v>
      </c>
      <c r="AV437" s="80">
        <v>0</v>
      </c>
      <c r="AW437" s="94">
        <f t="shared" si="202"/>
        <v>0</v>
      </c>
      <c r="AX437" s="63">
        <v>0</v>
      </c>
      <c r="AY437" s="63">
        <v>0</v>
      </c>
      <c r="AZ437" s="63">
        <v>0</v>
      </c>
      <c r="BA437" s="63">
        <v>0</v>
      </c>
      <c r="BB437" s="63">
        <v>0</v>
      </c>
      <c r="BC437" s="63">
        <v>0</v>
      </c>
      <c r="BD437" s="63">
        <v>0</v>
      </c>
      <c r="BE437" s="63">
        <v>0</v>
      </c>
      <c r="BF437" s="63">
        <v>0</v>
      </c>
      <c r="BG437" s="63">
        <v>0</v>
      </c>
      <c r="BH437" s="63">
        <v>0</v>
      </c>
      <c r="BI437" s="63">
        <v>0</v>
      </c>
      <c r="BJ437" s="63">
        <v>0</v>
      </c>
      <c r="BK437" s="63">
        <v>0</v>
      </c>
      <c r="BL437" s="63">
        <v>0</v>
      </c>
      <c r="BM437" s="19">
        <v>1664903</v>
      </c>
      <c r="BN437" s="32">
        <f t="shared" si="216"/>
        <v>1582.6074144486693</v>
      </c>
      <c r="BO437" s="281"/>
      <c r="BP437" s="19">
        <v>0</v>
      </c>
      <c r="BQ437" s="19">
        <v>20102550</v>
      </c>
      <c r="BR437" s="19">
        <v>21767452</v>
      </c>
      <c r="BS437" s="19">
        <v>1751.40002</v>
      </c>
      <c r="BT437" s="19">
        <v>1052</v>
      </c>
      <c r="BU437" s="4"/>
      <c r="BV437" s="175">
        <f t="shared" si="205"/>
        <v>-1.0802240523553515</v>
      </c>
    </row>
    <row r="438" spans="1:74" s="20" customFormat="1" x14ac:dyDescent="0.25">
      <c r="A438" s="100" t="s">
        <v>169</v>
      </c>
      <c r="B438" s="258"/>
      <c r="C438" s="49">
        <v>0</v>
      </c>
      <c r="D438" s="141">
        <v>1997</v>
      </c>
      <c r="E438" s="62">
        <v>51</v>
      </c>
      <c r="F438" s="63">
        <v>4696161</v>
      </c>
      <c r="G438" s="63">
        <v>2464790</v>
      </c>
      <c r="H438" s="179">
        <f t="shared" si="217"/>
        <v>1.104607884569621</v>
      </c>
      <c r="I438" s="63">
        <f t="shared" si="203"/>
        <v>2231371</v>
      </c>
      <c r="J438" s="59"/>
      <c r="K438" s="59">
        <f t="shared" si="197"/>
        <v>2231371</v>
      </c>
      <c r="L438" s="59">
        <f t="shared" si="198"/>
        <v>1887.7927241962775</v>
      </c>
      <c r="M438" s="59"/>
      <c r="N438" s="59"/>
      <c r="O438" s="63">
        <v>490861</v>
      </c>
      <c r="P438" s="29">
        <f t="shared" si="199"/>
        <v>0.21998179594518347</v>
      </c>
      <c r="Q438" s="63">
        <v>149427</v>
      </c>
      <c r="R438" s="94">
        <f t="shared" si="200"/>
        <v>6.6966452463530265E-2</v>
      </c>
      <c r="S438" s="73">
        <f t="shared" si="225"/>
        <v>96727</v>
      </c>
      <c r="T438" s="281">
        <f t="shared" si="204"/>
        <v>81.833333333333329</v>
      </c>
      <c r="U438" s="281"/>
      <c r="V438" s="131">
        <f t="shared" si="201"/>
        <v>4.3348685628700923E-2</v>
      </c>
      <c r="W438" s="54"/>
      <c r="X438" s="63">
        <v>0</v>
      </c>
      <c r="Y438" s="63">
        <v>0</v>
      </c>
      <c r="Z438" s="63">
        <v>0</v>
      </c>
      <c r="AA438" s="63">
        <v>0</v>
      </c>
      <c r="AB438" s="63">
        <v>0</v>
      </c>
      <c r="AC438" s="63">
        <v>0</v>
      </c>
      <c r="AD438" s="63">
        <v>0</v>
      </c>
      <c r="AE438" s="63">
        <v>0</v>
      </c>
      <c r="AF438" s="63">
        <v>354764</v>
      </c>
      <c r="AG438" s="63">
        <v>163577</v>
      </c>
      <c r="AH438" s="63">
        <v>873994</v>
      </c>
      <c r="AI438" s="63">
        <v>35649</v>
      </c>
      <c r="AJ438" s="63">
        <v>88474</v>
      </c>
      <c r="AK438" s="63">
        <v>354053</v>
      </c>
      <c r="AL438" s="63">
        <v>3822167</v>
      </c>
      <c r="AM438" s="63">
        <v>0</v>
      </c>
      <c r="AN438" s="63">
        <v>0</v>
      </c>
      <c r="AO438" s="63">
        <v>0</v>
      </c>
      <c r="AP438" s="63">
        <v>0</v>
      </c>
      <c r="AQ438" s="63">
        <v>177124</v>
      </c>
      <c r="AR438" s="63">
        <v>317514</v>
      </c>
      <c r="AS438" s="63">
        <v>3201</v>
      </c>
      <c r="AT438" s="63">
        <v>0</v>
      </c>
      <c r="AU438" s="63">
        <v>0</v>
      </c>
      <c r="AV438" s="80">
        <v>0</v>
      </c>
      <c r="AW438" s="94">
        <f t="shared" si="202"/>
        <v>0</v>
      </c>
      <c r="AX438" s="63">
        <v>0</v>
      </c>
      <c r="AY438" s="63">
        <v>0</v>
      </c>
      <c r="AZ438" s="63">
        <v>0</v>
      </c>
      <c r="BA438" s="63">
        <v>0</v>
      </c>
      <c r="BB438" s="63">
        <v>0</v>
      </c>
      <c r="BC438" s="63">
        <v>0</v>
      </c>
      <c r="BD438" s="63">
        <v>0</v>
      </c>
      <c r="BE438" s="63">
        <v>0</v>
      </c>
      <c r="BF438" s="63">
        <v>0</v>
      </c>
      <c r="BG438" s="63">
        <v>0</v>
      </c>
      <c r="BH438" s="63">
        <v>0</v>
      </c>
      <c r="BI438" s="63">
        <v>0</v>
      </c>
      <c r="BJ438" s="63">
        <v>0</v>
      </c>
      <c r="BK438" s="63">
        <v>0</v>
      </c>
      <c r="BL438" s="63">
        <v>0</v>
      </c>
      <c r="BM438" s="19">
        <v>1512625</v>
      </c>
      <c r="BN438" s="32">
        <f t="shared" si="216"/>
        <v>1279.7165820642979</v>
      </c>
      <c r="BO438" s="281"/>
      <c r="BP438" s="19">
        <v>0</v>
      </c>
      <c r="BQ438" s="19">
        <v>20130140</v>
      </c>
      <c r="BR438" s="19">
        <v>21642766</v>
      </c>
      <c r="BS438" s="19">
        <v>1751.3000500000001</v>
      </c>
      <c r="BT438" s="19">
        <v>1182</v>
      </c>
      <c r="BU438" s="4"/>
      <c r="BV438" s="175">
        <f t="shared" si="205"/>
        <v>-1.021995190860518</v>
      </c>
    </row>
    <row r="439" spans="1:74" s="20" customFormat="1" x14ac:dyDescent="0.25">
      <c r="A439" s="100" t="s">
        <v>169</v>
      </c>
      <c r="B439" s="258"/>
      <c r="C439" s="49">
        <v>0</v>
      </c>
      <c r="D439" s="141">
        <v>1998</v>
      </c>
      <c r="E439" s="62">
        <v>51</v>
      </c>
      <c r="F439" s="63">
        <v>3898082</v>
      </c>
      <c r="G439" s="63">
        <v>1794387</v>
      </c>
      <c r="H439" s="179">
        <f t="shared" si="217"/>
        <v>0.85296918041826408</v>
      </c>
      <c r="I439" s="63">
        <f t="shared" si="203"/>
        <v>2103695</v>
      </c>
      <c r="J439" s="59"/>
      <c r="K439" s="59">
        <f t="shared" si="197"/>
        <v>2103695</v>
      </c>
      <c r="L439" s="59">
        <f t="shared" si="198"/>
        <v>1754.5412844036698</v>
      </c>
      <c r="M439" s="59"/>
      <c r="N439" s="59"/>
      <c r="O439" s="63">
        <v>365367</v>
      </c>
      <c r="P439" s="29">
        <f t="shared" si="199"/>
        <v>0.17367869391713153</v>
      </c>
      <c r="Q439" s="63">
        <v>109322</v>
      </c>
      <c r="R439" s="94">
        <f t="shared" si="200"/>
        <v>5.1966658664872996E-2</v>
      </c>
      <c r="S439" s="73">
        <f t="shared" si="225"/>
        <v>86261</v>
      </c>
      <c r="T439" s="281">
        <f t="shared" si="204"/>
        <v>71.94412010008341</v>
      </c>
      <c r="U439" s="281"/>
      <c r="V439" s="131">
        <f t="shared" si="201"/>
        <v>4.100451824052441E-2</v>
      </c>
      <c r="W439" s="54"/>
      <c r="X439" s="63">
        <v>0</v>
      </c>
      <c r="Y439" s="63">
        <v>0</v>
      </c>
      <c r="Z439" s="63">
        <v>0</v>
      </c>
      <c r="AA439" s="63">
        <v>0</v>
      </c>
      <c r="AB439" s="63">
        <v>0</v>
      </c>
      <c r="AC439" s="63">
        <v>0</v>
      </c>
      <c r="AD439" s="63">
        <v>0</v>
      </c>
      <c r="AE439" s="63">
        <v>0</v>
      </c>
      <c r="AF439" s="63">
        <v>355043</v>
      </c>
      <c r="AG439" s="63">
        <v>169532</v>
      </c>
      <c r="AH439" s="63">
        <v>938780</v>
      </c>
      <c r="AI439" s="63">
        <v>15272</v>
      </c>
      <c r="AJ439" s="63">
        <v>110796</v>
      </c>
      <c r="AK439" s="63">
        <v>562664</v>
      </c>
      <c r="AL439" s="63">
        <v>2959302</v>
      </c>
      <c r="AM439" s="63">
        <v>0</v>
      </c>
      <c r="AN439" s="63">
        <v>0</v>
      </c>
      <c r="AO439" s="63">
        <v>0</v>
      </c>
      <c r="AP439" s="63">
        <v>0</v>
      </c>
      <c r="AQ439" s="63">
        <v>138126</v>
      </c>
      <c r="AR439" s="63">
        <v>175598</v>
      </c>
      <c r="AS439" s="63">
        <v>15714</v>
      </c>
      <c r="AT439" s="63">
        <v>0</v>
      </c>
      <c r="AU439" s="63">
        <v>0</v>
      </c>
      <c r="AV439" s="80">
        <v>0</v>
      </c>
      <c r="AW439" s="94">
        <f t="shared" si="202"/>
        <v>0</v>
      </c>
      <c r="AX439" s="63">
        <v>0</v>
      </c>
      <c r="AY439" s="63">
        <v>0</v>
      </c>
      <c r="AZ439" s="63">
        <v>0</v>
      </c>
      <c r="BA439" s="63">
        <v>0</v>
      </c>
      <c r="BB439" s="63">
        <v>0</v>
      </c>
      <c r="BC439" s="63">
        <v>0</v>
      </c>
      <c r="BD439" s="63">
        <v>0</v>
      </c>
      <c r="BE439" s="63">
        <v>0</v>
      </c>
      <c r="BF439" s="63">
        <v>0</v>
      </c>
      <c r="BG439" s="63">
        <v>0</v>
      </c>
      <c r="BH439" s="63">
        <v>0</v>
      </c>
      <c r="BI439" s="63">
        <v>0</v>
      </c>
      <c r="BJ439" s="63">
        <v>0</v>
      </c>
      <c r="BK439" s="63">
        <v>0</v>
      </c>
      <c r="BL439" s="63">
        <v>0</v>
      </c>
      <c r="BM439" s="19">
        <v>1517715</v>
      </c>
      <c r="BN439" s="32">
        <f t="shared" si="216"/>
        <v>1265.8173477898249</v>
      </c>
      <c r="BO439" s="281"/>
      <c r="BP439" s="19">
        <v>0</v>
      </c>
      <c r="BQ439" s="19">
        <v>20610360</v>
      </c>
      <c r="BR439" s="19">
        <v>22128074</v>
      </c>
      <c r="BS439" s="19">
        <v>1967.5</v>
      </c>
      <c r="BT439" s="19">
        <v>1199</v>
      </c>
      <c r="BU439" s="4"/>
      <c r="BV439" s="175">
        <f t="shared" si="205"/>
        <v>-0.95665256059842252</v>
      </c>
    </row>
    <row r="440" spans="1:74" s="20" customFormat="1" x14ac:dyDescent="0.25">
      <c r="A440" s="100" t="s">
        <v>169</v>
      </c>
      <c r="B440" s="258"/>
      <c r="C440" s="49">
        <v>0</v>
      </c>
      <c r="D440" s="141">
        <v>1999</v>
      </c>
      <c r="E440" s="62">
        <v>51</v>
      </c>
      <c r="F440" s="63">
        <v>4483641</v>
      </c>
      <c r="G440" s="63">
        <v>2296705</v>
      </c>
      <c r="H440" s="179">
        <f t="shared" si="217"/>
        <v>1.0501930554895067</v>
      </c>
      <c r="I440" s="63">
        <f t="shared" si="203"/>
        <v>2186936</v>
      </c>
      <c r="J440" s="59"/>
      <c r="K440" s="59">
        <f t="shared" si="197"/>
        <v>2186936</v>
      </c>
      <c r="L440" s="59">
        <f t="shared" si="198"/>
        <v>1823.9666388657215</v>
      </c>
      <c r="M440" s="59"/>
      <c r="N440" s="59"/>
      <c r="O440" s="63">
        <v>498268</v>
      </c>
      <c r="P440" s="29">
        <f t="shared" si="199"/>
        <v>0.22783840039214681</v>
      </c>
      <c r="Q440" s="63">
        <v>163324</v>
      </c>
      <c r="R440" s="94">
        <f t="shared" si="200"/>
        <v>7.4681655064437191E-2</v>
      </c>
      <c r="S440" s="73">
        <f t="shared" si="225"/>
        <v>91389</v>
      </c>
      <c r="T440" s="281">
        <f t="shared" si="204"/>
        <v>76.221017514595502</v>
      </c>
      <c r="U440" s="281"/>
      <c r="V440" s="131">
        <f t="shared" si="201"/>
        <v>4.1788602867207821E-2</v>
      </c>
      <c r="W440" s="54"/>
      <c r="X440" s="63">
        <v>0</v>
      </c>
      <c r="Y440" s="63">
        <v>0</v>
      </c>
      <c r="Z440" s="63">
        <v>0</v>
      </c>
      <c r="AA440" s="63">
        <v>0</v>
      </c>
      <c r="AB440" s="63">
        <v>0</v>
      </c>
      <c r="AC440" s="63">
        <v>0</v>
      </c>
      <c r="AD440" s="63">
        <v>0</v>
      </c>
      <c r="AE440" s="63">
        <v>0</v>
      </c>
      <c r="AF440" s="63">
        <v>370516</v>
      </c>
      <c r="AG440" s="63">
        <v>175027</v>
      </c>
      <c r="AH440" s="63">
        <v>812451</v>
      </c>
      <c r="AI440" s="63">
        <v>6665</v>
      </c>
      <c r="AJ440" s="63">
        <v>105981</v>
      </c>
      <c r="AK440" s="63">
        <v>393849</v>
      </c>
      <c r="AL440" s="63">
        <v>3671190</v>
      </c>
      <c r="AM440" s="63">
        <v>0</v>
      </c>
      <c r="AN440" s="63">
        <v>0</v>
      </c>
      <c r="AO440" s="63">
        <v>0</v>
      </c>
      <c r="AP440" s="63">
        <v>0</v>
      </c>
      <c r="AQ440" s="63">
        <v>145007</v>
      </c>
      <c r="AR440" s="63">
        <v>234830</v>
      </c>
      <c r="AS440" s="63">
        <v>2080</v>
      </c>
      <c r="AT440" s="63">
        <v>0</v>
      </c>
      <c r="AU440" s="63">
        <v>0</v>
      </c>
      <c r="AV440" s="80">
        <v>0</v>
      </c>
      <c r="AW440" s="94">
        <f t="shared" si="202"/>
        <v>0</v>
      </c>
      <c r="AX440" s="63">
        <v>0</v>
      </c>
      <c r="AY440" s="63">
        <v>0</v>
      </c>
      <c r="AZ440" s="63">
        <v>0</v>
      </c>
      <c r="BA440" s="63">
        <v>0</v>
      </c>
      <c r="BB440" s="63">
        <v>0</v>
      </c>
      <c r="BC440" s="63">
        <v>0</v>
      </c>
      <c r="BD440" s="63">
        <v>0</v>
      </c>
      <c r="BE440" s="63">
        <v>0</v>
      </c>
      <c r="BF440" s="63">
        <v>0</v>
      </c>
      <c r="BG440" s="63">
        <v>0</v>
      </c>
      <c r="BH440" s="63">
        <v>0</v>
      </c>
      <c r="BI440" s="63">
        <v>0</v>
      </c>
      <c r="BJ440" s="63">
        <v>0</v>
      </c>
      <c r="BK440" s="63">
        <v>0</v>
      </c>
      <c r="BL440" s="63">
        <v>0</v>
      </c>
      <c r="BM440" s="19">
        <v>1560809</v>
      </c>
      <c r="BN440" s="32">
        <f t="shared" si="216"/>
        <v>1301.7589658048373</v>
      </c>
      <c r="BO440" s="281"/>
      <c r="BP440" s="19">
        <v>0</v>
      </c>
      <c r="BQ440" s="19">
        <v>11999933</v>
      </c>
      <c r="BR440" s="19">
        <v>13560742</v>
      </c>
      <c r="BS440" s="19">
        <v>1967.5</v>
      </c>
      <c r="BT440" s="19">
        <v>1199</v>
      </c>
      <c r="BU440" s="4"/>
      <c r="BV440" s="175">
        <f t="shared" si="205"/>
        <v>-0.95665256059842252</v>
      </c>
    </row>
    <row r="441" spans="1:74" s="20" customFormat="1" x14ac:dyDescent="0.25">
      <c r="A441" s="100" t="s">
        <v>169</v>
      </c>
      <c r="B441" s="258"/>
      <c r="C441" s="49">
        <v>0</v>
      </c>
      <c r="D441" s="141">
        <v>2000</v>
      </c>
      <c r="E441" s="62">
        <v>51</v>
      </c>
      <c r="F441" s="63">
        <v>5454673</v>
      </c>
      <c r="G441" s="63">
        <v>2685182</v>
      </c>
      <c r="H441" s="179">
        <f t="shared" si="217"/>
        <v>0.96955794404098083</v>
      </c>
      <c r="I441" s="63">
        <f t="shared" si="203"/>
        <v>2769491</v>
      </c>
      <c r="J441" s="59"/>
      <c r="K441" s="59">
        <f t="shared" si="197"/>
        <v>2769491</v>
      </c>
      <c r="L441" s="59">
        <f t="shared" si="198"/>
        <v>2309.8340283569642</v>
      </c>
      <c r="M441" s="59"/>
      <c r="N441" s="59"/>
      <c r="O441" s="63">
        <v>638859</v>
      </c>
      <c r="P441" s="29">
        <f t="shared" si="199"/>
        <v>0.23067740606486897</v>
      </c>
      <c r="Q441" s="63">
        <v>158564</v>
      </c>
      <c r="R441" s="94">
        <f t="shared" si="200"/>
        <v>5.7253841951463283E-2</v>
      </c>
      <c r="S441" s="73">
        <f t="shared" si="225"/>
        <v>94667</v>
      </c>
      <c r="T441" s="281">
        <f t="shared" si="204"/>
        <v>78.954962468723934</v>
      </c>
      <c r="U441" s="281"/>
      <c r="V441" s="131">
        <f t="shared" si="201"/>
        <v>3.4182093388279648E-2</v>
      </c>
      <c r="W441" s="54"/>
      <c r="X441" s="63">
        <v>0</v>
      </c>
      <c r="Y441" s="63">
        <v>0</v>
      </c>
      <c r="Z441" s="63">
        <v>0</v>
      </c>
      <c r="AA441" s="63">
        <v>0</v>
      </c>
      <c r="AB441" s="63">
        <v>0</v>
      </c>
      <c r="AC441" s="63">
        <v>0</v>
      </c>
      <c r="AD441" s="63">
        <v>0</v>
      </c>
      <c r="AE441" s="63">
        <v>0</v>
      </c>
      <c r="AF441" s="63">
        <v>383348</v>
      </c>
      <c r="AG441" s="63">
        <v>185318</v>
      </c>
      <c r="AH441" s="63">
        <v>1098225</v>
      </c>
      <c r="AI441" s="63">
        <v>12048</v>
      </c>
      <c r="AJ441" s="63">
        <v>108491</v>
      </c>
      <c r="AK441" s="63">
        <v>472978</v>
      </c>
      <c r="AL441" s="63">
        <v>4356448</v>
      </c>
      <c r="AM441" s="63">
        <v>0</v>
      </c>
      <c r="AN441" s="63">
        <v>0</v>
      </c>
      <c r="AO441" s="63">
        <v>0</v>
      </c>
      <c r="AP441" s="63">
        <v>0</v>
      </c>
      <c r="AQ441" s="63">
        <v>287337</v>
      </c>
      <c r="AR441" s="63">
        <v>419346</v>
      </c>
      <c r="AS441" s="63">
        <v>8535</v>
      </c>
      <c r="AT441" s="63">
        <v>0</v>
      </c>
      <c r="AU441" s="63">
        <v>0</v>
      </c>
      <c r="AV441" s="80">
        <v>0</v>
      </c>
      <c r="AW441" s="94">
        <f t="shared" si="202"/>
        <v>0</v>
      </c>
      <c r="AX441" s="63">
        <v>0</v>
      </c>
      <c r="AY441" s="63">
        <v>0</v>
      </c>
      <c r="AZ441" s="63">
        <v>0</v>
      </c>
      <c r="BA441" s="63">
        <v>0</v>
      </c>
      <c r="BB441" s="63">
        <v>0</v>
      </c>
      <c r="BC441" s="63">
        <v>0</v>
      </c>
      <c r="BD441" s="63">
        <v>0</v>
      </c>
      <c r="BE441" s="63">
        <v>0</v>
      </c>
      <c r="BF441" s="63">
        <v>0</v>
      </c>
      <c r="BG441" s="63">
        <v>0</v>
      </c>
      <c r="BH441" s="63">
        <v>0</v>
      </c>
      <c r="BI441" s="63">
        <v>0</v>
      </c>
      <c r="BJ441" s="63">
        <v>0</v>
      </c>
      <c r="BK441" s="63">
        <v>0</v>
      </c>
      <c r="BL441" s="63">
        <v>0</v>
      </c>
      <c r="BM441" s="19">
        <v>1608153</v>
      </c>
      <c r="BN441" s="32">
        <f t="shared" si="216"/>
        <v>1341.2452043369474</v>
      </c>
      <c r="BO441" s="281"/>
      <c r="BP441" s="19">
        <v>0</v>
      </c>
      <c r="BQ441" s="19">
        <v>61216664</v>
      </c>
      <c r="BR441" s="19">
        <v>62824816</v>
      </c>
      <c r="BS441" s="19">
        <v>1967.5</v>
      </c>
      <c r="BT441" s="19">
        <v>1199</v>
      </c>
      <c r="BU441" s="4"/>
      <c r="BV441" s="175">
        <f t="shared" si="205"/>
        <v>-0.95665256059842252</v>
      </c>
    </row>
    <row r="442" spans="1:74" s="20" customFormat="1" x14ac:dyDescent="0.25">
      <c r="A442" s="100" t="s">
        <v>169</v>
      </c>
      <c r="B442" s="258"/>
      <c r="C442" s="49">
        <v>0</v>
      </c>
      <c r="D442" s="141">
        <v>2001</v>
      </c>
      <c r="E442" s="62">
        <v>51</v>
      </c>
      <c r="F442" s="63">
        <v>6304350</v>
      </c>
      <c r="G442" s="63">
        <v>3101568</v>
      </c>
      <c r="H442" s="179">
        <f t="shared" si="217"/>
        <v>0.9683980989027664</v>
      </c>
      <c r="I442" s="63">
        <f t="shared" si="203"/>
        <v>3202782</v>
      </c>
      <c r="J442" s="59"/>
      <c r="K442" s="59">
        <f t="shared" si="197"/>
        <v>3202782</v>
      </c>
      <c r="L442" s="59">
        <f t="shared" si="198"/>
        <v>2671.211009174312</v>
      </c>
      <c r="M442" s="59"/>
      <c r="N442" s="59"/>
      <c r="O442" s="63">
        <v>871507</v>
      </c>
      <c r="P442" s="29">
        <f t="shared" si="199"/>
        <v>0.27210937241435729</v>
      </c>
      <c r="Q442" s="63">
        <v>178628</v>
      </c>
      <c r="R442" s="94">
        <f t="shared" si="200"/>
        <v>5.5772762554554135E-2</v>
      </c>
      <c r="S442" s="73">
        <f t="shared" si="225"/>
        <v>94503</v>
      </c>
      <c r="T442" s="281">
        <f t="shared" si="204"/>
        <v>78.818181818181813</v>
      </c>
      <c r="U442" s="281"/>
      <c r="V442" s="131">
        <f t="shared" si="201"/>
        <v>2.9506535255911893E-2</v>
      </c>
      <c r="W442" s="54"/>
      <c r="X442" s="63">
        <v>0</v>
      </c>
      <c r="Y442" s="63">
        <v>0</v>
      </c>
      <c r="Z442" s="63">
        <v>0</v>
      </c>
      <c r="AA442" s="63">
        <v>0</v>
      </c>
      <c r="AB442" s="63">
        <v>0</v>
      </c>
      <c r="AC442" s="63">
        <v>0</v>
      </c>
      <c r="AD442" s="63">
        <v>0</v>
      </c>
      <c r="AE442" s="63">
        <v>0</v>
      </c>
      <c r="AF442" s="63">
        <v>374660</v>
      </c>
      <c r="AG442" s="63">
        <v>180050</v>
      </c>
      <c r="AH442" s="63">
        <v>1358604</v>
      </c>
      <c r="AI442" s="63">
        <v>7615</v>
      </c>
      <c r="AJ442" s="63">
        <v>101921</v>
      </c>
      <c r="AK442" s="63">
        <v>572473</v>
      </c>
      <c r="AL442" s="63">
        <v>4945746</v>
      </c>
      <c r="AM442" s="63">
        <v>0</v>
      </c>
      <c r="AN442" s="63">
        <v>0</v>
      </c>
      <c r="AO442" s="63">
        <v>0</v>
      </c>
      <c r="AP442" s="63">
        <v>0</v>
      </c>
      <c r="AQ442" s="63">
        <v>222959</v>
      </c>
      <c r="AR442" s="63">
        <v>549401</v>
      </c>
      <c r="AS442" s="63">
        <v>49065</v>
      </c>
      <c r="AT442" s="63">
        <v>0</v>
      </c>
      <c r="AU442" s="63">
        <v>0</v>
      </c>
      <c r="AV442" s="80">
        <v>0</v>
      </c>
      <c r="AW442" s="94">
        <f t="shared" si="202"/>
        <v>0</v>
      </c>
      <c r="AX442" s="63">
        <v>0</v>
      </c>
      <c r="AY442" s="63">
        <v>0</v>
      </c>
      <c r="AZ442" s="63">
        <v>0</v>
      </c>
      <c r="BA442" s="63">
        <v>0</v>
      </c>
      <c r="BB442" s="63">
        <v>0</v>
      </c>
      <c r="BC442" s="63">
        <v>0</v>
      </c>
      <c r="BD442" s="63">
        <v>0</v>
      </c>
      <c r="BE442" s="63">
        <v>0</v>
      </c>
      <c r="BF442" s="63">
        <v>0</v>
      </c>
      <c r="BG442" s="63">
        <v>0</v>
      </c>
      <c r="BH442" s="63">
        <v>0</v>
      </c>
      <c r="BI442" s="63">
        <v>0</v>
      </c>
      <c r="BJ442" s="63">
        <v>0</v>
      </c>
      <c r="BK442" s="63">
        <v>0</v>
      </c>
      <c r="BL442" s="63">
        <v>0</v>
      </c>
      <c r="BM442" s="19">
        <v>1611679</v>
      </c>
      <c r="BN442" s="32">
        <f t="shared" si="216"/>
        <v>1344.1859883236029</v>
      </c>
      <c r="BO442" s="281"/>
      <c r="BP442" s="19">
        <v>0</v>
      </c>
      <c r="BQ442" s="19">
        <v>85587144</v>
      </c>
      <c r="BR442" s="19">
        <v>87198824</v>
      </c>
      <c r="BS442" s="19">
        <v>1972.4799800000001</v>
      </c>
      <c r="BT442" s="19">
        <v>1199</v>
      </c>
      <c r="BU442" s="4"/>
      <c r="BV442" s="175">
        <f t="shared" si="205"/>
        <v>-0.95538859918814079</v>
      </c>
    </row>
    <row r="443" spans="1:74" s="20" customFormat="1" x14ac:dyDescent="0.25">
      <c r="A443" s="100" t="s">
        <v>169</v>
      </c>
      <c r="B443" s="258"/>
      <c r="C443" s="49">
        <v>0</v>
      </c>
      <c r="D443" s="141">
        <v>2002</v>
      </c>
      <c r="E443" s="62">
        <v>51</v>
      </c>
      <c r="F443" s="63">
        <v>22201018</v>
      </c>
      <c r="G443" s="63">
        <v>2955272</v>
      </c>
      <c r="H443" s="179">
        <f t="shared" si="217"/>
        <v>0.15355455693949199</v>
      </c>
      <c r="I443" s="101">
        <f t="shared" si="203"/>
        <v>19245746</v>
      </c>
      <c r="J443" s="59"/>
      <c r="K443" s="59">
        <f t="shared" si="197"/>
        <v>19245746</v>
      </c>
      <c r="L443" s="82">
        <f t="shared" si="198"/>
        <v>16051.497914929108</v>
      </c>
      <c r="M443" s="59"/>
      <c r="N443" s="59"/>
      <c r="O443" s="101">
        <v>16877668</v>
      </c>
      <c r="P443" s="43">
        <f t="shared" si="199"/>
        <v>0.87695576986207757</v>
      </c>
      <c r="Q443" s="63">
        <v>206194</v>
      </c>
      <c r="R443" s="94">
        <f t="shared" si="200"/>
        <v>1.0713744221710087E-2</v>
      </c>
      <c r="S443" s="73">
        <f t="shared" si="225"/>
        <v>105073</v>
      </c>
      <c r="T443" s="281">
        <f t="shared" si="204"/>
        <v>87.633861551292739</v>
      </c>
      <c r="U443" s="281"/>
      <c r="V443" s="131">
        <f t="shared" si="201"/>
        <v>5.4595441506917943E-3</v>
      </c>
      <c r="W443" s="54"/>
      <c r="X443" s="63">
        <v>0</v>
      </c>
      <c r="Y443" s="63">
        <v>0</v>
      </c>
      <c r="Z443" s="63">
        <v>0</v>
      </c>
      <c r="AA443" s="63">
        <v>0</v>
      </c>
      <c r="AB443" s="63">
        <v>0</v>
      </c>
      <c r="AC443" s="63">
        <v>0</v>
      </c>
      <c r="AD443" s="63">
        <v>0</v>
      </c>
      <c r="AE443" s="63">
        <v>0</v>
      </c>
      <c r="AF443" s="63">
        <v>399331</v>
      </c>
      <c r="AG443" s="63">
        <v>137758</v>
      </c>
      <c r="AH443" s="63">
        <v>1368368</v>
      </c>
      <c r="AI443" s="63">
        <v>31590</v>
      </c>
      <c r="AJ443" s="63">
        <v>85251</v>
      </c>
      <c r="AK443" s="63">
        <v>698085</v>
      </c>
      <c r="AL443" s="63">
        <v>20832650</v>
      </c>
      <c r="AM443" s="63">
        <v>0</v>
      </c>
      <c r="AN443" s="63">
        <v>0</v>
      </c>
      <c r="AO443" s="63">
        <v>0</v>
      </c>
      <c r="AP443" s="63">
        <v>0</v>
      </c>
      <c r="AQ443" s="63">
        <v>203861</v>
      </c>
      <c r="AR443" s="63">
        <v>496201</v>
      </c>
      <c r="AS443" s="63">
        <v>4734</v>
      </c>
      <c r="AT443" s="63">
        <v>0</v>
      </c>
      <c r="AU443" s="63">
        <v>0</v>
      </c>
      <c r="AV443" s="80">
        <v>0</v>
      </c>
      <c r="AW443" s="94">
        <f t="shared" si="202"/>
        <v>0</v>
      </c>
      <c r="AX443" s="63">
        <v>0</v>
      </c>
      <c r="AY443" s="63">
        <v>0</v>
      </c>
      <c r="AZ443" s="63">
        <v>0</v>
      </c>
      <c r="BA443" s="63">
        <v>0</v>
      </c>
      <c r="BB443" s="63">
        <v>0</v>
      </c>
      <c r="BC443" s="63">
        <v>0</v>
      </c>
      <c r="BD443" s="63">
        <v>0</v>
      </c>
      <c r="BE443" s="63">
        <v>0</v>
      </c>
      <c r="BF443" s="63">
        <v>0</v>
      </c>
      <c r="BG443" s="63">
        <v>0</v>
      </c>
      <c r="BH443" s="63">
        <v>0</v>
      </c>
      <c r="BI443" s="63">
        <v>0</v>
      </c>
      <c r="BJ443" s="63">
        <v>0</v>
      </c>
      <c r="BK443" s="63">
        <v>0</v>
      </c>
      <c r="BL443" s="63">
        <v>0</v>
      </c>
      <c r="BM443" s="19">
        <v>1745455</v>
      </c>
      <c r="BN443" s="32">
        <f t="shared" si="216"/>
        <v>1455.7589658048373</v>
      </c>
      <c r="BO443" s="281"/>
      <c r="BP443" s="19">
        <v>0</v>
      </c>
      <c r="BQ443" s="19">
        <v>97824968</v>
      </c>
      <c r="BR443" s="19">
        <v>99570416</v>
      </c>
      <c r="BS443" s="19">
        <v>1983.76001</v>
      </c>
      <c r="BT443" s="19">
        <v>1199</v>
      </c>
      <c r="BU443" s="4"/>
      <c r="BV443" s="175">
        <f t="shared" si="205"/>
        <v>-0.95253739183088793</v>
      </c>
    </row>
    <row r="444" spans="1:74" s="20" customFormat="1" x14ac:dyDescent="0.25">
      <c r="A444" s="100" t="s">
        <v>169</v>
      </c>
      <c r="B444" s="258"/>
      <c r="C444" s="49">
        <v>0</v>
      </c>
      <c r="D444" s="141">
        <v>2003</v>
      </c>
      <c r="E444" s="62">
        <v>51</v>
      </c>
      <c r="F444" s="63">
        <v>6441655</v>
      </c>
      <c r="G444" s="63">
        <v>3584255</v>
      </c>
      <c r="H444" s="179">
        <f t="shared" si="217"/>
        <v>1.2543763561279484</v>
      </c>
      <c r="I444" s="63">
        <f t="shared" si="203"/>
        <v>2857400</v>
      </c>
      <c r="J444" s="59"/>
      <c r="K444" s="59">
        <f t="shared" si="197"/>
        <v>2857400</v>
      </c>
      <c r="L444" s="59">
        <f t="shared" si="198"/>
        <v>2383.1526271893244</v>
      </c>
      <c r="M444" s="59"/>
      <c r="N444" s="59"/>
      <c r="O444" s="63">
        <v>504828</v>
      </c>
      <c r="P444" s="29">
        <f t="shared" si="199"/>
        <v>0.17667389934905858</v>
      </c>
      <c r="Q444" s="63">
        <v>218113</v>
      </c>
      <c r="R444" s="94">
        <f t="shared" si="200"/>
        <v>7.6332680058794705E-2</v>
      </c>
      <c r="S444" s="73">
        <f t="shared" si="225"/>
        <v>104523</v>
      </c>
      <c r="T444" s="281">
        <f t="shared" si="204"/>
        <v>87.175145954962474</v>
      </c>
      <c r="U444" s="281"/>
      <c r="V444" s="131">
        <f t="shared" si="201"/>
        <v>3.6579757821796038E-2</v>
      </c>
      <c r="W444" s="54"/>
      <c r="X444" s="63">
        <v>0</v>
      </c>
      <c r="Y444" s="63">
        <v>0</v>
      </c>
      <c r="Z444" s="63">
        <v>0</v>
      </c>
      <c r="AA444" s="63">
        <v>0</v>
      </c>
      <c r="AB444" s="63">
        <v>0</v>
      </c>
      <c r="AC444" s="63">
        <v>0</v>
      </c>
      <c r="AD444" s="63">
        <v>0</v>
      </c>
      <c r="AE444" s="63">
        <v>0</v>
      </c>
      <c r="AF444" s="63">
        <v>344116</v>
      </c>
      <c r="AG444" s="63">
        <v>126238</v>
      </c>
      <c r="AH444" s="63">
        <v>1392268</v>
      </c>
      <c r="AI444" s="63">
        <v>37769</v>
      </c>
      <c r="AJ444" s="63">
        <v>120849</v>
      </c>
      <c r="AK444" s="63">
        <v>719807</v>
      </c>
      <c r="AL444" s="63">
        <v>5049387</v>
      </c>
      <c r="AM444" s="63">
        <v>0</v>
      </c>
      <c r="AN444" s="63">
        <v>0</v>
      </c>
      <c r="AO444" s="63">
        <v>0</v>
      </c>
      <c r="AP444" s="63">
        <v>0</v>
      </c>
      <c r="AQ444" s="63">
        <v>172703</v>
      </c>
      <c r="AR444" s="63">
        <v>488471</v>
      </c>
      <c r="AS444" s="63">
        <v>19983</v>
      </c>
      <c r="AT444" s="63">
        <v>0</v>
      </c>
      <c r="AU444" s="63">
        <v>0</v>
      </c>
      <c r="AV444" s="80">
        <v>0</v>
      </c>
      <c r="AW444" s="94">
        <f t="shared" si="202"/>
        <v>0</v>
      </c>
      <c r="AX444" s="63">
        <v>0</v>
      </c>
      <c r="AY444" s="63">
        <v>0</v>
      </c>
      <c r="AZ444" s="63">
        <v>0</v>
      </c>
      <c r="BA444" s="63">
        <v>0</v>
      </c>
      <c r="BB444" s="63">
        <v>0</v>
      </c>
      <c r="BC444" s="63">
        <v>0</v>
      </c>
      <c r="BD444" s="63">
        <v>0</v>
      </c>
      <c r="BE444" s="63">
        <v>0</v>
      </c>
      <c r="BF444" s="63">
        <v>0</v>
      </c>
      <c r="BG444" s="63">
        <v>0</v>
      </c>
      <c r="BH444" s="63">
        <v>0</v>
      </c>
      <c r="BI444" s="63">
        <v>0</v>
      </c>
      <c r="BJ444" s="63">
        <v>0</v>
      </c>
      <c r="BK444" s="63">
        <v>0</v>
      </c>
      <c r="BL444" s="63">
        <v>0</v>
      </c>
      <c r="BM444" s="19">
        <v>1874569</v>
      </c>
      <c r="BN444" s="32">
        <f t="shared" si="216"/>
        <v>1563.4437030859049</v>
      </c>
      <c r="BO444" s="281"/>
      <c r="BP444" s="19">
        <v>0</v>
      </c>
      <c r="BQ444" s="19">
        <v>55591640</v>
      </c>
      <c r="BR444" s="19">
        <v>57466208</v>
      </c>
      <c r="BS444" s="19">
        <v>1985.4300499999999</v>
      </c>
      <c r="BT444" s="19">
        <v>1199</v>
      </c>
      <c r="BU444" s="4"/>
      <c r="BV444" s="175">
        <f t="shared" si="205"/>
        <v>-0.95211664097912596</v>
      </c>
    </row>
    <row r="445" spans="1:74" s="20" customFormat="1" x14ac:dyDescent="0.25">
      <c r="A445" s="100" t="s">
        <v>169</v>
      </c>
      <c r="B445" s="258"/>
      <c r="C445" s="49">
        <v>0</v>
      </c>
      <c r="D445" s="141">
        <v>2004</v>
      </c>
      <c r="E445" s="62">
        <v>51</v>
      </c>
      <c r="F445" s="63">
        <v>6740362</v>
      </c>
      <c r="G445" s="63">
        <v>3667667</v>
      </c>
      <c r="H445" s="179">
        <f t="shared" si="217"/>
        <v>1.1936319745370108</v>
      </c>
      <c r="I445" s="63">
        <f t="shared" si="203"/>
        <v>3072695</v>
      </c>
      <c r="J445" s="59"/>
      <c r="K445" s="59">
        <f t="shared" si="197"/>
        <v>3072695</v>
      </c>
      <c r="L445" s="59">
        <f t="shared" si="198"/>
        <v>2562.7147623019182</v>
      </c>
      <c r="M445" s="59"/>
      <c r="N445" s="59"/>
      <c r="O445" s="63">
        <v>578804</v>
      </c>
      <c r="P445" s="29">
        <f t="shared" si="199"/>
        <v>0.18837014412429479</v>
      </c>
      <c r="Q445" s="63">
        <v>221961</v>
      </c>
      <c r="R445" s="94">
        <f t="shared" si="200"/>
        <v>7.2236587100249133E-2</v>
      </c>
      <c r="S445" s="73">
        <f t="shared" si="225"/>
        <v>125347</v>
      </c>
      <c r="T445" s="281">
        <f t="shared" si="204"/>
        <v>104.54295246038366</v>
      </c>
      <c r="U445" s="281"/>
      <c r="V445" s="131">
        <f t="shared" si="201"/>
        <v>4.0793830822779355E-2</v>
      </c>
      <c r="W445" s="54"/>
      <c r="X445" s="63">
        <v>0</v>
      </c>
      <c r="Y445" s="63">
        <v>0</v>
      </c>
      <c r="Z445" s="63">
        <v>0</v>
      </c>
      <c r="AA445" s="63">
        <v>0</v>
      </c>
      <c r="AB445" s="63">
        <v>0</v>
      </c>
      <c r="AC445" s="63">
        <v>0</v>
      </c>
      <c r="AD445" s="63">
        <v>0</v>
      </c>
      <c r="AE445" s="63">
        <v>0</v>
      </c>
      <c r="AF445" s="63">
        <v>372357</v>
      </c>
      <c r="AG445" s="63">
        <v>89101</v>
      </c>
      <c r="AH445" s="63">
        <v>1410474</v>
      </c>
      <c r="AI445" s="63">
        <v>34457</v>
      </c>
      <c r="AJ445" s="63">
        <v>144724</v>
      </c>
      <c r="AK445" s="63">
        <v>778608</v>
      </c>
      <c r="AL445" s="63">
        <v>5329888</v>
      </c>
      <c r="AM445" s="63">
        <v>0</v>
      </c>
      <c r="AN445" s="63">
        <v>0</v>
      </c>
      <c r="AO445" s="63">
        <v>0</v>
      </c>
      <c r="AP445" s="63">
        <v>0</v>
      </c>
      <c r="AQ445" s="63">
        <v>219028</v>
      </c>
      <c r="AR445" s="63">
        <v>505768</v>
      </c>
      <c r="AS445" s="63">
        <v>2540</v>
      </c>
      <c r="AT445" s="63">
        <v>0</v>
      </c>
      <c r="AU445" s="63">
        <v>0</v>
      </c>
      <c r="AV445" s="80">
        <v>0</v>
      </c>
      <c r="AW445" s="94">
        <f t="shared" si="202"/>
        <v>0</v>
      </c>
      <c r="AX445" s="63">
        <v>0</v>
      </c>
      <c r="AY445" s="63">
        <v>0</v>
      </c>
      <c r="AZ445" s="63">
        <v>0</v>
      </c>
      <c r="BA445" s="63">
        <v>0</v>
      </c>
      <c r="BB445" s="63">
        <v>0</v>
      </c>
      <c r="BC445" s="63">
        <v>0</v>
      </c>
      <c r="BD445" s="63">
        <v>0</v>
      </c>
      <c r="BE445" s="63">
        <v>0</v>
      </c>
      <c r="BF445" s="63">
        <v>0</v>
      </c>
      <c r="BG445" s="63">
        <v>0</v>
      </c>
      <c r="BH445" s="63">
        <v>0</v>
      </c>
      <c r="BI445" s="63">
        <v>0</v>
      </c>
      <c r="BJ445" s="63">
        <v>0</v>
      </c>
      <c r="BK445" s="63">
        <v>0</v>
      </c>
      <c r="BL445" s="63">
        <v>0</v>
      </c>
      <c r="BM445" s="19">
        <v>2598276</v>
      </c>
      <c r="BN445" s="32">
        <f t="shared" si="216"/>
        <v>2167.0358632193493</v>
      </c>
      <c r="BO445" s="281"/>
      <c r="BP445" s="19">
        <v>0</v>
      </c>
      <c r="BQ445" s="19">
        <v>66450680</v>
      </c>
      <c r="BR445" s="19">
        <v>69048960</v>
      </c>
      <c r="BS445" s="19">
        <v>1760.82996</v>
      </c>
      <c r="BT445" s="19">
        <v>1199</v>
      </c>
      <c r="BU445" s="4"/>
      <c r="BV445" s="175">
        <f t="shared" si="205"/>
        <v>-1.01214177821386</v>
      </c>
    </row>
    <row r="446" spans="1:74" s="20" customFormat="1" x14ac:dyDescent="0.25">
      <c r="A446" s="100" t="s">
        <v>169</v>
      </c>
      <c r="B446" s="258"/>
      <c r="C446" s="49">
        <v>0</v>
      </c>
      <c r="D446" s="141">
        <v>2005</v>
      </c>
      <c r="E446" s="62">
        <v>51</v>
      </c>
      <c r="F446" s="63">
        <v>10499330</v>
      </c>
      <c r="G446" s="63">
        <v>5374255</v>
      </c>
      <c r="H446" s="179">
        <f t="shared" si="217"/>
        <v>1.0486197762959566</v>
      </c>
      <c r="I446" s="63">
        <f t="shared" si="203"/>
        <v>5125075</v>
      </c>
      <c r="J446" s="59"/>
      <c r="K446" s="59">
        <f t="shared" si="197"/>
        <v>5125075</v>
      </c>
      <c r="L446" s="82">
        <f t="shared" si="198"/>
        <v>4274.4578815679733</v>
      </c>
      <c r="M446" s="59"/>
      <c r="N446" s="59"/>
      <c r="O446" s="63">
        <v>1299329</v>
      </c>
      <c r="P446" s="29">
        <f t="shared" si="199"/>
        <v>0.25352389965024902</v>
      </c>
      <c r="Q446" s="63">
        <v>273725</v>
      </c>
      <c r="R446" s="94">
        <f t="shared" si="200"/>
        <v>5.3408974502812151E-2</v>
      </c>
      <c r="S446" s="82">
        <f t="shared" si="225"/>
        <v>1225269</v>
      </c>
      <c r="T446" s="281">
        <f t="shared" si="204"/>
        <v>1021.9090909090909</v>
      </c>
      <c r="U446" s="281"/>
      <c r="V446" s="131">
        <f t="shared" si="201"/>
        <v>0.23907337941395979</v>
      </c>
      <c r="W446" s="54"/>
      <c r="X446" s="63">
        <v>0</v>
      </c>
      <c r="Y446" s="63">
        <v>0</v>
      </c>
      <c r="Z446" s="63">
        <v>0</v>
      </c>
      <c r="AA446" s="63">
        <v>0</v>
      </c>
      <c r="AB446" s="63">
        <v>0</v>
      </c>
      <c r="AC446" s="63">
        <v>0</v>
      </c>
      <c r="AD446" s="63">
        <v>0</v>
      </c>
      <c r="AE446" s="63">
        <v>0</v>
      </c>
      <c r="AF446" s="63">
        <v>311562</v>
      </c>
      <c r="AG446" s="63">
        <v>49077</v>
      </c>
      <c r="AH446" s="63">
        <v>1724496</v>
      </c>
      <c r="AI446" s="63">
        <v>100822</v>
      </c>
      <c r="AJ446" s="63">
        <v>128686</v>
      </c>
      <c r="AK446" s="63">
        <v>1045806</v>
      </c>
      <c r="AL446" s="63">
        <v>8774834</v>
      </c>
      <c r="AM446" s="63">
        <v>0</v>
      </c>
      <c r="AN446" s="63">
        <v>0</v>
      </c>
      <c r="AO446" s="63">
        <v>0</v>
      </c>
      <c r="AP446" s="63">
        <v>0</v>
      </c>
      <c r="AQ446" s="63">
        <v>162008</v>
      </c>
      <c r="AR446" s="63">
        <v>523664</v>
      </c>
      <c r="AS446" s="63">
        <v>5127</v>
      </c>
      <c r="AT446" s="63">
        <v>0</v>
      </c>
      <c r="AU446" s="63">
        <v>0</v>
      </c>
      <c r="AV446" s="80">
        <v>0</v>
      </c>
      <c r="AW446" s="94">
        <f t="shared" si="202"/>
        <v>0</v>
      </c>
      <c r="AX446" s="63">
        <v>0</v>
      </c>
      <c r="AY446" s="63">
        <v>0</v>
      </c>
      <c r="AZ446" s="63">
        <v>0</v>
      </c>
      <c r="BA446" s="63">
        <v>0</v>
      </c>
      <c r="BB446" s="63">
        <v>0</v>
      </c>
      <c r="BC446" s="63">
        <v>0</v>
      </c>
      <c r="BD446" s="63">
        <v>0</v>
      </c>
      <c r="BE446" s="63">
        <v>0</v>
      </c>
      <c r="BF446" s="63">
        <v>0</v>
      </c>
      <c r="BG446" s="63">
        <v>0</v>
      </c>
      <c r="BH446" s="63">
        <v>0</v>
      </c>
      <c r="BI446" s="63">
        <v>0</v>
      </c>
      <c r="BJ446" s="63">
        <v>0</v>
      </c>
      <c r="BK446" s="63">
        <v>0</v>
      </c>
      <c r="BL446" s="63">
        <v>0</v>
      </c>
      <c r="BM446" s="19">
        <v>1921949</v>
      </c>
      <c r="BN446" s="32">
        <f t="shared" si="216"/>
        <v>1602.9599666388658</v>
      </c>
      <c r="BO446" s="281"/>
      <c r="BP446" s="19">
        <v>0</v>
      </c>
      <c r="BQ446" s="19">
        <v>80039936</v>
      </c>
      <c r="BR446" s="19">
        <v>81961888</v>
      </c>
      <c r="BS446" s="19">
        <v>1737.7800299999999</v>
      </c>
      <c r="BT446" s="19">
        <v>1199</v>
      </c>
      <c r="BU446" s="4"/>
      <c r="BV446" s="175">
        <f t="shared" si="205"/>
        <v>-1.0187301843451775</v>
      </c>
    </row>
    <row r="447" spans="1:74" s="20" customFormat="1" ht="17.25" customHeight="1" x14ac:dyDescent="0.25">
      <c r="A447" s="48" t="s">
        <v>169</v>
      </c>
      <c r="B447" s="252"/>
      <c r="C447" s="49">
        <v>0</v>
      </c>
      <c r="D447" s="142">
        <v>2006</v>
      </c>
      <c r="E447" s="62">
        <v>51</v>
      </c>
      <c r="F447" s="63">
        <v>15611880</v>
      </c>
      <c r="G447" s="63">
        <v>7888427</v>
      </c>
      <c r="H447" s="179">
        <f t="shared" ref="H447:H471" si="226">G447/I447</f>
        <v>1.0213601351623425</v>
      </c>
      <c r="I447" s="63">
        <f t="shared" si="203"/>
        <v>7723453</v>
      </c>
      <c r="J447" s="59"/>
      <c r="K447" s="59">
        <f t="shared" si="197"/>
        <v>7723453</v>
      </c>
      <c r="L447" s="82">
        <f t="shared" si="198"/>
        <v>6441.5788156797335</v>
      </c>
      <c r="M447" s="59"/>
      <c r="N447" s="59"/>
      <c r="O447" s="63">
        <v>1778669</v>
      </c>
      <c r="P447" s="29">
        <f t="shared" si="199"/>
        <v>0.23029453276921605</v>
      </c>
      <c r="Q447" s="63">
        <v>234564</v>
      </c>
      <c r="R447" s="94">
        <f t="shared" si="200"/>
        <v>3.0370353778290615E-2</v>
      </c>
      <c r="S447" s="82">
        <f t="shared" ref="S447:S455" si="227">SUM(W447:AE447)</f>
        <v>2241913</v>
      </c>
      <c r="T447" s="281">
        <f t="shared" si="204"/>
        <v>1869.8190158465388</v>
      </c>
      <c r="U447" s="281"/>
      <c r="V447" s="131">
        <f t="shared" si="201"/>
        <v>0.29027340491357945</v>
      </c>
      <c r="W447" s="127">
        <v>778248</v>
      </c>
      <c r="X447" s="127">
        <v>97410</v>
      </c>
      <c r="Y447" s="127">
        <v>477030</v>
      </c>
      <c r="Z447" s="127">
        <v>183999</v>
      </c>
      <c r="AA447" s="127">
        <v>251388</v>
      </c>
      <c r="AB447" s="127">
        <v>453838</v>
      </c>
      <c r="AC447" s="19"/>
      <c r="AD447" s="19"/>
      <c r="AE447" s="19"/>
      <c r="AF447" s="63">
        <v>550406</v>
      </c>
      <c r="AG447" s="63">
        <v>14919</v>
      </c>
      <c r="AH447" s="63">
        <v>2517518</v>
      </c>
      <c r="AI447" s="63">
        <v>526425</v>
      </c>
      <c r="AJ447" s="63">
        <v>214257</v>
      </c>
      <c r="AK447" s="63">
        <v>1146696</v>
      </c>
      <c r="AL447" s="63">
        <v>13094362</v>
      </c>
      <c r="AM447" s="63"/>
      <c r="AN447" s="63">
        <v>18</v>
      </c>
      <c r="AO447" s="63"/>
      <c r="AP447" s="63"/>
      <c r="AQ447" s="63">
        <v>186126</v>
      </c>
      <c r="AR447" s="63">
        <v>822815</v>
      </c>
      <c r="AS447" s="63">
        <v>6645</v>
      </c>
      <c r="AT447" s="63">
        <v>0</v>
      </c>
      <c r="AU447" s="63">
        <v>0</v>
      </c>
      <c r="AV447" s="27">
        <v>0</v>
      </c>
      <c r="AW447" s="94">
        <f t="shared" si="202"/>
        <v>0</v>
      </c>
      <c r="AX447" s="63">
        <v>0</v>
      </c>
      <c r="AY447" s="63">
        <v>0</v>
      </c>
      <c r="AZ447" s="63">
        <v>0</v>
      </c>
      <c r="BA447" s="63">
        <v>0</v>
      </c>
      <c r="BB447" s="63">
        <v>0</v>
      </c>
      <c r="BC447" s="63">
        <v>0</v>
      </c>
      <c r="BD447" s="63">
        <v>0</v>
      </c>
      <c r="BE447" s="63">
        <v>0</v>
      </c>
      <c r="BF447" s="63">
        <v>0</v>
      </c>
      <c r="BG447" s="63">
        <v>0</v>
      </c>
      <c r="BH447" s="63">
        <v>0</v>
      </c>
      <c r="BI447" s="63">
        <v>0</v>
      </c>
      <c r="BJ447" s="63">
        <v>0</v>
      </c>
      <c r="BK447" s="63">
        <v>0</v>
      </c>
      <c r="BL447" s="63">
        <v>0</v>
      </c>
      <c r="BM447" s="19">
        <v>724395</v>
      </c>
      <c r="BN447" s="32">
        <f t="shared" si="216"/>
        <v>604.16597164303585</v>
      </c>
      <c r="BO447" s="281"/>
      <c r="BP447" s="19">
        <v>0</v>
      </c>
      <c r="BQ447" s="19">
        <v>116989536</v>
      </c>
      <c r="BR447" s="19">
        <v>117713936</v>
      </c>
      <c r="BS447" s="19">
        <v>1737.7800299999999</v>
      </c>
      <c r="BT447" s="19">
        <v>1199</v>
      </c>
      <c r="BU447" s="4"/>
      <c r="BV447" s="175">
        <f t="shared" si="205"/>
        <v>-1.0187301843451775</v>
      </c>
    </row>
    <row r="448" spans="1:74" s="20" customFormat="1" ht="17.25" customHeight="1" x14ac:dyDescent="0.25">
      <c r="A448" s="48" t="s">
        <v>169</v>
      </c>
      <c r="B448" s="252"/>
      <c r="C448" s="49">
        <v>0</v>
      </c>
      <c r="D448" s="142">
        <v>2007</v>
      </c>
      <c r="E448" s="62">
        <v>51</v>
      </c>
      <c r="F448" s="63">
        <v>16383426</v>
      </c>
      <c r="G448" s="63">
        <v>7972880</v>
      </c>
      <c r="H448" s="179">
        <f t="shared" si="226"/>
        <v>0.94796223693443926</v>
      </c>
      <c r="I448" s="63">
        <f t="shared" si="203"/>
        <v>8410546</v>
      </c>
      <c r="J448" s="59"/>
      <c r="K448" s="59">
        <f t="shared" si="197"/>
        <v>8410546</v>
      </c>
      <c r="L448" s="82">
        <f t="shared" si="198"/>
        <v>7014.6338615512932</v>
      </c>
      <c r="M448" s="59"/>
      <c r="N448" s="59"/>
      <c r="O448" s="63">
        <v>2227233</v>
      </c>
      <c r="P448" s="29">
        <f t="shared" si="199"/>
        <v>0.26481431764358698</v>
      </c>
      <c r="Q448" s="63">
        <v>309113</v>
      </c>
      <c r="R448" s="94">
        <f t="shared" si="200"/>
        <v>3.6753024119956068E-2</v>
      </c>
      <c r="S448" s="82">
        <f t="shared" si="227"/>
        <v>2254954</v>
      </c>
      <c r="T448" s="281">
        <f t="shared" si="204"/>
        <v>1880.6955796497082</v>
      </c>
      <c r="U448" s="281"/>
      <c r="V448" s="131">
        <f t="shared" si="201"/>
        <v>0.26811029866550873</v>
      </c>
      <c r="W448" s="127">
        <v>0</v>
      </c>
      <c r="X448" s="127">
        <v>67328</v>
      </c>
      <c r="Y448" s="127">
        <v>392136</v>
      </c>
      <c r="Z448" s="127">
        <v>404226</v>
      </c>
      <c r="AA448" s="127">
        <v>668722</v>
      </c>
      <c r="AB448" s="127">
        <v>722059</v>
      </c>
      <c r="AC448" s="19"/>
      <c r="AD448" s="19"/>
      <c r="AE448" s="127">
        <v>483</v>
      </c>
      <c r="AF448" s="63">
        <v>796436</v>
      </c>
      <c r="AG448" s="63">
        <v>15572</v>
      </c>
      <c r="AH448" s="63">
        <v>2426969</v>
      </c>
      <c r="AI448" s="63">
        <v>576512</v>
      </c>
      <c r="AJ448" s="63">
        <v>140838</v>
      </c>
      <c r="AK448" s="63">
        <v>1021124</v>
      </c>
      <c r="AL448" s="63">
        <v>13956457</v>
      </c>
      <c r="AM448" s="63"/>
      <c r="AN448" s="63">
        <v>-2944</v>
      </c>
      <c r="AO448" s="63"/>
      <c r="AP448" s="63"/>
      <c r="AQ448" s="63">
        <v>255003</v>
      </c>
      <c r="AR448" s="63">
        <v>811633</v>
      </c>
      <c r="AS448" s="63">
        <v>5072</v>
      </c>
      <c r="AT448" s="63">
        <v>0</v>
      </c>
      <c r="AU448" s="63">
        <v>0</v>
      </c>
      <c r="AV448" s="27">
        <v>0</v>
      </c>
      <c r="AW448" s="94">
        <f t="shared" si="202"/>
        <v>0</v>
      </c>
      <c r="AX448" s="63">
        <v>0</v>
      </c>
      <c r="AY448" s="63">
        <v>0</v>
      </c>
      <c r="AZ448" s="63">
        <v>0</v>
      </c>
      <c r="BA448" s="63">
        <v>0</v>
      </c>
      <c r="BB448" s="63">
        <v>0</v>
      </c>
      <c r="BC448" s="63">
        <v>0</v>
      </c>
      <c r="BD448" s="63">
        <v>0</v>
      </c>
      <c r="BE448" s="63">
        <v>0</v>
      </c>
      <c r="BF448" s="63">
        <v>0</v>
      </c>
      <c r="BG448" s="63">
        <v>0</v>
      </c>
      <c r="BH448" s="63">
        <v>0</v>
      </c>
      <c r="BI448" s="63">
        <v>0</v>
      </c>
      <c r="BJ448" s="63">
        <v>0</v>
      </c>
      <c r="BK448" s="63">
        <v>0</v>
      </c>
      <c r="BL448" s="63">
        <v>0</v>
      </c>
      <c r="BM448" s="19">
        <v>715609</v>
      </c>
      <c r="BN448" s="32">
        <f t="shared" si="216"/>
        <v>596.83819849874897</v>
      </c>
      <c r="BO448" s="281"/>
      <c r="BP448" s="19">
        <v>0</v>
      </c>
      <c r="BQ448" s="19">
        <v>126833408</v>
      </c>
      <c r="BR448" s="19">
        <v>127549024</v>
      </c>
      <c r="BS448" s="19">
        <v>1740.8199500000001</v>
      </c>
      <c r="BT448" s="19">
        <v>1199</v>
      </c>
      <c r="BU448" s="4"/>
      <c r="BV448" s="175">
        <f t="shared" si="205"/>
        <v>-1.017856292322143</v>
      </c>
    </row>
    <row r="449" spans="1:74" s="20" customFormat="1" ht="17.25" customHeight="1" x14ac:dyDescent="0.25">
      <c r="A449" s="48" t="s">
        <v>169</v>
      </c>
      <c r="B449" s="252"/>
      <c r="C449" s="49">
        <v>0</v>
      </c>
      <c r="D449" s="142">
        <v>2008</v>
      </c>
      <c r="E449" s="62">
        <v>51</v>
      </c>
      <c r="F449" s="63">
        <v>17068712</v>
      </c>
      <c r="G449" s="63">
        <v>8169069</v>
      </c>
      <c r="H449" s="179">
        <f t="shared" si="226"/>
        <v>0.91790974087387556</v>
      </c>
      <c r="I449" s="63">
        <f t="shared" si="203"/>
        <v>8899643</v>
      </c>
      <c r="J449" s="59"/>
      <c r="K449" s="59">
        <f t="shared" si="197"/>
        <v>8899643</v>
      </c>
      <c r="L449" s="82">
        <f t="shared" si="198"/>
        <v>7422.5546288573814</v>
      </c>
      <c r="M449" s="59"/>
      <c r="N449" s="59"/>
      <c r="O449" s="63">
        <v>2449313</v>
      </c>
      <c r="P449" s="29">
        <f t="shared" si="199"/>
        <v>0.275214747378069</v>
      </c>
      <c r="Q449" s="63">
        <v>133592</v>
      </c>
      <c r="R449" s="94">
        <f t="shared" si="200"/>
        <v>1.5010939202842181E-2</v>
      </c>
      <c r="S449" s="82">
        <f t="shared" si="227"/>
        <v>2417539</v>
      </c>
      <c r="T449" s="281">
        <f t="shared" si="204"/>
        <v>2016.2960800667222</v>
      </c>
      <c r="U449" s="281"/>
      <c r="V449" s="131">
        <f t="shared" si="201"/>
        <v>0.27164449180714328</v>
      </c>
      <c r="W449" s="19"/>
      <c r="X449" s="127">
        <v>86966</v>
      </c>
      <c r="Y449" s="127">
        <v>417818</v>
      </c>
      <c r="Z449" s="127">
        <v>413347</v>
      </c>
      <c r="AA449" s="127">
        <v>701687</v>
      </c>
      <c r="AB449" s="127">
        <v>777571</v>
      </c>
      <c r="AC449" s="127">
        <v>19887</v>
      </c>
      <c r="AD449" s="19"/>
      <c r="AE449" s="127">
        <v>263</v>
      </c>
      <c r="AF449" s="63">
        <v>930619</v>
      </c>
      <c r="AG449" s="63">
        <v>12174</v>
      </c>
      <c r="AH449" s="63">
        <v>2718296</v>
      </c>
      <c r="AI449" s="63">
        <v>335849</v>
      </c>
      <c r="AJ449" s="63">
        <v>127175</v>
      </c>
      <c r="AK449" s="63">
        <v>1591065</v>
      </c>
      <c r="AL449" s="63">
        <v>14350417</v>
      </c>
      <c r="AM449" s="63"/>
      <c r="AN449" s="63">
        <v>0</v>
      </c>
      <c r="AO449" s="63"/>
      <c r="AP449" s="63"/>
      <c r="AQ449" s="63">
        <v>123110</v>
      </c>
      <c r="AR449" s="63">
        <v>772461</v>
      </c>
      <c r="AS449" s="63">
        <v>6747</v>
      </c>
      <c r="AT449" s="63">
        <v>0</v>
      </c>
      <c r="AU449" s="63">
        <v>0</v>
      </c>
      <c r="AV449" s="27">
        <v>0</v>
      </c>
      <c r="AW449" s="94">
        <f t="shared" si="202"/>
        <v>0</v>
      </c>
      <c r="AX449" s="63">
        <v>0</v>
      </c>
      <c r="AY449" s="63">
        <v>0</v>
      </c>
      <c r="AZ449" s="63">
        <v>0</v>
      </c>
      <c r="BA449" s="63">
        <v>0</v>
      </c>
      <c r="BB449" s="63">
        <v>0</v>
      </c>
      <c r="BC449" s="63">
        <v>0</v>
      </c>
      <c r="BD449" s="63">
        <v>0</v>
      </c>
      <c r="BE449" s="63">
        <v>0</v>
      </c>
      <c r="BF449" s="63">
        <v>0</v>
      </c>
      <c r="BG449" s="63">
        <v>0</v>
      </c>
      <c r="BH449" s="63">
        <v>0</v>
      </c>
      <c r="BI449" s="63">
        <v>0</v>
      </c>
      <c r="BJ449" s="63">
        <v>0</v>
      </c>
      <c r="BK449" s="63">
        <v>0</v>
      </c>
      <c r="BL449" s="63">
        <v>0</v>
      </c>
      <c r="BM449" s="19">
        <v>1008449</v>
      </c>
      <c r="BN449" s="32">
        <f t="shared" si="216"/>
        <v>841.07506255212672</v>
      </c>
      <c r="BO449" s="281"/>
      <c r="BP449" s="19">
        <v>0</v>
      </c>
      <c r="BQ449" s="19">
        <v>210482736</v>
      </c>
      <c r="BR449" s="19">
        <v>211491184</v>
      </c>
      <c r="BS449" s="19">
        <v>1748.1800499999999</v>
      </c>
      <c r="BT449" s="19">
        <v>1199</v>
      </c>
      <c r="BU449" s="4"/>
      <c r="BV449" s="175">
        <f t="shared" si="205"/>
        <v>-1.0157467735724588</v>
      </c>
    </row>
    <row r="450" spans="1:74" s="20" customFormat="1" ht="17.25" customHeight="1" x14ac:dyDescent="0.25">
      <c r="A450" s="48" t="s">
        <v>169</v>
      </c>
      <c r="B450" s="252"/>
      <c r="C450" s="49">
        <v>0</v>
      </c>
      <c r="D450" s="142">
        <v>2009</v>
      </c>
      <c r="E450" s="62">
        <v>51</v>
      </c>
      <c r="F450" s="63">
        <v>17213920</v>
      </c>
      <c r="G450" s="63">
        <v>7771202</v>
      </c>
      <c r="H450" s="179">
        <f t="shared" si="226"/>
        <v>0.82298359434222224</v>
      </c>
      <c r="I450" s="63">
        <f t="shared" si="203"/>
        <v>9442718</v>
      </c>
      <c r="J450" s="59"/>
      <c r="K450" s="59">
        <f t="shared" si="197"/>
        <v>9442718</v>
      </c>
      <c r="L450" s="82">
        <f t="shared" si="198"/>
        <v>7875.4945788156801</v>
      </c>
      <c r="M450" s="59"/>
      <c r="N450" s="59"/>
      <c r="O450" s="63">
        <v>2913321</v>
      </c>
      <c r="P450" s="29">
        <f t="shared" si="199"/>
        <v>0.30852568084740006</v>
      </c>
      <c r="Q450" s="63">
        <v>341715</v>
      </c>
      <c r="R450" s="94">
        <f t="shared" si="200"/>
        <v>3.6188203438882745E-2</v>
      </c>
      <c r="S450" s="82">
        <f t="shared" si="227"/>
        <v>2303287</v>
      </c>
      <c r="T450" s="281">
        <f t="shared" si="204"/>
        <v>1921.0066722268557</v>
      </c>
      <c r="U450" s="281"/>
      <c r="V450" s="131">
        <f t="shared" si="201"/>
        <v>0.2439220360070056</v>
      </c>
      <c r="W450" s="19"/>
      <c r="X450" s="127">
        <v>82609</v>
      </c>
      <c r="Y450" s="127">
        <v>460108</v>
      </c>
      <c r="Z450" s="127">
        <v>461393</v>
      </c>
      <c r="AA450" s="127">
        <v>647501</v>
      </c>
      <c r="AB450" s="127">
        <v>651676</v>
      </c>
      <c r="AC450" s="127">
        <v>0</v>
      </c>
      <c r="AD450" s="19"/>
      <c r="AE450" s="127">
        <v>0</v>
      </c>
      <c r="AF450" s="63">
        <v>772948</v>
      </c>
      <c r="AG450" s="63">
        <v>17893</v>
      </c>
      <c r="AH450" s="63">
        <v>2748711</v>
      </c>
      <c r="AI450" s="63">
        <v>409300</v>
      </c>
      <c r="AJ450" s="63">
        <v>251516</v>
      </c>
      <c r="AK450" s="63">
        <v>1434547</v>
      </c>
      <c r="AL450" s="63">
        <v>14465208</v>
      </c>
      <c r="AM450" s="63"/>
      <c r="AN450" s="63"/>
      <c r="AO450" s="63"/>
      <c r="AP450" s="63"/>
      <c r="AQ450" s="63">
        <v>111219</v>
      </c>
      <c r="AR450" s="63">
        <v>865493</v>
      </c>
      <c r="AS450" s="63">
        <v>21478</v>
      </c>
      <c r="AT450" s="63">
        <v>0</v>
      </c>
      <c r="AU450" s="63">
        <v>0</v>
      </c>
      <c r="AV450" s="27">
        <v>0</v>
      </c>
      <c r="AW450" s="94">
        <f t="shared" si="202"/>
        <v>0</v>
      </c>
      <c r="AX450" s="63">
        <v>0</v>
      </c>
      <c r="AY450" s="63">
        <v>0</v>
      </c>
      <c r="AZ450" s="63">
        <v>0</v>
      </c>
      <c r="BA450" s="63">
        <v>0</v>
      </c>
      <c r="BB450" s="63">
        <v>0</v>
      </c>
      <c r="BC450" s="63">
        <v>0</v>
      </c>
      <c r="BD450" s="63">
        <v>0</v>
      </c>
      <c r="BE450" s="63">
        <v>0</v>
      </c>
      <c r="BF450" s="63">
        <v>0</v>
      </c>
      <c r="BG450" s="63">
        <v>0</v>
      </c>
      <c r="BH450" s="63">
        <v>0</v>
      </c>
      <c r="BI450" s="63">
        <v>0</v>
      </c>
      <c r="BJ450" s="63">
        <v>0</v>
      </c>
      <c r="BK450" s="63">
        <v>0</v>
      </c>
      <c r="BL450" s="63">
        <v>0</v>
      </c>
      <c r="BM450" s="19">
        <v>1355563</v>
      </c>
      <c r="BN450" s="32">
        <f t="shared" si="216"/>
        <v>1130.5779816513761</v>
      </c>
      <c r="BO450" s="281"/>
      <c r="BP450" s="19">
        <v>0</v>
      </c>
      <c r="BQ450" s="19">
        <v>108603384</v>
      </c>
      <c r="BR450" s="19">
        <v>109958944</v>
      </c>
      <c r="BS450" s="19">
        <v>1758.0300299999999</v>
      </c>
      <c r="BT450" s="19">
        <v>1199</v>
      </c>
      <c r="BU450" s="4"/>
      <c r="BV450" s="175">
        <f t="shared" si="205"/>
        <v>-1.0129374707389562</v>
      </c>
    </row>
    <row r="451" spans="1:74" s="20" customFormat="1" ht="17.25" customHeight="1" x14ac:dyDescent="0.25">
      <c r="A451" s="48" t="s">
        <v>169</v>
      </c>
      <c r="B451" s="252"/>
      <c r="C451" s="49">
        <v>0</v>
      </c>
      <c r="D451" s="142">
        <v>2010</v>
      </c>
      <c r="E451" s="62">
        <v>51</v>
      </c>
      <c r="F451" s="63">
        <v>15837496</v>
      </c>
      <c r="G451" s="63">
        <v>5804002</v>
      </c>
      <c r="H451" s="179">
        <f t="shared" si="226"/>
        <v>0.57846269704252573</v>
      </c>
      <c r="I451" s="63">
        <f t="shared" si="203"/>
        <v>10033494</v>
      </c>
      <c r="J451" s="59"/>
      <c r="K451" s="59">
        <f t="shared" si="197"/>
        <v>10033494</v>
      </c>
      <c r="L451" s="82">
        <f t="shared" si="198"/>
        <v>8368.2185154295239</v>
      </c>
      <c r="M451" s="59"/>
      <c r="N451" s="59"/>
      <c r="O451" s="63">
        <v>4268906</v>
      </c>
      <c r="P451" s="29">
        <f t="shared" si="199"/>
        <v>0.4254655457012283</v>
      </c>
      <c r="Q451" s="63">
        <v>129206</v>
      </c>
      <c r="R451" s="94">
        <f t="shared" si="200"/>
        <v>1.2877468207984178E-2</v>
      </c>
      <c r="S451" s="82">
        <f t="shared" si="227"/>
        <v>2340434</v>
      </c>
      <c r="T451" s="281">
        <f t="shared" si="204"/>
        <v>1951.9883236030025</v>
      </c>
      <c r="U451" s="281"/>
      <c r="V451" s="131">
        <f t="shared" si="201"/>
        <v>0.23326211188246088</v>
      </c>
      <c r="W451" s="19"/>
      <c r="X451" s="127">
        <v>101333</v>
      </c>
      <c r="Y451" s="127">
        <v>488705</v>
      </c>
      <c r="Z451" s="127">
        <v>473797</v>
      </c>
      <c r="AA451" s="127">
        <v>656471</v>
      </c>
      <c r="AB451" s="127">
        <v>620128</v>
      </c>
      <c r="AC451" s="19"/>
      <c r="AD451" s="19"/>
      <c r="AE451" s="19"/>
      <c r="AF451" s="63">
        <v>733120</v>
      </c>
      <c r="AG451" s="63">
        <v>20573</v>
      </c>
      <c r="AH451" s="63">
        <v>2313069</v>
      </c>
      <c r="AI451" s="63">
        <v>231339</v>
      </c>
      <c r="AJ451" s="63">
        <v>128083</v>
      </c>
      <c r="AK451" s="63">
        <v>1321038</v>
      </c>
      <c r="AL451" s="63">
        <v>13524427</v>
      </c>
      <c r="AM451" s="63"/>
      <c r="AN451" s="63"/>
      <c r="AO451" s="63"/>
      <c r="AP451" s="63"/>
      <c r="AQ451" s="63">
        <v>120676</v>
      </c>
      <c r="AR451" s="63">
        <v>701699</v>
      </c>
      <c r="AS451" s="63">
        <v>38420</v>
      </c>
      <c r="AT451" s="63">
        <v>0</v>
      </c>
      <c r="AU451" s="63">
        <v>0</v>
      </c>
      <c r="AV451" s="27">
        <v>0</v>
      </c>
      <c r="AW451" s="94">
        <f t="shared" si="202"/>
        <v>0</v>
      </c>
      <c r="AX451" s="63">
        <v>0</v>
      </c>
      <c r="AY451" s="63">
        <v>0</v>
      </c>
      <c r="AZ451" s="63">
        <v>0</v>
      </c>
      <c r="BA451" s="63">
        <v>0</v>
      </c>
      <c r="BB451" s="63">
        <v>0</v>
      </c>
      <c r="BC451" s="63">
        <v>0</v>
      </c>
      <c r="BD451" s="63">
        <v>0</v>
      </c>
      <c r="BE451" s="63">
        <v>0</v>
      </c>
      <c r="BF451" s="63">
        <v>0</v>
      </c>
      <c r="BG451" s="63">
        <v>0</v>
      </c>
      <c r="BH451" s="63">
        <v>0</v>
      </c>
      <c r="BI451" s="63">
        <v>0</v>
      </c>
      <c r="BJ451" s="63">
        <v>0</v>
      </c>
      <c r="BK451" s="63">
        <v>0</v>
      </c>
      <c r="BL451" s="63">
        <v>0</v>
      </c>
      <c r="BM451" s="19">
        <v>1285368</v>
      </c>
      <c r="BN451" s="32">
        <f t="shared" si="216"/>
        <v>1072.0333611342785</v>
      </c>
      <c r="BO451" s="281"/>
      <c r="BP451" s="19">
        <v>730956</v>
      </c>
      <c r="BQ451" s="19">
        <v>91916352</v>
      </c>
      <c r="BR451" s="19">
        <v>93932672</v>
      </c>
      <c r="BS451" s="19">
        <v>1774</v>
      </c>
      <c r="BT451" s="19">
        <v>1199</v>
      </c>
      <c r="BU451" s="4"/>
      <c r="BV451" s="175">
        <f t="shared" si="205"/>
        <v>-1.0084159693094392</v>
      </c>
    </row>
    <row r="452" spans="1:74" s="20" customFormat="1" ht="17.25" customHeight="1" x14ac:dyDescent="0.25">
      <c r="A452" s="48" t="s">
        <v>169</v>
      </c>
      <c r="B452" s="252"/>
      <c r="C452" s="49">
        <v>0</v>
      </c>
      <c r="D452" s="142">
        <v>2011</v>
      </c>
      <c r="E452" s="62">
        <v>51</v>
      </c>
      <c r="F452" s="63">
        <v>17439196</v>
      </c>
      <c r="G452" s="63">
        <v>6577553</v>
      </c>
      <c r="H452" s="179">
        <f t="shared" si="226"/>
        <v>0.60557624661388709</v>
      </c>
      <c r="I452" s="63">
        <f t="shared" si="203"/>
        <v>10861643</v>
      </c>
      <c r="J452" s="59"/>
      <c r="K452" s="59">
        <f t="shared" si="197"/>
        <v>10861643</v>
      </c>
      <c r="L452" s="82">
        <f t="shared" si="198"/>
        <v>9058.9182652210184</v>
      </c>
      <c r="M452" s="59"/>
      <c r="N452" s="59"/>
      <c r="O452" s="63">
        <v>4528475</v>
      </c>
      <c r="P452" s="29">
        <f t="shared" si="199"/>
        <v>0.41692357224408866</v>
      </c>
      <c r="Q452" s="63">
        <v>338509</v>
      </c>
      <c r="R452" s="94">
        <f t="shared" si="200"/>
        <v>3.116554281889029E-2</v>
      </c>
      <c r="S452" s="82">
        <f t="shared" si="227"/>
        <v>2674519</v>
      </c>
      <c r="T452" s="281">
        <f t="shared" si="204"/>
        <v>2230.6246872393663</v>
      </c>
      <c r="U452" s="281"/>
      <c r="V452" s="131">
        <f t="shared" si="201"/>
        <v>0.24623521505908452</v>
      </c>
      <c r="W452" s="19"/>
      <c r="X452" s="127">
        <v>126147</v>
      </c>
      <c r="Y452" s="127">
        <v>547381</v>
      </c>
      <c r="Z452" s="127">
        <v>513648</v>
      </c>
      <c r="AA452" s="127">
        <v>766895</v>
      </c>
      <c r="AB452" s="127">
        <v>720169</v>
      </c>
      <c r="AC452" s="127">
        <v>279</v>
      </c>
      <c r="AD452" s="19"/>
      <c r="AE452" s="19"/>
      <c r="AF452" s="63">
        <v>837195</v>
      </c>
      <c r="AG452" s="63">
        <v>27448</v>
      </c>
      <c r="AH452" s="63">
        <v>2035487</v>
      </c>
      <c r="AI452" s="63">
        <v>-30695</v>
      </c>
      <c r="AJ452" s="63">
        <v>238784</v>
      </c>
      <c r="AK452" s="63">
        <v>1418604</v>
      </c>
      <c r="AL452" s="63">
        <v>15403710</v>
      </c>
      <c r="AM452" s="63"/>
      <c r="AN452" s="63"/>
      <c r="AO452" s="63"/>
      <c r="AP452" s="63"/>
      <c r="AQ452" s="63">
        <v>208675</v>
      </c>
      <c r="AR452" s="63">
        <v>593942</v>
      </c>
      <c r="AS452" s="63">
        <v>26188</v>
      </c>
      <c r="AT452" s="63">
        <v>0</v>
      </c>
      <c r="AU452" s="63">
        <v>0</v>
      </c>
      <c r="AV452" s="27">
        <v>0</v>
      </c>
      <c r="AW452" s="94">
        <f t="shared" si="202"/>
        <v>0</v>
      </c>
      <c r="AX452" s="63">
        <v>0</v>
      </c>
      <c r="AY452" s="63">
        <v>0</v>
      </c>
      <c r="AZ452" s="63">
        <v>0</v>
      </c>
      <c r="BA452" s="63">
        <v>0</v>
      </c>
      <c r="BB452" s="63">
        <v>0</v>
      </c>
      <c r="BC452" s="63">
        <v>0</v>
      </c>
      <c r="BD452" s="63">
        <v>0</v>
      </c>
      <c r="BE452" s="63">
        <v>0</v>
      </c>
      <c r="BF452" s="63">
        <v>0</v>
      </c>
      <c r="BG452" s="63">
        <v>0</v>
      </c>
      <c r="BH452" s="63">
        <v>0</v>
      </c>
      <c r="BI452" s="63">
        <v>0</v>
      </c>
      <c r="BJ452" s="63">
        <v>0</v>
      </c>
      <c r="BK452" s="63">
        <v>0</v>
      </c>
      <c r="BL452" s="63">
        <v>0</v>
      </c>
      <c r="BM452" s="19">
        <v>1183787</v>
      </c>
      <c r="BN452" s="32">
        <f t="shared" si="216"/>
        <v>987.3119266055046</v>
      </c>
      <c r="BO452" s="281"/>
      <c r="BP452" s="19">
        <v>96900</v>
      </c>
      <c r="BQ452" s="19">
        <v>75149296</v>
      </c>
      <c r="BR452" s="19">
        <v>76429984</v>
      </c>
      <c r="BS452" s="19">
        <v>1775.5400400000001</v>
      </c>
      <c r="BT452" s="19">
        <v>1199</v>
      </c>
      <c r="BU452" s="4"/>
      <c r="BV452" s="175">
        <f t="shared" si="205"/>
        <v>-1.007982098982783</v>
      </c>
    </row>
    <row r="453" spans="1:74" s="20" customFormat="1" ht="17.25" customHeight="1" x14ac:dyDescent="0.25">
      <c r="A453" s="48" t="s">
        <v>169</v>
      </c>
      <c r="B453" s="252"/>
      <c r="C453" s="49">
        <v>0</v>
      </c>
      <c r="D453" s="142">
        <v>2012</v>
      </c>
      <c r="E453" s="62">
        <v>51</v>
      </c>
      <c r="F453" s="63">
        <v>15620528</v>
      </c>
      <c r="G453" s="63">
        <v>4712519</v>
      </c>
      <c r="H453" s="179">
        <f t="shared" si="226"/>
        <v>0.43202375428916495</v>
      </c>
      <c r="I453" s="63">
        <f t="shared" si="203"/>
        <v>10908009</v>
      </c>
      <c r="J453" s="59"/>
      <c r="K453" s="59">
        <f t="shared" si="197"/>
        <v>10908009</v>
      </c>
      <c r="L453" s="82">
        <f t="shared" si="198"/>
        <v>9097.5888240200165</v>
      </c>
      <c r="M453" s="59"/>
      <c r="N453" s="59"/>
      <c r="O453" s="63">
        <v>4071024</v>
      </c>
      <c r="P453" s="29">
        <f t="shared" si="199"/>
        <v>0.3732142135196258</v>
      </c>
      <c r="Q453" s="63">
        <v>326622</v>
      </c>
      <c r="R453" s="94">
        <f t="shared" si="200"/>
        <v>2.994331962872418E-2</v>
      </c>
      <c r="S453" s="82">
        <f t="shared" si="227"/>
        <v>2853656</v>
      </c>
      <c r="T453" s="281">
        <f t="shared" si="204"/>
        <v>2380.0300250208506</v>
      </c>
      <c r="U453" s="281"/>
      <c r="V453" s="131">
        <f t="shared" si="201"/>
        <v>0.26161107861205468</v>
      </c>
      <c r="W453" s="19"/>
      <c r="X453" s="127">
        <v>92594</v>
      </c>
      <c r="Y453" s="127">
        <v>599646</v>
      </c>
      <c r="Z453" s="127">
        <v>468506</v>
      </c>
      <c r="AA453" s="127">
        <v>939847</v>
      </c>
      <c r="AB453" s="127">
        <v>753063</v>
      </c>
      <c r="AC453" s="127">
        <v>0</v>
      </c>
      <c r="AD453" s="19"/>
      <c r="AE453" s="19"/>
      <c r="AF453" s="63">
        <v>1190625</v>
      </c>
      <c r="AG453" s="63">
        <v>197055</v>
      </c>
      <c r="AH453" s="63">
        <v>2070789</v>
      </c>
      <c r="AI453" s="63">
        <v>44851</v>
      </c>
      <c r="AJ453" s="63">
        <v>227740</v>
      </c>
      <c r="AK453" s="63">
        <v>1179845</v>
      </c>
      <c r="AL453" s="63">
        <v>13549739</v>
      </c>
      <c r="AM453" s="63"/>
      <c r="AN453" s="63"/>
      <c r="AO453" s="63"/>
      <c r="AP453" s="63"/>
      <c r="AQ453" s="63">
        <v>167553</v>
      </c>
      <c r="AR453" s="63">
        <v>635165</v>
      </c>
      <c r="AS453" s="63">
        <v>13873</v>
      </c>
      <c r="AT453" s="63">
        <v>0</v>
      </c>
      <c r="AU453" s="63">
        <v>0</v>
      </c>
      <c r="AV453" s="27">
        <v>0</v>
      </c>
      <c r="AW453" s="94">
        <f t="shared" si="202"/>
        <v>0</v>
      </c>
      <c r="AX453" s="63">
        <v>0</v>
      </c>
      <c r="AY453" s="63">
        <v>0</v>
      </c>
      <c r="AZ453" s="63">
        <v>0</v>
      </c>
      <c r="BA453" s="63">
        <v>0</v>
      </c>
      <c r="BB453" s="63">
        <v>0</v>
      </c>
      <c r="BC453" s="63">
        <v>0</v>
      </c>
      <c r="BD453" s="63">
        <v>0</v>
      </c>
      <c r="BE453" s="63">
        <v>0</v>
      </c>
      <c r="BF453" s="63">
        <v>0</v>
      </c>
      <c r="BG453" s="63">
        <v>0</v>
      </c>
      <c r="BH453" s="63">
        <v>0</v>
      </c>
      <c r="BI453" s="63">
        <v>0</v>
      </c>
      <c r="BJ453" s="63">
        <v>0</v>
      </c>
      <c r="BK453" s="63">
        <v>0</v>
      </c>
      <c r="BL453" s="63">
        <v>0</v>
      </c>
      <c r="BM453" s="19">
        <v>1176092</v>
      </c>
      <c r="BN453" s="32">
        <f t="shared" si="216"/>
        <v>980.89407839866556</v>
      </c>
      <c r="BO453" s="281"/>
      <c r="BP453" s="19">
        <v>804000</v>
      </c>
      <c r="BQ453" s="19">
        <v>60251292</v>
      </c>
      <c r="BR453" s="19">
        <v>62231384</v>
      </c>
      <c r="BS453" s="19">
        <v>1784.0400400000001</v>
      </c>
      <c r="BT453" s="19">
        <v>1199</v>
      </c>
      <c r="BU453" s="4"/>
      <c r="BV453" s="175">
        <f t="shared" si="205"/>
        <v>-1.0055941723270609</v>
      </c>
    </row>
    <row r="454" spans="1:74" s="20" customFormat="1" ht="17.25" customHeight="1" x14ac:dyDescent="0.25">
      <c r="A454" s="48" t="s">
        <v>169</v>
      </c>
      <c r="B454" s="252"/>
      <c r="C454" s="49">
        <v>0</v>
      </c>
      <c r="D454" s="142">
        <v>2013</v>
      </c>
      <c r="E454" s="62">
        <v>51</v>
      </c>
      <c r="F454" s="63">
        <v>16764874</v>
      </c>
      <c r="G454" s="63">
        <v>5487004</v>
      </c>
      <c r="H454" s="179">
        <f t="shared" si="226"/>
        <v>0.48652839587617164</v>
      </c>
      <c r="I454" s="63">
        <f t="shared" si="203"/>
        <v>11277870</v>
      </c>
      <c r="J454" s="59"/>
      <c r="K454" s="59">
        <f t="shared" si="197"/>
        <v>11277870</v>
      </c>
      <c r="L454" s="82">
        <f t="shared" si="198"/>
        <v>9406.0633861551287</v>
      </c>
      <c r="M454" s="59"/>
      <c r="N454" s="59"/>
      <c r="O454" s="63">
        <v>4258377</v>
      </c>
      <c r="P454" s="29">
        <f t="shared" si="199"/>
        <v>0.37758699116056488</v>
      </c>
      <c r="Q454" s="63">
        <v>389616</v>
      </c>
      <c r="R454" s="94">
        <f t="shared" si="200"/>
        <v>3.4546949024948863E-2</v>
      </c>
      <c r="S454" s="82">
        <f t="shared" si="227"/>
        <v>2930054</v>
      </c>
      <c r="T454" s="281">
        <f t="shared" si="204"/>
        <v>2443.7481234361967</v>
      </c>
      <c r="U454" s="281"/>
      <c r="V454" s="131">
        <f t="shared" si="201"/>
        <v>0.25980561932350699</v>
      </c>
      <c r="W454" s="19"/>
      <c r="X454" s="127">
        <v>88769</v>
      </c>
      <c r="Y454" s="127">
        <v>609361</v>
      </c>
      <c r="Z454" s="127">
        <v>492188</v>
      </c>
      <c r="AA454" s="127">
        <v>945419</v>
      </c>
      <c r="AB454" s="127">
        <v>794317</v>
      </c>
      <c r="AC454" s="19"/>
      <c r="AD454" s="19"/>
      <c r="AE454" s="19"/>
      <c r="AF454" s="63">
        <v>1103029</v>
      </c>
      <c r="AG454" s="63">
        <v>10372</v>
      </c>
      <c r="AH454" s="63">
        <v>2070895</v>
      </c>
      <c r="AI454" s="63">
        <v>70451</v>
      </c>
      <c r="AJ454" s="63">
        <v>257819</v>
      </c>
      <c r="AK454" s="63">
        <v>1355128</v>
      </c>
      <c r="AL454" s="63">
        <v>14693979</v>
      </c>
      <c r="AM454" s="63"/>
      <c r="AN454" s="63"/>
      <c r="AO454" s="63"/>
      <c r="AP454" s="63"/>
      <c r="AQ454" s="63">
        <v>268080</v>
      </c>
      <c r="AR454" s="63">
        <v>624537</v>
      </c>
      <c r="AS454" s="63">
        <v>10407</v>
      </c>
      <c r="AT454" s="63">
        <v>0</v>
      </c>
      <c r="AU454" s="63">
        <v>0</v>
      </c>
      <c r="AV454" s="27">
        <v>0</v>
      </c>
      <c r="AW454" s="94">
        <f t="shared" si="202"/>
        <v>0</v>
      </c>
      <c r="AX454" s="63">
        <v>0</v>
      </c>
      <c r="AY454" s="63">
        <v>0</v>
      </c>
      <c r="AZ454" s="63">
        <v>0</v>
      </c>
      <c r="BA454" s="63">
        <v>0</v>
      </c>
      <c r="BB454" s="63">
        <v>0</v>
      </c>
      <c r="BC454" s="63">
        <v>0</v>
      </c>
      <c r="BD454" s="63">
        <v>0</v>
      </c>
      <c r="BE454" s="63">
        <v>0</v>
      </c>
      <c r="BF454" s="63">
        <v>0</v>
      </c>
      <c r="BG454" s="63">
        <v>0</v>
      </c>
      <c r="BH454" s="63">
        <v>0</v>
      </c>
      <c r="BI454" s="63">
        <v>0</v>
      </c>
      <c r="BJ454" s="63">
        <v>0</v>
      </c>
      <c r="BK454" s="63">
        <v>0</v>
      </c>
      <c r="BL454" s="63">
        <v>0</v>
      </c>
      <c r="BM454" s="19">
        <v>1057930</v>
      </c>
      <c r="BN454" s="32">
        <f t="shared" si="216"/>
        <v>882.34361968306928</v>
      </c>
      <c r="BO454" s="281"/>
      <c r="BP454" s="19">
        <v>755704</v>
      </c>
      <c r="BQ454" s="19">
        <v>62362176</v>
      </c>
      <c r="BR454" s="19">
        <v>64175812</v>
      </c>
      <c r="BS454" s="19">
        <v>1788.48999</v>
      </c>
      <c r="BT454" s="19">
        <v>1199</v>
      </c>
      <c r="BU454" s="4"/>
      <c r="BV454" s="175">
        <f t="shared" si="205"/>
        <v>-1.004348569836939</v>
      </c>
    </row>
    <row r="455" spans="1:74" s="20" customFormat="1" ht="17.25" customHeight="1" x14ac:dyDescent="0.25">
      <c r="A455" s="48" t="s">
        <v>169</v>
      </c>
      <c r="B455" s="252"/>
      <c r="C455" s="49">
        <v>0</v>
      </c>
      <c r="D455" s="142">
        <v>2014</v>
      </c>
      <c r="E455" s="62">
        <v>51</v>
      </c>
      <c r="F455" s="63">
        <v>17855416</v>
      </c>
      <c r="G455" s="63">
        <v>5540105</v>
      </c>
      <c r="H455" s="179">
        <f t="shared" si="226"/>
        <v>0.44985506253151059</v>
      </c>
      <c r="I455" s="63">
        <f t="shared" si="203"/>
        <v>12315311</v>
      </c>
      <c r="J455" s="59"/>
      <c r="K455" s="59">
        <f t="shared" si="197"/>
        <v>12315311</v>
      </c>
      <c r="L455" s="82">
        <f t="shared" si="198"/>
        <v>10271.31859883236</v>
      </c>
      <c r="M455" s="59"/>
      <c r="N455" s="59"/>
      <c r="O455" s="63">
        <v>5067677</v>
      </c>
      <c r="P455" s="29">
        <f t="shared" si="199"/>
        <v>0.41149403372760945</v>
      </c>
      <c r="Q455" s="63">
        <v>279080</v>
      </c>
      <c r="R455" s="94">
        <f t="shared" si="200"/>
        <v>2.2661222278511684E-2</v>
      </c>
      <c r="S455" s="82">
        <f t="shared" si="227"/>
        <v>3095657</v>
      </c>
      <c r="T455" s="281">
        <f t="shared" si="204"/>
        <v>2581.865721434529</v>
      </c>
      <c r="U455" s="281"/>
      <c r="V455" s="131">
        <f t="shared" si="201"/>
        <v>0.25136653065440245</v>
      </c>
      <c r="W455" s="19"/>
      <c r="X455" s="127">
        <v>92200</v>
      </c>
      <c r="Y455" s="127">
        <v>633302</v>
      </c>
      <c r="Z455" s="127">
        <v>494891</v>
      </c>
      <c r="AA455" s="127">
        <v>963757</v>
      </c>
      <c r="AB455" s="127">
        <v>911507</v>
      </c>
      <c r="AC455" s="19"/>
      <c r="AD455" s="19"/>
      <c r="AE455" s="19"/>
      <c r="AF455" s="63">
        <v>1383567</v>
      </c>
      <c r="AG455" s="63">
        <v>61405</v>
      </c>
      <c r="AH455" s="63">
        <v>2028739</v>
      </c>
      <c r="AI455" s="63">
        <v>59622</v>
      </c>
      <c r="AJ455" s="63">
        <v>195630</v>
      </c>
      <c r="AK455" s="63">
        <v>1330625</v>
      </c>
      <c r="AL455" s="63">
        <v>15826678</v>
      </c>
      <c r="AM455" s="63"/>
      <c r="AN455" s="63"/>
      <c r="AO455" s="63"/>
      <c r="AP455" s="63"/>
      <c r="AQ455" s="63">
        <v>264962</v>
      </c>
      <c r="AR455" s="63">
        <v>565227</v>
      </c>
      <c r="AS455" s="63">
        <v>11860</v>
      </c>
      <c r="AT455" s="63">
        <v>0</v>
      </c>
      <c r="AU455" s="63">
        <v>0</v>
      </c>
      <c r="AV455" s="27">
        <v>0</v>
      </c>
      <c r="AW455" s="94">
        <f t="shared" si="202"/>
        <v>0</v>
      </c>
      <c r="AX455" s="63">
        <v>0</v>
      </c>
      <c r="AY455" s="63">
        <v>0</v>
      </c>
      <c r="AZ455" s="63">
        <v>0</v>
      </c>
      <c r="BA455" s="63">
        <v>0</v>
      </c>
      <c r="BB455" s="63">
        <v>0</v>
      </c>
      <c r="BC455" s="63">
        <v>0</v>
      </c>
      <c r="BD455" s="63">
        <v>0</v>
      </c>
      <c r="BE455" s="63">
        <v>0</v>
      </c>
      <c r="BF455" s="63">
        <v>0</v>
      </c>
      <c r="BG455" s="63">
        <v>0</v>
      </c>
      <c r="BH455" s="63">
        <v>0</v>
      </c>
      <c r="BI455" s="63">
        <v>0</v>
      </c>
      <c r="BJ455" s="63">
        <v>0</v>
      </c>
      <c r="BK455" s="63">
        <v>0</v>
      </c>
      <c r="BL455" s="63">
        <v>0</v>
      </c>
      <c r="BM455" s="19">
        <v>1112369</v>
      </c>
      <c r="BN455" s="32">
        <f t="shared" si="216"/>
        <v>927.74728940783984</v>
      </c>
      <c r="BO455" s="281"/>
      <c r="BP455" s="19">
        <v>481290</v>
      </c>
      <c r="BQ455" s="19">
        <v>64804388</v>
      </c>
      <c r="BR455" s="19">
        <v>66398048</v>
      </c>
      <c r="BS455" s="19">
        <v>1788.83997</v>
      </c>
      <c r="BT455" s="19">
        <v>1199</v>
      </c>
      <c r="BU455" s="4"/>
      <c r="BV455" s="175">
        <f t="shared" si="205"/>
        <v>-1.0042507370943545</v>
      </c>
    </row>
    <row r="456" spans="1:74" s="20" customFormat="1" ht="17.25" customHeight="1" x14ac:dyDescent="0.25">
      <c r="A456" s="48" t="s">
        <v>169</v>
      </c>
      <c r="B456" s="252"/>
      <c r="C456" s="49">
        <v>0</v>
      </c>
      <c r="D456" s="142">
        <v>2015</v>
      </c>
      <c r="E456" s="62">
        <v>51</v>
      </c>
      <c r="F456" s="63">
        <v>19119620</v>
      </c>
      <c r="G456" s="63">
        <v>6052064</v>
      </c>
      <c r="H456" s="179">
        <f t="shared" si="226"/>
        <v>0.46313664161837148</v>
      </c>
      <c r="I456" s="63">
        <f t="shared" si="203"/>
        <v>13067556</v>
      </c>
      <c r="J456" s="59"/>
      <c r="K456" s="59">
        <f t="shared" si="197"/>
        <v>13067556</v>
      </c>
      <c r="L456" s="82">
        <f t="shared" si="198"/>
        <v>10898.712260216847</v>
      </c>
      <c r="M456" s="59"/>
      <c r="N456" s="59"/>
      <c r="O456" s="63">
        <v>5015429</v>
      </c>
      <c r="P456" s="29">
        <f t="shared" si="199"/>
        <v>0.38380772961676995</v>
      </c>
      <c r="Q456" s="63">
        <v>272691</v>
      </c>
      <c r="R456" s="94">
        <f t="shared" si="200"/>
        <v>2.0867788896408786E-2</v>
      </c>
      <c r="S456" s="82">
        <f t="shared" si="208"/>
        <v>3314785</v>
      </c>
      <c r="T456" s="281">
        <f t="shared" si="204"/>
        <v>2764.6246872393663</v>
      </c>
      <c r="U456" s="281"/>
      <c r="V456" s="131">
        <f t="shared" si="201"/>
        <v>0.25366526074194745</v>
      </c>
      <c r="W456" s="29"/>
      <c r="X456" s="63">
        <v>85902</v>
      </c>
      <c r="Y456" s="63">
        <v>757504</v>
      </c>
      <c r="Z456" s="63">
        <v>711321</v>
      </c>
      <c r="AA456" s="63">
        <v>870605</v>
      </c>
      <c r="AB456" s="63">
        <v>889453</v>
      </c>
      <c r="AC456" s="63">
        <v>0</v>
      </c>
      <c r="AD456" s="63">
        <v>0</v>
      </c>
      <c r="AE456" s="63">
        <v>0</v>
      </c>
      <c r="AF456" s="63">
        <v>1629572</v>
      </c>
      <c r="AG456" s="63">
        <v>87681</v>
      </c>
      <c r="AH456" s="63">
        <v>2159098</v>
      </c>
      <c r="AI456" s="63">
        <v>18972</v>
      </c>
      <c r="AJ456" s="63">
        <v>266072</v>
      </c>
      <c r="AK456" s="63">
        <v>1573894</v>
      </c>
      <c r="AL456" s="63">
        <v>16960520</v>
      </c>
      <c r="AM456" s="63">
        <v>0</v>
      </c>
      <c r="AN456" s="63">
        <v>0</v>
      </c>
      <c r="AO456" s="63">
        <v>0</v>
      </c>
      <c r="AP456" s="63">
        <v>0</v>
      </c>
      <c r="AQ456" s="63">
        <v>409908</v>
      </c>
      <c r="AR456" s="63">
        <v>461801</v>
      </c>
      <c r="AS456" s="63">
        <v>16750</v>
      </c>
      <c r="AT456" s="63">
        <v>0</v>
      </c>
      <c r="AU456" s="63">
        <v>0</v>
      </c>
      <c r="AV456" s="27">
        <v>0</v>
      </c>
      <c r="AW456" s="94">
        <f t="shared" si="202"/>
        <v>0</v>
      </c>
      <c r="AX456" s="63">
        <v>0</v>
      </c>
      <c r="AY456" s="63">
        <v>0</v>
      </c>
      <c r="AZ456" s="63">
        <v>0</v>
      </c>
      <c r="BA456" s="63">
        <v>0</v>
      </c>
      <c r="BB456" s="63">
        <v>0</v>
      </c>
      <c r="BC456" s="63">
        <v>0</v>
      </c>
      <c r="BD456" s="63">
        <v>0</v>
      </c>
      <c r="BE456" s="63">
        <v>0</v>
      </c>
      <c r="BF456" s="63">
        <v>0</v>
      </c>
      <c r="BG456" s="19"/>
      <c r="BH456" s="63">
        <v>0</v>
      </c>
      <c r="BI456" s="63">
        <v>0</v>
      </c>
      <c r="BJ456" s="63">
        <v>0</v>
      </c>
      <c r="BK456" s="63">
        <v>0</v>
      </c>
      <c r="BL456" s="63">
        <v>0</v>
      </c>
      <c r="BM456" s="19">
        <v>1314423</v>
      </c>
      <c r="BN456" s="32">
        <f t="shared" si="216"/>
        <v>1096.2660550458716</v>
      </c>
      <c r="BO456" s="281"/>
      <c r="BP456" s="19">
        <v>117960</v>
      </c>
      <c r="BQ456" s="19">
        <v>53545204</v>
      </c>
      <c r="BR456" s="19">
        <v>54977588</v>
      </c>
      <c r="BS456" s="19">
        <v>1842.5699500000001</v>
      </c>
      <c r="BT456" s="19">
        <v>1199</v>
      </c>
      <c r="BU456" s="4"/>
      <c r="BV456" s="175">
        <f t="shared" si="205"/>
        <v>-0.98945375671185409</v>
      </c>
    </row>
    <row r="457" spans="1:74" s="20" customFormat="1" ht="17.25" customHeight="1" x14ac:dyDescent="0.25">
      <c r="A457" s="48" t="s">
        <v>169</v>
      </c>
      <c r="B457" s="252"/>
      <c r="C457" s="49">
        <v>0</v>
      </c>
      <c r="D457" s="142">
        <v>2016</v>
      </c>
      <c r="E457" s="62">
        <v>51</v>
      </c>
      <c r="F457" s="63">
        <v>20343628</v>
      </c>
      <c r="G457" s="63">
        <v>6274714</v>
      </c>
      <c r="H457" s="179">
        <f t="shared" si="226"/>
        <v>0.44599846157279799</v>
      </c>
      <c r="I457" s="63">
        <f t="shared" si="203"/>
        <v>14068914</v>
      </c>
      <c r="J457" s="59"/>
      <c r="K457" s="59">
        <f t="shared" si="197"/>
        <v>14068914</v>
      </c>
      <c r="L457" s="82">
        <f t="shared" si="198"/>
        <v>11733.873227689741</v>
      </c>
      <c r="M457" s="59"/>
      <c r="N457" s="59"/>
      <c r="O457" s="63">
        <v>6277658</v>
      </c>
      <c r="P457" s="29">
        <f t="shared" si="199"/>
        <v>0.44620771724100383</v>
      </c>
      <c r="Q457" s="63">
        <v>299485</v>
      </c>
      <c r="R457" s="94">
        <f t="shared" si="200"/>
        <v>2.1287001967600343E-2</v>
      </c>
      <c r="S457" s="82">
        <f t="shared" si="208"/>
        <v>3222229</v>
      </c>
      <c r="T457" s="281">
        <f t="shared" si="204"/>
        <v>2687.4303586321935</v>
      </c>
      <c r="U457" s="281"/>
      <c r="V457" s="131">
        <f t="shared" si="201"/>
        <v>0.22903182150377777</v>
      </c>
      <c r="W457" s="29"/>
      <c r="X457" s="63">
        <v>76925</v>
      </c>
      <c r="Y457" s="63">
        <v>770296</v>
      </c>
      <c r="Z457" s="63">
        <v>771095</v>
      </c>
      <c r="AA457" s="63">
        <v>628585</v>
      </c>
      <c r="AB457" s="63">
        <v>975328</v>
      </c>
      <c r="AC457" s="63">
        <v>0</v>
      </c>
      <c r="AD457" s="63">
        <v>0</v>
      </c>
      <c r="AE457" s="63">
        <v>0</v>
      </c>
      <c r="AF457" s="63">
        <v>1641654</v>
      </c>
      <c r="AG457" s="63">
        <v>75245</v>
      </c>
      <c r="AH457" s="63">
        <v>2010678</v>
      </c>
      <c r="AI457" s="63">
        <v>50467</v>
      </c>
      <c r="AJ457" s="63">
        <v>305124</v>
      </c>
      <c r="AK457" s="63">
        <v>1286512</v>
      </c>
      <c r="AL457" s="63">
        <v>18332952</v>
      </c>
      <c r="AM457" s="63">
        <v>0</v>
      </c>
      <c r="AN457" s="63">
        <v>0</v>
      </c>
      <c r="AO457" s="63">
        <v>0</v>
      </c>
      <c r="AP457" s="63">
        <v>0</v>
      </c>
      <c r="AQ457" s="63">
        <v>312087</v>
      </c>
      <c r="AR457" s="63">
        <v>584272</v>
      </c>
      <c r="AS457" s="63">
        <v>14182</v>
      </c>
      <c r="AT457" s="63">
        <v>0</v>
      </c>
      <c r="AU457" s="63">
        <v>0</v>
      </c>
      <c r="AV457" s="27">
        <v>0</v>
      </c>
      <c r="AW457" s="94">
        <f t="shared" si="202"/>
        <v>0</v>
      </c>
      <c r="AX457" s="63">
        <v>0</v>
      </c>
      <c r="AY457" s="63">
        <v>0</v>
      </c>
      <c r="AZ457" s="63">
        <v>0</v>
      </c>
      <c r="BA457" s="63">
        <v>0</v>
      </c>
      <c r="BB457" s="63">
        <v>0</v>
      </c>
      <c r="BC457" s="63">
        <v>0</v>
      </c>
      <c r="BD457" s="63">
        <v>0</v>
      </c>
      <c r="BE457" s="63">
        <v>0</v>
      </c>
      <c r="BF457" s="63">
        <v>0</v>
      </c>
      <c r="BG457" s="19"/>
      <c r="BH457" s="63">
        <v>0</v>
      </c>
      <c r="BI457" s="63">
        <v>0</v>
      </c>
      <c r="BJ457" s="63">
        <v>0</v>
      </c>
      <c r="BK457" s="63">
        <v>0</v>
      </c>
      <c r="BL457" s="63">
        <v>0</v>
      </c>
      <c r="BM457" s="19">
        <v>1098379</v>
      </c>
      <c r="BN457" s="32">
        <f t="shared" si="216"/>
        <v>916.07923269391165</v>
      </c>
      <c r="BO457" s="281"/>
      <c r="BP457" s="19">
        <v>85500</v>
      </c>
      <c r="BQ457" s="19">
        <v>59727144</v>
      </c>
      <c r="BR457" s="19">
        <v>60911020</v>
      </c>
      <c r="BS457" s="19">
        <v>1848.91003</v>
      </c>
      <c r="BT457" s="19">
        <v>1199</v>
      </c>
      <c r="BU457" s="4"/>
      <c r="BV457" s="175">
        <f t="shared" si="205"/>
        <v>-0.98773626500980205</v>
      </c>
    </row>
    <row r="458" spans="1:74" s="20" customFormat="1" ht="17.25" customHeight="1" x14ac:dyDescent="0.25">
      <c r="A458" s="48" t="s">
        <v>169</v>
      </c>
      <c r="B458" s="252"/>
      <c r="C458" s="49">
        <v>0</v>
      </c>
      <c r="D458" s="142">
        <v>2017</v>
      </c>
      <c r="E458" s="62">
        <v>51</v>
      </c>
      <c r="F458" s="63">
        <v>21077540</v>
      </c>
      <c r="G458" s="63">
        <v>6806326</v>
      </c>
      <c r="H458" s="179">
        <f t="shared" si="226"/>
        <v>0.47692691035254603</v>
      </c>
      <c r="I458" s="63">
        <f t="shared" si="203"/>
        <v>14271214</v>
      </c>
      <c r="J458" s="59"/>
      <c r="K458" s="59">
        <f t="shared" si="197"/>
        <v>14271214</v>
      </c>
      <c r="L458" s="82">
        <f t="shared" si="198"/>
        <v>11902.597164303586</v>
      </c>
      <c r="M458" s="59"/>
      <c r="N458" s="59"/>
      <c r="O458" s="63">
        <v>6552528</v>
      </c>
      <c r="P458" s="29">
        <f t="shared" si="199"/>
        <v>0.45914299932717706</v>
      </c>
      <c r="Q458" s="63">
        <v>289370</v>
      </c>
      <c r="R458" s="94">
        <f t="shared" si="200"/>
        <v>2.0276481033778906E-2</v>
      </c>
      <c r="S458" s="82">
        <f t="shared" si="208"/>
        <v>3328272</v>
      </c>
      <c r="T458" s="281">
        <f t="shared" si="204"/>
        <v>2775.8732276897413</v>
      </c>
      <c r="U458" s="281"/>
      <c r="V458" s="131">
        <f t="shared" si="201"/>
        <v>0.23321575865935443</v>
      </c>
      <c r="W458" s="29"/>
      <c r="X458" s="63">
        <v>63127</v>
      </c>
      <c r="Y458" s="63">
        <v>818846</v>
      </c>
      <c r="Z458" s="63">
        <v>866803</v>
      </c>
      <c r="AA458" s="63">
        <v>599757</v>
      </c>
      <c r="AB458" s="63">
        <v>979739</v>
      </c>
      <c r="AC458" s="63">
        <v>0</v>
      </c>
      <c r="AD458" s="63">
        <v>0</v>
      </c>
      <c r="AE458" s="63">
        <v>0</v>
      </c>
      <c r="AF458" s="63">
        <v>1427707</v>
      </c>
      <c r="AG458" s="63">
        <v>53239</v>
      </c>
      <c r="AH458" s="63">
        <v>2138540</v>
      </c>
      <c r="AI458" s="63">
        <v>15663</v>
      </c>
      <c r="AJ458" s="63">
        <v>211172</v>
      </c>
      <c r="AK458" s="63">
        <v>1412178</v>
      </c>
      <c r="AL458" s="63">
        <v>18939000</v>
      </c>
      <c r="AM458" s="63">
        <v>0</v>
      </c>
      <c r="AN458" s="63">
        <v>0</v>
      </c>
      <c r="AO458" s="63">
        <v>0</v>
      </c>
      <c r="AP458" s="63">
        <v>0</v>
      </c>
      <c r="AQ458" s="63">
        <v>323624</v>
      </c>
      <c r="AR458" s="63">
        <v>625143</v>
      </c>
      <c r="AS458" s="63">
        <v>32317</v>
      </c>
      <c r="AT458" s="63">
        <v>0</v>
      </c>
      <c r="AU458" s="63">
        <v>0</v>
      </c>
      <c r="AV458" s="27">
        <v>0</v>
      </c>
      <c r="AW458" s="94">
        <f t="shared" si="202"/>
        <v>0</v>
      </c>
      <c r="AX458" s="63">
        <v>0</v>
      </c>
      <c r="AY458" s="63">
        <v>0</v>
      </c>
      <c r="AZ458" s="63">
        <v>0</v>
      </c>
      <c r="BA458" s="63">
        <v>0</v>
      </c>
      <c r="BB458" s="63">
        <v>0</v>
      </c>
      <c r="BC458" s="63">
        <v>0</v>
      </c>
      <c r="BD458" s="63">
        <v>0</v>
      </c>
      <c r="BE458" s="63">
        <v>0</v>
      </c>
      <c r="BF458" s="63">
        <v>0</v>
      </c>
      <c r="BG458" s="63">
        <v>0</v>
      </c>
      <c r="BH458" s="63">
        <v>0</v>
      </c>
      <c r="BI458" s="63">
        <v>0</v>
      </c>
      <c r="BJ458" s="63">
        <v>0</v>
      </c>
      <c r="BK458" s="63">
        <v>0</v>
      </c>
      <c r="BL458" s="63">
        <v>0</v>
      </c>
      <c r="BM458" s="19">
        <v>1183820</v>
      </c>
      <c r="BN458" s="32">
        <f t="shared" si="216"/>
        <v>987.33944954128435</v>
      </c>
      <c r="BO458" s="281"/>
      <c r="BP458" s="19">
        <v>115000</v>
      </c>
      <c r="BQ458" s="19">
        <v>59682596</v>
      </c>
      <c r="BR458" s="19">
        <v>60981416</v>
      </c>
      <c r="BS458" s="19">
        <v>1848.98999</v>
      </c>
      <c r="BT458" s="19">
        <v>1199</v>
      </c>
      <c r="BU458" s="4"/>
      <c r="BV458" s="175">
        <f t="shared" si="205"/>
        <v>-0.98771464192654401</v>
      </c>
    </row>
    <row r="459" spans="1:74" s="20" customFormat="1" ht="17.25" customHeight="1" x14ac:dyDescent="0.25">
      <c r="A459" s="48" t="s">
        <v>170</v>
      </c>
      <c r="B459" s="252"/>
      <c r="C459" s="49">
        <v>0</v>
      </c>
      <c r="D459" s="142">
        <v>2018</v>
      </c>
      <c r="E459" s="62">
        <v>51</v>
      </c>
      <c r="F459" s="63">
        <v>22364140</v>
      </c>
      <c r="G459" s="63">
        <v>7094447</v>
      </c>
      <c r="H459" s="179">
        <f t="shared" si="226"/>
        <v>0.46460966831487704</v>
      </c>
      <c r="I459" s="63">
        <f t="shared" si="203"/>
        <v>15269693</v>
      </c>
      <c r="J459" s="59"/>
      <c r="K459" s="59">
        <f t="shared" ref="K459:K522" si="228">I459-AV459</f>
        <v>15269693</v>
      </c>
      <c r="L459" s="82">
        <f t="shared" ref="L459:L522" si="229">K459/BT459</f>
        <v>12735.356964136781</v>
      </c>
      <c r="M459" s="59"/>
      <c r="N459" s="59"/>
      <c r="O459" s="63">
        <v>6148745</v>
      </c>
      <c r="P459" s="29">
        <f t="shared" ref="P459:P522" si="230">O459/I459</f>
        <v>0.40267639958445794</v>
      </c>
      <c r="Q459" s="63">
        <v>282705</v>
      </c>
      <c r="R459" s="94">
        <f t="shared" ref="R459:R522" si="231">Q459/I459</f>
        <v>1.8514124678210623E-2</v>
      </c>
      <c r="S459" s="82">
        <f t="shared" si="208"/>
        <v>3405710</v>
      </c>
      <c r="T459" s="281">
        <f t="shared" si="204"/>
        <v>2840.4587155963304</v>
      </c>
      <c r="U459" s="281"/>
      <c r="V459" s="131">
        <f t="shared" ref="V459:V522" si="232">S459/K459</f>
        <v>0.22303722805690984</v>
      </c>
      <c r="W459" s="29"/>
      <c r="X459" s="63">
        <v>100775</v>
      </c>
      <c r="Y459" s="63">
        <v>847523</v>
      </c>
      <c r="Z459" s="63">
        <v>944247</v>
      </c>
      <c r="AA459" s="63">
        <v>610891</v>
      </c>
      <c r="AB459" s="63">
        <v>902274</v>
      </c>
      <c r="AC459" s="63">
        <v>0</v>
      </c>
      <c r="AD459" s="63">
        <v>0</v>
      </c>
      <c r="AE459" s="63">
        <v>0</v>
      </c>
      <c r="AF459" s="63">
        <v>1769333</v>
      </c>
      <c r="AG459" s="63">
        <v>36372</v>
      </c>
      <c r="AH459" s="63">
        <v>2866321</v>
      </c>
      <c r="AI459" s="63">
        <v>18625</v>
      </c>
      <c r="AJ459" s="63">
        <v>500681</v>
      </c>
      <c r="AK459" s="63">
        <v>2455709</v>
      </c>
      <c r="AL459" s="63">
        <v>19497818</v>
      </c>
      <c r="AM459" s="63">
        <v>0</v>
      </c>
      <c r="AN459" s="63">
        <v>0</v>
      </c>
      <c r="AO459" s="63">
        <v>0</v>
      </c>
      <c r="AP459" s="63">
        <v>0</v>
      </c>
      <c r="AQ459" s="63">
        <v>296197</v>
      </c>
      <c r="AR459" s="63">
        <v>324329</v>
      </c>
      <c r="AS459" s="63">
        <v>31286</v>
      </c>
      <c r="AT459" s="63">
        <v>0</v>
      </c>
      <c r="AU459" s="63">
        <v>0</v>
      </c>
      <c r="AV459" s="27">
        <v>0</v>
      </c>
      <c r="AW459" s="94">
        <f t="shared" ref="AW459:AW522" si="233">AV459/(AV459+I459)</f>
        <v>0</v>
      </c>
      <c r="AX459" s="63">
        <v>0</v>
      </c>
      <c r="AY459" s="63">
        <v>0</v>
      </c>
      <c r="AZ459" s="63">
        <v>0</v>
      </c>
      <c r="BA459" s="63">
        <v>0</v>
      </c>
      <c r="BB459" s="63">
        <v>0</v>
      </c>
      <c r="BC459" s="63">
        <v>0</v>
      </c>
      <c r="BD459" s="63">
        <v>0</v>
      </c>
      <c r="BE459" s="63">
        <v>0</v>
      </c>
      <c r="BF459" s="63">
        <v>0</v>
      </c>
      <c r="BG459" s="63">
        <v>0</v>
      </c>
      <c r="BH459" s="63">
        <v>0</v>
      </c>
      <c r="BI459" s="63">
        <v>0</v>
      </c>
      <c r="BJ459" s="63">
        <v>0</v>
      </c>
      <c r="BK459" s="63">
        <v>0</v>
      </c>
      <c r="BL459" s="63">
        <v>0</v>
      </c>
      <c r="BM459" s="19">
        <v>1132201</v>
      </c>
      <c r="BN459" s="32">
        <f t="shared" si="216"/>
        <v>944.28773978315257</v>
      </c>
      <c r="BO459" s="281"/>
      <c r="BP459" s="19">
        <v>0</v>
      </c>
      <c r="BQ459" s="19">
        <v>59746636</v>
      </c>
      <c r="BR459" s="19">
        <v>60878836</v>
      </c>
      <c r="BS459" s="19">
        <v>1849.68994</v>
      </c>
      <c r="BT459" s="19">
        <v>1199</v>
      </c>
      <c r="BU459" s="4"/>
      <c r="BV459" s="175">
        <f t="shared" si="205"/>
        <v>-0.98752539873124112</v>
      </c>
    </row>
    <row r="460" spans="1:74" s="23" customFormat="1" ht="17.25" customHeight="1" thickBot="1" x14ac:dyDescent="0.3">
      <c r="A460" s="16" t="s">
        <v>169</v>
      </c>
      <c r="B460" s="253"/>
      <c r="C460" s="49">
        <v>0</v>
      </c>
      <c r="D460" s="143">
        <v>2019</v>
      </c>
      <c r="E460" s="65">
        <v>51</v>
      </c>
      <c r="F460" s="66">
        <v>22170008</v>
      </c>
      <c r="G460" s="66">
        <v>6123189</v>
      </c>
      <c r="H460" s="179">
        <f t="shared" si="226"/>
        <v>0.38158272988559289</v>
      </c>
      <c r="I460" s="66">
        <f t="shared" ref="I460:I523" si="234">F460-G460</f>
        <v>16046819</v>
      </c>
      <c r="J460" s="282">
        <f t="shared" ref="J460" si="235">LN(I460/I436)/(2019-1995)</f>
        <v>8.7010636624037893E-2</v>
      </c>
      <c r="K460" s="59">
        <f t="shared" si="228"/>
        <v>16046819</v>
      </c>
      <c r="L460" s="82">
        <f t="shared" si="229"/>
        <v>13383.502085070892</v>
      </c>
      <c r="M460" s="177">
        <f t="shared" ref="M460" si="236">LN(L460/L436)/(2019-1995)</f>
        <v>8.1560854885293771E-2</v>
      </c>
      <c r="N460" s="283">
        <f t="shared" ref="N460" si="237">AVERAGE(L458:L460)</f>
        <v>12673.818737837086</v>
      </c>
      <c r="O460" s="66">
        <v>7661298</v>
      </c>
      <c r="P460" s="30">
        <f t="shared" si="230"/>
        <v>0.47743406341157085</v>
      </c>
      <c r="Q460" s="66">
        <v>250050</v>
      </c>
      <c r="R460" s="95">
        <f t="shared" si="231"/>
        <v>1.5582527602511127E-2</v>
      </c>
      <c r="S460" s="104">
        <f t="shared" ref="S460:S510" si="238">SUM(X460:AE460)</f>
        <v>3328485</v>
      </c>
      <c r="T460" s="281">
        <f t="shared" ref="T460:T523" si="239">S460/BT460</f>
        <v>2776.0508757297748</v>
      </c>
      <c r="U460" s="284">
        <f t="shared" ref="U460" si="240">AVERAGE(T458:T460)</f>
        <v>2797.4609396719484</v>
      </c>
      <c r="V460" s="131">
        <f t="shared" si="232"/>
        <v>0.20742335287760147</v>
      </c>
      <c r="W460" s="30"/>
      <c r="X460" s="66">
        <v>128245</v>
      </c>
      <c r="Y460" s="66">
        <v>869313</v>
      </c>
      <c r="Z460" s="66">
        <v>971535</v>
      </c>
      <c r="AA460" s="66">
        <v>618115</v>
      </c>
      <c r="AB460" s="66">
        <v>741277</v>
      </c>
      <c r="AC460" s="66">
        <v>0</v>
      </c>
      <c r="AD460" s="66">
        <v>0</v>
      </c>
      <c r="AE460" s="66">
        <v>0</v>
      </c>
      <c r="AF460" s="66">
        <v>1894111</v>
      </c>
      <c r="AG460" s="66">
        <v>20533</v>
      </c>
      <c r="AH460" s="66">
        <v>2341340</v>
      </c>
      <c r="AI460" s="66">
        <v>16467</v>
      </c>
      <c r="AJ460" s="66">
        <v>303759</v>
      </c>
      <c r="AK460" s="66">
        <v>1656209</v>
      </c>
      <c r="AL460" s="66">
        <v>19828668</v>
      </c>
      <c r="AM460" s="66">
        <v>0</v>
      </c>
      <c r="AN460" s="66">
        <v>0</v>
      </c>
      <c r="AO460" s="66">
        <v>0</v>
      </c>
      <c r="AP460" s="66">
        <v>0</v>
      </c>
      <c r="AQ460" s="66">
        <v>267776</v>
      </c>
      <c r="AR460" s="66">
        <v>631007</v>
      </c>
      <c r="AS460" s="66">
        <v>17124</v>
      </c>
      <c r="AT460" s="66">
        <v>0</v>
      </c>
      <c r="AU460" s="66">
        <v>0</v>
      </c>
      <c r="AV460" s="28">
        <v>0</v>
      </c>
      <c r="AW460" s="95">
        <f t="shared" si="233"/>
        <v>0</v>
      </c>
      <c r="AX460" s="66">
        <v>0</v>
      </c>
      <c r="AY460" s="66">
        <v>0</v>
      </c>
      <c r="AZ460" s="66">
        <v>0</v>
      </c>
      <c r="BA460" s="66">
        <v>0</v>
      </c>
      <c r="BB460" s="66">
        <v>0</v>
      </c>
      <c r="BC460" s="66">
        <v>0</v>
      </c>
      <c r="BD460" s="66">
        <v>0</v>
      </c>
      <c r="BE460" s="66">
        <v>0</v>
      </c>
      <c r="BF460" s="66">
        <v>0</v>
      </c>
      <c r="BG460" s="66">
        <v>0</v>
      </c>
      <c r="BH460" s="66">
        <v>0</v>
      </c>
      <c r="BI460" s="66">
        <v>0</v>
      </c>
      <c r="BJ460" s="66">
        <v>0</v>
      </c>
      <c r="BK460" s="66">
        <v>0</v>
      </c>
      <c r="BL460" s="66">
        <v>0</v>
      </c>
      <c r="BM460" s="22">
        <v>986728</v>
      </c>
      <c r="BN460" s="32">
        <f t="shared" si="216"/>
        <v>822.95913261050873</v>
      </c>
      <c r="BO460" s="284">
        <f t="shared" ref="BO460" si="241">AVERAGE(BN458:BN460)</f>
        <v>918.19544064498189</v>
      </c>
      <c r="BP460" s="22">
        <v>325000</v>
      </c>
      <c r="BQ460" s="22">
        <v>55462704</v>
      </c>
      <c r="BR460" s="22">
        <v>56774432</v>
      </c>
      <c r="BS460" s="22">
        <v>1848.9300499999999</v>
      </c>
      <c r="BT460" s="22">
        <v>1199</v>
      </c>
      <c r="BU460" s="275">
        <f t="shared" ref="BU460" si="242">AVERAGE(BT458:BT460)</f>
        <v>1199</v>
      </c>
      <c r="BV460" s="175">
        <f t="shared" ref="BV460:BV523" si="243">0.5*LN(BS460/BS$10)+0.5*LN(BT460/BT$10)</f>
        <v>-0.98773085103851965</v>
      </c>
    </row>
    <row r="461" spans="1:74" ht="16.5" thickTop="1" x14ac:dyDescent="0.25">
      <c r="A461" s="68" t="s">
        <v>171</v>
      </c>
      <c r="B461" s="254"/>
      <c r="C461" s="68">
        <v>0</v>
      </c>
      <c r="D461" s="141">
        <v>1995</v>
      </c>
      <c r="E461" s="69">
        <v>53</v>
      </c>
      <c r="F461" s="70">
        <v>3301671</v>
      </c>
      <c r="G461" s="70">
        <v>1129961</v>
      </c>
      <c r="H461" s="179">
        <f t="shared" si="226"/>
        <v>0.52030934148666264</v>
      </c>
      <c r="I461" s="70">
        <f t="shared" si="234"/>
        <v>2171710</v>
      </c>
      <c r="J461" s="70"/>
      <c r="K461" s="59">
        <f t="shared" si="228"/>
        <v>2171710</v>
      </c>
      <c r="L461" s="59">
        <f t="shared" si="229"/>
        <v>3098.0171184022824</v>
      </c>
      <c r="M461" s="70"/>
      <c r="N461" s="70"/>
      <c r="O461" s="70">
        <v>5911</v>
      </c>
      <c r="P461" s="40">
        <f t="shared" si="230"/>
        <v>2.7218182906557508E-3</v>
      </c>
      <c r="Q461" s="70">
        <v>44933</v>
      </c>
      <c r="R461" s="72">
        <f t="shared" si="231"/>
        <v>2.0690147395370468E-2</v>
      </c>
      <c r="S461" s="73">
        <f t="shared" ref="S461:S471" si="244">F461-G461-O461-Q461-AF461-AG461-AI461-AJ461-AK461-SUM(AM461:AU461)</f>
        <v>260944</v>
      </c>
      <c r="T461" s="281">
        <f t="shared" si="239"/>
        <v>372.24536376604851</v>
      </c>
      <c r="U461" s="281"/>
      <c r="V461" s="131">
        <f t="shared" si="232"/>
        <v>0.12015600609657827</v>
      </c>
      <c r="W461" s="125"/>
      <c r="X461" s="70">
        <v>0</v>
      </c>
      <c r="Y461" s="70">
        <v>0</v>
      </c>
      <c r="Z461" s="70">
        <v>0</v>
      </c>
      <c r="AA461" s="70">
        <v>0</v>
      </c>
      <c r="AB461" s="70">
        <v>0</v>
      </c>
      <c r="AC461" s="70">
        <v>0</v>
      </c>
      <c r="AD461" s="70">
        <v>0</v>
      </c>
      <c r="AE461" s="70">
        <v>0</v>
      </c>
      <c r="AF461" s="70">
        <v>375850</v>
      </c>
      <c r="AG461" s="70">
        <v>295058</v>
      </c>
      <c r="AH461" s="70">
        <v>1109452</v>
      </c>
      <c r="AI461" s="70">
        <v>0</v>
      </c>
      <c r="AJ461" s="70">
        <v>90341</v>
      </c>
      <c r="AK461" s="70">
        <v>462931</v>
      </c>
      <c r="AL461" s="70">
        <v>2192219</v>
      </c>
      <c r="AM461" s="70">
        <v>0</v>
      </c>
      <c r="AN461" s="70">
        <v>0</v>
      </c>
      <c r="AO461" s="70">
        <v>0</v>
      </c>
      <c r="AP461" s="70">
        <v>0</v>
      </c>
      <c r="AQ461" s="70">
        <v>284279</v>
      </c>
      <c r="AR461" s="70">
        <v>344245</v>
      </c>
      <c r="AS461" s="70">
        <v>7218</v>
      </c>
      <c r="AT461" s="70">
        <v>0</v>
      </c>
      <c r="AU461" s="70">
        <v>0</v>
      </c>
      <c r="AV461" s="74">
        <v>0</v>
      </c>
      <c r="AW461" s="72">
        <f t="shared" si="233"/>
        <v>0</v>
      </c>
      <c r="AX461" s="70">
        <v>0</v>
      </c>
      <c r="AY461" s="70">
        <v>0</v>
      </c>
      <c r="AZ461" s="70">
        <v>0</v>
      </c>
      <c r="BA461" s="70">
        <v>0</v>
      </c>
      <c r="BB461" s="70">
        <v>0</v>
      </c>
      <c r="BC461" s="70">
        <v>0</v>
      </c>
      <c r="BD461" s="70">
        <v>0</v>
      </c>
      <c r="BE461" s="70">
        <v>0</v>
      </c>
      <c r="BF461" s="70">
        <v>0</v>
      </c>
      <c r="BG461" s="70">
        <v>0</v>
      </c>
      <c r="BH461" s="70">
        <v>0</v>
      </c>
      <c r="BI461" s="70">
        <v>0</v>
      </c>
      <c r="BJ461" s="70">
        <v>0</v>
      </c>
      <c r="BK461" s="70">
        <v>0</v>
      </c>
      <c r="BL461" s="70">
        <v>0</v>
      </c>
      <c r="BM461" s="4">
        <v>546477</v>
      </c>
      <c r="BN461" s="32">
        <f t="shared" si="216"/>
        <v>779.56776034236805</v>
      </c>
      <c r="BO461" s="281"/>
      <c r="BP461" s="4">
        <v>35513</v>
      </c>
      <c r="BQ461" s="4">
        <v>36116176</v>
      </c>
      <c r="BR461" s="4">
        <v>36698168</v>
      </c>
      <c r="BS461" s="4">
        <v>1297.0699500000001</v>
      </c>
      <c r="BT461" s="4">
        <v>701</v>
      </c>
      <c r="BV461" s="175">
        <f t="shared" si="243"/>
        <v>-1.433348127234026</v>
      </c>
    </row>
    <row r="462" spans="1:74" x14ac:dyDescent="0.25">
      <c r="A462" s="76" t="s">
        <v>171</v>
      </c>
      <c r="B462" s="255"/>
      <c r="C462" s="76">
        <v>0</v>
      </c>
      <c r="D462" s="141">
        <v>1996</v>
      </c>
      <c r="E462" s="77">
        <v>53</v>
      </c>
      <c r="F462" s="59">
        <v>3396121</v>
      </c>
      <c r="G462" s="59">
        <v>1135177</v>
      </c>
      <c r="H462" s="179">
        <f t="shared" si="226"/>
        <v>0.50208098917974087</v>
      </c>
      <c r="I462" s="59">
        <f t="shared" si="234"/>
        <v>2260944</v>
      </c>
      <c r="J462" s="59"/>
      <c r="K462" s="59">
        <f t="shared" si="228"/>
        <v>2260944</v>
      </c>
      <c r="L462" s="59">
        <f t="shared" si="229"/>
        <v>2924.895213454075</v>
      </c>
      <c r="M462" s="59"/>
      <c r="N462" s="59"/>
      <c r="O462" s="59">
        <v>-56</v>
      </c>
      <c r="P462" s="13">
        <f t="shared" si="230"/>
        <v>-2.4768415316788031E-5</v>
      </c>
      <c r="Q462" s="59">
        <v>52395</v>
      </c>
      <c r="R462" s="79">
        <f t="shared" si="231"/>
        <v>2.3173948580769804E-2</v>
      </c>
      <c r="S462" s="73">
        <f t="shared" si="244"/>
        <v>179383</v>
      </c>
      <c r="T462" s="281">
        <f t="shared" si="239"/>
        <v>232.06080206985769</v>
      </c>
      <c r="U462" s="281"/>
      <c r="V462" s="131">
        <f t="shared" si="232"/>
        <v>7.9339868656631923E-2</v>
      </c>
      <c r="W462" s="54"/>
      <c r="X462" s="59">
        <v>0</v>
      </c>
      <c r="Y462" s="59">
        <v>0</v>
      </c>
      <c r="Z462" s="59">
        <v>0</v>
      </c>
      <c r="AA462" s="59">
        <v>0</v>
      </c>
      <c r="AB462" s="59">
        <v>0</v>
      </c>
      <c r="AC462" s="59">
        <v>0</v>
      </c>
      <c r="AD462" s="59">
        <v>0</v>
      </c>
      <c r="AE462" s="59">
        <v>0</v>
      </c>
      <c r="AF462" s="59">
        <v>402394</v>
      </c>
      <c r="AG462" s="59">
        <v>348407</v>
      </c>
      <c r="AH462" s="59">
        <v>1373314</v>
      </c>
      <c r="AI462" s="59">
        <v>0</v>
      </c>
      <c r="AJ462" s="59">
        <v>38467</v>
      </c>
      <c r="AK462" s="59">
        <v>650708</v>
      </c>
      <c r="AL462" s="59">
        <v>2022807</v>
      </c>
      <c r="AM462" s="59">
        <v>0</v>
      </c>
      <c r="AN462" s="59">
        <v>0</v>
      </c>
      <c r="AO462" s="59">
        <v>0</v>
      </c>
      <c r="AP462" s="59">
        <v>0</v>
      </c>
      <c r="AQ462" s="59">
        <v>215047</v>
      </c>
      <c r="AR462" s="59">
        <v>367503</v>
      </c>
      <c r="AS462" s="59">
        <v>6696</v>
      </c>
      <c r="AT462" s="59">
        <v>0</v>
      </c>
      <c r="AU462" s="59">
        <v>0</v>
      </c>
      <c r="AV462" s="80">
        <v>0</v>
      </c>
      <c r="AW462" s="79">
        <f t="shared" si="233"/>
        <v>0</v>
      </c>
      <c r="AX462" s="59">
        <v>0</v>
      </c>
      <c r="AY462" s="59">
        <v>0</v>
      </c>
      <c r="AZ462" s="59">
        <v>0</v>
      </c>
      <c r="BA462" s="59">
        <v>0</v>
      </c>
      <c r="BB462" s="59">
        <v>0</v>
      </c>
      <c r="BC462" s="59">
        <v>0</v>
      </c>
      <c r="BD462" s="59">
        <v>0</v>
      </c>
      <c r="BE462" s="59">
        <v>0</v>
      </c>
      <c r="BF462" s="59">
        <v>0</v>
      </c>
      <c r="BG462" s="59">
        <v>0</v>
      </c>
      <c r="BH462" s="59">
        <v>0</v>
      </c>
      <c r="BI462" s="59">
        <v>0</v>
      </c>
      <c r="BJ462" s="59">
        <v>0</v>
      </c>
      <c r="BK462" s="59">
        <v>0</v>
      </c>
      <c r="BL462" s="59">
        <v>0</v>
      </c>
      <c r="BM462" s="4">
        <v>481645</v>
      </c>
      <c r="BN462" s="32">
        <f t="shared" si="216"/>
        <v>623.08538163001299</v>
      </c>
      <c r="BO462" s="281"/>
      <c r="BP462" s="4">
        <v>138398</v>
      </c>
      <c r="BQ462" s="4">
        <v>47393028</v>
      </c>
      <c r="BR462" s="4">
        <v>48013072</v>
      </c>
      <c r="BS462" s="4">
        <v>1300.0400400000001</v>
      </c>
      <c r="BT462" s="4">
        <v>773</v>
      </c>
      <c r="BV462" s="175">
        <f t="shared" si="243"/>
        <v>-1.3833189324765889</v>
      </c>
    </row>
    <row r="463" spans="1:74" x14ac:dyDescent="0.25">
      <c r="A463" s="76" t="s">
        <v>171</v>
      </c>
      <c r="B463" s="255"/>
      <c r="C463" s="76">
        <v>0</v>
      </c>
      <c r="D463" s="141">
        <v>1997</v>
      </c>
      <c r="E463" s="77">
        <v>53</v>
      </c>
      <c r="F463" s="59">
        <v>3342985</v>
      </c>
      <c r="G463" s="59">
        <v>1120684</v>
      </c>
      <c r="H463" s="179">
        <f t="shared" si="226"/>
        <v>0.5042899229222324</v>
      </c>
      <c r="I463" s="59">
        <f t="shared" si="234"/>
        <v>2222301</v>
      </c>
      <c r="J463" s="59"/>
      <c r="K463" s="59">
        <f t="shared" si="228"/>
        <v>2222301</v>
      </c>
      <c r="L463" s="59">
        <f t="shared" si="229"/>
        <v>2642.4506539833533</v>
      </c>
      <c r="M463" s="59"/>
      <c r="N463" s="59"/>
      <c r="O463" s="59">
        <v>0</v>
      </c>
      <c r="P463" s="13">
        <f t="shared" si="230"/>
        <v>0</v>
      </c>
      <c r="Q463" s="59">
        <v>52415</v>
      </c>
      <c r="R463" s="79">
        <f t="shared" si="231"/>
        <v>2.3585913879352976E-2</v>
      </c>
      <c r="S463" s="73">
        <f t="shared" si="244"/>
        <v>300963</v>
      </c>
      <c r="T463" s="281">
        <f t="shared" si="239"/>
        <v>357.86325802615931</v>
      </c>
      <c r="U463" s="281"/>
      <c r="V463" s="131">
        <f t="shared" si="232"/>
        <v>0.13542854905793589</v>
      </c>
      <c r="W463" s="54"/>
      <c r="X463" s="59">
        <v>0</v>
      </c>
      <c r="Y463" s="59">
        <v>0</v>
      </c>
      <c r="Z463" s="59">
        <v>0</v>
      </c>
      <c r="AA463" s="59">
        <v>0</v>
      </c>
      <c r="AB463" s="59">
        <v>0</v>
      </c>
      <c r="AC463" s="59">
        <v>0</v>
      </c>
      <c r="AD463" s="59">
        <v>0</v>
      </c>
      <c r="AE463" s="59">
        <v>0</v>
      </c>
      <c r="AF463" s="59">
        <v>397888</v>
      </c>
      <c r="AG463" s="59">
        <v>347942</v>
      </c>
      <c r="AH463" s="59">
        <v>1206364</v>
      </c>
      <c r="AI463" s="59">
        <v>0</v>
      </c>
      <c r="AJ463" s="59">
        <v>41169</v>
      </c>
      <c r="AK463" s="59">
        <v>372663</v>
      </c>
      <c r="AL463" s="59">
        <v>2136621</v>
      </c>
      <c r="AM463" s="59">
        <v>0</v>
      </c>
      <c r="AN463" s="59">
        <v>0</v>
      </c>
      <c r="AO463" s="59">
        <v>0</v>
      </c>
      <c r="AP463" s="59">
        <v>0</v>
      </c>
      <c r="AQ463" s="59">
        <v>223502</v>
      </c>
      <c r="AR463" s="59">
        <v>477886</v>
      </c>
      <c r="AS463" s="59">
        <v>7873</v>
      </c>
      <c r="AT463" s="59">
        <v>0</v>
      </c>
      <c r="AU463" s="59">
        <v>0</v>
      </c>
      <c r="AV463" s="80">
        <v>0</v>
      </c>
      <c r="AW463" s="79">
        <f t="shared" si="233"/>
        <v>0</v>
      </c>
      <c r="AX463" s="59">
        <v>0</v>
      </c>
      <c r="AY463" s="59">
        <v>0</v>
      </c>
      <c r="AZ463" s="59">
        <v>0</v>
      </c>
      <c r="BA463" s="59">
        <v>0</v>
      </c>
      <c r="BB463" s="59">
        <v>0</v>
      </c>
      <c r="BC463" s="59">
        <v>0</v>
      </c>
      <c r="BD463" s="59">
        <v>0</v>
      </c>
      <c r="BE463" s="59">
        <v>0</v>
      </c>
      <c r="BF463" s="59">
        <v>0</v>
      </c>
      <c r="BG463" s="59">
        <v>0</v>
      </c>
      <c r="BH463" s="59">
        <v>0</v>
      </c>
      <c r="BI463" s="59">
        <v>0</v>
      </c>
      <c r="BJ463" s="59">
        <v>0</v>
      </c>
      <c r="BK463" s="59">
        <v>0</v>
      </c>
      <c r="BL463" s="59">
        <v>0</v>
      </c>
      <c r="BM463" s="4">
        <v>383701</v>
      </c>
      <c r="BN463" s="32">
        <f t="shared" si="216"/>
        <v>456.24375743162904</v>
      </c>
      <c r="BO463" s="281"/>
      <c r="BP463" s="4">
        <v>371662</v>
      </c>
      <c r="BQ463" s="4">
        <v>47132884</v>
      </c>
      <c r="BR463" s="4">
        <v>47888248</v>
      </c>
      <c r="BS463" s="4">
        <v>1318.01001</v>
      </c>
      <c r="BT463" s="4">
        <v>841</v>
      </c>
      <c r="BV463" s="175">
        <f t="shared" si="243"/>
        <v>-1.3342986433343451</v>
      </c>
    </row>
    <row r="464" spans="1:74" x14ac:dyDescent="0.25">
      <c r="A464" s="76" t="s">
        <v>171</v>
      </c>
      <c r="B464" s="255"/>
      <c r="C464" s="76">
        <v>0</v>
      </c>
      <c r="D464" s="141">
        <v>1998</v>
      </c>
      <c r="E464" s="77">
        <v>53</v>
      </c>
      <c r="F464" s="59">
        <v>3936452</v>
      </c>
      <c r="G464" s="59">
        <v>1142546</v>
      </c>
      <c r="H464" s="179">
        <f t="shared" si="226"/>
        <v>0.40894217629369062</v>
      </c>
      <c r="I464" s="59">
        <f t="shared" si="234"/>
        <v>2793906</v>
      </c>
      <c r="J464" s="59"/>
      <c r="K464" s="59">
        <f t="shared" si="228"/>
        <v>2793906</v>
      </c>
      <c r="L464" s="59">
        <f t="shared" si="229"/>
        <v>3322.1236623067775</v>
      </c>
      <c r="M464" s="59"/>
      <c r="N464" s="59"/>
      <c r="O464" s="59">
        <v>0</v>
      </c>
      <c r="P464" s="13">
        <f t="shared" si="230"/>
        <v>0</v>
      </c>
      <c r="Q464" s="59">
        <v>43293</v>
      </c>
      <c r="R464" s="79">
        <f t="shared" si="231"/>
        <v>1.5495510586254512E-2</v>
      </c>
      <c r="S464" s="73">
        <f t="shared" si="244"/>
        <v>386308</v>
      </c>
      <c r="T464" s="281">
        <f t="shared" si="239"/>
        <v>459.34363852556481</v>
      </c>
      <c r="U464" s="281"/>
      <c r="V464" s="131">
        <f t="shared" si="232"/>
        <v>0.13826807344269992</v>
      </c>
      <c r="W464" s="54"/>
      <c r="X464" s="59">
        <v>0</v>
      </c>
      <c r="Y464" s="59">
        <v>0</v>
      </c>
      <c r="Z464" s="59">
        <v>0</v>
      </c>
      <c r="AA464" s="59">
        <v>0</v>
      </c>
      <c r="AB464" s="59">
        <v>0</v>
      </c>
      <c r="AC464" s="59">
        <v>0</v>
      </c>
      <c r="AD464" s="59">
        <v>0</v>
      </c>
      <c r="AE464" s="59">
        <v>0</v>
      </c>
      <c r="AF464" s="59">
        <v>383142</v>
      </c>
      <c r="AG464" s="59">
        <v>327011</v>
      </c>
      <c r="AH464" s="59">
        <v>1729771</v>
      </c>
      <c r="AI464" s="59">
        <v>0</v>
      </c>
      <c r="AJ464" s="59">
        <v>54967</v>
      </c>
      <c r="AK464" s="59">
        <v>804571</v>
      </c>
      <c r="AL464" s="59">
        <v>2206681</v>
      </c>
      <c r="AM464" s="59">
        <v>0</v>
      </c>
      <c r="AN464" s="59">
        <v>0</v>
      </c>
      <c r="AO464" s="59">
        <v>0</v>
      </c>
      <c r="AP464" s="59">
        <v>0</v>
      </c>
      <c r="AQ464" s="59">
        <v>196425</v>
      </c>
      <c r="AR464" s="59">
        <v>590816</v>
      </c>
      <c r="AS464" s="59">
        <v>7373</v>
      </c>
      <c r="AT464" s="59">
        <v>0</v>
      </c>
      <c r="AU464" s="59">
        <v>0</v>
      </c>
      <c r="AV464" s="80">
        <v>0</v>
      </c>
      <c r="AW464" s="79">
        <f t="shared" si="233"/>
        <v>0</v>
      </c>
      <c r="AX464" s="59">
        <v>0</v>
      </c>
      <c r="AY464" s="59">
        <v>0</v>
      </c>
      <c r="AZ464" s="59">
        <v>0</v>
      </c>
      <c r="BA464" s="59">
        <v>0</v>
      </c>
      <c r="BB464" s="59">
        <v>0</v>
      </c>
      <c r="BC464" s="59">
        <v>0</v>
      </c>
      <c r="BD464" s="59">
        <v>0</v>
      </c>
      <c r="BE464" s="59">
        <v>0</v>
      </c>
      <c r="BF464" s="59">
        <v>0</v>
      </c>
      <c r="BG464" s="59">
        <v>0</v>
      </c>
      <c r="BH464" s="59">
        <v>0</v>
      </c>
      <c r="BI464" s="59">
        <v>0</v>
      </c>
      <c r="BJ464" s="59">
        <v>0</v>
      </c>
      <c r="BK464" s="59">
        <v>0</v>
      </c>
      <c r="BL464" s="59">
        <v>0</v>
      </c>
      <c r="BM464" s="4">
        <v>488323</v>
      </c>
      <c r="BN464" s="32">
        <f t="shared" si="216"/>
        <v>580.64565992865641</v>
      </c>
      <c r="BO464" s="281"/>
      <c r="BP464" s="4">
        <v>385261</v>
      </c>
      <c r="BQ464" s="4">
        <v>47572540</v>
      </c>
      <c r="BR464" s="4">
        <v>48446124</v>
      </c>
      <c r="BS464" s="4">
        <v>1330</v>
      </c>
      <c r="BT464" s="4">
        <v>841</v>
      </c>
      <c r="BV464" s="175">
        <f t="shared" si="243"/>
        <v>-1.3297706876635851</v>
      </c>
    </row>
    <row r="465" spans="1:74" x14ac:dyDescent="0.25">
      <c r="A465" s="76" t="s">
        <v>171</v>
      </c>
      <c r="B465" s="255"/>
      <c r="C465" s="76">
        <v>0</v>
      </c>
      <c r="D465" s="141">
        <v>1999</v>
      </c>
      <c r="E465" s="77">
        <v>53</v>
      </c>
      <c r="F465" s="59">
        <v>3469819</v>
      </c>
      <c r="G465" s="59">
        <v>1276963</v>
      </c>
      <c r="H465" s="179">
        <f t="shared" si="226"/>
        <v>0.58232870740258369</v>
      </c>
      <c r="I465" s="59">
        <f t="shared" si="234"/>
        <v>2192856</v>
      </c>
      <c r="J465" s="59"/>
      <c r="K465" s="59">
        <f t="shared" si="228"/>
        <v>2192856</v>
      </c>
      <c r="L465" s="59">
        <f t="shared" si="229"/>
        <v>2607.438763376932</v>
      </c>
      <c r="M465" s="59"/>
      <c r="N465" s="59"/>
      <c r="O465" s="59">
        <v>0</v>
      </c>
      <c r="P465" s="13">
        <f t="shared" si="230"/>
        <v>0</v>
      </c>
      <c r="Q465" s="59">
        <v>66382</v>
      </c>
      <c r="R465" s="79">
        <f t="shared" si="231"/>
        <v>3.0271937601009824E-2</v>
      </c>
      <c r="S465" s="73">
        <f t="shared" si="244"/>
        <v>363157</v>
      </c>
      <c r="T465" s="281">
        <f t="shared" si="239"/>
        <v>431.81569560047564</v>
      </c>
      <c r="U465" s="281"/>
      <c r="V465" s="131">
        <f t="shared" si="232"/>
        <v>0.16560914168554616</v>
      </c>
      <c r="W465" s="54"/>
      <c r="X465" s="59">
        <v>0</v>
      </c>
      <c r="Y465" s="59">
        <v>0</v>
      </c>
      <c r="Z465" s="59">
        <v>0</v>
      </c>
      <c r="AA465" s="59">
        <v>0</v>
      </c>
      <c r="AB465" s="59">
        <v>0</v>
      </c>
      <c r="AC465" s="59">
        <v>0</v>
      </c>
      <c r="AD465" s="59">
        <v>0</v>
      </c>
      <c r="AE465" s="59">
        <v>0</v>
      </c>
      <c r="AF465" s="59">
        <v>260753</v>
      </c>
      <c r="AG465" s="59">
        <v>73257</v>
      </c>
      <c r="AH465" s="59">
        <v>1232499</v>
      </c>
      <c r="AI465" s="59">
        <v>0</v>
      </c>
      <c r="AJ465" s="59">
        <v>95440</v>
      </c>
      <c r="AK465" s="59">
        <v>499716</v>
      </c>
      <c r="AL465" s="59">
        <v>2237320</v>
      </c>
      <c r="AM465" s="59">
        <v>0</v>
      </c>
      <c r="AN465" s="59">
        <v>0</v>
      </c>
      <c r="AO465" s="59">
        <v>0</v>
      </c>
      <c r="AP465" s="59">
        <v>0</v>
      </c>
      <c r="AQ465" s="59">
        <v>174625</v>
      </c>
      <c r="AR465" s="59">
        <v>646943</v>
      </c>
      <c r="AS465" s="59">
        <v>12583</v>
      </c>
      <c r="AT465" s="59">
        <v>0</v>
      </c>
      <c r="AU465" s="59">
        <v>0</v>
      </c>
      <c r="AV465" s="80">
        <v>0</v>
      </c>
      <c r="AW465" s="79">
        <f t="shared" si="233"/>
        <v>0</v>
      </c>
      <c r="AX465" s="59">
        <v>0</v>
      </c>
      <c r="AY465" s="59">
        <v>0</v>
      </c>
      <c r="AZ465" s="59">
        <v>0</v>
      </c>
      <c r="BA465" s="59">
        <v>0</v>
      </c>
      <c r="BB465" s="59">
        <v>0</v>
      </c>
      <c r="BC465" s="59">
        <v>0</v>
      </c>
      <c r="BD465" s="59">
        <v>0</v>
      </c>
      <c r="BE465" s="59">
        <v>0</v>
      </c>
      <c r="BF465" s="59">
        <v>0</v>
      </c>
      <c r="BG465" s="59">
        <v>0</v>
      </c>
      <c r="BH465" s="59">
        <v>0</v>
      </c>
      <c r="BI465" s="59">
        <v>0</v>
      </c>
      <c r="BJ465" s="59">
        <v>0</v>
      </c>
      <c r="BK465" s="59">
        <v>0</v>
      </c>
      <c r="BL465" s="59">
        <v>0</v>
      </c>
      <c r="BM465" s="4">
        <v>548094</v>
      </c>
      <c r="BN465" s="32">
        <f t="shared" si="216"/>
        <v>651.71700356718191</v>
      </c>
      <c r="BO465" s="281"/>
      <c r="BP465" s="4">
        <v>323899</v>
      </c>
      <c r="BQ465" s="4">
        <v>44696792</v>
      </c>
      <c r="BR465" s="4">
        <v>45568784</v>
      </c>
      <c r="BS465" s="4">
        <v>1330</v>
      </c>
      <c r="BT465" s="4">
        <v>841</v>
      </c>
      <c r="BV465" s="175">
        <f t="shared" si="243"/>
        <v>-1.3297706876635851</v>
      </c>
    </row>
    <row r="466" spans="1:74" x14ac:dyDescent="0.25">
      <c r="A466" s="76" t="s">
        <v>171</v>
      </c>
      <c r="B466" s="255"/>
      <c r="C466" s="76">
        <v>0</v>
      </c>
      <c r="D466" s="141">
        <v>2000</v>
      </c>
      <c r="E466" s="77">
        <v>53</v>
      </c>
      <c r="F466" s="59">
        <v>3042503</v>
      </c>
      <c r="G466" s="59">
        <v>1121191</v>
      </c>
      <c r="H466" s="179">
        <f t="shared" si="226"/>
        <v>0.58355488332972472</v>
      </c>
      <c r="I466" s="59">
        <f t="shared" si="234"/>
        <v>1921312</v>
      </c>
      <c r="J466" s="59"/>
      <c r="K466" s="59">
        <f t="shared" si="228"/>
        <v>1921312</v>
      </c>
      <c r="L466" s="59">
        <f t="shared" si="229"/>
        <v>2284.5564803804996</v>
      </c>
      <c r="M466" s="59"/>
      <c r="N466" s="59"/>
      <c r="O466" s="59">
        <v>0</v>
      </c>
      <c r="P466" s="13">
        <f t="shared" si="230"/>
        <v>0</v>
      </c>
      <c r="Q466" s="59">
        <v>47897</v>
      </c>
      <c r="R466" s="79">
        <f t="shared" si="231"/>
        <v>2.4929319131926517E-2</v>
      </c>
      <c r="S466" s="73">
        <f t="shared" si="244"/>
        <v>398379</v>
      </c>
      <c r="T466" s="281">
        <f t="shared" si="239"/>
        <v>473.69678953626635</v>
      </c>
      <c r="U466" s="281"/>
      <c r="V466" s="131">
        <f t="shared" si="232"/>
        <v>0.20734737512699655</v>
      </c>
      <c r="W466" s="54"/>
      <c r="X466" s="59">
        <v>0</v>
      </c>
      <c r="Y466" s="59">
        <v>0</v>
      </c>
      <c r="Z466" s="59">
        <v>0</v>
      </c>
      <c r="AA466" s="59">
        <v>0</v>
      </c>
      <c r="AB466" s="59">
        <v>0</v>
      </c>
      <c r="AC466" s="59">
        <v>0</v>
      </c>
      <c r="AD466" s="59">
        <v>0</v>
      </c>
      <c r="AE466" s="59">
        <v>0</v>
      </c>
      <c r="AF466" s="59">
        <v>152170</v>
      </c>
      <c r="AG466" s="59">
        <v>62168</v>
      </c>
      <c r="AH466" s="59">
        <v>1070696</v>
      </c>
      <c r="AI466" s="59">
        <v>0</v>
      </c>
      <c r="AJ466" s="59">
        <v>82172</v>
      </c>
      <c r="AK466" s="59">
        <v>540066</v>
      </c>
      <c r="AL466" s="59">
        <v>1971807</v>
      </c>
      <c r="AM466" s="59">
        <v>0</v>
      </c>
      <c r="AN466" s="59">
        <v>0</v>
      </c>
      <c r="AO466" s="59">
        <v>0</v>
      </c>
      <c r="AP466" s="59">
        <v>0</v>
      </c>
      <c r="AQ466" s="59">
        <v>169998</v>
      </c>
      <c r="AR466" s="59">
        <v>456027</v>
      </c>
      <c r="AS466" s="59">
        <v>12435</v>
      </c>
      <c r="AT466" s="59">
        <v>0</v>
      </c>
      <c r="AU466" s="59">
        <v>0</v>
      </c>
      <c r="AV466" s="80">
        <v>0</v>
      </c>
      <c r="AW466" s="79">
        <f t="shared" si="233"/>
        <v>0</v>
      </c>
      <c r="AX466" s="59">
        <v>0</v>
      </c>
      <c r="AY466" s="59">
        <v>0</v>
      </c>
      <c r="AZ466" s="59">
        <v>0</v>
      </c>
      <c r="BA466" s="59">
        <v>0</v>
      </c>
      <c r="BB466" s="59">
        <v>0</v>
      </c>
      <c r="BC466" s="59">
        <v>0</v>
      </c>
      <c r="BD466" s="59">
        <v>0</v>
      </c>
      <c r="BE466" s="59">
        <v>0</v>
      </c>
      <c r="BF466" s="59">
        <v>0</v>
      </c>
      <c r="BG466" s="59">
        <v>0</v>
      </c>
      <c r="BH466" s="59">
        <v>0</v>
      </c>
      <c r="BI466" s="59">
        <v>0</v>
      </c>
      <c r="BJ466" s="59">
        <v>0</v>
      </c>
      <c r="BK466" s="59">
        <v>0</v>
      </c>
      <c r="BL466" s="59">
        <v>0</v>
      </c>
      <c r="BM466" s="4">
        <v>525862</v>
      </c>
      <c r="BN466" s="32">
        <f t="shared" si="216"/>
        <v>625.28180737217599</v>
      </c>
      <c r="BO466" s="281"/>
      <c r="BP466" s="4">
        <v>290326</v>
      </c>
      <c r="BQ466" s="4">
        <v>65238096</v>
      </c>
      <c r="BR466" s="4">
        <v>66054284</v>
      </c>
      <c r="BS466" s="4">
        <v>1337.63</v>
      </c>
      <c r="BT466" s="4">
        <v>841</v>
      </c>
      <c r="BV466" s="175">
        <f t="shared" si="243"/>
        <v>-1.3269104631171882</v>
      </c>
    </row>
    <row r="467" spans="1:74" x14ac:dyDescent="0.25">
      <c r="A467" s="76" t="s">
        <v>171</v>
      </c>
      <c r="B467" s="255"/>
      <c r="C467" s="76">
        <v>0</v>
      </c>
      <c r="D467" s="141">
        <v>2001</v>
      </c>
      <c r="E467" s="77">
        <v>53</v>
      </c>
      <c r="F467" s="59">
        <v>3581469</v>
      </c>
      <c r="G467" s="59">
        <v>1122730</v>
      </c>
      <c r="H467" s="179">
        <f t="shared" si="226"/>
        <v>0.45662837739182566</v>
      </c>
      <c r="I467" s="59">
        <f t="shared" si="234"/>
        <v>2458739</v>
      </c>
      <c r="J467" s="59"/>
      <c r="K467" s="59">
        <f t="shared" si="228"/>
        <v>2458739</v>
      </c>
      <c r="L467" s="59">
        <f t="shared" si="229"/>
        <v>2675.4504896626768</v>
      </c>
      <c r="M467" s="59"/>
      <c r="N467" s="59"/>
      <c r="O467" s="59">
        <v>0</v>
      </c>
      <c r="P467" s="13">
        <f t="shared" si="230"/>
        <v>0</v>
      </c>
      <c r="Q467" s="59">
        <v>4678</v>
      </c>
      <c r="R467" s="79">
        <f t="shared" si="231"/>
        <v>1.9026012927765004E-3</v>
      </c>
      <c r="S467" s="73">
        <f t="shared" si="244"/>
        <v>354301</v>
      </c>
      <c r="T467" s="281">
        <f t="shared" si="239"/>
        <v>385.52883569096844</v>
      </c>
      <c r="U467" s="281"/>
      <c r="V467" s="131">
        <f t="shared" si="232"/>
        <v>0.14409866195639309</v>
      </c>
      <c r="W467" s="54"/>
      <c r="X467" s="59">
        <v>0</v>
      </c>
      <c r="Y467" s="59">
        <v>0</v>
      </c>
      <c r="Z467" s="59">
        <v>0</v>
      </c>
      <c r="AA467" s="59">
        <v>0</v>
      </c>
      <c r="AB467" s="59">
        <v>0</v>
      </c>
      <c r="AC467" s="59">
        <v>0</v>
      </c>
      <c r="AD467" s="59">
        <v>0</v>
      </c>
      <c r="AE467" s="59">
        <v>0</v>
      </c>
      <c r="AF467" s="59">
        <v>153472</v>
      </c>
      <c r="AG467" s="59">
        <v>50237</v>
      </c>
      <c r="AH467" s="59">
        <v>1707590</v>
      </c>
      <c r="AI467" s="59">
        <v>0</v>
      </c>
      <c r="AJ467" s="59">
        <v>76757</v>
      </c>
      <c r="AK467" s="59">
        <v>610560</v>
      </c>
      <c r="AL467" s="59">
        <v>1873879</v>
      </c>
      <c r="AM467" s="59">
        <v>0</v>
      </c>
      <c r="AN467" s="59">
        <v>0</v>
      </c>
      <c r="AO467" s="59">
        <v>0</v>
      </c>
      <c r="AP467" s="59">
        <v>0</v>
      </c>
      <c r="AQ467" s="59">
        <v>161941</v>
      </c>
      <c r="AR467" s="59">
        <v>1038316</v>
      </c>
      <c r="AS467" s="59">
        <v>8477</v>
      </c>
      <c r="AT467" s="59">
        <v>0</v>
      </c>
      <c r="AU467" s="59">
        <v>0</v>
      </c>
      <c r="AV467" s="80">
        <v>0</v>
      </c>
      <c r="AW467" s="79">
        <f t="shared" si="233"/>
        <v>0</v>
      </c>
      <c r="AX467" s="59">
        <v>0</v>
      </c>
      <c r="AY467" s="59">
        <v>0</v>
      </c>
      <c r="AZ467" s="59">
        <v>0</v>
      </c>
      <c r="BA467" s="59">
        <v>0</v>
      </c>
      <c r="BB467" s="59">
        <v>0</v>
      </c>
      <c r="BC467" s="59">
        <v>0</v>
      </c>
      <c r="BD467" s="59">
        <v>0</v>
      </c>
      <c r="BE467" s="59">
        <v>0</v>
      </c>
      <c r="BF467" s="59">
        <v>0</v>
      </c>
      <c r="BG467" s="59">
        <v>0</v>
      </c>
      <c r="BH467" s="59">
        <v>0</v>
      </c>
      <c r="BI467" s="59">
        <v>0</v>
      </c>
      <c r="BJ467" s="59">
        <v>0</v>
      </c>
      <c r="BK467" s="59">
        <v>0</v>
      </c>
      <c r="BL467" s="59">
        <v>0</v>
      </c>
      <c r="BM467" s="4">
        <v>803231</v>
      </c>
      <c r="BN467" s="32">
        <f t="shared" si="216"/>
        <v>874.02720348204571</v>
      </c>
      <c r="BO467" s="281"/>
      <c r="BP467" s="4">
        <v>316679</v>
      </c>
      <c r="BQ467" s="4">
        <v>62383952</v>
      </c>
      <c r="BR467" s="4">
        <v>63503864</v>
      </c>
      <c r="BS467" s="4">
        <v>1337.98999</v>
      </c>
      <c r="BT467" s="4">
        <v>919</v>
      </c>
      <c r="BV467" s="175">
        <f t="shared" si="243"/>
        <v>-1.2824286874077191</v>
      </c>
    </row>
    <row r="468" spans="1:74" x14ac:dyDescent="0.25">
      <c r="A468" s="76" t="s">
        <v>171</v>
      </c>
      <c r="B468" s="255"/>
      <c r="C468" s="76">
        <v>0</v>
      </c>
      <c r="D468" s="141">
        <v>2002</v>
      </c>
      <c r="E468" s="77">
        <v>53</v>
      </c>
      <c r="F468" s="59">
        <v>4611093</v>
      </c>
      <c r="G468" s="59">
        <v>2419674</v>
      </c>
      <c r="H468" s="179">
        <f t="shared" si="226"/>
        <v>1.1041585383717125</v>
      </c>
      <c r="I468" s="59">
        <f t="shared" si="234"/>
        <v>2191419</v>
      </c>
      <c r="J468" s="59"/>
      <c r="K468" s="59">
        <f t="shared" si="228"/>
        <v>2191419</v>
      </c>
      <c r="L468" s="59">
        <f t="shared" si="229"/>
        <v>2384.569096844396</v>
      </c>
      <c r="M468" s="59"/>
      <c r="N468" s="59"/>
      <c r="O468" s="59">
        <v>0</v>
      </c>
      <c r="P468" s="13">
        <f t="shared" si="230"/>
        <v>0</v>
      </c>
      <c r="Q468" s="59">
        <v>206</v>
      </c>
      <c r="R468" s="79">
        <f t="shared" si="231"/>
        <v>9.4003018135737623E-5</v>
      </c>
      <c r="S468" s="73">
        <f t="shared" si="244"/>
        <v>406596</v>
      </c>
      <c r="T468" s="281">
        <f t="shared" si="239"/>
        <v>442.43307943416755</v>
      </c>
      <c r="U468" s="281"/>
      <c r="V468" s="131">
        <f t="shared" si="232"/>
        <v>0.18554005418406977</v>
      </c>
      <c r="W468" s="54"/>
      <c r="X468" s="59">
        <v>0</v>
      </c>
      <c r="Y468" s="59">
        <v>0</v>
      </c>
      <c r="Z468" s="59">
        <v>0</v>
      </c>
      <c r="AA468" s="59">
        <v>0</v>
      </c>
      <c r="AB468" s="59">
        <v>0</v>
      </c>
      <c r="AC468" s="59">
        <v>0</v>
      </c>
      <c r="AD468" s="59">
        <v>0</v>
      </c>
      <c r="AE468" s="59">
        <v>0</v>
      </c>
      <c r="AF468" s="59">
        <v>174610</v>
      </c>
      <c r="AG468" s="59">
        <v>65564</v>
      </c>
      <c r="AH468" s="59">
        <v>1343844</v>
      </c>
      <c r="AI468" s="59">
        <v>0</v>
      </c>
      <c r="AJ468" s="59">
        <v>96002</v>
      </c>
      <c r="AK468" s="59">
        <v>683273</v>
      </c>
      <c r="AL468" s="59">
        <v>3267249</v>
      </c>
      <c r="AM468" s="59">
        <v>0</v>
      </c>
      <c r="AN468" s="59">
        <v>0</v>
      </c>
      <c r="AO468" s="59">
        <v>0</v>
      </c>
      <c r="AP468" s="59">
        <v>0</v>
      </c>
      <c r="AQ468" s="59">
        <v>170161</v>
      </c>
      <c r="AR468" s="59">
        <v>586583</v>
      </c>
      <c r="AS468" s="59">
        <v>8424</v>
      </c>
      <c r="AT468" s="59">
        <v>0</v>
      </c>
      <c r="AU468" s="59">
        <v>0</v>
      </c>
      <c r="AV468" s="80">
        <v>0</v>
      </c>
      <c r="AW468" s="79">
        <f t="shared" si="233"/>
        <v>0</v>
      </c>
      <c r="AX468" s="59">
        <v>0</v>
      </c>
      <c r="AY468" s="59">
        <v>0</v>
      </c>
      <c r="AZ468" s="59">
        <v>0</v>
      </c>
      <c r="BA468" s="59">
        <v>0</v>
      </c>
      <c r="BB468" s="59">
        <v>0</v>
      </c>
      <c r="BC468" s="59">
        <v>0</v>
      </c>
      <c r="BD468" s="59">
        <v>0</v>
      </c>
      <c r="BE468" s="59">
        <v>0</v>
      </c>
      <c r="BF468" s="59">
        <v>0</v>
      </c>
      <c r="BG468" s="59">
        <v>0</v>
      </c>
      <c r="BH468" s="59">
        <v>0</v>
      </c>
      <c r="BI468" s="59">
        <v>0</v>
      </c>
      <c r="BJ468" s="59">
        <v>0</v>
      </c>
      <c r="BK468" s="59">
        <v>0</v>
      </c>
      <c r="BL468" s="59">
        <v>0</v>
      </c>
      <c r="BM468" s="4">
        <v>1077978</v>
      </c>
      <c r="BN468" s="32">
        <f t="shared" si="216"/>
        <v>1172.9902067464636</v>
      </c>
      <c r="BO468" s="281"/>
      <c r="BP468" s="4">
        <v>572447</v>
      </c>
      <c r="BQ468" s="4">
        <v>62765108</v>
      </c>
      <c r="BR468" s="4">
        <v>64415532</v>
      </c>
      <c r="BS468" s="4">
        <v>1340.9699700000001</v>
      </c>
      <c r="BT468" s="4">
        <v>919</v>
      </c>
      <c r="BV468" s="175">
        <f t="shared" si="243"/>
        <v>-1.2813163224326567</v>
      </c>
    </row>
    <row r="469" spans="1:74" x14ac:dyDescent="0.25">
      <c r="A469" s="76" t="s">
        <v>171</v>
      </c>
      <c r="B469" s="255"/>
      <c r="C469" s="76">
        <v>0</v>
      </c>
      <c r="D469" s="141">
        <v>2003</v>
      </c>
      <c r="E469" s="77">
        <v>53</v>
      </c>
      <c r="F469" s="59">
        <v>3882920</v>
      </c>
      <c r="G469" s="59">
        <v>1920216</v>
      </c>
      <c r="H469" s="179">
        <f t="shared" si="226"/>
        <v>0.97835231395054989</v>
      </c>
      <c r="I469" s="59">
        <f t="shared" si="234"/>
        <v>1962704</v>
      </c>
      <c r="J469" s="59"/>
      <c r="K469" s="59">
        <f t="shared" si="228"/>
        <v>1962704</v>
      </c>
      <c r="L469" s="59">
        <f t="shared" si="229"/>
        <v>1988.5552178318135</v>
      </c>
      <c r="M469" s="59"/>
      <c r="N469" s="59"/>
      <c r="O469" s="59">
        <v>55414</v>
      </c>
      <c r="P469" s="13">
        <f t="shared" si="230"/>
        <v>2.8233498275848014E-2</v>
      </c>
      <c r="Q469" s="59">
        <v>206</v>
      </c>
      <c r="R469" s="79">
        <f t="shared" si="231"/>
        <v>1.0495724266114503E-4</v>
      </c>
      <c r="S469" s="73">
        <f t="shared" si="244"/>
        <v>381682</v>
      </c>
      <c r="T469" s="281">
        <f t="shared" si="239"/>
        <v>386.70921985815602</v>
      </c>
      <c r="U469" s="281"/>
      <c r="V469" s="131">
        <f t="shared" si="232"/>
        <v>0.19446742860869495</v>
      </c>
      <c r="W469" s="54"/>
      <c r="X469" s="59">
        <v>0</v>
      </c>
      <c r="Y469" s="59">
        <v>0</v>
      </c>
      <c r="Z469" s="59">
        <v>0</v>
      </c>
      <c r="AA469" s="59">
        <v>0</v>
      </c>
      <c r="AB469" s="59">
        <v>0</v>
      </c>
      <c r="AC469" s="59">
        <v>0</v>
      </c>
      <c r="AD469" s="59">
        <v>0</v>
      </c>
      <c r="AE469" s="59">
        <v>0</v>
      </c>
      <c r="AF469" s="59">
        <v>178119</v>
      </c>
      <c r="AG469" s="59">
        <v>30920</v>
      </c>
      <c r="AH469" s="59">
        <v>1111012</v>
      </c>
      <c r="AI469" s="59">
        <v>0</v>
      </c>
      <c r="AJ469" s="59">
        <v>77465</v>
      </c>
      <c r="AK469" s="59">
        <v>612275</v>
      </c>
      <c r="AL469" s="59">
        <v>2771908</v>
      </c>
      <c r="AM469" s="59">
        <v>0</v>
      </c>
      <c r="AN469" s="59">
        <v>0</v>
      </c>
      <c r="AO469" s="59">
        <v>0</v>
      </c>
      <c r="AP469" s="59">
        <v>0</v>
      </c>
      <c r="AQ469" s="59">
        <v>158806</v>
      </c>
      <c r="AR469" s="59">
        <v>464984</v>
      </c>
      <c r="AS469" s="59">
        <v>2833</v>
      </c>
      <c r="AT469" s="59">
        <v>0</v>
      </c>
      <c r="AU469" s="59">
        <v>0</v>
      </c>
      <c r="AV469" s="80">
        <v>0</v>
      </c>
      <c r="AW469" s="79">
        <f t="shared" si="233"/>
        <v>0</v>
      </c>
      <c r="AX469" s="59">
        <v>0</v>
      </c>
      <c r="AY469" s="59">
        <v>0</v>
      </c>
      <c r="AZ469" s="59">
        <v>0</v>
      </c>
      <c r="BA469" s="59">
        <v>0</v>
      </c>
      <c r="BB469" s="59">
        <v>0</v>
      </c>
      <c r="BC469" s="59">
        <v>0</v>
      </c>
      <c r="BD469" s="59">
        <v>0</v>
      </c>
      <c r="BE469" s="59">
        <v>0</v>
      </c>
      <c r="BF469" s="59">
        <v>0</v>
      </c>
      <c r="BG469" s="59">
        <v>0</v>
      </c>
      <c r="BH469" s="59">
        <v>0</v>
      </c>
      <c r="BI469" s="59">
        <v>0</v>
      </c>
      <c r="BJ469" s="59">
        <v>0</v>
      </c>
      <c r="BK469" s="59">
        <v>0</v>
      </c>
      <c r="BL469" s="59">
        <v>0</v>
      </c>
      <c r="BM469" s="4">
        <v>1303343</v>
      </c>
      <c r="BN469" s="32">
        <f t="shared" si="216"/>
        <v>1320.5096251266464</v>
      </c>
      <c r="BO469" s="281"/>
      <c r="BP469" s="4">
        <v>463696</v>
      </c>
      <c r="BQ469" s="4">
        <v>60208744</v>
      </c>
      <c r="BR469" s="4">
        <v>61975784</v>
      </c>
      <c r="BS469" s="4">
        <v>1340.6800499999999</v>
      </c>
      <c r="BT469" s="4">
        <v>987</v>
      </c>
      <c r="BV469" s="175">
        <f t="shared" si="243"/>
        <v>-1.2457324764360254</v>
      </c>
    </row>
    <row r="470" spans="1:74" x14ac:dyDescent="0.25">
      <c r="A470" s="76" t="s">
        <v>172</v>
      </c>
      <c r="B470" s="255"/>
      <c r="C470" s="76">
        <v>0</v>
      </c>
      <c r="D470" s="141">
        <v>2004</v>
      </c>
      <c r="E470" s="77">
        <v>53</v>
      </c>
      <c r="F470" s="59">
        <v>3206734</v>
      </c>
      <c r="G470" s="59">
        <v>1000952</v>
      </c>
      <c r="H470" s="179">
        <f t="shared" si="226"/>
        <v>0.45378555088399486</v>
      </c>
      <c r="I470" s="59">
        <f t="shared" si="234"/>
        <v>2205782</v>
      </c>
      <c r="J470" s="59"/>
      <c r="K470" s="59">
        <f t="shared" si="228"/>
        <v>2205782</v>
      </c>
      <c r="L470" s="59">
        <f t="shared" si="229"/>
        <v>2234.8348530901721</v>
      </c>
      <c r="M470" s="59"/>
      <c r="N470" s="59"/>
      <c r="O470" s="59">
        <v>105657</v>
      </c>
      <c r="P470" s="13">
        <f t="shared" si="230"/>
        <v>4.7900019131537026E-2</v>
      </c>
      <c r="Q470" s="59">
        <v>206</v>
      </c>
      <c r="R470" s="79">
        <f t="shared" si="231"/>
        <v>9.3390915330708105E-5</v>
      </c>
      <c r="S470" s="73">
        <f t="shared" si="244"/>
        <v>417447</v>
      </c>
      <c r="T470" s="281">
        <f t="shared" si="239"/>
        <v>422.94528875379939</v>
      </c>
      <c r="U470" s="281"/>
      <c r="V470" s="131">
        <f t="shared" si="232"/>
        <v>0.189251249670185</v>
      </c>
      <c r="W470" s="54"/>
      <c r="X470" s="59">
        <v>0</v>
      </c>
      <c r="Y470" s="59">
        <v>0</v>
      </c>
      <c r="Z470" s="59">
        <v>0</v>
      </c>
      <c r="AA470" s="59">
        <v>0</v>
      </c>
      <c r="AB470" s="59">
        <v>0</v>
      </c>
      <c r="AC470" s="59">
        <v>0</v>
      </c>
      <c r="AD470" s="59">
        <v>0</v>
      </c>
      <c r="AE470" s="59">
        <v>0</v>
      </c>
      <c r="AF470" s="59">
        <v>193695</v>
      </c>
      <c r="AG470" s="59">
        <v>38944</v>
      </c>
      <c r="AH470" s="59">
        <v>1234161</v>
      </c>
      <c r="AI470" s="59">
        <v>0</v>
      </c>
      <c r="AJ470" s="59">
        <v>85653</v>
      </c>
      <c r="AK470" s="59">
        <v>715331</v>
      </c>
      <c r="AL470" s="59">
        <v>1972573</v>
      </c>
      <c r="AM470" s="59">
        <v>0</v>
      </c>
      <c r="AN470" s="59">
        <v>0</v>
      </c>
      <c r="AO470" s="59">
        <v>0</v>
      </c>
      <c r="AP470" s="59">
        <v>0</v>
      </c>
      <c r="AQ470" s="59">
        <v>168963</v>
      </c>
      <c r="AR470" s="59">
        <v>475857</v>
      </c>
      <c r="AS470" s="59">
        <v>4029</v>
      </c>
      <c r="AT470" s="59">
        <v>0</v>
      </c>
      <c r="AU470" s="59">
        <v>0</v>
      </c>
      <c r="AV470" s="80">
        <v>0</v>
      </c>
      <c r="AW470" s="79">
        <f t="shared" si="233"/>
        <v>0</v>
      </c>
      <c r="AX470" s="59">
        <v>0</v>
      </c>
      <c r="AY470" s="59">
        <v>0</v>
      </c>
      <c r="AZ470" s="59">
        <v>0</v>
      </c>
      <c r="BA470" s="59">
        <v>0</v>
      </c>
      <c r="BB470" s="59">
        <v>0</v>
      </c>
      <c r="BC470" s="59">
        <v>0</v>
      </c>
      <c r="BD470" s="59">
        <v>0</v>
      </c>
      <c r="BE470" s="59">
        <v>0</v>
      </c>
      <c r="BF470" s="59">
        <v>0</v>
      </c>
      <c r="BG470" s="59">
        <v>0</v>
      </c>
      <c r="BH470" s="59">
        <v>0</v>
      </c>
      <c r="BI470" s="59">
        <v>0</v>
      </c>
      <c r="BJ470" s="59">
        <v>0</v>
      </c>
      <c r="BK470" s="59">
        <v>0</v>
      </c>
      <c r="BL470" s="59">
        <v>0</v>
      </c>
      <c r="BM470" s="4">
        <v>1447092</v>
      </c>
      <c r="BN470" s="32">
        <f t="shared" si="216"/>
        <v>1466.1519756838907</v>
      </c>
      <c r="BO470" s="281"/>
      <c r="BP470" s="4">
        <v>471593</v>
      </c>
      <c r="BQ470" s="4">
        <v>52845616</v>
      </c>
      <c r="BR470" s="4">
        <v>54764304</v>
      </c>
      <c r="BS470" s="4">
        <v>1340.6800499999999</v>
      </c>
      <c r="BT470" s="4">
        <v>987</v>
      </c>
      <c r="BV470" s="175">
        <f t="shared" si="243"/>
        <v>-1.2457324764360254</v>
      </c>
    </row>
    <row r="471" spans="1:74" x14ac:dyDescent="0.25">
      <c r="A471" s="76" t="s">
        <v>171</v>
      </c>
      <c r="B471" s="255"/>
      <c r="C471" s="76">
        <v>0</v>
      </c>
      <c r="D471" s="141">
        <v>2005</v>
      </c>
      <c r="E471" s="77">
        <v>53</v>
      </c>
      <c r="F471" s="59">
        <v>4239534</v>
      </c>
      <c r="G471" s="59">
        <v>1386141</v>
      </c>
      <c r="H471" s="179">
        <f t="shared" si="226"/>
        <v>0.48578692104452487</v>
      </c>
      <c r="I471" s="59">
        <f t="shared" si="234"/>
        <v>2853393</v>
      </c>
      <c r="J471" s="59"/>
      <c r="K471" s="59">
        <f t="shared" si="228"/>
        <v>2853393</v>
      </c>
      <c r="L471" s="59">
        <f t="shared" si="229"/>
        <v>2890.9756838905773</v>
      </c>
      <c r="M471" s="59"/>
      <c r="N471" s="59"/>
      <c r="O471" s="59">
        <v>110385</v>
      </c>
      <c r="P471" s="13">
        <f t="shared" si="230"/>
        <v>3.8685522814417783E-2</v>
      </c>
      <c r="Q471" s="59">
        <v>237909</v>
      </c>
      <c r="R471" s="79">
        <f t="shared" si="231"/>
        <v>8.3377578903431809E-2</v>
      </c>
      <c r="S471" s="73">
        <f t="shared" si="244"/>
        <v>467989</v>
      </c>
      <c r="T471" s="281">
        <f t="shared" si="239"/>
        <v>474.15298885511652</v>
      </c>
      <c r="U471" s="281"/>
      <c r="V471" s="131">
        <f t="shared" si="232"/>
        <v>0.16401140677081635</v>
      </c>
      <c r="W471" s="54"/>
      <c r="X471" s="59">
        <v>0</v>
      </c>
      <c r="Y471" s="59">
        <v>0</v>
      </c>
      <c r="Z471" s="59">
        <v>0</v>
      </c>
      <c r="AA471" s="59">
        <v>0</v>
      </c>
      <c r="AB471" s="59">
        <v>0</v>
      </c>
      <c r="AC471" s="59">
        <v>0</v>
      </c>
      <c r="AD471" s="59">
        <v>0</v>
      </c>
      <c r="AE471" s="59">
        <v>0</v>
      </c>
      <c r="AF471" s="59">
        <v>227293</v>
      </c>
      <c r="AG471" s="59">
        <v>48206</v>
      </c>
      <c r="AH471" s="59">
        <v>1590290</v>
      </c>
      <c r="AI471" s="59">
        <v>0</v>
      </c>
      <c r="AJ471" s="59">
        <v>76858</v>
      </c>
      <c r="AK471" s="59">
        <v>1022920</v>
      </c>
      <c r="AL471" s="59">
        <v>2649244</v>
      </c>
      <c r="AM471" s="59">
        <v>0</v>
      </c>
      <c r="AN471" s="59">
        <v>0</v>
      </c>
      <c r="AO471" s="59">
        <v>0</v>
      </c>
      <c r="AP471" s="59">
        <v>0</v>
      </c>
      <c r="AQ471" s="59">
        <v>142669</v>
      </c>
      <c r="AR471" s="59">
        <v>516156</v>
      </c>
      <c r="AS471" s="59">
        <v>3008</v>
      </c>
      <c r="AT471" s="59">
        <v>0</v>
      </c>
      <c r="AU471" s="59">
        <v>0</v>
      </c>
      <c r="AV471" s="80">
        <v>0</v>
      </c>
      <c r="AW471" s="79">
        <f t="shared" si="233"/>
        <v>0</v>
      </c>
      <c r="AX471" s="59">
        <v>0</v>
      </c>
      <c r="AY471" s="59">
        <v>0</v>
      </c>
      <c r="AZ471" s="59">
        <v>0</v>
      </c>
      <c r="BA471" s="59">
        <v>0</v>
      </c>
      <c r="BB471" s="59">
        <v>0</v>
      </c>
      <c r="BC471" s="59">
        <v>0</v>
      </c>
      <c r="BD471" s="59">
        <v>0</v>
      </c>
      <c r="BE471" s="59">
        <v>0</v>
      </c>
      <c r="BF471" s="59">
        <v>0</v>
      </c>
      <c r="BG471" s="59">
        <v>0</v>
      </c>
      <c r="BH471" s="59">
        <v>0</v>
      </c>
      <c r="BI471" s="59">
        <v>0</v>
      </c>
      <c r="BJ471" s="59">
        <v>0</v>
      </c>
      <c r="BK471" s="59">
        <v>0</v>
      </c>
      <c r="BL471" s="59">
        <v>0</v>
      </c>
      <c r="BM471" s="4">
        <v>1396929</v>
      </c>
      <c r="BN471" s="32">
        <f t="shared" si="216"/>
        <v>1415.3282674772036</v>
      </c>
      <c r="BO471" s="281"/>
      <c r="BP471" s="4">
        <v>216737</v>
      </c>
      <c r="BQ471" s="4">
        <v>52719928</v>
      </c>
      <c r="BR471" s="4">
        <v>54333592</v>
      </c>
      <c r="BS471" s="4">
        <v>1340.73999</v>
      </c>
      <c r="BT471" s="4">
        <v>987</v>
      </c>
      <c r="BV471" s="175">
        <f t="shared" si="243"/>
        <v>-1.2457101226089053</v>
      </c>
    </row>
    <row r="472" spans="1:74" ht="17.25" customHeight="1" x14ac:dyDescent="0.25">
      <c r="A472" s="76" t="s">
        <v>171</v>
      </c>
      <c r="B472" s="255" t="s">
        <v>173</v>
      </c>
      <c r="C472" s="76">
        <v>1</v>
      </c>
      <c r="D472" s="142">
        <v>2006</v>
      </c>
      <c r="E472" s="77">
        <v>53</v>
      </c>
      <c r="F472" s="59">
        <v>4147922</v>
      </c>
      <c r="G472" s="59">
        <v>1621098</v>
      </c>
      <c r="H472" s="179">
        <f t="shared" ref="H472:H496" si="245">G472/I472</f>
        <v>0.64155556540542591</v>
      </c>
      <c r="I472" s="59">
        <f t="shared" si="234"/>
        <v>2526824</v>
      </c>
      <c r="J472" s="59"/>
      <c r="K472" s="59">
        <f t="shared" si="228"/>
        <v>2526824</v>
      </c>
      <c r="L472" s="59">
        <f t="shared" si="229"/>
        <v>2560.1053698074975</v>
      </c>
      <c r="M472" s="59"/>
      <c r="N472" s="59"/>
      <c r="O472" s="59">
        <v>328887</v>
      </c>
      <c r="P472" s="13">
        <f t="shared" si="230"/>
        <v>0.13015825399790409</v>
      </c>
      <c r="Q472" s="59">
        <v>206</v>
      </c>
      <c r="R472" s="79">
        <f t="shared" si="231"/>
        <v>8.1525266500555635E-5</v>
      </c>
      <c r="S472" s="73">
        <f t="shared" ref="S472:S480" si="246">SUM(W472:AE472)</f>
        <v>379012</v>
      </c>
      <c r="T472" s="281">
        <f t="shared" si="239"/>
        <v>384.00405268490374</v>
      </c>
      <c r="U472" s="281"/>
      <c r="V472" s="131">
        <f t="shared" si="232"/>
        <v>0.14999540925683782</v>
      </c>
      <c r="W472" s="126">
        <v>379012</v>
      </c>
      <c r="AF472" s="59">
        <v>238902</v>
      </c>
      <c r="AG472" s="59">
        <v>44056</v>
      </c>
      <c r="AH472" s="59">
        <v>1397347</v>
      </c>
      <c r="AI472" s="59">
        <v>0</v>
      </c>
      <c r="AJ472" s="59">
        <v>28723</v>
      </c>
      <c r="AK472" s="59">
        <v>761891</v>
      </c>
      <c r="AL472" s="59">
        <v>2750575</v>
      </c>
      <c r="AM472" s="59">
        <v>0</v>
      </c>
      <c r="AN472" s="59">
        <v>0</v>
      </c>
      <c r="AO472" s="59">
        <v>0</v>
      </c>
      <c r="AP472" s="59">
        <v>0</v>
      </c>
      <c r="AQ472" s="59">
        <v>153747</v>
      </c>
      <c r="AR472" s="59">
        <v>586980</v>
      </c>
      <c r="AS472" s="59">
        <v>4420</v>
      </c>
      <c r="AT472" s="59">
        <v>0</v>
      </c>
      <c r="AU472" s="59">
        <v>0</v>
      </c>
      <c r="AV472" s="27">
        <v>0</v>
      </c>
      <c r="AW472" s="79">
        <f t="shared" si="233"/>
        <v>0</v>
      </c>
      <c r="AX472" s="59">
        <v>0</v>
      </c>
      <c r="AY472" s="59">
        <v>0</v>
      </c>
      <c r="AZ472" s="59">
        <v>0</v>
      </c>
      <c r="BA472" s="59">
        <v>0</v>
      </c>
      <c r="BB472" s="59">
        <v>0</v>
      </c>
      <c r="BC472" s="59">
        <v>0</v>
      </c>
      <c r="BD472" s="59">
        <v>0</v>
      </c>
      <c r="BE472" s="59">
        <v>0</v>
      </c>
      <c r="BF472" s="59">
        <v>0</v>
      </c>
      <c r="BG472" s="59">
        <v>0</v>
      </c>
      <c r="BH472" s="59">
        <v>0</v>
      </c>
      <c r="BI472" s="59">
        <v>0</v>
      </c>
      <c r="BJ472" s="59">
        <v>0</v>
      </c>
      <c r="BK472" s="59">
        <v>0</v>
      </c>
      <c r="BL472" s="59">
        <v>0</v>
      </c>
      <c r="BM472" s="4">
        <v>1620927</v>
      </c>
      <c r="BN472" s="32">
        <f t="shared" si="216"/>
        <v>1642.2765957446809</v>
      </c>
      <c r="BO472" s="281"/>
      <c r="BP472" s="4">
        <v>164503</v>
      </c>
      <c r="BQ472" s="4">
        <v>66339152</v>
      </c>
      <c r="BR472" s="4">
        <v>68124584</v>
      </c>
      <c r="BS472" s="4">
        <v>1341.65002</v>
      </c>
      <c r="BT472" s="4">
        <v>987</v>
      </c>
      <c r="BV472" s="175">
        <f t="shared" si="243"/>
        <v>-1.2453708617141357</v>
      </c>
    </row>
    <row r="473" spans="1:74" ht="17.25" customHeight="1" x14ac:dyDescent="0.25">
      <c r="A473" s="76" t="s">
        <v>171</v>
      </c>
      <c r="B473" s="255" t="s">
        <v>173</v>
      </c>
      <c r="C473" s="76">
        <v>1</v>
      </c>
      <c r="D473" s="142">
        <v>2007</v>
      </c>
      <c r="E473" s="77">
        <v>53</v>
      </c>
      <c r="F473" s="59">
        <v>5295181</v>
      </c>
      <c r="G473" s="59">
        <v>1867589</v>
      </c>
      <c r="H473" s="179">
        <f t="shared" si="245"/>
        <v>0.54486910927554977</v>
      </c>
      <c r="I473" s="59">
        <f t="shared" si="234"/>
        <v>3427592</v>
      </c>
      <c r="J473" s="59"/>
      <c r="K473" s="59">
        <f t="shared" si="228"/>
        <v>3427592</v>
      </c>
      <c r="L473" s="59">
        <f t="shared" si="229"/>
        <v>3327.7592233009709</v>
      </c>
      <c r="M473" s="59"/>
      <c r="N473" s="59"/>
      <c r="O473" s="59">
        <v>371401</v>
      </c>
      <c r="P473" s="13">
        <f t="shared" si="230"/>
        <v>0.10835624543411235</v>
      </c>
      <c r="Q473" s="59">
        <v>176</v>
      </c>
      <c r="R473" s="79">
        <f t="shared" si="231"/>
        <v>5.1348001745832059E-5</v>
      </c>
      <c r="S473" s="73">
        <f t="shared" si="246"/>
        <v>416616</v>
      </c>
      <c r="T473" s="281">
        <f t="shared" si="239"/>
        <v>404.48155339805822</v>
      </c>
      <c r="U473" s="281"/>
      <c r="V473" s="131">
        <f t="shared" si="232"/>
        <v>0.12154772213262255</v>
      </c>
      <c r="W473" s="126">
        <v>416616</v>
      </c>
      <c r="AF473" s="59">
        <v>232694</v>
      </c>
      <c r="AG473" s="59">
        <v>50787</v>
      </c>
      <c r="AH473" s="59">
        <v>2169989</v>
      </c>
      <c r="AI473" s="59">
        <v>0</v>
      </c>
      <c r="AJ473" s="59">
        <v>71750</v>
      </c>
      <c r="AK473" s="59">
        <v>1682764</v>
      </c>
      <c r="AL473" s="59">
        <v>3125192</v>
      </c>
      <c r="AM473" s="59">
        <v>0</v>
      </c>
      <c r="AN473" s="59">
        <v>0</v>
      </c>
      <c r="AO473" s="59">
        <v>0</v>
      </c>
      <c r="AP473" s="59">
        <v>0</v>
      </c>
      <c r="AQ473" s="59">
        <v>164966</v>
      </c>
      <c r="AR473" s="59">
        <v>428041</v>
      </c>
      <c r="AS473" s="59">
        <v>8397</v>
      </c>
      <c r="AT473" s="59">
        <v>0</v>
      </c>
      <c r="AU473" s="59">
        <v>0</v>
      </c>
      <c r="AV473" s="27">
        <v>0</v>
      </c>
      <c r="AW473" s="79">
        <f t="shared" si="233"/>
        <v>0</v>
      </c>
      <c r="AX473" s="59">
        <v>0</v>
      </c>
      <c r="AY473" s="59">
        <v>0</v>
      </c>
      <c r="AZ473" s="59">
        <v>0</v>
      </c>
      <c r="BA473" s="59">
        <v>0</v>
      </c>
      <c r="BB473" s="59">
        <v>0</v>
      </c>
      <c r="BC473" s="59">
        <v>0</v>
      </c>
      <c r="BD473" s="59">
        <v>0</v>
      </c>
      <c r="BE473" s="59">
        <v>0</v>
      </c>
      <c r="BF473" s="59">
        <v>0</v>
      </c>
      <c r="BG473" s="59">
        <v>0</v>
      </c>
      <c r="BH473" s="59">
        <v>0</v>
      </c>
      <c r="BI473" s="59">
        <v>0</v>
      </c>
      <c r="BJ473" s="59">
        <v>0</v>
      </c>
      <c r="BK473" s="59">
        <v>0</v>
      </c>
      <c r="BL473" s="59">
        <v>0</v>
      </c>
      <c r="BM473" s="4">
        <v>1809626</v>
      </c>
      <c r="BN473" s="32">
        <f t="shared" si="216"/>
        <v>1756.9184466019417</v>
      </c>
      <c r="BO473" s="281"/>
      <c r="BP473" s="4">
        <v>143064</v>
      </c>
      <c r="BQ473" s="4">
        <v>77670928</v>
      </c>
      <c r="BR473" s="4">
        <v>79623616</v>
      </c>
      <c r="BS473" s="4">
        <v>1346.1099899999999</v>
      </c>
      <c r="BT473" s="4">
        <v>1030</v>
      </c>
      <c r="BV473" s="175">
        <f t="shared" si="243"/>
        <v>-1.2223894761150065</v>
      </c>
    </row>
    <row r="474" spans="1:74" ht="17.25" customHeight="1" x14ac:dyDescent="0.25">
      <c r="A474" s="76" t="s">
        <v>171</v>
      </c>
      <c r="B474" s="255" t="s">
        <v>173</v>
      </c>
      <c r="C474" s="76">
        <v>1</v>
      </c>
      <c r="D474" s="142">
        <v>2008</v>
      </c>
      <c r="E474" s="77">
        <v>53</v>
      </c>
      <c r="F474" s="59">
        <v>6213120</v>
      </c>
      <c r="G474" s="59">
        <v>2010926</v>
      </c>
      <c r="H474" s="179">
        <f t="shared" si="245"/>
        <v>0.47854192357611286</v>
      </c>
      <c r="I474" s="59">
        <f t="shared" si="234"/>
        <v>4202194</v>
      </c>
      <c r="J474" s="59"/>
      <c r="K474" s="59">
        <f t="shared" si="228"/>
        <v>4202194</v>
      </c>
      <c r="L474" s="59">
        <f t="shared" si="229"/>
        <v>4028.9491850431446</v>
      </c>
      <c r="M474" s="59"/>
      <c r="N474" s="59"/>
      <c r="O474" s="59">
        <v>453903</v>
      </c>
      <c r="P474" s="13">
        <f t="shared" si="230"/>
        <v>0.10801571750376113</v>
      </c>
      <c r="Q474" s="59">
        <v>175</v>
      </c>
      <c r="R474" s="79">
        <f t="shared" si="231"/>
        <v>4.1644912157791861E-5</v>
      </c>
      <c r="S474" s="73">
        <f t="shared" si="246"/>
        <v>463906</v>
      </c>
      <c r="T474" s="281">
        <f t="shared" si="239"/>
        <v>444.78044103547461</v>
      </c>
      <c r="U474" s="281"/>
      <c r="V474" s="131">
        <f t="shared" si="232"/>
        <v>0.11039614068270051</v>
      </c>
      <c r="W474" s="126">
        <v>463906</v>
      </c>
      <c r="AF474" s="59">
        <v>307539</v>
      </c>
      <c r="AG474" s="59">
        <v>62318</v>
      </c>
      <c r="AH474" s="59">
        <v>2675474</v>
      </c>
      <c r="AI474" s="59">
        <v>0</v>
      </c>
      <c r="AJ474" s="59">
        <v>75086</v>
      </c>
      <c r="AK474" s="59">
        <v>2037467</v>
      </c>
      <c r="AL474" s="59">
        <v>3537646</v>
      </c>
      <c r="AM474" s="59">
        <v>0</v>
      </c>
      <c r="AN474" s="59">
        <v>0</v>
      </c>
      <c r="AO474" s="59">
        <v>0</v>
      </c>
      <c r="AP474" s="59">
        <v>0</v>
      </c>
      <c r="AQ474" s="59">
        <v>226111</v>
      </c>
      <c r="AR474" s="59">
        <v>564878</v>
      </c>
      <c r="AS474" s="59">
        <v>10811</v>
      </c>
      <c r="AT474" s="59">
        <v>0</v>
      </c>
      <c r="AU474" s="59">
        <v>0</v>
      </c>
      <c r="AV474" s="27">
        <v>0</v>
      </c>
      <c r="AW474" s="79">
        <f t="shared" si="233"/>
        <v>0</v>
      </c>
      <c r="AX474" s="59">
        <v>0</v>
      </c>
      <c r="AY474" s="59">
        <v>0</v>
      </c>
      <c r="AZ474" s="59">
        <v>0</v>
      </c>
      <c r="BA474" s="59">
        <v>0</v>
      </c>
      <c r="BB474" s="59">
        <v>0</v>
      </c>
      <c r="BC474" s="59">
        <v>0</v>
      </c>
      <c r="BD474" s="59">
        <v>0</v>
      </c>
      <c r="BE474" s="59">
        <v>0</v>
      </c>
      <c r="BF474" s="59">
        <v>0</v>
      </c>
      <c r="BG474" s="59">
        <v>0</v>
      </c>
      <c r="BH474" s="59">
        <v>0</v>
      </c>
      <c r="BI474" s="59">
        <v>0</v>
      </c>
      <c r="BJ474" s="59">
        <v>0</v>
      </c>
      <c r="BK474" s="59">
        <v>0</v>
      </c>
      <c r="BL474" s="59">
        <v>0</v>
      </c>
      <c r="BM474" s="4">
        <v>2232231</v>
      </c>
      <c r="BN474" s="32">
        <f t="shared" si="216"/>
        <v>2140.20230105465</v>
      </c>
      <c r="BO474" s="281"/>
      <c r="BP474" s="4">
        <v>91372</v>
      </c>
      <c r="BQ474" s="4">
        <v>87909088</v>
      </c>
      <c r="BR474" s="4">
        <v>90232688</v>
      </c>
      <c r="BS474" s="4">
        <v>1346.3000500000001</v>
      </c>
      <c r="BT474" s="4">
        <v>1043</v>
      </c>
      <c r="BV474" s="175">
        <f t="shared" si="243"/>
        <v>-1.2160476981955659</v>
      </c>
    </row>
    <row r="475" spans="1:74" ht="17.25" customHeight="1" x14ac:dyDescent="0.25">
      <c r="A475" s="76" t="s">
        <v>171</v>
      </c>
      <c r="B475" s="255" t="s">
        <v>173</v>
      </c>
      <c r="C475" s="76">
        <v>1</v>
      </c>
      <c r="D475" s="142">
        <v>2009</v>
      </c>
      <c r="E475" s="77">
        <v>53</v>
      </c>
      <c r="F475" s="59">
        <v>6564559</v>
      </c>
      <c r="G475" s="59">
        <v>2319793</v>
      </c>
      <c r="H475" s="179">
        <f t="shared" si="245"/>
        <v>0.54650668611650211</v>
      </c>
      <c r="I475" s="59">
        <f t="shared" si="234"/>
        <v>4244766</v>
      </c>
      <c r="J475" s="59"/>
      <c r="K475" s="59">
        <f t="shared" si="228"/>
        <v>4244766</v>
      </c>
      <c r="L475" s="59">
        <f t="shared" si="229"/>
        <v>3923.0739371534196</v>
      </c>
      <c r="M475" s="59"/>
      <c r="N475" s="59"/>
      <c r="O475" s="59">
        <v>510725</v>
      </c>
      <c r="P475" s="13">
        <f t="shared" si="230"/>
        <v>0.1203187643323566</v>
      </c>
      <c r="Q475" s="59">
        <v>175</v>
      </c>
      <c r="R475" s="79">
        <f t="shared" si="231"/>
        <v>4.1227243150741407E-5</v>
      </c>
      <c r="S475" s="73">
        <f t="shared" si="246"/>
        <v>488085</v>
      </c>
      <c r="T475" s="281">
        <f t="shared" si="239"/>
        <v>451.09519408502774</v>
      </c>
      <c r="U475" s="281"/>
      <c r="V475" s="131">
        <f t="shared" si="232"/>
        <v>0.11498513698988354</v>
      </c>
      <c r="W475" s="126">
        <v>488085</v>
      </c>
      <c r="AF475" s="59">
        <v>261540</v>
      </c>
      <c r="AG475" s="59">
        <v>52973</v>
      </c>
      <c r="AH475" s="59">
        <v>2765752</v>
      </c>
      <c r="AI475" s="59">
        <v>0</v>
      </c>
      <c r="AJ475" s="59">
        <v>50601</v>
      </c>
      <c r="AK475" s="59">
        <v>2149208</v>
      </c>
      <c r="AL475" s="59">
        <v>3798807</v>
      </c>
      <c r="AM475" s="59">
        <v>0</v>
      </c>
      <c r="AN475" s="59">
        <v>0</v>
      </c>
      <c r="AO475" s="59">
        <v>0</v>
      </c>
      <c r="AP475" s="59">
        <v>0</v>
      </c>
      <c r="AQ475" s="59">
        <v>167888</v>
      </c>
      <c r="AR475" s="59">
        <v>556663</v>
      </c>
      <c r="AS475" s="59">
        <v>6908</v>
      </c>
      <c r="AT475" s="59">
        <v>0</v>
      </c>
      <c r="AU475" s="59">
        <v>0</v>
      </c>
      <c r="AV475" s="27">
        <v>0</v>
      </c>
      <c r="AW475" s="79">
        <f t="shared" si="233"/>
        <v>0</v>
      </c>
      <c r="AX475" s="59">
        <v>0</v>
      </c>
      <c r="AY475" s="59">
        <v>0</v>
      </c>
      <c r="AZ475" s="59">
        <v>0</v>
      </c>
      <c r="BA475" s="59">
        <v>0</v>
      </c>
      <c r="BB475" s="59">
        <v>0</v>
      </c>
      <c r="BC475" s="59">
        <v>0</v>
      </c>
      <c r="BD475" s="59">
        <v>0</v>
      </c>
      <c r="BE475" s="59">
        <v>0</v>
      </c>
      <c r="BF475" s="59">
        <v>0</v>
      </c>
      <c r="BG475" s="59">
        <v>0</v>
      </c>
      <c r="BH475" s="59">
        <v>0</v>
      </c>
      <c r="BI475" s="59">
        <v>0</v>
      </c>
      <c r="BJ475" s="59">
        <v>0</v>
      </c>
      <c r="BK475" s="59">
        <v>0</v>
      </c>
      <c r="BL475" s="59">
        <v>0</v>
      </c>
      <c r="BM475" s="4">
        <v>2264237</v>
      </c>
      <c r="BN475" s="32">
        <f t="shared" si="216"/>
        <v>2092.6404805914972</v>
      </c>
      <c r="BO475" s="281"/>
      <c r="BP475" s="4">
        <v>302297</v>
      </c>
      <c r="BQ475" s="4">
        <v>81136808</v>
      </c>
      <c r="BR475" s="4">
        <v>83703344</v>
      </c>
      <c r="BS475" s="4">
        <v>1347.32996</v>
      </c>
      <c r="BT475" s="4">
        <v>1082</v>
      </c>
      <c r="BV475" s="175">
        <f t="shared" si="243"/>
        <v>-1.1973103457641014</v>
      </c>
    </row>
    <row r="476" spans="1:74" ht="17.25" customHeight="1" x14ac:dyDescent="0.25">
      <c r="A476" s="76" t="s">
        <v>171</v>
      </c>
      <c r="B476" s="255" t="s">
        <v>173</v>
      </c>
      <c r="C476" s="76">
        <v>1</v>
      </c>
      <c r="D476" s="142">
        <v>2010</v>
      </c>
      <c r="E476" s="77">
        <v>53</v>
      </c>
      <c r="F476" s="59">
        <v>8829342</v>
      </c>
      <c r="G476" s="59">
        <v>3821255</v>
      </c>
      <c r="H476" s="179">
        <f t="shared" si="245"/>
        <v>0.76301689647164672</v>
      </c>
      <c r="I476" s="59">
        <f t="shared" si="234"/>
        <v>5008087</v>
      </c>
      <c r="J476" s="59"/>
      <c r="K476" s="59">
        <f t="shared" si="228"/>
        <v>5008087</v>
      </c>
      <c r="L476" s="59">
        <f t="shared" si="229"/>
        <v>4176.8865721434531</v>
      </c>
      <c r="M476" s="59"/>
      <c r="N476" s="59"/>
      <c r="O476" s="59">
        <v>470619</v>
      </c>
      <c r="P476" s="13">
        <f t="shared" si="230"/>
        <v>9.3971809994514877E-2</v>
      </c>
      <c r="Q476" s="59">
        <v>175</v>
      </c>
      <c r="R476" s="79">
        <f t="shared" si="231"/>
        <v>3.4943482411547565E-5</v>
      </c>
      <c r="S476" s="73">
        <f t="shared" si="246"/>
        <v>531969</v>
      </c>
      <c r="T476" s="281">
        <f t="shared" si="239"/>
        <v>443.67723102585489</v>
      </c>
      <c r="U476" s="281"/>
      <c r="V476" s="131">
        <f t="shared" si="232"/>
        <v>0.10622199654279169</v>
      </c>
      <c r="W476" s="126">
        <v>531969</v>
      </c>
      <c r="AF476" s="59">
        <v>231180</v>
      </c>
      <c r="AG476" s="59">
        <v>74166</v>
      </c>
      <c r="AH476" s="59">
        <v>3470687</v>
      </c>
      <c r="AI476" s="59">
        <v>0</v>
      </c>
      <c r="AJ476" s="59">
        <v>126389</v>
      </c>
      <c r="AK476" s="59">
        <v>2673026</v>
      </c>
      <c r="AL476" s="59">
        <v>5358655</v>
      </c>
      <c r="AM476" s="59">
        <v>0</v>
      </c>
      <c r="AN476" s="59">
        <v>0</v>
      </c>
      <c r="AO476" s="59">
        <v>0</v>
      </c>
      <c r="AP476" s="59">
        <v>0</v>
      </c>
      <c r="AQ476" s="59">
        <v>177068</v>
      </c>
      <c r="AR476" s="59">
        <v>719139</v>
      </c>
      <c r="AS476" s="59">
        <v>4356</v>
      </c>
      <c r="AT476" s="59">
        <v>0</v>
      </c>
      <c r="AU476" s="59">
        <v>0</v>
      </c>
      <c r="AV476" s="27">
        <v>0</v>
      </c>
      <c r="AW476" s="79">
        <f t="shared" si="233"/>
        <v>0</v>
      </c>
      <c r="AX476" s="59">
        <v>0</v>
      </c>
      <c r="AY476" s="59">
        <v>0</v>
      </c>
      <c r="AZ476" s="59">
        <v>0</v>
      </c>
      <c r="BA476" s="59">
        <v>0</v>
      </c>
      <c r="BB476" s="59">
        <v>0</v>
      </c>
      <c r="BC476" s="59">
        <v>0</v>
      </c>
      <c r="BD476" s="59">
        <v>0</v>
      </c>
      <c r="BE476" s="59">
        <v>0</v>
      </c>
      <c r="BF476" s="59">
        <v>0</v>
      </c>
      <c r="BG476" s="59">
        <v>0</v>
      </c>
      <c r="BH476" s="59">
        <v>0</v>
      </c>
      <c r="BI476" s="59">
        <v>0</v>
      </c>
      <c r="BJ476" s="59">
        <v>0</v>
      </c>
      <c r="BK476" s="59">
        <v>0</v>
      </c>
      <c r="BL476" s="59">
        <v>0</v>
      </c>
      <c r="BM476" s="4">
        <v>2296559</v>
      </c>
      <c r="BN476" s="32">
        <f t="shared" si="216"/>
        <v>1915.3953294412011</v>
      </c>
      <c r="BO476" s="281"/>
      <c r="BP476" s="4">
        <v>434672</v>
      </c>
      <c r="BQ476" s="4">
        <v>73795664</v>
      </c>
      <c r="BR476" s="4">
        <v>76526888</v>
      </c>
      <c r="BS476" s="4">
        <v>1353.88</v>
      </c>
      <c r="BT476" s="4">
        <v>1199</v>
      </c>
      <c r="BV476" s="175">
        <f t="shared" si="243"/>
        <v>-1.1435471391180958</v>
      </c>
    </row>
    <row r="477" spans="1:74" ht="17.25" customHeight="1" x14ac:dyDescent="0.25">
      <c r="A477" s="76" t="s">
        <v>171</v>
      </c>
      <c r="B477" s="255" t="s">
        <v>173</v>
      </c>
      <c r="C477" s="76">
        <v>1</v>
      </c>
      <c r="D477" s="142">
        <v>2011</v>
      </c>
      <c r="E477" s="77">
        <v>53</v>
      </c>
      <c r="F477" s="59">
        <v>10963006</v>
      </c>
      <c r="G477" s="59">
        <v>5977972</v>
      </c>
      <c r="H477" s="179">
        <f t="shared" si="245"/>
        <v>1.1991837969410037</v>
      </c>
      <c r="I477" s="59">
        <f t="shared" si="234"/>
        <v>4985034</v>
      </c>
      <c r="J477" s="59"/>
      <c r="K477" s="59">
        <f t="shared" si="228"/>
        <v>4985034</v>
      </c>
      <c r="L477" s="59">
        <f t="shared" si="229"/>
        <v>4157.6597164303585</v>
      </c>
      <c r="M477" s="59"/>
      <c r="N477" s="59"/>
      <c r="O477" s="59">
        <v>506837</v>
      </c>
      <c r="P477" s="13">
        <f t="shared" si="230"/>
        <v>0.1016717238036892</v>
      </c>
      <c r="Q477" s="59">
        <v>125</v>
      </c>
      <c r="R477" s="79">
        <f t="shared" si="231"/>
        <v>2.5075054653589122E-5</v>
      </c>
      <c r="S477" s="73">
        <f t="shared" si="246"/>
        <v>539995</v>
      </c>
      <c r="T477" s="281">
        <f t="shared" si="239"/>
        <v>450.37114261884903</v>
      </c>
      <c r="U477" s="281"/>
      <c r="V477" s="131">
        <f t="shared" si="232"/>
        <v>0.10832323310131886</v>
      </c>
      <c r="W477" s="126">
        <v>539995</v>
      </c>
      <c r="AF477" s="59">
        <v>300997</v>
      </c>
      <c r="AG477" s="59">
        <v>56410</v>
      </c>
      <c r="AH477" s="59">
        <v>3374983</v>
      </c>
      <c r="AI477" s="59">
        <v>0</v>
      </c>
      <c r="AJ477" s="59">
        <v>62326</v>
      </c>
      <c r="AK477" s="59">
        <v>2440636</v>
      </c>
      <c r="AL477" s="59">
        <v>7588023</v>
      </c>
      <c r="AM477" s="59">
        <v>0</v>
      </c>
      <c r="AN477" s="59">
        <v>0</v>
      </c>
      <c r="AO477" s="59">
        <v>0</v>
      </c>
      <c r="AP477" s="59">
        <v>0</v>
      </c>
      <c r="AQ477" s="59">
        <v>199771</v>
      </c>
      <c r="AR477" s="59">
        <v>875421</v>
      </c>
      <c r="AS477" s="59">
        <v>2516</v>
      </c>
      <c r="AT477" s="59">
        <v>0</v>
      </c>
      <c r="AU477" s="59">
        <v>0</v>
      </c>
      <c r="AV477" s="27">
        <v>0</v>
      </c>
      <c r="AW477" s="79">
        <f t="shared" si="233"/>
        <v>0</v>
      </c>
      <c r="AX477" s="59">
        <v>0</v>
      </c>
      <c r="AY477" s="59">
        <v>0</v>
      </c>
      <c r="AZ477" s="59">
        <v>0</v>
      </c>
      <c r="BA477" s="59">
        <v>0</v>
      </c>
      <c r="BB477" s="59">
        <v>0</v>
      </c>
      <c r="BC477" s="59">
        <v>0</v>
      </c>
      <c r="BD477" s="59">
        <v>0</v>
      </c>
      <c r="BE477" s="59">
        <v>0</v>
      </c>
      <c r="BF477" s="59">
        <v>0</v>
      </c>
      <c r="BG477" s="59">
        <v>0</v>
      </c>
      <c r="BH477" s="59">
        <v>0</v>
      </c>
      <c r="BI477" s="59">
        <v>0</v>
      </c>
      <c r="BJ477" s="59">
        <v>0</v>
      </c>
      <c r="BK477" s="59">
        <v>0</v>
      </c>
      <c r="BL477" s="59">
        <v>0</v>
      </c>
      <c r="BM477" s="4">
        <v>2298810</v>
      </c>
      <c r="BN477" s="32">
        <f t="shared" si="216"/>
        <v>1917.2727272727273</v>
      </c>
      <c r="BO477" s="281"/>
      <c r="BP477" s="4">
        <v>632779</v>
      </c>
      <c r="BQ477" s="4">
        <v>69659072</v>
      </c>
      <c r="BR477" s="4">
        <v>72590656</v>
      </c>
      <c r="BS477" s="4">
        <v>1354.23999</v>
      </c>
      <c r="BT477" s="4">
        <v>1199</v>
      </c>
      <c r="BV477" s="175">
        <f t="shared" si="243"/>
        <v>-1.1434142092614241</v>
      </c>
    </row>
    <row r="478" spans="1:74" ht="17.25" customHeight="1" x14ac:dyDescent="0.25">
      <c r="A478" s="76" t="s">
        <v>171</v>
      </c>
      <c r="B478" s="255" t="s">
        <v>173</v>
      </c>
      <c r="C478" s="76">
        <v>1</v>
      </c>
      <c r="D478" s="142">
        <v>2012</v>
      </c>
      <c r="E478" s="77">
        <v>53</v>
      </c>
      <c r="F478" s="59">
        <v>12212262</v>
      </c>
      <c r="G478" s="59">
        <v>7223237</v>
      </c>
      <c r="H478" s="179">
        <f t="shared" si="245"/>
        <v>1.4478253767018605</v>
      </c>
      <c r="I478" s="59">
        <f t="shared" si="234"/>
        <v>4989025</v>
      </c>
      <c r="J478" s="59"/>
      <c r="K478" s="59">
        <f t="shared" si="228"/>
        <v>4989025</v>
      </c>
      <c r="L478" s="59">
        <f t="shared" si="229"/>
        <v>4160.9883236030028</v>
      </c>
      <c r="M478" s="59"/>
      <c r="N478" s="59"/>
      <c r="O478" s="59">
        <v>532998</v>
      </c>
      <c r="P478" s="13">
        <f t="shared" si="230"/>
        <v>0.10683410085136875</v>
      </c>
      <c r="Q478" s="59">
        <v>125</v>
      </c>
      <c r="R478" s="79">
        <f t="shared" si="231"/>
        <v>2.5054995715595734E-5</v>
      </c>
      <c r="S478" s="73">
        <f t="shared" si="246"/>
        <v>659355</v>
      </c>
      <c r="T478" s="281">
        <f t="shared" si="239"/>
        <v>549.92076730608835</v>
      </c>
      <c r="U478" s="281"/>
      <c r="V478" s="131">
        <f t="shared" si="232"/>
        <v>0.132161093600453</v>
      </c>
      <c r="W478" s="126">
        <v>0</v>
      </c>
      <c r="X478" s="126">
        <v>30</v>
      </c>
      <c r="AA478" s="126">
        <v>447726</v>
      </c>
      <c r="AB478" s="126">
        <v>211599</v>
      </c>
      <c r="AF478" s="59">
        <v>320452</v>
      </c>
      <c r="AG478" s="59">
        <v>53059</v>
      </c>
      <c r="AH478" s="59">
        <v>3087803</v>
      </c>
      <c r="AI478" s="59">
        <v>0</v>
      </c>
      <c r="AJ478" s="59">
        <v>53871</v>
      </c>
      <c r="AK478" s="59">
        <v>2110070</v>
      </c>
      <c r="AL478" s="59">
        <v>9124459</v>
      </c>
      <c r="AM478" s="59">
        <v>0</v>
      </c>
      <c r="AN478" s="59">
        <v>0</v>
      </c>
      <c r="AO478" s="59">
        <v>0</v>
      </c>
      <c r="AP478" s="59">
        <v>0</v>
      </c>
      <c r="AQ478" s="59">
        <v>334421</v>
      </c>
      <c r="AR478" s="59">
        <v>920026</v>
      </c>
      <c r="AS478" s="59">
        <v>4648</v>
      </c>
      <c r="AT478" s="59">
        <v>0</v>
      </c>
      <c r="AU478" s="59">
        <v>0</v>
      </c>
      <c r="AV478" s="27">
        <v>0</v>
      </c>
      <c r="AW478" s="79">
        <f t="shared" si="233"/>
        <v>0</v>
      </c>
      <c r="AX478" s="59">
        <v>0</v>
      </c>
      <c r="AY478" s="59">
        <v>0</v>
      </c>
      <c r="AZ478" s="59">
        <v>0</v>
      </c>
      <c r="BA478" s="59">
        <v>0</v>
      </c>
      <c r="BB478" s="59">
        <v>0</v>
      </c>
      <c r="BC478" s="59">
        <v>0</v>
      </c>
      <c r="BD478" s="59">
        <v>0</v>
      </c>
      <c r="BE478" s="59">
        <v>0</v>
      </c>
      <c r="BF478" s="59">
        <v>0</v>
      </c>
      <c r="BG478" s="59">
        <v>0</v>
      </c>
      <c r="BH478" s="59">
        <v>0</v>
      </c>
      <c r="BI478" s="59">
        <v>0</v>
      </c>
      <c r="BJ478" s="59">
        <v>0</v>
      </c>
      <c r="BK478" s="59">
        <v>0</v>
      </c>
      <c r="BL478" s="59">
        <v>0</v>
      </c>
      <c r="BM478" s="4">
        <v>2523933</v>
      </c>
      <c r="BN478" s="32">
        <f t="shared" si="216"/>
        <v>2105.0316930775648</v>
      </c>
      <c r="BO478" s="281"/>
      <c r="BP478" s="4">
        <v>557601</v>
      </c>
      <c r="BQ478" s="4">
        <v>57193692</v>
      </c>
      <c r="BR478" s="4">
        <v>60275224</v>
      </c>
      <c r="BS478" s="4">
        <v>1353.87</v>
      </c>
      <c r="BT478" s="4">
        <v>1199</v>
      </c>
      <c r="BV478" s="175">
        <f t="shared" si="243"/>
        <v>-1.1435508322212258</v>
      </c>
    </row>
    <row r="479" spans="1:74" ht="17.25" customHeight="1" x14ac:dyDescent="0.25">
      <c r="A479" s="76" t="s">
        <v>171</v>
      </c>
      <c r="B479" s="255" t="s">
        <v>173</v>
      </c>
      <c r="C479" s="76">
        <v>1</v>
      </c>
      <c r="D479" s="142">
        <v>2013</v>
      </c>
      <c r="E479" s="77">
        <v>53</v>
      </c>
      <c r="F479" s="59">
        <v>17333400</v>
      </c>
      <c r="G479" s="59">
        <v>11271101</v>
      </c>
      <c r="H479" s="179">
        <f t="shared" si="245"/>
        <v>1.8592123219260548</v>
      </c>
      <c r="I479" s="59">
        <f t="shared" si="234"/>
        <v>6062299</v>
      </c>
      <c r="J479" s="59"/>
      <c r="K479" s="59">
        <f t="shared" si="228"/>
        <v>6062299</v>
      </c>
      <c r="L479" s="59">
        <f t="shared" si="229"/>
        <v>5056.129274395329</v>
      </c>
      <c r="M479" s="59"/>
      <c r="N479" s="59"/>
      <c r="O479" s="59">
        <v>750826</v>
      </c>
      <c r="P479" s="13">
        <f t="shared" si="230"/>
        <v>0.12385169388708805</v>
      </c>
      <c r="Q479" s="59">
        <v>175</v>
      </c>
      <c r="R479" s="79">
        <f t="shared" si="231"/>
        <v>2.8866936454305537E-5</v>
      </c>
      <c r="S479" s="73">
        <f t="shared" si="246"/>
        <v>977726</v>
      </c>
      <c r="T479" s="281">
        <f t="shared" si="239"/>
        <v>815.45120934111765</v>
      </c>
      <c r="U479" s="281"/>
      <c r="V479" s="131">
        <f t="shared" si="232"/>
        <v>0.16127973892412764</v>
      </c>
      <c r="W479" s="4"/>
      <c r="X479" s="126">
        <v>143</v>
      </c>
      <c r="AA479" s="126">
        <v>454305</v>
      </c>
      <c r="AB479" s="126">
        <v>523278</v>
      </c>
      <c r="AF479" s="59">
        <v>372760</v>
      </c>
      <c r="AG479" s="59">
        <v>106737</v>
      </c>
      <c r="AH479" s="59">
        <v>3789825</v>
      </c>
      <c r="AI479" s="59">
        <v>0</v>
      </c>
      <c r="AJ479" s="59">
        <v>67473</v>
      </c>
      <c r="AK479" s="59">
        <v>2606765</v>
      </c>
      <c r="AL479" s="59">
        <v>13543576</v>
      </c>
      <c r="AM479" s="59">
        <v>0</v>
      </c>
      <c r="AN479" s="59">
        <v>0</v>
      </c>
      <c r="AO479" s="59">
        <v>0</v>
      </c>
      <c r="AP479" s="59">
        <v>0</v>
      </c>
      <c r="AQ479" s="59">
        <v>103515</v>
      </c>
      <c r="AR479" s="59">
        <v>1066313</v>
      </c>
      <c r="AS479" s="59">
        <v>10010</v>
      </c>
      <c r="AT479" s="59">
        <v>0</v>
      </c>
      <c r="AU479" s="59">
        <v>0</v>
      </c>
      <c r="AV479" s="27">
        <v>0</v>
      </c>
      <c r="AW479" s="79">
        <f t="shared" si="233"/>
        <v>0</v>
      </c>
      <c r="AX479" s="59">
        <v>0</v>
      </c>
      <c r="AY479" s="59">
        <v>0</v>
      </c>
      <c r="AZ479" s="59">
        <v>0</v>
      </c>
      <c r="BA479" s="59">
        <v>0</v>
      </c>
      <c r="BB479" s="59">
        <v>0</v>
      </c>
      <c r="BC479" s="59">
        <v>0</v>
      </c>
      <c r="BD479" s="59">
        <v>0</v>
      </c>
      <c r="BE479" s="59">
        <v>0</v>
      </c>
      <c r="BF479" s="59">
        <v>0</v>
      </c>
      <c r="BG479" s="59">
        <v>0</v>
      </c>
      <c r="BH479" s="59">
        <v>0</v>
      </c>
      <c r="BI479" s="59">
        <v>0</v>
      </c>
      <c r="BJ479" s="59">
        <v>0</v>
      </c>
      <c r="BK479" s="59">
        <v>0</v>
      </c>
      <c r="BL479" s="59">
        <v>0</v>
      </c>
      <c r="BM479" s="4">
        <v>3259366</v>
      </c>
      <c r="BN479" s="32">
        <f t="shared" si="216"/>
        <v>2718.4036697247707</v>
      </c>
      <c r="BO479" s="281"/>
      <c r="BP479" s="4">
        <v>552769</v>
      </c>
      <c r="BQ479" s="4">
        <v>62223940</v>
      </c>
      <c r="BR479" s="4">
        <v>66036072</v>
      </c>
      <c r="BS479" s="4">
        <v>1353.8900100000001</v>
      </c>
      <c r="BT479" s="4">
        <v>1199</v>
      </c>
      <c r="BV479" s="175">
        <f t="shared" si="243"/>
        <v>-1.1435434423491815</v>
      </c>
    </row>
    <row r="480" spans="1:74" ht="17.25" customHeight="1" x14ac:dyDescent="0.25">
      <c r="A480" s="76" t="s">
        <v>171</v>
      </c>
      <c r="B480" s="255" t="s">
        <v>173</v>
      </c>
      <c r="C480" s="76">
        <v>1</v>
      </c>
      <c r="D480" s="142">
        <v>2014</v>
      </c>
      <c r="E480" s="77">
        <v>53</v>
      </c>
      <c r="F480" s="59">
        <v>22680984</v>
      </c>
      <c r="G480" s="59">
        <v>16465933</v>
      </c>
      <c r="H480" s="179">
        <f t="shared" si="245"/>
        <v>2.6493641001497816</v>
      </c>
      <c r="I480" s="59">
        <f t="shared" si="234"/>
        <v>6215051</v>
      </c>
      <c r="J480" s="59"/>
      <c r="K480" s="59">
        <f t="shared" si="228"/>
        <v>6215051</v>
      </c>
      <c r="L480" s="59">
        <f t="shared" si="229"/>
        <v>5183.5287739783153</v>
      </c>
      <c r="M480" s="59"/>
      <c r="N480" s="59"/>
      <c r="O480" s="59">
        <v>712131</v>
      </c>
      <c r="P480" s="13">
        <f t="shared" si="230"/>
        <v>0.11458168243510794</v>
      </c>
      <c r="Q480" s="59">
        <v>175</v>
      </c>
      <c r="R480" s="79">
        <f t="shared" si="231"/>
        <v>2.8157451966202692E-5</v>
      </c>
      <c r="S480" s="73">
        <f t="shared" si="246"/>
        <v>521967</v>
      </c>
      <c r="T480" s="281">
        <f t="shared" si="239"/>
        <v>435.3352793994996</v>
      </c>
      <c r="U480" s="281"/>
      <c r="V480" s="131">
        <f t="shared" si="232"/>
        <v>8.3984347031102399E-2</v>
      </c>
      <c r="W480" s="4"/>
      <c r="X480" s="126">
        <v>226</v>
      </c>
      <c r="AA480" s="126">
        <v>479777</v>
      </c>
      <c r="AB480" s="126">
        <v>41964</v>
      </c>
      <c r="AF480" s="59">
        <v>423502</v>
      </c>
      <c r="AG480" s="59">
        <v>194192</v>
      </c>
      <c r="AH480" s="59">
        <v>4098288</v>
      </c>
      <c r="AI480" s="59">
        <v>0</v>
      </c>
      <c r="AJ480" s="59">
        <v>100284</v>
      </c>
      <c r="AK480" s="59">
        <v>2326542</v>
      </c>
      <c r="AL480" s="59">
        <v>18582696</v>
      </c>
      <c r="AM480" s="59">
        <v>0</v>
      </c>
      <c r="AN480" s="59">
        <v>0</v>
      </c>
      <c r="AO480" s="59">
        <v>0</v>
      </c>
      <c r="AP480" s="59">
        <v>0</v>
      </c>
      <c r="AQ480" s="59">
        <v>358704</v>
      </c>
      <c r="AR480" s="59">
        <v>1564672</v>
      </c>
      <c r="AS480" s="59">
        <v>12882</v>
      </c>
      <c r="AT480" s="59">
        <v>0</v>
      </c>
      <c r="AU480" s="59">
        <v>0</v>
      </c>
      <c r="AV480" s="27">
        <v>0</v>
      </c>
      <c r="AW480" s="79">
        <f t="shared" si="233"/>
        <v>0</v>
      </c>
      <c r="AX480" s="59">
        <v>0</v>
      </c>
      <c r="AY480" s="59">
        <v>0</v>
      </c>
      <c r="AZ480" s="59">
        <v>0</v>
      </c>
      <c r="BA480" s="59">
        <v>0</v>
      </c>
      <c r="BB480" s="59">
        <v>0</v>
      </c>
      <c r="BC480" s="59">
        <v>0</v>
      </c>
      <c r="BD480" s="59">
        <v>0</v>
      </c>
      <c r="BE480" s="59">
        <v>0</v>
      </c>
      <c r="BF480" s="59">
        <v>0</v>
      </c>
      <c r="BG480" s="59">
        <v>0</v>
      </c>
      <c r="BH480" s="59">
        <v>0</v>
      </c>
      <c r="BI480" s="59">
        <v>0</v>
      </c>
      <c r="BJ480" s="59">
        <v>0</v>
      </c>
      <c r="BK480" s="59">
        <v>0</v>
      </c>
      <c r="BL480" s="59">
        <v>0</v>
      </c>
      <c r="BM480" s="4">
        <v>3449192</v>
      </c>
      <c r="BN480" s="32">
        <f t="shared" si="216"/>
        <v>2876.7239366138447</v>
      </c>
      <c r="BO480" s="281"/>
      <c r="BP480" s="4">
        <v>491267</v>
      </c>
      <c r="BQ480" s="4">
        <v>109082624</v>
      </c>
      <c r="BR480" s="4">
        <v>113023088</v>
      </c>
      <c r="BS480" s="4">
        <v>1353.91003</v>
      </c>
      <c r="BT480" s="4">
        <v>1199</v>
      </c>
      <c r="BV480" s="175">
        <f t="shared" si="243"/>
        <v>-1.1435360488933486</v>
      </c>
    </row>
    <row r="481" spans="1:74" ht="17.25" customHeight="1" x14ac:dyDescent="0.25">
      <c r="A481" s="76" t="s">
        <v>171</v>
      </c>
      <c r="B481" s="255" t="s">
        <v>173</v>
      </c>
      <c r="C481" s="76">
        <v>1</v>
      </c>
      <c r="D481" s="142">
        <v>2015</v>
      </c>
      <c r="E481" s="77">
        <v>53</v>
      </c>
      <c r="F481" s="59">
        <v>23667304</v>
      </c>
      <c r="G481" s="59">
        <v>17720680</v>
      </c>
      <c r="H481" s="179">
        <f t="shared" si="245"/>
        <v>2.9799563584312714</v>
      </c>
      <c r="I481" s="59">
        <f t="shared" si="234"/>
        <v>5946624</v>
      </c>
      <c r="J481" s="59"/>
      <c r="K481" s="59">
        <f t="shared" si="228"/>
        <v>5946624</v>
      </c>
      <c r="L481" s="164">
        <f t="shared" si="229"/>
        <v>4959.6530442035028</v>
      </c>
      <c r="M481" s="59"/>
      <c r="N481" s="59"/>
      <c r="O481" s="59">
        <v>584605</v>
      </c>
      <c r="P481" s="13">
        <f t="shared" si="230"/>
        <v>9.8308721049119641E-2</v>
      </c>
      <c r="Q481" s="59">
        <v>175</v>
      </c>
      <c r="R481" s="79">
        <f t="shared" si="231"/>
        <v>2.9428462266993845E-5</v>
      </c>
      <c r="S481" s="59">
        <f t="shared" si="238"/>
        <v>530153</v>
      </c>
      <c r="T481" s="281">
        <f t="shared" si="239"/>
        <v>442.162635529608</v>
      </c>
      <c r="U481" s="281"/>
      <c r="V481" s="131">
        <f t="shared" si="232"/>
        <v>8.9151928892763355E-2</v>
      </c>
      <c r="W481" s="13"/>
      <c r="X481" s="59">
        <v>332</v>
      </c>
      <c r="Y481" s="59">
        <v>0</v>
      </c>
      <c r="Z481" s="59">
        <v>0</v>
      </c>
      <c r="AA481" s="59">
        <v>499027</v>
      </c>
      <c r="AB481" s="59">
        <v>30794</v>
      </c>
      <c r="AC481" s="59">
        <v>0</v>
      </c>
      <c r="AD481" s="59">
        <v>0</v>
      </c>
      <c r="AE481" s="59">
        <v>0</v>
      </c>
      <c r="AF481" s="59">
        <v>491824</v>
      </c>
      <c r="AG481" s="59">
        <v>217843</v>
      </c>
      <c r="AH481" s="59">
        <v>3863176</v>
      </c>
      <c r="AI481" s="59">
        <v>0</v>
      </c>
      <c r="AJ481" s="59">
        <v>100506</v>
      </c>
      <c r="AK481" s="59">
        <v>2343039</v>
      </c>
      <c r="AL481" s="59">
        <v>19804128</v>
      </c>
      <c r="AM481" s="59">
        <v>0</v>
      </c>
      <c r="AN481" s="59">
        <v>0</v>
      </c>
      <c r="AO481" s="59">
        <v>0</v>
      </c>
      <c r="AP481" s="59">
        <v>0</v>
      </c>
      <c r="AQ481" s="59">
        <v>376185</v>
      </c>
      <c r="AR481" s="59">
        <v>1284876</v>
      </c>
      <c r="AS481" s="59">
        <v>17418</v>
      </c>
      <c r="AT481" s="59">
        <v>0</v>
      </c>
      <c r="AU481" s="59">
        <v>0</v>
      </c>
      <c r="AV481" s="27">
        <v>0</v>
      </c>
      <c r="AW481" s="79">
        <f t="shared" si="233"/>
        <v>0</v>
      </c>
      <c r="AX481" s="59">
        <v>0</v>
      </c>
      <c r="AY481" s="59">
        <v>0</v>
      </c>
      <c r="AZ481" s="59">
        <v>0</v>
      </c>
      <c r="BA481" s="59">
        <v>0</v>
      </c>
      <c r="BB481" s="59">
        <v>0</v>
      </c>
      <c r="BC481" s="59">
        <v>0</v>
      </c>
      <c r="BD481" s="59">
        <v>0</v>
      </c>
      <c r="BE481" s="59">
        <v>0</v>
      </c>
      <c r="BF481" s="59">
        <v>0</v>
      </c>
      <c r="BH481" s="59">
        <v>0</v>
      </c>
      <c r="BI481" s="59">
        <v>0</v>
      </c>
      <c r="BJ481" s="59">
        <v>0</v>
      </c>
      <c r="BK481" s="59">
        <v>0</v>
      </c>
      <c r="BL481" s="59">
        <v>0</v>
      </c>
      <c r="BM481" s="4">
        <v>3686316</v>
      </c>
      <c r="BN481" s="32">
        <f t="shared" si="216"/>
        <v>3074.4920767306089</v>
      </c>
      <c r="BO481" s="281"/>
      <c r="BP481" s="4">
        <v>680227</v>
      </c>
      <c r="BQ481" s="4">
        <v>67101648</v>
      </c>
      <c r="BR481" s="4">
        <v>71468192</v>
      </c>
      <c r="BS481" s="4">
        <v>1317.83997</v>
      </c>
      <c r="BT481" s="4">
        <v>1199</v>
      </c>
      <c r="BV481" s="175">
        <f t="shared" si="243"/>
        <v>-1.1570374063071003</v>
      </c>
    </row>
    <row r="482" spans="1:74" ht="17.25" customHeight="1" x14ac:dyDescent="0.25">
      <c r="A482" s="76" t="s">
        <v>171</v>
      </c>
      <c r="B482" s="255" t="s">
        <v>173</v>
      </c>
      <c r="C482" s="76">
        <v>1</v>
      </c>
      <c r="D482" s="142">
        <v>2016</v>
      </c>
      <c r="E482" s="77">
        <v>53</v>
      </c>
      <c r="F482" s="59">
        <v>22089276</v>
      </c>
      <c r="G482" s="59">
        <v>16612700</v>
      </c>
      <c r="H482" s="179">
        <f t="shared" si="245"/>
        <v>3.0334099262020651</v>
      </c>
      <c r="I482" s="59">
        <f t="shared" si="234"/>
        <v>5476576</v>
      </c>
      <c r="J482" s="59"/>
      <c r="K482" s="59">
        <f t="shared" si="228"/>
        <v>5476576</v>
      </c>
      <c r="L482" s="164">
        <f t="shared" si="229"/>
        <v>4567.6196830692243</v>
      </c>
      <c r="M482" s="59"/>
      <c r="N482" s="59"/>
      <c r="O482" s="59">
        <v>453336</v>
      </c>
      <c r="P482" s="13">
        <f t="shared" si="230"/>
        <v>8.2777268132497389E-2</v>
      </c>
      <c r="Q482" s="59">
        <v>175</v>
      </c>
      <c r="R482" s="79">
        <f t="shared" si="231"/>
        <v>3.1954272158370485E-5</v>
      </c>
      <c r="S482" s="59">
        <f t="shared" si="238"/>
        <v>532099</v>
      </c>
      <c r="T482" s="281">
        <f t="shared" si="239"/>
        <v>443.78565471226023</v>
      </c>
      <c r="U482" s="281"/>
      <c r="V482" s="131">
        <f t="shared" si="232"/>
        <v>9.7159064349695873E-2</v>
      </c>
      <c r="W482" s="13"/>
      <c r="X482" s="59">
        <v>0</v>
      </c>
      <c r="Y482" s="59">
        <v>0</v>
      </c>
      <c r="Z482" s="59">
        <v>0</v>
      </c>
      <c r="AA482" s="59">
        <v>515649</v>
      </c>
      <c r="AB482" s="59">
        <v>16450</v>
      </c>
      <c r="AC482" s="59">
        <v>0</v>
      </c>
      <c r="AD482" s="59">
        <v>0</v>
      </c>
      <c r="AE482" s="59">
        <v>0</v>
      </c>
      <c r="AF482" s="59">
        <v>448274</v>
      </c>
      <c r="AG482" s="59">
        <v>213374</v>
      </c>
      <c r="AH482" s="59">
        <v>3537463</v>
      </c>
      <c r="AI482" s="59">
        <v>0</v>
      </c>
      <c r="AJ482" s="59">
        <v>76906</v>
      </c>
      <c r="AK482" s="59">
        <v>1963005</v>
      </c>
      <c r="AL482" s="59">
        <v>18551814</v>
      </c>
      <c r="AM482" s="59">
        <v>0</v>
      </c>
      <c r="AN482" s="59">
        <v>0</v>
      </c>
      <c r="AO482" s="59">
        <v>0</v>
      </c>
      <c r="AP482" s="59">
        <v>0</v>
      </c>
      <c r="AQ482" s="59">
        <v>428324</v>
      </c>
      <c r="AR482" s="59">
        <v>1353500</v>
      </c>
      <c r="AS482" s="59">
        <v>7584</v>
      </c>
      <c r="AT482" s="59">
        <v>0</v>
      </c>
      <c r="AU482" s="59">
        <v>0</v>
      </c>
      <c r="AV482" s="27">
        <v>0</v>
      </c>
      <c r="AW482" s="79">
        <f t="shared" si="233"/>
        <v>0</v>
      </c>
      <c r="AX482" s="59">
        <v>0</v>
      </c>
      <c r="AY482" s="59">
        <v>0</v>
      </c>
      <c r="AZ482" s="59">
        <v>0</v>
      </c>
      <c r="BA482" s="59">
        <v>0</v>
      </c>
      <c r="BB482" s="59">
        <v>0</v>
      </c>
      <c r="BC482" s="59">
        <v>0</v>
      </c>
      <c r="BD482" s="59">
        <v>0</v>
      </c>
      <c r="BE482" s="59">
        <v>0</v>
      </c>
      <c r="BF482" s="59">
        <v>0</v>
      </c>
      <c r="BH482" s="59">
        <v>0</v>
      </c>
      <c r="BI482" s="59">
        <v>0</v>
      </c>
      <c r="BJ482" s="59">
        <v>0</v>
      </c>
      <c r="BK482" s="59">
        <v>0</v>
      </c>
      <c r="BL482" s="59">
        <v>0</v>
      </c>
      <c r="BM482" s="4">
        <v>3685894</v>
      </c>
      <c r="BN482" s="32">
        <f t="shared" si="216"/>
        <v>3074.1401167639701</v>
      </c>
      <c r="BO482" s="281"/>
      <c r="BP482" s="4">
        <v>572675</v>
      </c>
      <c r="BQ482" s="4">
        <v>57961436</v>
      </c>
      <c r="BR482" s="4">
        <v>62220004</v>
      </c>
      <c r="BS482" s="4">
        <v>1321.9799800000001</v>
      </c>
      <c r="BT482" s="4">
        <v>1199</v>
      </c>
      <c r="BV482" s="175">
        <f t="shared" si="243"/>
        <v>-1.1554691124565364</v>
      </c>
    </row>
    <row r="483" spans="1:74" ht="17.25" customHeight="1" x14ac:dyDescent="0.25">
      <c r="A483" s="76" t="s">
        <v>171</v>
      </c>
      <c r="B483" s="255" t="s">
        <v>173</v>
      </c>
      <c r="C483" s="76">
        <v>1</v>
      </c>
      <c r="D483" s="142">
        <v>2017</v>
      </c>
      <c r="E483" s="77">
        <v>53</v>
      </c>
      <c r="F483" s="59">
        <v>25025576</v>
      </c>
      <c r="G483" s="59">
        <v>18890824</v>
      </c>
      <c r="H483" s="179">
        <f t="shared" si="245"/>
        <v>3.0793133935976549</v>
      </c>
      <c r="I483" s="59">
        <f t="shared" si="234"/>
        <v>6134752</v>
      </c>
      <c r="J483" s="59"/>
      <c r="K483" s="59">
        <f t="shared" si="228"/>
        <v>6134752</v>
      </c>
      <c r="L483" s="164">
        <f t="shared" si="229"/>
        <v>5116.5571309424522</v>
      </c>
      <c r="M483" s="59"/>
      <c r="N483" s="59"/>
      <c r="O483" s="59">
        <v>344270</v>
      </c>
      <c r="P483" s="13">
        <f t="shared" si="230"/>
        <v>5.6117997923958461E-2</v>
      </c>
      <c r="Q483" s="59">
        <v>175</v>
      </c>
      <c r="R483" s="79">
        <f t="shared" si="231"/>
        <v>2.8526010505396142E-5</v>
      </c>
      <c r="S483" s="59">
        <f t="shared" si="238"/>
        <v>634983</v>
      </c>
      <c r="T483" s="281">
        <f t="shared" si="239"/>
        <v>529.59382819015843</v>
      </c>
      <c r="U483" s="281"/>
      <c r="V483" s="131">
        <f t="shared" si="232"/>
        <v>0.10350589559284548</v>
      </c>
      <c r="W483" s="13"/>
      <c r="X483" s="59">
        <v>0</v>
      </c>
      <c r="Y483" s="59">
        <v>0</v>
      </c>
      <c r="Z483" s="59">
        <v>0</v>
      </c>
      <c r="AA483" s="59">
        <v>607661</v>
      </c>
      <c r="AB483" s="59">
        <v>27322</v>
      </c>
      <c r="AC483" s="59">
        <v>0</v>
      </c>
      <c r="AD483" s="59">
        <v>0</v>
      </c>
      <c r="AE483" s="59">
        <v>0</v>
      </c>
      <c r="AF483" s="59">
        <v>434636</v>
      </c>
      <c r="AG483" s="59">
        <v>132282</v>
      </c>
      <c r="AH483" s="59">
        <v>4176994</v>
      </c>
      <c r="AI483" s="59">
        <v>0</v>
      </c>
      <c r="AJ483" s="59">
        <v>47375</v>
      </c>
      <c r="AK483" s="59">
        <v>2461600</v>
      </c>
      <c r="AL483" s="59">
        <v>20848580</v>
      </c>
      <c r="AM483" s="59">
        <v>0</v>
      </c>
      <c r="AN483" s="59">
        <v>0</v>
      </c>
      <c r="AO483" s="59">
        <v>0</v>
      </c>
      <c r="AP483" s="59">
        <v>0</v>
      </c>
      <c r="AQ483" s="59">
        <v>496319</v>
      </c>
      <c r="AR483" s="59">
        <v>1566856</v>
      </c>
      <c r="AS483" s="59">
        <v>16256</v>
      </c>
      <c r="AT483" s="59">
        <v>0</v>
      </c>
      <c r="AU483" s="59">
        <v>0</v>
      </c>
      <c r="AV483" s="27">
        <v>0</v>
      </c>
      <c r="AW483" s="79">
        <f t="shared" si="233"/>
        <v>0</v>
      </c>
      <c r="AX483" s="59">
        <v>0</v>
      </c>
      <c r="AY483" s="59">
        <v>0</v>
      </c>
      <c r="AZ483" s="59">
        <v>0</v>
      </c>
      <c r="BA483" s="59">
        <v>0</v>
      </c>
      <c r="BB483" s="59">
        <v>0</v>
      </c>
      <c r="BC483" s="59">
        <v>0</v>
      </c>
      <c r="BD483" s="59">
        <v>0</v>
      </c>
      <c r="BE483" s="59">
        <v>0</v>
      </c>
      <c r="BF483" s="59">
        <v>0</v>
      </c>
      <c r="BG483" s="59">
        <v>0</v>
      </c>
      <c r="BH483" s="59">
        <v>0</v>
      </c>
      <c r="BI483" s="59">
        <v>0</v>
      </c>
      <c r="BJ483" s="59">
        <v>0</v>
      </c>
      <c r="BK483" s="59">
        <v>0</v>
      </c>
      <c r="BL483" s="59">
        <v>0</v>
      </c>
      <c r="BM483" s="4">
        <v>3334504</v>
      </c>
      <c r="BN483" s="32">
        <f t="shared" si="216"/>
        <v>2781.0708924103419</v>
      </c>
      <c r="BO483" s="281"/>
      <c r="BP483" s="4">
        <v>512466</v>
      </c>
      <c r="BQ483" s="4">
        <v>35628948</v>
      </c>
      <c r="BR483" s="4">
        <v>39475920</v>
      </c>
      <c r="BS483" s="4">
        <v>1322.1800499999999</v>
      </c>
      <c r="BT483" s="4">
        <v>1199</v>
      </c>
      <c r="BV483" s="175">
        <f t="shared" si="243"/>
        <v>-1.1553934475958201</v>
      </c>
    </row>
    <row r="484" spans="1:74" ht="17.25" customHeight="1" x14ac:dyDescent="0.25">
      <c r="A484" s="76" t="s">
        <v>171</v>
      </c>
      <c r="B484" s="255" t="s">
        <v>173</v>
      </c>
      <c r="C484" s="76">
        <v>1</v>
      </c>
      <c r="D484" s="142">
        <v>2018</v>
      </c>
      <c r="E484" s="77">
        <v>53</v>
      </c>
      <c r="F484" s="59">
        <v>25462528</v>
      </c>
      <c r="G484" s="59">
        <v>19353916</v>
      </c>
      <c r="H484" s="179">
        <f t="shared" si="245"/>
        <v>3.1683000982874669</v>
      </c>
      <c r="I484" s="59">
        <f t="shared" si="234"/>
        <v>6108612</v>
      </c>
      <c r="J484" s="59"/>
      <c r="K484" s="59">
        <f t="shared" si="228"/>
        <v>6108612</v>
      </c>
      <c r="L484" s="164">
        <f t="shared" si="229"/>
        <v>5044.2708505367464</v>
      </c>
      <c r="M484" s="59"/>
      <c r="N484" s="59"/>
      <c r="O484" s="59">
        <v>-20672</v>
      </c>
      <c r="P484" s="13">
        <f t="shared" si="230"/>
        <v>-3.3840748111027513E-3</v>
      </c>
      <c r="Q484" s="59">
        <v>175</v>
      </c>
      <c r="R484" s="79">
        <f t="shared" si="231"/>
        <v>2.8648079138108624E-5</v>
      </c>
      <c r="S484" s="59">
        <f t="shared" si="238"/>
        <v>593332</v>
      </c>
      <c r="T484" s="281">
        <f t="shared" si="239"/>
        <v>489.95210569777043</v>
      </c>
      <c r="U484" s="281"/>
      <c r="V484" s="131">
        <f t="shared" si="232"/>
        <v>9.7130411949555809E-2</v>
      </c>
      <c r="W484" s="13"/>
      <c r="X484" s="59">
        <v>0</v>
      </c>
      <c r="Y484" s="59">
        <v>0</v>
      </c>
      <c r="Z484" s="59">
        <v>0</v>
      </c>
      <c r="AA484" s="59">
        <v>581352</v>
      </c>
      <c r="AB484" s="59">
        <v>11980</v>
      </c>
      <c r="AC484" s="59">
        <v>0</v>
      </c>
      <c r="AD484" s="59">
        <v>0</v>
      </c>
      <c r="AE484" s="59">
        <v>0</v>
      </c>
      <c r="AF484" s="59">
        <v>316450</v>
      </c>
      <c r="AG484" s="59">
        <v>102227</v>
      </c>
      <c r="AH484" s="59">
        <v>4681939</v>
      </c>
      <c r="AI484" s="59">
        <v>0</v>
      </c>
      <c r="AJ484" s="59">
        <v>45712</v>
      </c>
      <c r="AK484" s="59">
        <v>2925458</v>
      </c>
      <c r="AL484" s="59">
        <v>20780590</v>
      </c>
      <c r="AM484" s="59">
        <v>0</v>
      </c>
      <c r="AN484" s="59">
        <v>0</v>
      </c>
      <c r="AO484" s="59">
        <v>0</v>
      </c>
      <c r="AP484" s="59">
        <v>0</v>
      </c>
      <c r="AQ484" s="59">
        <v>491677</v>
      </c>
      <c r="AR484" s="59">
        <v>1644242</v>
      </c>
      <c r="AS484" s="59">
        <v>10012</v>
      </c>
      <c r="AT484" s="59">
        <v>0</v>
      </c>
      <c r="AU484" s="59">
        <v>0</v>
      </c>
      <c r="AV484" s="27">
        <v>0</v>
      </c>
      <c r="AW484" s="79">
        <f t="shared" si="233"/>
        <v>0</v>
      </c>
      <c r="AX484" s="59">
        <v>0</v>
      </c>
      <c r="AY484" s="59">
        <v>0</v>
      </c>
      <c r="AZ484" s="59">
        <v>0</v>
      </c>
      <c r="BA484" s="59">
        <v>0</v>
      </c>
      <c r="BB484" s="59">
        <v>0</v>
      </c>
      <c r="BC484" s="59">
        <v>0</v>
      </c>
      <c r="BD484" s="59">
        <v>0</v>
      </c>
      <c r="BE484" s="59">
        <v>0</v>
      </c>
      <c r="BF484" s="59">
        <v>0</v>
      </c>
      <c r="BG484" s="59">
        <v>0</v>
      </c>
      <c r="BH484" s="59">
        <v>0</v>
      </c>
      <c r="BI484" s="59">
        <v>0</v>
      </c>
      <c r="BJ484" s="59">
        <v>0</v>
      </c>
      <c r="BK484" s="59">
        <v>0</v>
      </c>
      <c r="BL484" s="59">
        <v>0</v>
      </c>
      <c r="BM484" s="4">
        <v>4003497</v>
      </c>
      <c r="BN484" s="32">
        <f t="shared" si="216"/>
        <v>3305.9430222956235</v>
      </c>
      <c r="BO484" s="281"/>
      <c r="BP484" s="4">
        <v>411306</v>
      </c>
      <c r="BQ484" s="4">
        <v>60713948</v>
      </c>
      <c r="BR484" s="4">
        <v>65128752</v>
      </c>
      <c r="BS484" s="4">
        <v>1322.43994</v>
      </c>
      <c r="BT484" s="4">
        <v>1211</v>
      </c>
      <c r="BV484" s="175">
        <f t="shared" si="243"/>
        <v>-1.1503158821251376</v>
      </c>
    </row>
    <row r="485" spans="1:74" s="8" customFormat="1" ht="17.25" customHeight="1" thickBot="1" x14ac:dyDescent="0.3">
      <c r="A485" s="84" t="s">
        <v>171</v>
      </c>
      <c r="B485" s="256" t="s">
        <v>173</v>
      </c>
      <c r="C485" s="84">
        <v>1</v>
      </c>
      <c r="D485" s="143">
        <v>2019</v>
      </c>
      <c r="E485" s="85">
        <v>53</v>
      </c>
      <c r="F485" s="86">
        <v>24426264</v>
      </c>
      <c r="G485" s="86">
        <v>18929546</v>
      </c>
      <c r="H485" s="189">
        <f t="shared" si="245"/>
        <v>3.443790640160183</v>
      </c>
      <c r="I485" s="86">
        <f t="shared" si="234"/>
        <v>5496718</v>
      </c>
      <c r="J485" s="282">
        <f t="shared" ref="J485" si="247">LN(I485/I461)/(2019-1995)</f>
        <v>3.8693179632961677E-2</v>
      </c>
      <c r="K485" s="86">
        <f t="shared" si="228"/>
        <v>5496718</v>
      </c>
      <c r="L485" s="191">
        <f t="shared" si="229"/>
        <v>4538.9909165978534</v>
      </c>
      <c r="M485" s="282">
        <f t="shared" ref="M485" si="248">LN(L485/L461)/(2019-1995)</f>
        <v>1.5914268944690758E-2</v>
      </c>
      <c r="N485" s="283">
        <f t="shared" ref="N485" si="249">AVERAGE(L483:L485)</f>
        <v>4899.9396326923506</v>
      </c>
      <c r="O485" s="86">
        <v>30853</v>
      </c>
      <c r="P485" s="14">
        <f t="shared" si="230"/>
        <v>5.612985785335904E-3</v>
      </c>
      <c r="Q485" s="86">
        <v>175</v>
      </c>
      <c r="R485" s="87">
        <f t="shared" si="231"/>
        <v>3.1837179931733806E-5</v>
      </c>
      <c r="S485" s="86">
        <f t="shared" si="238"/>
        <v>543256</v>
      </c>
      <c r="T485" s="285">
        <f t="shared" si="239"/>
        <v>448.60115606936415</v>
      </c>
      <c r="U485" s="285">
        <f t="shared" ref="U485" si="250">AVERAGE(T483:T485)</f>
        <v>489.38236331909769</v>
      </c>
      <c r="V485" s="170">
        <f t="shared" si="232"/>
        <v>9.8832794405679894E-2</v>
      </c>
      <c r="W485" s="14"/>
      <c r="X485" s="86">
        <v>0</v>
      </c>
      <c r="Y485" s="86">
        <v>0</v>
      </c>
      <c r="Z485" s="86">
        <v>0</v>
      </c>
      <c r="AA485" s="86">
        <v>530817</v>
      </c>
      <c r="AB485" s="86">
        <v>12439</v>
      </c>
      <c r="AC485" s="86">
        <v>0</v>
      </c>
      <c r="AD485" s="86">
        <v>0</v>
      </c>
      <c r="AE485" s="86">
        <v>0</v>
      </c>
      <c r="AF485" s="86">
        <v>397814</v>
      </c>
      <c r="AG485" s="86">
        <v>83775</v>
      </c>
      <c r="AH485" s="86">
        <v>4015845</v>
      </c>
      <c r="AI485" s="86">
        <v>0</v>
      </c>
      <c r="AJ485" s="86">
        <v>30374</v>
      </c>
      <c r="AK485" s="86">
        <v>2442957</v>
      </c>
      <c r="AL485" s="86">
        <v>20410418</v>
      </c>
      <c r="AM485" s="86">
        <v>0</v>
      </c>
      <c r="AN485" s="86">
        <v>0</v>
      </c>
      <c r="AO485" s="86">
        <v>0</v>
      </c>
      <c r="AP485" s="86">
        <v>0</v>
      </c>
      <c r="AQ485" s="86">
        <v>478400</v>
      </c>
      <c r="AR485" s="86">
        <v>1479707</v>
      </c>
      <c r="AS485" s="86">
        <v>9406</v>
      </c>
      <c r="AT485" s="86">
        <v>0</v>
      </c>
      <c r="AU485" s="86">
        <v>0</v>
      </c>
      <c r="AV485" s="28">
        <v>0</v>
      </c>
      <c r="AW485" s="87">
        <f t="shared" si="233"/>
        <v>0</v>
      </c>
      <c r="AX485" s="86">
        <v>0</v>
      </c>
      <c r="AY485" s="86">
        <v>0</v>
      </c>
      <c r="AZ485" s="86">
        <v>0</v>
      </c>
      <c r="BA485" s="86">
        <v>0</v>
      </c>
      <c r="BB485" s="86">
        <v>0</v>
      </c>
      <c r="BC485" s="86">
        <v>0</v>
      </c>
      <c r="BD485" s="86">
        <v>0</v>
      </c>
      <c r="BE485" s="86">
        <v>0</v>
      </c>
      <c r="BF485" s="86">
        <v>0</v>
      </c>
      <c r="BG485" s="86">
        <v>0</v>
      </c>
      <c r="BH485" s="86">
        <v>0</v>
      </c>
      <c r="BI485" s="86">
        <v>0</v>
      </c>
      <c r="BJ485" s="86">
        <v>0</v>
      </c>
      <c r="BK485" s="86">
        <v>0</v>
      </c>
      <c r="BL485" s="86">
        <v>0</v>
      </c>
      <c r="BM485" s="7">
        <v>3785908</v>
      </c>
      <c r="BN485" s="32">
        <f t="shared" ref="BN485:BN548" si="251">BM485/BT485</f>
        <v>3126.2658959537571</v>
      </c>
      <c r="BO485" s="239">
        <f t="shared" ref="BO485" si="252">AVERAGE(BN483:BN485)</f>
        <v>3071.0932702199075</v>
      </c>
      <c r="BP485" s="7">
        <v>442252</v>
      </c>
      <c r="BQ485" s="7">
        <v>51620048</v>
      </c>
      <c r="BR485" s="7">
        <v>55848208</v>
      </c>
      <c r="BS485" s="7">
        <v>1421.2700199999999</v>
      </c>
      <c r="BT485" s="7">
        <v>1211</v>
      </c>
      <c r="BU485" s="275">
        <f t="shared" ref="BU485" si="253">AVERAGE(BT483:BT485)</f>
        <v>1207</v>
      </c>
      <c r="BV485" s="175">
        <f t="shared" si="243"/>
        <v>-1.1142796909027783</v>
      </c>
    </row>
    <row r="486" spans="1:74" s="20" customFormat="1" ht="16.5" thickTop="1" x14ac:dyDescent="0.25">
      <c r="A486" s="88" t="s">
        <v>174</v>
      </c>
      <c r="B486" s="251"/>
      <c r="C486" s="88">
        <v>0</v>
      </c>
      <c r="D486" s="144">
        <v>1995</v>
      </c>
      <c r="E486" s="89">
        <v>62</v>
      </c>
      <c r="F486" s="90">
        <v>40130204</v>
      </c>
      <c r="G486" s="90">
        <v>11795066</v>
      </c>
      <c r="H486" s="187">
        <f t="shared" si="245"/>
        <v>0.41626993311273092</v>
      </c>
      <c r="I486" s="90">
        <f t="shared" si="234"/>
        <v>28335138</v>
      </c>
      <c r="J486" s="90"/>
      <c r="K486" s="98">
        <f t="shared" si="228"/>
        <v>28335138</v>
      </c>
      <c r="L486" s="98">
        <f t="shared" si="229"/>
        <v>2068.5602277704775</v>
      </c>
      <c r="M486" s="90"/>
      <c r="N486" s="90"/>
      <c r="O486" s="90">
        <v>2734059</v>
      </c>
      <c r="P486" s="41">
        <f t="shared" si="230"/>
        <v>9.6490054151139121E-2</v>
      </c>
      <c r="Q486" s="90">
        <v>2500</v>
      </c>
      <c r="R486" s="91">
        <f t="shared" si="231"/>
        <v>8.8229674406385458E-5</v>
      </c>
      <c r="S486" s="90">
        <f t="shared" ref="S486:S496" si="254">F486-G486-O486-Q486-AF486-AG486-AI486-AJ486-AK486-SUM(AM486:AU486)</f>
        <v>2117253</v>
      </c>
      <c r="T486" s="281">
        <f t="shared" si="239"/>
        <v>154.56657906263689</v>
      </c>
      <c r="U486" s="281"/>
      <c r="V486" s="145">
        <f t="shared" si="232"/>
        <v>7.4721817130377136E-2</v>
      </c>
      <c r="W486" s="125"/>
      <c r="X486" s="90">
        <v>0</v>
      </c>
      <c r="Y486" s="90">
        <v>0</v>
      </c>
      <c r="Z486" s="90">
        <v>0</v>
      </c>
      <c r="AA486" s="90">
        <v>0</v>
      </c>
      <c r="AB486" s="90">
        <v>0</v>
      </c>
      <c r="AC486" s="90">
        <v>0</v>
      </c>
      <c r="AD486" s="90">
        <v>0</v>
      </c>
      <c r="AE486" s="90">
        <v>0</v>
      </c>
      <c r="AF486" s="90">
        <v>5883216</v>
      </c>
      <c r="AG486" s="90">
        <v>2165506</v>
      </c>
      <c r="AH486" s="90">
        <v>13456194</v>
      </c>
      <c r="AI486" s="90">
        <v>328135</v>
      </c>
      <c r="AJ486" s="90">
        <v>940939</v>
      </c>
      <c r="AK486" s="90">
        <v>6332817</v>
      </c>
      <c r="AL486" s="90">
        <v>26674010</v>
      </c>
      <c r="AM486" s="90">
        <v>0</v>
      </c>
      <c r="AN486" s="90">
        <v>0</v>
      </c>
      <c r="AO486" s="90">
        <v>0</v>
      </c>
      <c r="AP486" s="90">
        <v>0</v>
      </c>
      <c r="AQ486" s="90">
        <v>3199375</v>
      </c>
      <c r="AR486" s="90">
        <v>4331896</v>
      </c>
      <c r="AS486" s="90">
        <v>50748</v>
      </c>
      <c r="AT486" s="90">
        <v>1602</v>
      </c>
      <c r="AU486" s="90">
        <v>247092</v>
      </c>
      <c r="AV486" s="92">
        <v>0</v>
      </c>
      <c r="AW486" s="91">
        <f t="shared" si="233"/>
        <v>0</v>
      </c>
      <c r="AX486" s="90">
        <v>0</v>
      </c>
      <c r="AY486" s="90">
        <v>0</v>
      </c>
      <c r="AZ486" s="90">
        <v>0</v>
      </c>
      <c r="BA486" s="90">
        <v>0</v>
      </c>
      <c r="BB486" s="90">
        <v>0</v>
      </c>
      <c r="BC486" s="90">
        <v>0</v>
      </c>
      <c r="BD486" s="90">
        <v>0</v>
      </c>
      <c r="BE486" s="90">
        <v>0</v>
      </c>
      <c r="BF486" s="90">
        <v>0</v>
      </c>
      <c r="BG486" s="90">
        <v>0</v>
      </c>
      <c r="BH486" s="90">
        <v>0</v>
      </c>
      <c r="BI486" s="90">
        <v>0</v>
      </c>
      <c r="BJ486" s="90">
        <v>0</v>
      </c>
      <c r="BK486" s="90">
        <v>0</v>
      </c>
      <c r="BL486" s="90">
        <v>0</v>
      </c>
      <c r="BM486" s="19">
        <v>3062139</v>
      </c>
      <c r="BN486" s="32">
        <f t="shared" si="251"/>
        <v>223.54643013578624</v>
      </c>
      <c r="BO486" s="281"/>
      <c r="BP486" s="19">
        <v>-81467688</v>
      </c>
      <c r="BQ486" s="19">
        <v>666279680</v>
      </c>
      <c r="BR486" s="19">
        <v>587874112</v>
      </c>
      <c r="BS486" s="19">
        <v>5927.8398399999996</v>
      </c>
      <c r="BT486" s="19">
        <v>13698</v>
      </c>
      <c r="BU486" s="4"/>
      <c r="BV486" s="175">
        <f t="shared" si="243"/>
        <v>0.81267650415450776</v>
      </c>
    </row>
    <row r="487" spans="1:74" s="20" customFormat="1" x14ac:dyDescent="0.25">
      <c r="A487" s="48" t="s">
        <v>174</v>
      </c>
      <c r="B487" s="252"/>
      <c r="C487" s="88">
        <v>0</v>
      </c>
      <c r="D487" s="144">
        <v>1996</v>
      </c>
      <c r="E487" s="57">
        <v>62</v>
      </c>
      <c r="F487" s="58">
        <v>39224776</v>
      </c>
      <c r="G487" s="58">
        <v>10812197</v>
      </c>
      <c r="H487" s="187">
        <f t="shared" si="245"/>
        <v>0.38054261107377829</v>
      </c>
      <c r="I487" s="58">
        <f t="shared" si="234"/>
        <v>28412579</v>
      </c>
      <c r="J487" s="58"/>
      <c r="K487" s="63">
        <f t="shared" si="228"/>
        <v>28412579</v>
      </c>
      <c r="L487" s="63">
        <f t="shared" si="229"/>
        <v>1642.9154041864231</v>
      </c>
      <c r="M487" s="58"/>
      <c r="N487" s="58"/>
      <c r="O487" s="58">
        <v>2886998</v>
      </c>
      <c r="P487" s="31">
        <f t="shared" si="230"/>
        <v>0.10160985386085508</v>
      </c>
      <c r="Q487" s="58">
        <v>16216</v>
      </c>
      <c r="R487" s="93">
        <f t="shared" si="231"/>
        <v>5.7073312493033455E-4</v>
      </c>
      <c r="S487" s="58">
        <f t="shared" si="254"/>
        <v>2203807</v>
      </c>
      <c r="T487" s="281">
        <f t="shared" si="239"/>
        <v>127.43188389036661</v>
      </c>
      <c r="U487" s="281"/>
      <c r="V487" s="39">
        <f t="shared" si="232"/>
        <v>7.7564482970729265E-2</v>
      </c>
      <c r="W487" s="54"/>
      <c r="X487" s="58">
        <v>0</v>
      </c>
      <c r="Y487" s="58">
        <v>0</v>
      </c>
      <c r="Z487" s="58">
        <v>0</v>
      </c>
      <c r="AA487" s="58">
        <v>0</v>
      </c>
      <c r="AB487" s="58">
        <v>0</v>
      </c>
      <c r="AC487" s="58">
        <v>0</v>
      </c>
      <c r="AD487" s="58">
        <v>0</v>
      </c>
      <c r="AE487" s="58">
        <v>0</v>
      </c>
      <c r="AF487" s="58">
        <v>5694069</v>
      </c>
      <c r="AG487" s="58">
        <v>1685306</v>
      </c>
      <c r="AH487" s="58">
        <v>15964838</v>
      </c>
      <c r="AI487" s="58">
        <v>326159</v>
      </c>
      <c r="AJ487" s="58">
        <v>556437</v>
      </c>
      <c r="AK487" s="58">
        <v>7323399</v>
      </c>
      <c r="AL487" s="58">
        <v>23259940</v>
      </c>
      <c r="AM487" s="58">
        <v>0</v>
      </c>
      <c r="AN487" s="58">
        <v>0</v>
      </c>
      <c r="AO487" s="58">
        <v>0</v>
      </c>
      <c r="AP487" s="58">
        <v>0</v>
      </c>
      <c r="AQ487" s="58">
        <v>1089446</v>
      </c>
      <c r="AR487" s="58">
        <v>6568005</v>
      </c>
      <c r="AS487" s="58">
        <v>45245</v>
      </c>
      <c r="AT487" s="58">
        <v>768</v>
      </c>
      <c r="AU487" s="58">
        <v>16724</v>
      </c>
      <c r="AV487" s="61">
        <v>0</v>
      </c>
      <c r="AW487" s="93">
        <f t="shared" si="233"/>
        <v>0</v>
      </c>
      <c r="AX487" s="58">
        <v>0</v>
      </c>
      <c r="AY487" s="58">
        <v>0</v>
      </c>
      <c r="AZ487" s="58">
        <v>0</v>
      </c>
      <c r="BA487" s="58">
        <v>0</v>
      </c>
      <c r="BB487" s="58">
        <v>0</v>
      </c>
      <c r="BC487" s="58">
        <v>0</v>
      </c>
      <c r="BD487" s="58">
        <v>0</v>
      </c>
      <c r="BE487" s="58">
        <v>0</v>
      </c>
      <c r="BF487" s="58">
        <v>0</v>
      </c>
      <c r="BG487" s="58">
        <v>0</v>
      </c>
      <c r="BH487" s="58">
        <v>0</v>
      </c>
      <c r="BI487" s="58">
        <v>0</v>
      </c>
      <c r="BJ487" s="58">
        <v>0</v>
      </c>
      <c r="BK487" s="58">
        <v>0</v>
      </c>
      <c r="BL487" s="58">
        <v>0</v>
      </c>
      <c r="BM487" s="19">
        <v>3103286</v>
      </c>
      <c r="BN487" s="32">
        <f t="shared" si="251"/>
        <v>179.44292818318493</v>
      </c>
      <c r="BO487" s="281"/>
      <c r="BP487" s="19">
        <v>-30748374</v>
      </c>
      <c r="BQ487" s="19">
        <v>829322432</v>
      </c>
      <c r="BR487" s="19">
        <v>801677376</v>
      </c>
      <c r="BS487" s="19">
        <v>5993.8500999999997</v>
      </c>
      <c r="BT487" s="19">
        <v>17294</v>
      </c>
      <c r="BU487" s="4"/>
      <c r="BV487" s="175">
        <f t="shared" si="243"/>
        <v>0.93476844111333879</v>
      </c>
    </row>
    <row r="488" spans="1:74" s="20" customFormat="1" x14ac:dyDescent="0.25">
      <c r="A488" s="48" t="s">
        <v>174</v>
      </c>
      <c r="B488" s="252"/>
      <c r="C488" s="88">
        <v>0</v>
      </c>
      <c r="D488" s="144">
        <v>1997</v>
      </c>
      <c r="E488" s="57">
        <v>62</v>
      </c>
      <c r="F488" s="58">
        <v>41793448</v>
      </c>
      <c r="G488" s="58">
        <v>11997460</v>
      </c>
      <c r="H488" s="187">
        <f t="shared" si="245"/>
        <v>0.40265353845625124</v>
      </c>
      <c r="I488" s="58">
        <f t="shared" si="234"/>
        <v>29795988</v>
      </c>
      <c r="J488" s="58"/>
      <c r="K488" s="63">
        <f t="shared" si="228"/>
        <v>29795988</v>
      </c>
      <c r="L488" s="63">
        <f t="shared" si="229"/>
        <v>1722.9089857754134</v>
      </c>
      <c r="M488" s="58"/>
      <c r="N488" s="58"/>
      <c r="O488" s="58">
        <v>2297788</v>
      </c>
      <c r="P488" s="31">
        <f t="shared" si="230"/>
        <v>7.7117362243534257E-2</v>
      </c>
      <c r="Q488" s="58">
        <v>1000</v>
      </c>
      <c r="R488" s="93">
        <f t="shared" si="231"/>
        <v>3.3561565402697839E-5</v>
      </c>
      <c r="S488" s="58">
        <f t="shared" si="254"/>
        <v>1823305</v>
      </c>
      <c r="T488" s="281">
        <f t="shared" si="239"/>
        <v>105.42991789059789</v>
      </c>
      <c r="U488" s="281"/>
      <c r="V488" s="39">
        <f t="shared" si="232"/>
        <v>6.1192970006565983E-2</v>
      </c>
      <c r="W488" s="54"/>
      <c r="X488" s="58">
        <v>0</v>
      </c>
      <c r="Y488" s="58">
        <v>0</v>
      </c>
      <c r="Z488" s="58">
        <v>0</v>
      </c>
      <c r="AA488" s="58">
        <v>0</v>
      </c>
      <c r="AB488" s="58">
        <v>0</v>
      </c>
      <c r="AC488" s="58">
        <v>0</v>
      </c>
      <c r="AD488" s="58">
        <v>0</v>
      </c>
      <c r="AE488" s="58">
        <v>0</v>
      </c>
      <c r="AF488" s="58">
        <v>5734813</v>
      </c>
      <c r="AG488" s="58">
        <v>1844161</v>
      </c>
      <c r="AH488" s="58">
        <v>17755530</v>
      </c>
      <c r="AI488" s="58">
        <v>392476</v>
      </c>
      <c r="AJ488" s="58">
        <v>479618</v>
      </c>
      <c r="AK488" s="58">
        <v>8920576</v>
      </c>
      <c r="AL488" s="58">
        <v>24037916</v>
      </c>
      <c r="AM488" s="58">
        <v>0</v>
      </c>
      <c r="AN488" s="58">
        <v>0</v>
      </c>
      <c r="AO488" s="58">
        <v>0</v>
      </c>
      <c r="AP488" s="58">
        <v>0</v>
      </c>
      <c r="AQ488" s="58">
        <v>1703149</v>
      </c>
      <c r="AR488" s="58">
        <v>6525665</v>
      </c>
      <c r="AS488" s="58">
        <v>32351</v>
      </c>
      <c r="AT488" s="58">
        <v>785</v>
      </c>
      <c r="AU488" s="58">
        <v>40301</v>
      </c>
      <c r="AV488" s="61">
        <v>0</v>
      </c>
      <c r="AW488" s="93">
        <f t="shared" si="233"/>
        <v>0</v>
      </c>
      <c r="AX488" s="58">
        <v>0</v>
      </c>
      <c r="AY488" s="58">
        <v>0</v>
      </c>
      <c r="AZ488" s="58">
        <v>0</v>
      </c>
      <c r="BA488" s="58">
        <v>0</v>
      </c>
      <c r="BB488" s="58">
        <v>0</v>
      </c>
      <c r="BC488" s="58">
        <v>0</v>
      </c>
      <c r="BD488" s="58">
        <v>0</v>
      </c>
      <c r="BE488" s="58">
        <v>0</v>
      </c>
      <c r="BF488" s="58">
        <v>0</v>
      </c>
      <c r="BG488" s="58">
        <v>0</v>
      </c>
      <c r="BH488" s="58">
        <v>0</v>
      </c>
      <c r="BI488" s="58">
        <v>0</v>
      </c>
      <c r="BJ488" s="58">
        <v>0</v>
      </c>
      <c r="BK488" s="58">
        <v>0</v>
      </c>
      <c r="BL488" s="58">
        <v>0</v>
      </c>
      <c r="BM488" s="19">
        <v>2946928</v>
      </c>
      <c r="BN488" s="32">
        <f t="shared" si="251"/>
        <v>170.40175783508732</v>
      </c>
      <c r="BO488" s="281"/>
      <c r="BP488" s="19">
        <v>-2355843</v>
      </c>
      <c r="BQ488" s="19">
        <v>838600512</v>
      </c>
      <c r="BR488" s="19">
        <v>839191552</v>
      </c>
      <c r="BS488" s="19">
        <v>6030.2202100000004</v>
      </c>
      <c r="BT488" s="19">
        <v>17294</v>
      </c>
      <c r="BU488" s="4"/>
      <c r="BV488" s="175">
        <f t="shared" si="243"/>
        <v>0.93779322556509692</v>
      </c>
    </row>
    <row r="489" spans="1:74" s="20" customFormat="1" x14ac:dyDescent="0.25">
      <c r="A489" s="48" t="s">
        <v>174</v>
      </c>
      <c r="B489" s="252"/>
      <c r="C489" s="88">
        <v>0</v>
      </c>
      <c r="D489" s="144">
        <v>1998</v>
      </c>
      <c r="E489" s="57">
        <v>62</v>
      </c>
      <c r="F489" s="58">
        <v>46191072</v>
      </c>
      <c r="G489" s="58">
        <v>11862159</v>
      </c>
      <c r="H489" s="187">
        <f t="shared" si="245"/>
        <v>0.34554426468440758</v>
      </c>
      <c r="I489" s="58">
        <f t="shared" si="234"/>
        <v>34328913</v>
      </c>
      <c r="J489" s="58"/>
      <c r="K489" s="63">
        <f t="shared" si="228"/>
        <v>34328913</v>
      </c>
      <c r="L489" s="63">
        <f t="shared" si="229"/>
        <v>1985.0186769978027</v>
      </c>
      <c r="M489" s="58"/>
      <c r="N489" s="58"/>
      <c r="O489" s="58">
        <v>3198982</v>
      </c>
      <c r="P489" s="31">
        <f t="shared" si="230"/>
        <v>9.3186230510706819E-2</v>
      </c>
      <c r="Q489" s="58">
        <v>2500</v>
      </c>
      <c r="R489" s="93">
        <f t="shared" si="231"/>
        <v>7.2824910010986954E-5</v>
      </c>
      <c r="S489" s="58">
        <f t="shared" si="254"/>
        <v>1863238</v>
      </c>
      <c r="T489" s="281">
        <f t="shared" si="239"/>
        <v>107.73898461894298</v>
      </c>
      <c r="U489" s="281"/>
      <c r="V489" s="39">
        <f t="shared" si="232"/>
        <v>5.4276055871620522E-2</v>
      </c>
      <c r="W489" s="54"/>
      <c r="X489" s="58">
        <v>0</v>
      </c>
      <c r="Y489" s="58">
        <v>0</v>
      </c>
      <c r="Z489" s="58">
        <v>0</v>
      </c>
      <c r="AA489" s="58">
        <v>0</v>
      </c>
      <c r="AB489" s="58">
        <v>0</v>
      </c>
      <c r="AC489" s="58">
        <v>0</v>
      </c>
      <c r="AD489" s="58">
        <v>0</v>
      </c>
      <c r="AE489" s="58">
        <v>0</v>
      </c>
      <c r="AF489" s="58">
        <v>6446486</v>
      </c>
      <c r="AG489" s="58">
        <v>1997514</v>
      </c>
      <c r="AH489" s="58">
        <v>20597794</v>
      </c>
      <c r="AI489" s="58">
        <v>855145</v>
      </c>
      <c r="AJ489" s="58">
        <v>464598</v>
      </c>
      <c r="AK489" s="58">
        <v>9940331</v>
      </c>
      <c r="AL489" s="58">
        <v>25593276</v>
      </c>
      <c r="AM489" s="58">
        <v>0</v>
      </c>
      <c r="AN489" s="58">
        <v>0</v>
      </c>
      <c r="AO489" s="58">
        <v>0</v>
      </c>
      <c r="AP489" s="58">
        <v>0</v>
      </c>
      <c r="AQ489" s="58">
        <v>1754725</v>
      </c>
      <c r="AR489" s="58">
        <v>7730980</v>
      </c>
      <c r="AS489" s="58">
        <v>20427</v>
      </c>
      <c r="AT489" s="58">
        <v>590</v>
      </c>
      <c r="AU489" s="58">
        <v>53397</v>
      </c>
      <c r="AV489" s="61">
        <v>0</v>
      </c>
      <c r="AW489" s="93">
        <f t="shared" si="233"/>
        <v>0</v>
      </c>
      <c r="AX489" s="58">
        <v>0</v>
      </c>
      <c r="AY489" s="58">
        <v>0</v>
      </c>
      <c r="AZ489" s="58">
        <v>0</v>
      </c>
      <c r="BA489" s="58">
        <v>0</v>
      </c>
      <c r="BB489" s="58">
        <v>0</v>
      </c>
      <c r="BC489" s="58">
        <v>0</v>
      </c>
      <c r="BD489" s="58">
        <v>0</v>
      </c>
      <c r="BE489" s="58">
        <v>0</v>
      </c>
      <c r="BF489" s="58">
        <v>0</v>
      </c>
      <c r="BG489" s="58">
        <v>0</v>
      </c>
      <c r="BH489" s="58">
        <v>0</v>
      </c>
      <c r="BI489" s="58">
        <v>0</v>
      </c>
      <c r="BJ489" s="58">
        <v>0</v>
      </c>
      <c r="BK489" s="58">
        <v>0</v>
      </c>
      <c r="BL489" s="58">
        <v>0</v>
      </c>
      <c r="BM489" s="19">
        <v>2436383</v>
      </c>
      <c r="BN489" s="32">
        <f t="shared" si="251"/>
        <v>140.88024748467677</v>
      </c>
      <c r="BO489" s="281"/>
      <c r="BP489" s="19">
        <v>38310592</v>
      </c>
      <c r="BQ489" s="19">
        <v>777978240</v>
      </c>
      <c r="BR489" s="19">
        <v>818725248</v>
      </c>
      <c r="BS489" s="19">
        <v>6059.5200199999999</v>
      </c>
      <c r="BT489" s="19">
        <v>17294</v>
      </c>
      <c r="BU489" s="4"/>
      <c r="BV489" s="175">
        <f t="shared" si="243"/>
        <v>0.94021675715525221</v>
      </c>
    </row>
    <row r="490" spans="1:74" s="20" customFormat="1" x14ac:dyDescent="0.25">
      <c r="A490" s="48" t="s">
        <v>174</v>
      </c>
      <c r="B490" s="252"/>
      <c r="C490" s="88">
        <v>0</v>
      </c>
      <c r="D490" s="144">
        <v>1999</v>
      </c>
      <c r="E490" s="57">
        <v>62</v>
      </c>
      <c r="F490" s="58">
        <v>47450556</v>
      </c>
      <c r="G490" s="58">
        <v>14984851</v>
      </c>
      <c r="H490" s="187">
        <f t="shared" si="245"/>
        <v>0.46155939013183295</v>
      </c>
      <c r="I490" s="58">
        <f t="shared" si="234"/>
        <v>32465705</v>
      </c>
      <c r="J490" s="58"/>
      <c r="K490" s="63">
        <f t="shared" si="228"/>
        <v>32465705</v>
      </c>
      <c r="L490" s="63">
        <f t="shared" si="229"/>
        <v>1877.2814270845379</v>
      </c>
      <c r="M490" s="58"/>
      <c r="N490" s="58"/>
      <c r="O490" s="58">
        <v>5054173</v>
      </c>
      <c r="P490" s="31">
        <f t="shared" si="230"/>
        <v>0.15567729085199289</v>
      </c>
      <c r="Q490" s="58">
        <v>0</v>
      </c>
      <c r="R490" s="93">
        <f t="shared" si="231"/>
        <v>0</v>
      </c>
      <c r="S490" s="58">
        <f t="shared" si="254"/>
        <v>1994069</v>
      </c>
      <c r="T490" s="281">
        <f t="shared" si="239"/>
        <v>115.30409390540072</v>
      </c>
      <c r="U490" s="281"/>
      <c r="V490" s="39">
        <f t="shared" si="232"/>
        <v>6.1420782330154237E-2</v>
      </c>
      <c r="W490" s="54"/>
      <c r="X490" s="58">
        <v>0</v>
      </c>
      <c r="Y490" s="58">
        <v>0</v>
      </c>
      <c r="Z490" s="58">
        <v>0</v>
      </c>
      <c r="AA490" s="58">
        <v>0</v>
      </c>
      <c r="AB490" s="58">
        <v>0</v>
      </c>
      <c r="AC490" s="58">
        <v>0</v>
      </c>
      <c r="AD490" s="58">
        <v>0</v>
      </c>
      <c r="AE490" s="58">
        <v>0</v>
      </c>
      <c r="AF490" s="58">
        <v>6160027</v>
      </c>
      <c r="AG490" s="58">
        <v>1775610</v>
      </c>
      <c r="AH490" s="58">
        <v>16700071</v>
      </c>
      <c r="AI490" s="58">
        <v>783160</v>
      </c>
      <c r="AJ490" s="58">
        <v>288484</v>
      </c>
      <c r="AK490" s="58">
        <v>9253875</v>
      </c>
      <c r="AL490" s="58">
        <v>30750484</v>
      </c>
      <c r="AM490" s="58">
        <v>0</v>
      </c>
      <c r="AN490" s="58">
        <v>0</v>
      </c>
      <c r="AO490" s="58">
        <v>0</v>
      </c>
      <c r="AP490" s="58">
        <v>0</v>
      </c>
      <c r="AQ490" s="58">
        <v>2268881</v>
      </c>
      <c r="AR490" s="58">
        <v>4810831</v>
      </c>
      <c r="AS490" s="58">
        <v>6758</v>
      </c>
      <c r="AT490" s="58">
        <v>0</v>
      </c>
      <c r="AU490" s="58">
        <v>69837</v>
      </c>
      <c r="AV490" s="61">
        <v>0</v>
      </c>
      <c r="AW490" s="93">
        <f t="shared" si="233"/>
        <v>0</v>
      </c>
      <c r="AX490" s="58">
        <v>0</v>
      </c>
      <c r="AY490" s="58">
        <v>0</v>
      </c>
      <c r="AZ490" s="58">
        <v>0</v>
      </c>
      <c r="BA490" s="58">
        <v>0</v>
      </c>
      <c r="BB490" s="58">
        <v>0</v>
      </c>
      <c r="BC490" s="58">
        <v>0</v>
      </c>
      <c r="BD490" s="58">
        <v>0</v>
      </c>
      <c r="BE490" s="58">
        <v>0</v>
      </c>
      <c r="BF490" s="58">
        <v>0</v>
      </c>
      <c r="BG490" s="58">
        <v>0</v>
      </c>
      <c r="BH490" s="58">
        <v>0</v>
      </c>
      <c r="BI490" s="58">
        <v>0</v>
      </c>
      <c r="BJ490" s="58">
        <v>0</v>
      </c>
      <c r="BK490" s="58">
        <v>0</v>
      </c>
      <c r="BL490" s="58">
        <v>0</v>
      </c>
      <c r="BM490" s="19">
        <v>2451275</v>
      </c>
      <c r="BN490" s="32">
        <f t="shared" si="251"/>
        <v>141.74135538336995</v>
      </c>
      <c r="BO490" s="281"/>
      <c r="BP490" s="19">
        <v>29936576</v>
      </c>
      <c r="BQ490" s="19">
        <v>813225856</v>
      </c>
      <c r="BR490" s="19">
        <v>845613760</v>
      </c>
      <c r="BS490" s="19">
        <v>6120.2299800000001</v>
      </c>
      <c r="BT490" s="19">
        <v>17294</v>
      </c>
      <c r="BU490" s="4"/>
      <c r="BV490" s="175">
        <f t="shared" si="243"/>
        <v>0.94520129811807529</v>
      </c>
    </row>
    <row r="491" spans="1:74" s="20" customFormat="1" x14ac:dyDescent="0.25">
      <c r="A491" s="48" t="s">
        <v>174</v>
      </c>
      <c r="B491" s="252"/>
      <c r="C491" s="88">
        <v>0</v>
      </c>
      <c r="D491" s="144">
        <v>2000</v>
      </c>
      <c r="E491" s="57">
        <v>62</v>
      </c>
      <c r="F491" s="58">
        <v>44605992</v>
      </c>
      <c r="G491" s="58">
        <v>14645349</v>
      </c>
      <c r="H491" s="187">
        <f t="shared" si="245"/>
        <v>0.48881958241016388</v>
      </c>
      <c r="I491" s="58">
        <f t="shared" si="234"/>
        <v>29960643</v>
      </c>
      <c r="J491" s="58"/>
      <c r="K491" s="63">
        <f t="shared" si="228"/>
        <v>29960643</v>
      </c>
      <c r="L491" s="63">
        <f t="shared" si="229"/>
        <v>1732.4299178905978</v>
      </c>
      <c r="M491" s="58"/>
      <c r="N491" s="58"/>
      <c r="O491" s="58">
        <v>3692500</v>
      </c>
      <c r="P491" s="31">
        <f t="shared" si="230"/>
        <v>0.12324501847306815</v>
      </c>
      <c r="Q491" s="58">
        <v>0</v>
      </c>
      <c r="R491" s="93">
        <f t="shared" si="231"/>
        <v>0</v>
      </c>
      <c r="S491" s="58">
        <f t="shared" si="254"/>
        <v>2135560</v>
      </c>
      <c r="T491" s="281">
        <f t="shared" si="239"/>
        <v>123.48560194287036</v>
      </c>
      <c r="U491" s="281"/>
      <c r="V491" s="39">
        <f t="shared" si="232"/>
        <v>7.1278844048841009E-2</v>
      </c>
      <c r="W491" s="54"/>
      <c r="X491" s="58">
        <v>0</v>
      </c>
      <c r="Y491" s="58">
        <v>0</v>
      </c>
      <c r="Z491" s="58">
        <v>0</v>
      </c>
      <c r="AA491" s="58">
        <v>0</v>
      </c>
      <c r="AB491" s="58">
        <v>0</v>
      </c>
      <c r="AC491" s="58">
        <v>0</v>
      </c>
      <c r="AD491" s="58">
        <v>0</v>
      </c>
      <c r="AE491" s="58">
        <v>0</v>
      </c>
      <c r="AF491" s="58">
        <v>5025006</v>
      </c>
      <c r="AG491" s="58">
        <v>1322231</v>
      </c>
      <c r="AH491" s="58">
        <v>16768412</v>
      </c>
      <c r="AI491" s="58">
        <v>462507</v>
      </c>
      <c r="AJ491" s="58">
        <v>293764</v>
      </c>
      <c r="AK491" s="58">
        <v>8862807</v>
      </c>
      <c r="AL491" s="58">
        <v>27837582</v>
      </c>
      <c r="AM491" s="58">
        <v>0</v>
      </c>
      <c r="AN491" s="58">
        <v>0</v>
      </c>
      <c r="AO491" s="58">
        <v>0</v>
      </c>
      <c r="AP491" s="58">
        <v>0</v>
      </c>
      <c r="AQ491" s="58">
        <v>2045401</v>
      </c>
      <c r="AR491" s="58">
        <v>6069813</v>
      </c>
      <c r="AS491" s="58">
        <v>125</v>
      </c>
      <c r="AT491" s="58">
        <v>0</v>
      </c>
      <c r="AU491" s="58">
        <v>50929</v>
      </c>
      <c r="AV491" s="61">
        <v>0</v>
      </c>
      <c r="AW491" s="93">
        <f t="shared" si="233"/>
        <v>0</v>
      </c>
      <c r="AX491" s="58">
        <v>0</v>
      </c>
      <c r="AY491" s="58">
        <v>0</v>
      </c>
      <c r="AZ491" s="58">
        <v>0</v>
      </c>
      <c r="BA491" s="58">
        <v>0</v>
      </c>
      <c r="BB491" s="58">
        <v>0</v>
      </c>
      <c r="BC491" s="58">
        <v>0</v>
      </c>
      <c r="BD491" s="58">
        <v>0</v>
      </c>
      <c r="BE491" s="58">
        <v>0</v>
      </c>
      <c r="BF491" s="58">
        <v>0</v>
      </c>
      <c r="BG491" s="58">
        <v>0</v>
      </c>
      <c r="BH491" s="58">
        <v>0</v>
      </c>
      <c r="BI491" s="58">
        <v>0</v>
      </c>
      <c r="BJ491" s="58">
        <v>0</v>
      </c>
      <c r="BK491" s="58">
        <v>0</v>
      </c>
      <c r="BL491" s="58">
        <v>0</v>
      </c>
      <c r="BM491" s="19">
        <v>2674995</v>
      </c>
      <c r="BN491" s="32">
        <f t="shared" si="251"/>
        <v>154.67763386145484</v>
      </c>
      <c r="BO491" s="281"/>
      <c r="BP491" s="19">
        <v>-539324800</v>
      </c>
      <c r="BQ491" s="19">
        <v>884632448</v>
      </c>
      <c r="BR491" s="19">
        <v>347982624</v>
      </c>
      <c r="BS491" s="19">
        <v>6142.4599600000001</v>
      </c>
      <c r="BT491" s="19">
        <v>17294</v>
      </c>
      <c r="BU491" s="4"/>
      <c r="BV491" s="175">
        <f t="shared" si="243"/>
        <v>0.94701411443001393</v>
      </c>
    </row>
    <row r="492" spans="1:74" s="20" customFormat="1" x14ac:dyDescent="0.25">
      <c r="A492" s="48" t="s">
        <v>174</v>
      </c>
      <c r="B492" s="252"/>
      <c r="C492" s="88">
        <v>0</v>
      </c>
      <c r="D492" s="144">
        <v>2001</v>
      </c>
      <c r="E492" s="57">
        <v>62</v>
      </c>
      <c r="F492" s="58">
        <v>43471904</v>
      </c>
      <c r="G492" s="58">
        <v>13783837</v>
      </c>
      <c r="H492" s="187">
        <f t="shared" si="245"/>
        <v>0.46428879994106725</v>
      </c>
      <c r="I492" s="58">
        <f t="shared" si="234"/>
        <v>29688067</v>
      </c>
      <c r="J492" s="58"/>
      <c r="K492" s="63">
        <f t="shared" si="228"/>
        <v>29688067</v>
      </c>
      <c r="L492" s="63">
        <f t="shared" si="229"/>
        <v>1631.3021045112368</v>
      </c>
      <c r="M492" s="58"/>
      <c r="N492" s="58"/>
      <c r="O492" s="58">
        <v>2787198</v>
      </c>
      <c r="P492" s="31">
        <f t="shared" si="230"/>
        <v>9.3882771148421348E-2</v>
      </c>
      <c r="Q492" s="58">
        <v>0</v>
      </c>
      <c r="R492" s="93">
        <f t="shared" si="231"/>
        <v>0</v>
      </c>
      <c r="S492" s="58">
        <f t="shared" si="254"/>
        <v>2412499</v>
      </c>
      <c r="T492" s="281">
        <f t="shared" si="239"/>
        <v>132.56217374581021</v>
      </c>
      <c r="U492" s="281"/>
      <c r="V492" s="39">
        <f t="shared" si="232"/>
        <v>8.1261572200035798E-2</v>
      </c>
      <c r="W492" s="54"/>
      <c r="X492" s="58">
        <v>0</v>
      </c>
      <c r="Y492" s="58">
        <v>0</v>
      </c>
      <c r="Z492" s="58">
        <v>0</v>
      </c>
      <c r="AA492" s="58">
        <v>0</v>
      </c>
      <c r="AB492" s="58">
        <v>0</v>
      </c>
      <c r="AC492" s="58">
        <v>0</v>
      </c>
      <c r="AD492" s="58">
        <v>0</v>
      </c>
      <c r="AE492" s="58">
        <v>0</v>
      </c>
      <c r="AF492" s="58">
        <v>4983207</v>
      </c>
      <c r="AG492" s="58">
        <v>1290259</v>
      </c>
      <c r="AH492" s="58">
        <v>17614194</v>
      </c>
      <c r="AI492" s="58">
        <v>472902</v>
      </c>
      <c r="AJ492" s="58">
        <v>247993</v>
      </c>
      <c r="AK492" s="58">
        <v>8720916</v>
      </c>
      <c r="AL492" s="58">
        <v>25857710</v>
      </c>
      <c r="AM492" s="58">
        <v>0</v>
      </c>
      <c r="AN492" s="58">
        <v>0</v>
      </c>
      <c r="AO492" s="58">
        <v>0</v>
      </c>
      <c r="AP492" s="58">
        <v>0</v>
      </c>
      <c r="AQ492" s="58">
        <v>1642976</v>
      </c>
      <c r="AR492" s="58">
        <v>7176683</v>
      </c>
      <c r="AS492" s="58">
        <v>0</v>
      </c>
      <c r="AT492" s="58">
        <v>0</v>
      </c>
      <c r="AU492" s="58">
        <v>-46566</v>
      </c>
      <c r="AV492" s="61">
        <v>0</v>
      </c>
      <c r="AW492" s="93">
        <f t="shared" si="233"/>
        <v>0</v>
      </c>
      <c r="AX492" s="58">
        <v>0</v>
      </c>
      <c r="AY492" s="58">
        <v>0</v>
      </c>
      <c r="AZ492" s="58">
        <v>0</v>
      </c>
      <c r="BA492" s="58">
        <v>0</v>
      </c>
      <c r="BB492" s="58">
        <v>0</v>
      </c>
      <c r="BC492" s="58">
        <v>0</v>
      </c>
      <c r="BD492" s="58">
        <v>0</v>
      </c>
      <c r="BE492" s="58">
        <v>0</v>
      </c>
      <c r="BF492" s="58">
        <v>0</v>
      </c>
      <c r="BG492" s="58">
        <v>0</v>
      </c>
      <c r="BH492" s="58">
        <v>0</v>
      </c>
      <c r="BI492" s="58">
        <v>0</v>
      </c>
      <c r="BJ492" s="58">
        <v>0</v>
      </c>
      <c r="BK492" s="58">
        <v>0</v>
      </c>
      <c r="BL492" s="58">
        <v>0</v>
      </c>
      <c r="BM492" s="19">
        <v>3047005</v>
      </c>
      <c r="BN492" s="32">
        <f t="shared" si="251"/>
        <v>167.42705643167207</v>
      </c>
      <c r="BO492" s="281"/>
      <c r="BP492" s="19">
        <v>338971904</v>
      </c>
      <c r="BQ492" s="19">
        <v>907910016</v>
      </c>
      <c r="BR492" s="19">
        <v>1249928960</v>
      </c>
      <c r="BS492" s="19">
        <v>6304.7099600000001</v>
      </c>
      <c r="BT492" s="19">
        <v>18199</v>
      </c>
      <c r="BU492" s="4"/>
      <c r="BV492" s="175">
        <f t="shared" si="243"/>
        <v>0.9855534578696804</v>
      </c>
    </row>
    <row r="493" spans="1:74" s="20" customFormat="1" x14ac:dyDescent="0.25">
      <c r="A493" s="48" t="s">
        <v>174</v>
      </c>
      <c r="B493" s="252"/>
      <c r="C493" s="88">
        <v>0</v>
      </c>
      <c r="D493" s="144">
        <v>2002</v>
      </c>
      <c r="E493" s="57">
        <v>62</v>
      </c>
      <c r="F493" s="58">
        <v>49687448</v>
      </c>
      <c r="G493" s="58">
        <v>17672796</v>
      </c>
      <c r="H493" s="187">
        <f t="shared" si="245"/>
        <v>0.55202211787277899</v>
      </c>
      <c r="I493" s="58">
        <f t="shared" si="234"/>
        <v>32014652</v>
      </c>
      <c r="J493" s="58"/>
      <c r="K493" s="63">
        <f t="shared" si="228"/>
        <v>32014652</v>
      </c>
      <c r="L493" s="63">
        <f t="shared" si="229"/>
        <v>1759.1434694213967</v>
      </c>
      <c r="M493" s="58"/>
      <c r="N493" s="58"/>
      <c r="O493" s="58">
        <v>3500303</v>
      </c>
      <c r="P493" s="31">
        <f t="shared" si="230"/>
        <v>0.10933440725827662</v>
      </c>
      <c r="Q493" s="58">
        <v>0</v>
      </c>
      <c r="R493" s="93">
        <f t="shared" si="231"/>
        <v>0</v>
      </c>
      <c r="S493" s="58">
        <f t="shared" si="254"/>
        <v>2357553</v>
      </c>
      <c r="T493" s="281">
        <f t="shared" si="239"/>
        <v>129.54299686795977</v>
      </c>
      <c r="U493" s="281"/>
      <c r="V493" s="39">
        <f t="shared" si="232"/>
        <v>7.363981342043012E-2</v>
      </c>
      <c r="W493" s="54"/>
      <c r="X493" s="58">
        <v>0</v>
      </c>
      <c r="Y493" s="58">
        <v>0</v>
      </c>
      <c r="Z493" s="58">
        <v>0</v>
      </c>
      <c r="AA493" s="58">
        <v>0</v>
      </c>
      <c r="AB493" s="58">
        <v>0</v>
      </c>
      <c r="AC493" s="58">
        <v>0</v>
      </c>
      <c r="AD493" s="58">
        <v>0</v>
      </c>
      <c r="AE493" s="58">
        <v>0</v>
      </c>
      <c r="AF493" s="58">
        <v>4880915</v>
      </c>
      <c r="AG493" s="58">
        <v>1055148</v>
      </c>
      <c r="AH493" s="58">
        <v>18423372</v>
      </c>
      <c r="AI493" s="58">
        <v>452494</v>
      </c>
      <c r="AJ493" s="58">
        <v>628322</v>
      </c>
      <c r="AK493" s="58">
        <v>10353766</v>
      </c>
      <c r="AL493" s="58">
        <v>31264076</v>
      </c>
      <c r="AM493" s="58">
        <v>0</v>
      </c>
      <c r="AN493" s="58">
        <v>0</v>
      </c>
      <c r="AO493" s="58">
        <v>0</v>
      </c>
      <c r="AP493" s="58">
        <v>0</v>
      </c>
      <c r="AQ493" s="58">
        <v>2224186</v>
      </c>
      <c r="AR493" s="58">
        <v>6549332</v>
      </c>
      <c r="AS493" s="58">
        <v>0</v>
      </c>
      <c r="AT493" s="58">
        <v>0</v>
      </c>
      <c r="AU493" s="58">
        <v>12633</v>
      </c>
      <c r="AV493" s="61">
        <v>0</v>
      </c>
      <c r="AW493" s="93">
        <f t="shared" si="233"/>
        <v>0</v>
      </c>
      <c r="AX493" s="58">
        <v>0</v>
      </c>
      <c r="AY493" s="58">
        <v>0</v>
      </c>
      <c r="AZ493" s="58">
        <v>0</v>
      </c>
      <c r="BA493" s="58">
        <v>0</v>
      </c>
      <c r="BB493" s="58">
        <v>0</v>
      </c>
      <c r="BC493" s="58">
        <v>0</v>
      </c>
      <c r="BD493" s="58">
        <v>0</v>
      </c>
      <c r="BE493" s="58">
        <v>0</v>
      </c>
      <c r="BF493" s="58">
        <v>0</v>
      </c>
      <c r="BG493" s="58">
        <v>0</v>
      </c>
      <c r="BH493" s="58">
        <v>0</v>
      </c>
      <c r="BI493" s="58">
        <v>0</v>
      </c>
      <c r="BJ493" s="58">
        <v>0</v>
      </c>
      <c r="BK493" s="58">
        <v>0</v>
      </c>
      <c r="BL493" s="58">
        <v>0</v>
      </c>
      <c r="BM493" s="19">
        <v>2949727</v>
      </c>
      <c r="BN493" s="32">
        <f t="shared" si="251"/>
        <v>162.08181768229022</v>
      </c>
      <c r="BO493" s="281"/>
      <c r="BP493" s="19">
        <v>174860480</v>
      </c>
      <c r="BQ493" s="19">
        <v>1007675072</v>
      </c>
      <c r="BR493" s="19">
        <v>1185485312</v>
      </c>
      <c r="BS493" s="19">
        <v>6332.6000999999997</v>
      </c>
      <c r="BT493" s="19">
        <v>18199</v>
      </c>
      <c r="BU493" s="4"/>
      <c r="BV493" s="175">
        <f t="shared" si="243"/>
        <v>0.98776042953922794</v>
      </c>
    </row>
    <row r="494" spans="1:74" s="20" customFormat="1" x14ac:dyDescent="0.25">
      <c r="A494" s="48" t="s">
        <v>174</v>
      </c>
      <c r="B494" s="252"/>
      <c r="C494" s="88">
        <v>0</v>
      </c>
      <c r="D494" s="144">
        <v>2003</v>
      </c>
      <c r="E494" s="57">
        <v>62</v>
      </c>
      <c r="F494" s="58">
        <v>54075472</v>
      </c>
      <c r="G494" s="58">
        <v>24396256</v>
      </c>
      <c r="H494" s="187">
        <f t="shared" si="245"/>
        <v>0.82199799347799485</v>
      </c>
      <c r="I494" s="58">
        <f t="shared" si="234"/>
        <v>29679216</v>
      </c>
      <c r="J494" s="58"/>
      <c r="K494" s="63">
        <f t="shared" si="228"/>
        <v>29679216</v>
      </c>
      <c r="L494" s="63">
        <f t="shared" si="229"/>
        <v>1469.9958395245171</v>
      </c>
      <c r="M494" s="58"/>
      <c r="N494" s="58"/>
      <c r="O494" s="58">
        <v>3813811</v>
      </c>
      <c r="P494" s="31">
        <f t="shared" si="230"/>
        <v>0.12850106957003177</v>
      </c>
      <c r="Q494" s="58">
        <v>0</v>
      </c>
      <c r="R494" s="93">
        <f t="shared" si="231"/>
        <v>0</v>
      </c>
      <c r="S494" s="58">
        <f t="shared" si="254"/>
        <v>2298319</v>
      </c>
      <c r="T494" s="281">
        <f t="shared" si="239"/>
        <v>113.83452204061416</v>
      </c>
      <c r="U494" s="281"/>
      <c r="V494" s="39">
        <f t="shared" si="232"/>
        <v>7.7438669538979737E-2</v>
      </c>
      <c r="W494" s="54"/>
      <c r="X494" s="58">
        <v>0</v>
      </c>
      <c r="Y494" s="58">
        <v>0</v>
      </c>
      <c r="Z494" s="58">
        <v>0</v>
      </c>
      <c r="AA494" s="58">
        <v>0</v>
      </c>
      <c r="AB494" s="58">
        <v>0</v>
      </c>
      <c r="AC494" s="58">
        <v>0</v>
      </c>
      <c r="AD494" s="58">
        <v>0</v>
      </c>
      <c r="AE494" s="58">
        <v>0</v>
      </c>
      <c r="AF494" s="58">
        <v>5323629</v>
      </c>
      <c r="AG494" s="58">
        <v>1225184</v>
      </c>
      <c r="AH494" s="58">
        <v>16354517</v>
      </c>
      <c r="AI494" s="58">
        <v>429656</v>
      </c>
      <c r="AJ494" s="58">
        <v>300982</v>
      </c>
      <c r="AK494" s="58">
        <v>9325811</v>
      </c>
      <c r="AL494" s="58">
        <v>37720956</v>
      </c>
      <c r="AM494" s="58">
        <v>0</v>
      </c>
      <c r="AN494" s="58">
        <v>0</v>
      </c>
      <c r="AO494" s="58">
        <v>0</v>
      </c>
      <c r="AP494" s="58">
        <v>0</v>
      </c>
      <c r="AQ494" s="58">
        <v>1587958</v>
      </c>
      <c r="AR494" s="58">
        <v>5373848</v>
      </c>
      <c r="AS494" s="58">
        <v>0</v>
      </c>
      <c r="AT494" s="58">
        <v>0</v>
      </c>
      <c r="AU494" s="58">
        <v>18</v>
      </c>
      <c r="AV494" s="61">
        <v>0</v>
      </c>
      <c r="AW494" s="93">
        <f t="shared" si="233"/>
        <v>0</v>
      </c>
      <c r="AX494" s="58">
        <v>0</v>
      </c>
      <c r="AY494" s="58">
        <v>0</v>
      </c>
      <c r="AZ494" s="58">
        <v>0</v>
      </c>
      <c r="BA494" s="58">
        <v>0</v>
      </c>
      <c r="BB494" s="58">
        <v>0</v>
      </c>
      <c r="BC494" s="58">
        <v>0</v>
      </c>
      <c r="BD494" s="58">
        <v>0</v>
      </c>
      <c r="BE494" s="58">
        <v>0</v>
      </c>
      <c r="BF494" s="58">
        <v>0</v>
      </c>
      <c r="BG494" s="58">
        <v>0</v>
      </c>
      <c r="BH494" s="58">
        <v>0</v>
      </c>
      <c r="BI494" s="58">
        <v>0</v>
      </c>
      <c r="BJ494" s="58">
        <v>0</v>
      </c>
      <c r="BK494" s="58">
        <v>0</v>
      </c>
      <c r="BL494" s="58">
        <v>0</v>
      </c>
      <c r="BM494" s="19">
        <v>2765250</v>
      </c>
      <c r="BN494" s="32">
        <f t="shared" si="251"/>
        <v>136.96136701337295</v>
      </c>
      <c r="BO494" s="281"/>
      <c r="BP494" s="19">
        <v>-213969568</v>
      </c>
      <c r="BQ494" s="19">
        <v>1153527424</v>
      </c>
      <c r="BR494" s="19">
        <v>942323072</v>
      </c>
      <c r="BS494" s="19">
        <v>6380</v>
      </c>
      <c r="BT494" s="19">
        <v>20190</v>
      </c>
      <c r="BU494" s="4"/>
      <c r="BV494" s="175">
        <f t="shared" si="243"/>
        <v>1.0433994155649005</v>
      </c>
    </row>
    <row r="495" spans="1:74" s="20" customFormat="1" x14ac:dyDescent="0.25">
      <c r="A495" s="48" t="s">
        <v>174</v>
      </c>
      <c r="B495" s="252"/>
      <c r="C495" s="88">
        <v>0</v>
      </c>
      <c r="D495" s="144">
        <v>2004</v>
      </c>
      <c r="E495" s="57">
        <v>62</v>
      </c>
      <c r="F495" s="58">
        <v>55371860</v>
      </c>
      <c r="G495" s="58">
        <v>21389212</v>
      </c>
      <c r="H495" s="187">
        <f t="shared" si="245"/>
        <v>0.62941569473926806</v>
      </c>
      <c r="I495" s="58">
        <f t="shared" si="234"/>
        <v>33982648</v>
      </c>
      <c r="J495" s="58"/>
      <c r="K495" s="63">
        <f t="shared" si="228"/>
        <v>33982648</v>
      </c>
      <c r="L495" s="63">
        <f t="shared" si="229"/>
        <v>1683.1425458147598</v>
      </c>
      <c r="M495" s="58"/>
      <c r="N495" s="58"/>
      <c r="O495" s="58">
        <v>3530590</v>
      </c>
      <c r="P495" s="31">
        <f t="shared" si="230"/>
        <v>0.10389390491288378</v>
      </c>
      <c r="Q495" s="58">
        <v>0</v>
      </c>
      <c r="R495" s="93">
        <f t="shared" si="231"/>
        <v>0</v>
      </c>
      <c r="S495" s="58">
        <f t="shared" si="254"/>
        <v>2404311</v>
      </c>
      <c r="T495" s="281">
        <f t="shared" si="239"/>
        <v>119.08424962852898</v>
      </c>
      <c r="U495" s="281"/>
      <c r="V495" s="39">
        <f t="shared" si="232"/>
        <v>7.0751137462860464E-2</v>
      </c>
      <c r="W495" s="54"/>
      <c r="X495" s="58">
        <v>0</v>
      </c>
      <c r="Y495" s="58">
        <v>0</v>
      </c>
      <c r="Z495" s="58">
        <v>0</v>
      </c>
      <c r="AA495" s="58">
        <v>0</v>
      </c>
      <c r="AB495" s="58">
        <v>0</v>
      </c>
      <c r="AC495" s="58">
        <v>0</v>
      </c>
      <c r="AD495" s="58">
        <v>0</v>
      </c>
      <c r="AE495" s="58">
        <v>0</v>
      </c>
      <c r="AF495" s="58">
        <v>4846867</v>
      </c>
      <c r="AG495" s="58">
        <v>1022369</v>
      </c>
      <c r="AH495" s="58">
        <v>17542204</v>
      </c>
      <c r="AI495" s="58">
        <v>470501</v>
      </c>
      <c r="AJ495" s="58">
        <v>282721</v>
      </c>
      <c r="AK495" s="58">
        <v>9369043</v>
      </c>
      <c r="AL495" s="58">
        <v>37829656</v>
      </c>
      <c r="AM495" s="58">
        <v>0</v>
      </c>
      <c r="AN495" s="58">
        <v>0</v>
      </c>
      <c r="AO495" s="58">
        <v>0</v>
      </c>
      <c r="AP495" s="58">
        <v>0</v>
      </c>
      <c r="AQ495" s="58">
        <v>5375954</v>
      </c>
      <c r="AR495" s="58">
        <v>6665050</v>
      </c>
      <c r="AS495" s="58">
        <v>0</v>
      </c>
      <c r="AT495" s="58">
        <v>0</v>
      </c>
      <c r="AU495" s="58">
        <v>15242</v>
      </c>
      <c r="AV495" s="61">
        <v>0</v>
      </c>
      <c r="AW495" s="93">
        <f t="shared" si="233"/>
        <v>0</v>
      </c>
      <c r="AX495" s="58">
        <v>0</v>
      </c>
      <c r="AY495" s="58">
        <v>0</v>
      </c>
      <c r="AZ495" s="58">
        <v>0</v>
      </c>
      <c r="BA495" s="58">
        <v>0</v>
      </c>
      <c r="BB495" s="58">
        <v>0</v>
      </c>
      <c r="BC495" s="58">
        <v>0</v>
      </c>
      <c r="BD495" s="58">
        <v>0</v>
      </c>
      <c r="BE495" s="58">
        <v>0</v>
      </c>
      <c r="BF495" s="58">
        <v>0</v>
      </c>
      <c r="BG495" s="58">
        <v>0</v>
      </c>
      <c r="BH495" s="58">
        <v>0</v>
      </c>
      <c r="BI495" s="58">
        <v>0</v>
      </c>
      <c r="BJ495" s="58">
        <v>0</v>
      </c>
      <c r="BK495" s="58">
        <v>0</v>
      </c>
      <c r="BL495" s="58">
        <v>0</v>
      </c>
      <c r="BM495" s="19">
        <v>3191728</v>
      </c>
      <c r="BN495" s="32">
        <f t="shared" si="251"/>
        <v>158.08459633481922</v>
      </c>
      <c r="BO495" s="281"/>
      <c r="BP495" s="19">
        <v>120034320</v>
      </c>
      <c r="BQ495" s="19">
        <v>1125628800</v>
      </c>
      <c r="BR495" s="19">
        <v>1248854784</v>
      </c>
      <c r="BS495" s="19">
        <v>6410.8500999999997</v>
      </c>
      <c r="BT495" s="19">
        <v>20190</v>
      </c>
      <c r="BU495" s="4"/>
      <c r="BV495" s="175">
        <f t="shared" si="243"/>
        <v>1.0458113084085712</v>
      </c>
    </row>
    <row r="496" spans="1:74" s="20" customFormat="1" x14ac:dyDescent="0.25">
      <c r="A496" s="48" t="s">
        <v>174</v>
      </c>
      <c r="B496" s="252"/>
      <c r="C496" s="88">
        <v>0</v>
      </c>
      <c r="D496" s="144">
        <v>2005</v>
      </c>
      <c r="E496" s="57">
        <v>62</v>
      </c>
      <c r="F496" s="58">
        <v>56787228</v>
      </c>
      <c r="G496" s="58">
        <v>20709414</v>
      </c>
      <c r="H496" s="187">
        <f t="shared" si="245"/>
        <v>0.57402075413992659</v>
      </c>
      <c r="I496" s="58">
        <f t="shared" si="234"/>
        <v>36077814</v>
      </c>
      <c r="J496" s="58"/>
      <c r="K496" s="63">
        <f t="shared" si="228"/>
        <v>36077814</v>
      </c>
      <c r="L496" s="63">
        <f t="shared" si="229"/>
        <v>1786.9150074294205</v>
      </c>
      <c r="M496" s="58"/>
      <c r="N496" s="58"/>
      <c r="O496" s="58">
        <v>3387082</v>
      </c>
      <c r="P496" s="31">
        <f t="shared" si="230"/>
        <v>9.3882683690314495E-2</v>
      </c>
      <c r="Q496" s="58">
        <v>0</v>
      </c>
      <c r="R496" s="93">
        <f t="shared" si="231"/>
        <v>0</v>
      </c>
      <c r="S496" s="58">
        <f t="shared" si="254"/>
        <v>2592320</v>
      </c>
      <c r="T496" s="281">
        <f t="shared" si="239"/>
        <v>128.39623576027736</v>
      </c>
      <c r="U496" s="281"/>
      <c r="V496" s="39">
        <f t="shared" si="232"/>
        <v>7.1853577381379041E-2</v>
      </c>
      <c r="W496" s="54"/>
      <c r="X496" s="58">
        <v>0</v>
      </c>
      <c r="Y496" s="58">
        <v>0</v>
      </c>
      <c r="Z496" s="58">
        <v>0</v>
      </c>
      <c r="AA496" s="58">
        <v>0</v>
      </c>
      <c r="AB496" s="58">
        <v>0</v>
      </c>
      <c r="AC496" s="58">
        <v>0</v>
      </c>
      <c r="AD496" s="58">
        <v>0</v>
      </c>
      <c r="AE496" s="58">
        <v>0</v>
      </c>
      <c r="AF496" s="58">
        <v>4994554</v>
      </c>
      <c r="AG496" s="58">
        <v>1166050</v>
      </c>
      <c r="AH496" s="58">
        <v>17695424</v>
      </c>
      <c r="AI496" s="58">
        <v>487850</v>
      </c>
      <c r="AJ496" s="58">
        <v>304757</v>
      </c>
      <c r="AK496" s="58">
        <v>9510123</v>
      </c>
      <c r="AL496" s="58">
        <v>39091804</v>
      </c>
      <c r="AM496" s="58">
        <v>0</v>
      </c>
      <c r="AN496" s="58">
        <v>0</v>
      </c>
      <c r="AO496" s="58">
        <v>0</v>
      </c>
      <c r="AP496" s="58">
        <v>0</v>
      </c>
      <c r="AQ496" s="58">
        <v>7103677</v>
      </c>
      <c r="AR496" s="58">
        <v>6531401</v>
      </c>
      <c r="AS496" s="58">
        <v>0</v>
      </c>
      <c r="AT496" s="58">
        <v>0</v>
      </c>
      <c r="AU496" s="58">
        <v>0</v>
      </c>
      <c r="AV496" s="61">
        <v>0</v>
      </c>
      <c r="AW496" s="93">
        <f t="shared" si="233"/>
        <v>0</v>
      </c>
      <c r="AX496" s="58">
        <v>0</v>
      </c>
      <c r="AY496" s="58">
        <v>0</v>
      </c>
      <c r="AZ496" s="58">
        <v>0</v>
      </c>
      <c r="BA496" s="58">
        <v>0</v>
      </c>
      <c r="BB496" s="58">
        <v>0</v>
      </c>
      <c r="BC496" s="58">
        <v>0</v>
      </c>
      <c r="BD496" s="58">
        <v>0</v>
      </c>
      <c r="BE496" s="58">
        <v>0</v>
      </c>
      <c r="BF496" s="58">
        <v>0</v>
      </c>
      <c r="BG496" s="58">
        <v>0</v>
      </c>
      <c r="BH496" s="58">
        <v>0</v>
      </c>
      <c r="BI496" s="58">
        <v>0</v>
      </c>
      <c r="BJ496" s="58">
        <v>0</v>
      </c>
      <c r="BK496" s="58">
        <v>0</v>
      </c>
      <c r="BL496" s="58">
        <v>0</v>
      </c>
      <c r="BM496" s="19">
        <v>3588557</v>
      </c>
      <c r="BN496" s="32">
        <f t="shared" si="251"/>
        <v>177.73932639920753</v>
      </c>
      <c r="BO496" s="281"/>
      <c r="BP496" s="19">
        <v>-867091392</v>
      </c>
      <c r="BQ496" s="19">
        <v>1179924864</v>
      </c>
      <c r="BR496" s="19">
        <v>316422016</v>
      </c>
      <c r="BS496" s="19">
        <v>6469.9399400000002</v>
      </c>
      <c r="BT496" s="19">
        <v>20190</v>
      </c>
      <c r="BU496" s="4"/>
      <c r="BV496" s="175">
        <f t="shared" si="243"/>
        <v>1.0503987796994654</v>
      </c>
    </row>
    <row r="497" spans="1:74" s="20" customFormat="1" ht="17.25" customHeight="1" x14ac:dyDescent="0.25">
      <c r="A497" s="100" t="s">
        <v>174</v>
      </c>
      <c r="B497" s="258"/>
      <c r="C497" s="88">
        <v>0</v>
      </c>
      <c r="D497" s="146">
        <v>2006</v>
      </c>
      <c r="E497" s="62">
        <v>62</v>
      </c>
      <c r="F497" s="63">
        <v>65337320</v>
      </c>
      <c r="G497" s="63">
        <v>23970268</v>
      </c>
      <c r="H497" s="187">
        <f t="shared" ref="H497:H521" si="255">G497/I497</f>
        <v>0.57945313579512503</v>
      </c>
      <c r="I497" s="63">
        <f t="shared" si="234"/>
        <v>41367052</v>
      </c>
      <c r="J497" s="58"/>
      <c r="K497" s="63">
        <f t="shared" si="228"/>
        <v>41367052</v>
      </c>
      <c r="L497" s="63">
        <f t="shared" si="229"/>
        <v>2048.8881624566616</v>
      </c>
      <c r="M497" s="58"/>
      <c r="N497" s="58"/>
      <c r="O497" s="63">
        <v>2128167</v>
      </c>
      <c r="P497" s="29">
        <f t="shared" si="230"/>
        <v>5.1445943017646024E-2</v>
      </c>
      <c r="Q497" s="63">
        <v>0</v>
      </c>
      <c r="R497" s="94">
        <f t="shared" si="231"/>
        <v>0</v>
      </c>
      <c r="S497" s="58">
        <f t="shared" ref="S497:S505" si="256">SUM(W497:AE497)</f>
        <v>3768505</v>
      </c>
      <c r="T497" s="281">
        <f t="shared" si="239"/>
        <v>186.65205547300644</v>
      </c>
      <c r="U497" s="281"/>
      <c r="V497" s="39">
        <f t="shared" si="232"/>
        <v>9.1099191694878331E-2</v>
      </c>
      <c r="W497" s="127">
        <v>592498</v>
      </c>
      <c r="X497" s="127">
        <v>334437</v>
      </c>
      <c r="Y497" s="127">
        <v>1668602</v>
      </c>
      <c r="Z497" s="127">
        <v>385106</v>
      </c>
      <c r="AA497" s="19"/>
      <c r="AB497" s="127">
        <v>748472</v>
      </c>
      <c r="AC497" s="127">
        <v>15756</v>
      </c>
      <c r="AD497" s="127">
        <v>23634</v>
      </c>
      <c r="AE497" s="19"/>
      <c r="AF497" s="63">
        <v>4075780</v>
      </c>
      <c r="AG497" s="63">
        <v>1292481</v>
      </c>
      <c r="AH497" s="63">
        <v>24185508</v>
      </c>
      <c r="AI497" s="63">
        <v>1913505</v>
      </c>
      <c r="AJ497" s="63">
        <v>309338</v>
      </c>
      <c r="AK497" s="63">
        <v>12664803</v>
      </c>
      <c r="AL497" s="63">
        <v>41151812</v>
      </c>
      <c r="AM497" s="63">
        <v>21947</v>
      </c>
      <c r="AN497" s="63">
        <v>1544784</v>
      </c>
      <c r="AO497" s="63">
        <v>558354</v>
      </c>
      <c r="AP497" s="63"/>
      <c r="AQ497" s="63">
        <v>6899756</v>
      </c>
      <c r="AR497" s="63">
        <v>6189167</v>
      </c>
      <c r="AS497" s="63">
        <v>468</v>
      </c>
      <c r="AT497" s="63">
        <v>0</v>
      </c>
      <c r="AU497" s="63">
        <v>0</v>
      </c>
      <c r="AV497" s="27">
        <v>0</v>
      </c>
      <c r="AW497" s="94">
        <f t="shared" si="233"/>
        <v>0</v>
      </c>
      <c r="AX497" s="63">
        <v>0</v>
      </c>
      <c r="AY497" s="63">
        <v>0</v>
      </c>
      <c r="AZ497" s="63">
        <v>0</v>
      </c>
      <c r="BA497" s="63">
        <v>0</v>
      </c>
      <c r="BB497" s="63">
        <v>0</v>
      </c>
      <c r="BC497" s="63">
        <v>0</v>
      </c>
      <c r="BD497" s="63">
        <v>0</v>
      </c>
      <c r="BE497" s="63">
        <v>0</v>
      </c>
      <c r="BF497" s="63">
        <v>0</v>
      </c>
      <c r="BG497" s="63">
        <v>0</v>
      </c>
      <c r="BH497" s="63">
        <v>0</v>
      </c>
      <c r="BI497" s="63">
        <v>0</v>
      </c>
      <c r="BJ497" s="63">
        <v>0</v>
      </c>
      <c r="BK497" s="63">
        <v>0</v>
      </c>
      <c r="BL497" s="63">
        <v>0</v>
      </c>
      <c r="BM497" s="19">
        <v>2387063</v>
      </c>
      <c r="BN497" s="32">
        <f t="shared" si="251"/>
        <v>118.22996532937097</v>
      </c>
      <c r="BO497" s="281"/>
      <c r="BP497" s="19">
        <v>895752640</v>
      </c>
      <c r="BQ497" s="19">
        <v>1161798528</v>
      </c>
      <c r="BR497" s="19">
        <v>2059938304</v>
      </c>
      <c r="BS497" s="19">
        <v>6620.5600599999998</v>
      </c>
      <c r="BT497" s="19">
        <v>20190</v>
      </c>
      <c r="BU497" s="4"/>
      <c r="BV497" s="175">
        <f t="shared" si="243"/>
        <v>1.061905350675999</v>
      </c>
    </row>
    <row r="498" spans="1:74" s="20" customFormat="1" ht="17.25" customHeight="1" x14ac:dyDescent="0.25">
      <c r="A498" s="100" t="s">
        <v>174</v>
      </c>
      <c r="B498" s="258"/>
      <c r="C498" s="88">
        <v>0</v>
      </c>
      <c r="D498" s="146">
        <v>2007</v>
      </c>
      <c r="E498" s="62">
        <v>62</v>
      </c>
      <c r="F498" s="63">
        <v>60818552</v>
      </c>
      <c r="G498" s="63">
        <v>17802038</v>
      </c>
      <c r="H498" s="187">
        <f t="shared" si="255"/>
        <v>0.41384194916398853</v>
      </c>
      <c r="I498" s="63">
        <f t="shared" si="234"/>
        <v>43016514</v>
      </c>
      <c r="J498" s="58"/>
      <c r="K498" s="63">
        <f t="shared" si="228"/>
        <v>43016514</v>
      </c>
      <c r="L498" s="63">
        <f t="shared" si="229"/>
        <v>2130.5851411589897</v>
      </c>
      <c r="M498" s="58"/>
      <c r="N498" s="58"/>
      <c r="O498" s="63">
        <v>2631716</v>
      </c>
      <c r="P498" s="29">
        <f t="shared" si="230"/>
        <v>6.117920201530045E-2</v>
      </c>
      <c r="Q498" s="63">
        <v>0</v>
      </c>
      <c r="R498" s="94">
        <f t="shared" si="231"/>
        <v>0</v>
      </c>
      <c r="S498" s="58">
        <f t="shared" si="256"/>
        <v>4044863</v>
      </c>
      <c r="T498" s="281">
        <f t="shared" si="239"/>
        <v>200.33992075284795</v>
      </c>
      <c r="U498" s="281"/>
      <c r="V498" s="39">
        <f t="shared" si="232"/>
        <v>9.403046932161914E-2</v>
      </c>
      <c r="W498" s="127">
        <v>0</v>
      </c>
      <c r="X498" s="127">
        <v>338886</v>
      </c>
      <c r="Y498" s="127">
        <v>2199630</v>
      </c>
      <c r="Z498" s="127">
        <v>478417</v>
      </c>
      <c r="AA498" s="19"/>
      <c r="AB498" s="127">
        <v>976537</v>
      </c>
      <c r="AC498" s="127">
        <v>20557</v>
      </c>
      <c r="AD498" s="127">
        <v>30836</v>
      </c>
      <c r="AE498" s="19"/>
      <c r="AF498" s="63">
        <v>4301892</v>
      </c>
      <c r="AG498" s="63">
        <v>1242560</v>
      </c>
      <c r="AH498" s="63">
        <v>24755962</v>
      </c>
      <c r="AI498" s="63">
        <v>449825</v>
      </c>
      <c r="AJ498" s="63">
        <v>671892</v>
      </c>
      <c r="AK498" s="63">
        <v>13765258</v>
      </c>
      <c r="AL498" s="63">
        <v>36062592</v>
      </c>
      <c r="AM498" s="63">
        <v>33470</v>
      </c>
      <c r="AN498" s="63">
        <v>2505739</v>
      </c>
      <c r="AO498" s="63">
        <v>695159</v>
      </c>
      <c r="AP498" s="63"/>
      <c r="AQ498" s="63">
        <v>6610189</v>
      </c>
      <c r="AR498" s="63">
        <v>6062294</v>
      </c>
      <c r="AS498" s="63">
        <v>1657</v>
      </c>
      <c r="AT498" s="63">
        <v>0</v>
      </c>
      <c r="AU498" s="63">
        <v>0</v>
      </c>
      <c r="AV498" s="27">
        <v>0</v>
      </c>
      <c r="AW498" s="94">
        <f t="shared" si="233"/>
        <v>0</v>
      </c>
      <c r="AX498" s="63">
        <v>0</v>
      </c>
      <c r="AY498" s="63">
        <v>0</v>
      </c>
      <c r="AZ498" s="63">
        <v>0</v>
      </c>
      <c r="BA498" s="63">
        <v>0</v>
      </c>
      <c r="BB498" s="63">
        <v>0</v>
      </c>
      <c r="BC498" s="63">
        <v>0</v>
      </c>
      <c r="BD498" s="63">
        <v>0</v>
      </c>
      <c r="BE498" s="63">
        <v>0</v>
      </c>
      <c r="BF498" s="63">
        <v>0</v>
      </c>
      <c r="BG498" s="63">
        <v>0</v>
      </c>
      <c r="BH498" s="63">
        <v>0</v>
      </c>
      <c r="BI498" s="63">
        <v>0</v>
      </c>
      <c r="BJ498" s="63">
        <v>0</v>
      </c>
      <c r="BK498" s="63">
        <v>0</v>
      </c>
      <c r="BL498" s="63">
        <v>0</v>
      </c>
      <c r="BM498" s="19">
        <v>2390848</v>
      </c>
      <c r="BN498" s="32">
        <f t="shared" si="251"/>
        <v>118.41743437345221</v>
      </c>
      <c r="BO498" s="281"/>
      <c r="BP498" s="19">
        <v>-57263644</v>
      </c>
      <c r="BQ498" s="19">
        <v>1103242624</v>
      </c>
      <c r="BR498" s="19">
        <v>1048369856</v>
      </c>
      <c r="BS498" s="19">
        <v>6632.9502000000002</v>
      </c>
      <c r="BT498" s="19">
        <v>20190</v>
      </c>
      <c r="BU498" s="4"/>
      <c r="BV498" s="175">
        <f t="shared" si="243"/>
        <v>1.062840208186683</v>
      </c>
    </row>
    <row r="499" spans="1:74" s="20" customFormat="1" ht="17.25" customHeight="1" x14ac:dyDescent="0.25">
      <c r="A499" s="100" t="s">
        <v>174</v>
      </c>
      <c r="B499" s="258"/>
      <c r="C499" s="88">
        <v>0</v>
      </c>
      <c r="D499" s="146">
        <v>2008</v>
      </c>
      <c r="E499" s="62">
        <v>62</v>
      </c>
      <c r="F499" s="63">
        <v>66707248</v>
      </c>
      <c r="G499" s="63">
        <v>20581284</v>
      </c>
      <c r="H499" s="187">
        <f t="shared" si="255"/>
        <v>0.4461973737828005</v>
      </c>
      <c r="I499" s="63">
        <f t="shared" si="234"/>
        <v>46125964</v>
      </c>
      <c r="J499" s="58"/>
      <c r="K499" s="63">
        <f t="shared" si="228"/>
        <v>46125964</v>
      </c>
      <c r="L499" s="63">
        <f t="shared" si="229"/>
        <v>2284.5945517582963</v>
      </c>
      <c r="M499" s="58"/>
      <c r="N499" s="58"/>
      <c r="O499" s="63">
        <v>2401029</v>
      </c>
      <c r="P499" s="29">
        <f t="shared" si="230"/>
        <v>5.2053741359204979E-2</v>
      </c>
      <c r="Q499" s="63">
        <v>0</v>
      </c>
      <c r="R499" s="94">
        <f t="shared" si="231"/>
        <v>0</v>
      </c>
      <c r="S499" s="58">
        <f t="shared" si="256"/>
        <v>3993276</v>
      </c>
      <c r="T499" s="281">
        <f t="shared" si="239"/>
        <v>197.78484398216938</v>
      </c>
      <c r="U499" s="281"/>
      <c r="V499" s="39">
        <f t="shared" si="232"/>
        <v>8.6573280072802378E-2</v>
      </c>
      <c r="W499" s="19"/>
      <c r="X499" s="127">
        <v>330154</v>
      </c>
      <c r="Y499" s="127">
        <v>2166618</v>
      </c>
      <c r="Z499" s="127">
        <v>491934</v>
      </c>
      <c r="AA499" s="19"/>
      <c r="AB499" s="127">
        <v>1014947</v>
      </c>
      <c r="AC499" s="127">
        <v>-42739</v>
      </c>
      <c r="AD499" s="127">
        <v>32362</v>
      </c>
      <c r="AE499" s="19"/>
      <c r="AF499" s="63">
        <v>4858584</v>
      </c>
      <c r="AG499" s="63">
        <v>881913</v>
      </c>
      <c r="AH499" s="63">
        <v>30732752</v>
      </c>
      <c r="AI499" s="63">
        <v>511181</v>
      </c>
      <c r="AJ499" s="63">
        <v>684654</v>
      </c>
      <c r="AK499" s="63">
        <v>16172753</v>
      </c>
      <c r="AL499" s="63">
        <v>35974496</v>
      </c>
      <c r="AM499" s="63">
        <v>45265</v>
      </c>
      <c r="AN499" s="63">
        <v>2339660</v>
      </c>
      <c r="AO499" s="63">
        <v>697038</v>
      </c>
      <c r="AP499" s="63"/>
      <c r="AQ499" s="63">
        <v>3455667</v>
      </c>
      <c r="AR499" s="63">
        <v>10012285</v>
      </c>
      <c r="AS499" s="63">
        <v>72658</v>
      </c>
      <c r="AT499" s="63">
        <v>0</v>
      </c>
      <c r="AU499" s="63">
        <v>0</v>
      </c>
      <c r="AV499" s="27">
        <v>0</v>
      </c>
      <c r="AW499" s="94">
        <f t="shared" si="233"/>
        <v>0</v>
      </c>
      <c r="AX499" s="63">
        <v>0</v>
      </c>
      <c r="AY499" s="63">
        <v>0</v>
      </c>
      <c r="AZ499" s="63">
        <v>0</v>
      </c>
      <c r="BA499" s="63">
        <v>0</v>
      </c>
      <c r="BB499" s="63">
        <v>0</v>
      </c>
      <c r="BC499" s="63">
        <v>0</v>
      </c>
      <c r="BD499" s="63">
        <v>0</v>
      </c>
      <c r="BE499" s="63">
        <v>0</v>
      </c>
      <c r="BF499" s="63">
        <v>0</v>
      </c>
      <c r="BG499" s="63">
        <v>0</v>
      </c>
      <c r="BH499" s="63">
        <v>0</v>
      </c>
      <c r="BI499" s="63">
        <v>0</v>
      </c>
      <c r="BJ499" s="63">
        <v>0</v>
      </c>
      <c r="BK499" s="63">
        <v>0</v>
      </c>
      <c r="BL499" s="63">
        <v>0</v>
      </c>
      <c r="BM499" s="19">
        <v>2527082</v>
      </c>
      <c r="BN499" s="32">
        <f t="shared" si="251"/>
        <v>125.16503219415553</v>
      </c>
      <c r="BO499" s="281"/>
      <c r="BP499" s="19">
        <v>-74791400</v>
      </c>
      <c r="BQ499" s="19">
        <v>1152233984</v>
      </c>
      <c r="BR499" s="19">
        <v>1079969664</v>
      </c>
      <c r="BS499" s="19">
        <v>6727.3701199999996</v>
      </c>
      <c r="BT499" s="19">
        <v>20190</v>
      </c>
      <c r="BU499" s="4"/>
      <c r="BV499" s="175">
        <f t="shared" si="243"/>
        <v>1.0699075156857019</v>
      </c>
    </row>
    <row r="500" spans="1:74" s="20" customFormat="1" ht="17.25" customHeight="1" x14ac:dyDescent="0.25">
      <c r="A500" s="100" t="s">
        <v>174</v>
      </c>
      <c r="B500" s="258"/>
      <c r="C500" s="88">
        <v>0</v>
      </c>
      <c r="D500" s="146">
        <v>2009</v>
      </c>
      <c r="E500" s="62">
        <v>62</v>
      </c>
      <c r="F500" s="63">
        <v>58039848</v>
      </c>
      <c r="G500" s="63">
        <v>16282038</v>
      </c>
      <c r="H500" s="187">
        <f t="shared" si="255"/>
        <v>0.38991599415773959</v>
      </c>
      <c r="I500" s="63">
        <f t="shared" si="234"/>
        <v>41757810</v>
      </c>
      <c r="J500" s="58"/>
      <c r="K500" s="63">
        <f t="shared" si="228"/>
        <v>41757810</v>
      </c>
      <c r="L500" s="63">
        <f t="shared" si="229"/>
        <v>2068.2421991084693</v>
      </c>
      <c r="M500" s="58"/>
      <c r="N500" s="58"/>
      <c r="O500" s="63">
        <v>2921751</v>
      </c>
      <c r="P500" s="29">
        <f t="shared" si="230"/>
        <v>6.9968971073914074E-2</v>
      </c>
      <c r="Q500" s="63">
        <v>0</v>
      </c>
      <c r="R500" s="94">
        <f t="shared" si="231"/>
        <v>0</v>
      </c>
      <c r="S500" s="58">
        <f t="shared" si="256"/>
        <v>4275483</v>
      </c>
      <c r="T500" s="281">
        <f t="shared" si="239"/>
        <v>211.76240713224368</v>
      </c>
      <c r="U500" s="281"/>
      <c r="V500" s="39">
        <f t="shared" si="232"/>
        <v>0.10238762521310385</v>
      </c>
      <c r="W500" s="19"/>
      <c r="X500" s="127">
        <v>341631</v>
      </c>
      <c r="Y500" s="127">
        <v>2314712</v>
      </c>
      <c r="Z500" s="127">
        <v>512118</v>
      </c>
      <c r="AA500" s="19"/>
      <c r="AB500" s="127">
        <v>1051674</v>
      </c>
      <c r="AC500" s="127">
        <v>22139</v>
      </c>
      <c r="AD500" s="127">
        <v>33209</v>
      </c>
      <c r="AE500" s="19"/>
      <c r="AF500" s="63">
        <v>5080571</v>
      </c>
      <c r="AG500" s="63">
        <v>791767</v>
      </c>
      <c r="AH500" s="63">
        <v>26507110</v>
      </c>
      <c r="AI500" s="63">
        <v>575771</v>
      </c>
      <c r="AJ500" s="63">
        <v>469301</v>
      </c>
      <c r="AK500" s="63">
        <v>12031706</v>
      </c>
      <c r="AL500" s="63">
        <v>31532740</v>
      </c>
      <c r="AM500" s="63">
        <v>76183</v>
      </c>
      <c r="AN500" s="63">
        <v>2674466</v>
      </c>
      <c r="AO500" s="63">
        <v>799525</v>
      </c>
      <c r="AP500" s="63"/>
      <c r="AQ500" s="63">
        <v>2503596</v>
      </c>
      <c r="AR500" s="63">
        <v>8987413</v>
      </c>
      <c r="AS500" s="63">
        <v>436145</v>
      </c>
      <c r="AT500" s="63">
        <v>0</v>
      </c>
      <c r="AU500" s="63">
        <v>134134</v>
      </c>
      <c r="AV500" s="27">
        <v>0</v>
      </c>
      <c r="AW500" s="94">
        <f t="shared" si="233"/>
        <v>0</v>
      </c>
      <c r="AX500" s="63">
        <v>0</v>
      </c>
      <c r="AY500" s="63">
        <v>0</v>
      </c>
      <c r="AZ500" s="63">
        <v>0</v>
      </c>
      <c r="BA500" s="63">
        <v>0</v>
      </c>
      <c r="BB500" s="63">
        <v>0</v>
      </c>
      <c r="BC500" s="63">
        <v>0</v>
      </c>
      <c r="BD500" s="63">
        <v>0</v>
      </c>
      <c r="BE500" s="63">
        <v>0</v>
      </c>
      <c r="BF500" s="63">
        <v>0</v>
      </c>
      <c r="BG500" s="63">
        <v>0</v>
      </c>
      <c r="BH500" s="63">
        <v>0</v>
      </c>
      <c r="BI500" s="63">
        <v>0</v>
      </c>
      <c r="BJ500" s="63">
        <v>0</v>
      </c>
      <c r="BK500" s="63">
        <v>0</v>
      </c>
      <c r="BL500" s="63">
        <v>0</v>
      </c>
      <c r="BM500" s="19">
        <v>2695283</v>
      </c>
      <c r="BN500" s="32">
        <f t="shared" si="251"/>
        <v>133.49593858345716</v>
      </c>
      <c r="BO500" s="281"/>
      <c r="BP500" s="19">
        <v>244159488</v>
      </c>
      <c r="BQ500" s="19">
        <v>1101086080</v>
      </c>
      <c r="BR500" s="19">
        <v>1347940864</v>
      </c>
      <c r="BS500" s="19">
        <v>6726.0497999999998</v>
      </c>
      <c r="BT500" s="19">
        <v>20190</v>
      </c>
      <c r="BU500" s="4"/>
      <c r="BV500" s="175">
        <f t="shared" si="243"/>
        <v>1.0698093755836244</v>
      </c>
    </row>
    <row r="501" spans="1:74" s="20" customFormat="1" ht="17.25" customHeight="1" x14ac:dyDescent="0.25">
      <c r="A501" s="100" t="s">
        <v>174</v>
      </c>
      <c r="B501" s="258"/>
      <c r="C501" s="88">
        <v>0</v>
      </c>
      <c r="D501" s="146">
        <v>2010</v>
      </c>
      <c r="E501" s="62">
        <v>62</v>
      </c>
      <c r="F501" s="63">
        <v>76809576</v>
      </c>
      <c r="G501" s="63">
        <v>31204250</v>
      </c>
      <c r="H501" s="187">
        <f t="shared" si="255"/>
        <v>0.68422381192933479</v>
      </c>
      <c r="I501" s="63">
        <f t="shared" si="234"/>
        <v>45605326</v>
      </c>
      <c r="J501" s="58"/>
      <c r="K501" s="63">
        <f t="shared" si="228"/>
        <v>45605326</v>
      </c>
      <c r="L501" s="63">
        <f t="shared" si="229"/>
        <v>1873.2163805142529</v>
      </c>
      <c r="M501" s="58"/>
      <c r="N501" s="58"/>
      <c r="O501" s="63">
        <v>3122317</v>
      </c>
      <c r="P501" s="29">
        <f t="shared" si="230"/>
        <v>6.846386757546695E-2</v>
      </c>
      <c r="Q501" s="63">
        <v>0</v>
      </c>
      <c r="R501" s="94">
        <f t="shared" si="231"/>
        <v>0</v>
      </c>
      <c r="S501" s="58">
        <f t="shared" si="256"/>
        <v>4271994</v>
      </c>
      <c r="T501" s="281">
        <f t="shared" si="239"/>
        <v>175.47005668282264</v>
      </c>
      <c r="U501" s="281"/>
      <c r="V501" s="39">
        <f t="shared" si="232"/>
        <v>9.3673138089178445E-2</v>
      </c>
      <c r="W501" s="19"/>
      <c r="X501" s="127">
        <v>347876</v>
      </c>
      <c r="Y501" s="127">
        <v>2278719</v>
      </c>
      <c r="Z501" s="127">
        <v>524636</v>
      </c>
      <c r="AA501" s="19"/>
      <c r="AB501" s="127">
        <v>1064727</v>
      </c>
      <c r="AC501" s="127">
        <v>22414</v>
      </c>
      <c r="AD501" s="127">
        <v>33622</v>
      </c>
      <c r="AE501" s="19"/>
      <c r="AF501" s="63">
        <v>6524373</v>
      </c>
      <c r="AG501" s="63">
        <v>690063</v>
      </c>
      <c r="AH501" s="63">
        <v>29663964</v>
      </c>
      <c r="AI501" s="63">
        <v>574213</v>
      </c>
      <c r="AJ501" s="63">
        <v>390044</v>
      </c>
      <c r="AK501" s="63">
        <v>13759731</v>
      </c>
      <c r="AL501" s="63">
        <v>47145616</v>
      </c>
      <c r="AM501" s="63">
        <v>75172</v>
      </c>
      <c r="AN501" s="63">
        <v>3388447</v>
      </c>
      <c r="AO501" s="63">
        <v>875157</v>
      </c>
      <c r="AP501" s="63"/>
      <c r="AQ501" s="63">
        <v>1632636</v>
      </c>
      <c r="AR501" s="63">
        <v>9802853</v>
      </c>
      <c r="AS501" s="63">
        <v>510743</v>
      </c>
      <c r="AT501" s="63">
        <v>0</v>
      </c>
      <c r="AU501" s="63">
        <v>-12414</v>
      </c>
      <c r="AV501" s="27">
        <v>0</v>
      </c>
      <c r="AW501" s="94">
        <f t="shared" si="233"/>
        <v>0</v>
      </c>
      <c r="AX501" s="63">
        <v>0</v>
      </c>
      <c r="AY501" s="63">
        <v>0</v>
      </c>
      <c r="AZ501" s="63">
        <v>0</v>
      </c>
      <c r="BA501" s="63">
        <v>0</v>
      </c>
      <c r="BB501" s="63">
        <v>0</v>
      </c>
      <c r="BC501" s="63">
        <v>0</v>
      </c>
      <c r="BD501" s="63">
        <v>0</v>
      </c>
      <c r="BE501" s="63">
        <v>0</v>
      </c>
      <c r="BF501" s="63">
        <v>0</v>
      </c>
      <c r="BG501" s="63">
        <v>0</v>
      </c>
      <c r="BH501" s="63">
        <v>0</v>
      </c>
      <c r="BI501" s="63">
        <v>0</v>
      </c>
      <c r="BJ501" s="63">
        <v>0</v>
      </c>
      <c r="BK501" s="63">
        <v>0</v>
      </c>
      <c r="BL501" s="63">
        <v>0</v>
      </c>
      <c r="BM501" s="19">
        <v>3110930</v>
      </c>
      <c r="BN501" s="32">
        <f t="shared" si="251"/>
        <v>127.77992277992279</v>
      </c>
      <c r="BO501" s="281"/>
      <c r="BP501" s="19">
        <v>-285169504</v>
      </c>
      <c r="BQ501" s="19">
        <v>1123423232</v>
      </c>
      <c r="BR501" s="19">
        <v>841364672</v>
      </c>
      <c r="BS501" s="19">
        <v>6721.1499000000003</v>
      </c>
      <c r="BT501" s="19">
        <v>24346</v>
      </c>
      <c r="BU501" s="4"/>
      <c r="BV501" s="175">
        <f t="shared" si="243"/>
        <v>1.1630350612017815</v>
      </c>
    </row>
    <row r="502" spans="1:74" s="20" customFormat="1" ht="17.25" customHeight="1" x14ac:dyDescent="0.25">
      <c r="A502" s="100" t="s">
        <v>174</v>
      </c>
      <c r="B502" s="258"/>
      <c r="C502" s="88">
        <v>0</v>
      </c>
      <c r="D502" s="146">
        <v>2011</v>
      </c>
      <c r="E502" s="62">
        <v>62</v>
      </c>
      <c r="F502" s="63">
        <v>90581816</v>
      </c>
      <c r="G502" s="63">
        <v>40770616</v>
      </c>
      <c r="H502" s="187">
        <f t="shared" si="255"/>
        <v>0.81850298727996917</v>
      </c>
      <c r="I502" s="63">
        <f t="shared" si="234"/>
        <v>49811200</v>
      </c>
      <c r="J502" s="58"/>
      <c r="K502" s="63">
        <f t="shared" si="228"/>
        <v>49811200</v>
      </c>
      <c r="L502" s="63">
        <f t="shared" si="229"/>
        <v>2045.9705906514416</v>
      </c>
      <c r="M502" s="58"/>
      <c r="N502" s="58"/>
      <c r="O502" s="63">
        <v>3583827</v>
      </c>
      <c r="P502" s="29">
        <f t="shared" si="230"/>
        <v>7.1948216465373249E-2</v>
      </c>
      <c r="Q502" s="63">
        <v>7889</v>
      </c>
      <c r="R502" s="94">
        <f t="shared" si="231"/>
        <v>1.5837803546190415E-4</v>
      </c>
      <c r="S502" s="58">
        <f t="shared" si="256"/>
        <v>4403027</v>
      </c>
      <c r="T502" s="281">
        <f t="shared" si="239"/>
        <v>180.85217284153455</v>
      </c>
      <c r="U502" s="281"/>
      <c r="V502" s="39">
        <f t="shared" si="232"/>
        <v>8.8394316940768339E-2</v>
      </c>
      <c r="W502" s="19"/>
      <c r="X502" s="127">
        <v>330937</v>
      </c>
      <c r="Y502" s="127">
        <v>2319499</v>
      </c>
      <c r="Z502" s="127">
        <v>495962</v>
      </c>
      <c r="AA502" s="19"/>
      <c r="AB502" s="127">
        <v>963554</v>
      </c>
      <c r="AC502" s="127">
        <v>262648</v>
      </c>
      <c r="AD502" s="127">
        <v>30427</v>
      </c>
      <c r="AE502" s="19"/>
      <c r="AF502" s="63">
        <v>8188637</v>
      </c>
      <c r="AG502" s="63">
        <v>1036635</v>
      </c>
      <c r="AH502" s="63">
        <v>30812084</v>
      </c>
      <c r="AI502" s="63">
        <v>548997</v>
      </c>
      <c r="AJ502" s="63">
        <v>675222</v>
      </c>
      <c r="AK502" s="63">
        <v>12611110</v>
      </c>
      <c r="AL502" s="63">
        <v>59769736</v>
      </c>
      <c r="AM502" s="63">
        <v>1480846</v>
      </c>
      <c r="AN502" s="63">
        <v>1808516</v>
      </c>
      <c r="AO502" s="63">
        <v>2106509</v>
      </c>
      <c r="AP502" s="63"/>
      <c r="AQ502" s="63">
        <v>2140514</v>
      </c>
      <c r="AR502" s="63">
        <v>9128620</v>
      </c>
      <c r="AS502" s="63">
        <v>566406</v>
      </c>
      <c r="AT502" s="63">
        <v>0</v>
      </c>
      <c r="AU502" s="63">
        <v>1524446</v>
      </c>
      <c r="AV502" s="27">
        <v>0</v>
      </c>
      <c r="AW502" s="94">
        <f t="shared" si="233"/>
        <v>0</v>
      </c>
      <c r="AX502" s="63">
        <v>0</v>
      </c>
      <c r="AY502" s="63">
        <v>0</v>
      </c>
      <c r="AZ502" s="63">
        <v>0</v>
      </c>
      <c r="BA502" s="63">
        <v>0</v>
      </c>
      <c r="BB502" s="63">
        <v>0</v>
      </c>
      <c r="BC502" s="63">
        <v>0</v>
      </c>
      <c r="BD502" s="63">
        <v>0</v>
      </c>
      <c r="BE502" s="63">
        <v>0</v>
      </c>
      <c r="BF502" s="63">
        <v>0</v>
      </c>
      <c r="BG502" s="63">
        <v>0</v>
      </c>
      <c r="BH502" s="63">
        <v>0</v>
      </c>
      <c r="BI502" s="63">
        <v>0</v>
      </c>
      <c r="BJ502" s="63">
        <v>0</v>
      </c>
      <c r="BK502" s="63">
        <v>0</v>
      </c>
      <c r="BL502" s="63">
        <v>0</v>
      </c>
      <c r="BM502" s="19">
        <v>2566237</v>
      </c>
      <c r="BN502" s="32">
        <f t="shared" si="251"/>
        <v>105.40692516224431</v>
      </c>
      <c r="BO502" s="281"/>
      <c r="BP502" s="19">
        <v>207568576</v>
      </c>
      <c r="BQ502" s="19">
        <v>976228544</v>
      </c>
      <c r="BR502" s="19">
        <v>1186363392</v>
      </c>
      <c r="BS502" s="19">
        <v>6721.0200199999999</v>
      </c>
      <c r="BT502" s="19">
        <v>24346</v>
      </c>
      <c r="BU502" s="4"/>
      <c r="BV502" s="175">
        <f t="shared" si="243"/>
        <v>1.1630253990712789</v>
      </c>
    </row>
    <row r="503" spans="1:74" s="20" customFormat="1" ht="17.25" customHeight="1" x14ac:dyDescent="0.25">
      <c r="A503" s="100" t="s">
        <v>174</v>
      </c>
      <c r="B503" s="258"/>
      <c r="C503" s="88">
        <v>0</v>
      </c>
      <c r="D503" s="146">
        <v>2012</v>
      </c>
      <c r="E503" s="62">
        <v>62</v>
      </c>
      <c r="F503" s="63">
        <v>101438976</v>
      </c>
      <c r="G503" s="63">
        <v>42147216</v>
      </c>
      <c r="H503" s="187">
        <f t="shared" si="255"/>
        <v>0.71084440738476984</v>
      </c>
      <c r="I503" s="63">
        <f t="shared" si="234"/>
        <v>59291760</v>
      </c>
      <c r="J503" s="58"/>
      <c r="K503" s="63">
        <f t="shared" si="228"/>
        <v>59291760</v>
      </c>
      <c r="L503" s="63">
        <f t="shared" si="229"/>
        <v>2435.3799392097262</v>
      </c>
      <c r="M503" s="58"/>
      <c r="N503" s="58"/>
      <c r="O503" s="63">
        <v>10460203</v>
      </c>
      <c r="P503" s="29">
        <f t="shared" si="230"/>
        <v>0.17641916853201861</v>
      </c>
      <c r="Q503" s="63">
        <v>8876</v>
      </c>
      <c r="R503" s="94">
        <f t="shared" si="231"/>
        <v>1.4970039681736551E-4</v>
      </c>
      <c r="S503" s="58">
        <f t="shared" si="256"/>
        <v>5806082</v>
      </c>
      <c r="T503" s="281">
        <f t="shared" si="239"/>
        <v>238.48196829047893</v>
      </c>
      <c r="U503" s="281"/>
      <c r="V503" s="39">
        <f t="shared" si="232"/>
        <v>9.7923927372032815E-2</v>
      </c>
      <c r="W503" s="19"/>
      <c r="X503" s="127">
        <v>393804</v>
      </c>
      <c r="Y503" s="127">
        <v>2669881</v>
      </c>
      <c r="Z503" s="127">
        <v>541729</v>
      </c>
      <c r="AA503" s="19"/>
      <c r="AB503" s="127">
        <v>1521587</v>
      </c>
      <c r="AC503" s="127">
        <v>641486</v>
      </c>
      <c r="AD503" s="127">
        <v>37595</v>
      </c>
      <c r="AE503" s="19"/>
      <c r="AF503" s="63">
        <v>7171253</v>
      </c>
      <c r="AG503" s="63">
        <v>1330067</v>
      </c>
      <c r="AH503" s="63">
        <v>30655696</v>
      </c>
      <c r="AI503" s="63">
        <v>553799</v>
      </c>
      <c r="AJ503" s="63">
        <v>570847</v>
      </c>
      <c r="AK503" s="63">
        <v>10670195</v>
      </c>
      <c r="AL503" s="63">
        <v>70783280</v>
      </c>
      <c r="AM503" s="63">
        <v>1587422</v>
      </c>
      <c r="AN503" s="63">
        <v>742211</v>
      </c>
      <c r="AO503" s="63">
        <v>3784486</v>
      </c>
      <c r="AP503" s="63"/>
      <c r="AQ503" s="63">
        <v>4618804</v>
      </c>
      <c r="AR503" s="63">
        <v>10515683</v>
      </c>
      <c r="AS503" s="63">
        <v>552832</v>
      </c>
      <c r="AT503" s="63">
        <v>0</v>
      </c>
      <c r="AU503" s="63">
        <v>919002</v>
      </c>
      <c r="AV503" s="27">
        <v>0</v>
      </c>
      <c r="AW503" s="94">
        <f t="shared" si="233"/>
        <v>0</v>
      </c>
      <c r="AX503" s="63">
        <v>0</v>
      </c>
      <c r="AY503" s="63">
        <v>0</v>
      </c>
      <c r="AZ503" s="63">
        <v>0</v>
      </c>
      <c r="BA503" s="63">
        <v>0</v>
      </c>
      <c r="BB503" s="63">
        <v>0</v>
      </c>
      <c r="BC503" s="63">
        <v>0</v>
      </c>
      <c r="BD503" s="63">
        <v>0</v>
      </c>
      <c r="BE503" s="63">
        <v>0</v>
      </c>
      <c r="BF503" s="63">
        <v>0</v>
      </c>
      <c r="BG503" s="63">
        <v>0</v>
      </c>
      <c r="BH503" s="63">
        <v>0</v>
      </c>
      <c r="BI503" s="63">
        <v>0</v>
      </c>
      <c r="BJ503" s="63">
        <v>0</v>
      </c>
      <c r="BK503" s="63">
        <v>0</v>
      </c>
      <c r="BL503" s="63">
        <v>0</v>
      </c>
      <c r="BM503" s="19">
        <v>3090787</v>
      </c>
      <c r="BN503" s="32">
        <f t="shared" si="251"/>
        <v>126.95255894192064</v>
      </c>
      <c r="BO503" s="281"/>
      <c r="BP503" s="19">
        <v>53591168</v>
      </c>
      <c r="BQ503" s="19">
        <v>836932992</v>
      </c>
      <c r="BR503" s="19">
        <v>893614976</v>
      </c>
      <c r="BS503" s="19">
        <v>6724.7202100000004</v>
      </c>
      <c r="BT503" s="19">
        <v>24346</v>
      </c>
      <c r="BU503" s="4"/>
      <c r="BV503" s="175">
        <f t="shared" si="243"/>
        <v>1.1633005932986038</v>
      </c>
    </row>
    <row r="504" spans="1:74" s="20" customFormat="1" ht="17.25" customHeight="1" x14ac:dyDescent="0.25">
      <c r="A504" s="100" t="s">
        <v>174</v>
      </c>
      <c r="B504" s="258"/>
      <c r="C504" s="88">
        <v>0</v>
      </c>
      <c r="D504" s="146">
        <v>2013</v>
      </c>
      <c r="E504" s="62">
        <v>62</v>
      </c>
      <c r="F504" s="63">
        <v>90853360</v>
      </c>
      <c r="G504" s="63">
        <v>40116840</v>
      </c>
      <c r="H504" s="187">
        <f t="shared" si="255"/>
        <v>0.79068962553994637</v>
      </c>
      <c r="I504" s="63">
        <f t="shared" si="234"/>
        <v>50736520</v>
      </c>
      <c r="J504" s="58"/>
      <c r="K504" s="63">
        <f t="shared" si="228"/>
        <v>50736520</v>
      </c>
      <c r="L504" s="63">
        <f t="shared" si="229"/>
        <v>2083.977655467017</v>
      </c>
      <c r="M504" s="58"/>
      <c r="N504" s="58"/>
      <c r="O504" s="63">
        <v>10208261</v>
      </c>
      <c r="P504" s="29">
        <f t="shared" si="230"/>
        <v>0.20120144227471651</v>
      </c>
      <c r="Q504" s="63">
        <v>17994</v>
      </c>
      <c r="R504" s="94">
        <f t="shared" si="231"/>
        <v>3.546557785200877E-4</v>
      </c>
      <c r="S504" s="58">
        <f t="shared" si="256"/>
        <v>2524655</v>
      </c>
      <c r="T504" s="281">
        <f t="shared" si="239"/>
        <v>103.69896492236917</v>
      </c>
      <c r="U504" s="281"/>
      <c r="V504" s="39">
        <f t="shared" si="232"/>
        <v>4.9760113622298097E-2</v>
      </c>
      <c r="W504" s="19"/>
      <c r="X504" s="127">
        <v>224228</v>
      </c>
      <c r="Y504" s="127">
        <v>408280</v>
      </c>
      <c r="Z504" s="127">
        <v>315565</v>
      </c>
      <c r="AA504" s="19"/>
      <c r="AB504" s="127">
        <v>952066</v>
      </c>
      <c r="AC504" s="127">
        <v>613086</v>
      </c>
      <c r="AD504" s="127">
        <v>11430</v>
      </c>
      <c r="AE504" s="19"/>
      <c r="AF504" s="63">
        <v>7591142</v>
      </c>
      <c r="AG504" s="63">
        <v>653646</v>
      </c>
      <c r="AH504" s="63">
        <v>27451268</v>
      </c>
      <c r="AI504" s="63">
        <v>513520</v>
      </c>
      <c r="AJ504" s="63">
        <v>426439</v>
      </c>
      <c r="AK504" s="63">
        <v>10896370</v>
      </c>
      <c r="AL504" s="63">
        <v>63402088</v>
      </c>
      <c r="AM504" s="63">
        <v>986381</v>
      </c>
      <c r="AN504" s="63">
        <v>2301287</v>
      </c>
      <c r="AO504" s="63">
        <v>3399097</v>
      </c>
      <c r="AP504" s="63"/>
      <c r="AQ504" s="63">
        <v>2516758</v>
      </c>
      <c r="AR504" s="63">
        <v>7199316</v>
      </c>
      <c r="AS504" s="63">
        <v>542124</v>
      </c>
      <c r="AT504" s="63">
        <v>0</v>
      </c>
      <c r="AU504" s="63">
        <v>959526</v>
      </c>
      <c r="AV504" s="27">
        <v>0</v>
      </c>
      <c r="AW504" s="94">
        <f t="shared" si="233"/>
        <v>0</v>
      </c>
      <c r="AX504" s="63">
        <v>0</v>
      </c>
      <c r="AY504" s="63">
        <v>0</v>
      </c>
      <c r="AZ504" s="63">
        <v>0</v>
      </c>
      <c r="BA504" s="63">
        <v>0</v>
      </c>
      <c r="BB504" s="63">
        <v>0</v>
      </c>
      <c r="BC504" s="63">
        <v>0</v>
      </c>
      <c r="BD504" s="63">
        <v>0</v>
      </c>
      <c r="BE504" s="63">
        <v>0</v>
      </c>
      <c r="BF504" s="63">
        <v>0</v>
      </c>
      <c r="BG504" s="63">
        <v>0</v>
      </c>
      <c r="BH504" s="63">
        <v>0</v>
      </c>
      <c r="BI504" s="63">
        <v>0</v>
      </c>
      <c r="BJ504" s="63">
        <v>0</v>
      </c>
      <c r="BK504" s="63">
        <v>0</v>
      </c>
      <c r="BL504" s="63">
        <v>0</v>
      </c>
      <c r="BM504" s="19">
        <v>2830848</v>
      </c>
      <c r="BN504" s="32">
        <f t="shared" si="251"/>
        <v>116.27569210547934</v>
      </c>
      <c r="BO504" s="281"/>
      <c r="BP504" s="19">
        <v>-98498032</v>
      </c>
      <c r="BQ504" s="19">
        <v>732551872</v>
      </c>
      <c r="BR504" s="19">
        <v>636884736</v>
      </c>
      <c r="BS504" s="19">
        <v>6825.6201199999996</v>
      </c>
      <c r="BT504" s="19">
        <v>24346</v>
      </c>
      <c r="BU504" s="4"/>
      <c r="BV504" s="175">
        <f t="shared" si="243"/>
        <v>1.1707470317262589</v>
      </c>
    </row>
    <row r="505" spans="1:74" s="20" customFormat="1" ht="17.25" customHeight="1" x14ac:dyDescent="0.25">
      <c r="A505" s="100" t="s">
        <v>174</v>
      </c>
      <c r="B505" s="258"/>
      <c r="C505" s="88">
        <v>0</v>
      </c>
      <c r="D505" s="146">
        <v>2014</v>
      </c>
      <c r="E505" s="62">
        <v>62</v>
      </c>
      <c r="F505" s="63">
        <v>98717984</v>
      </c>
      <c r="G505" s="63">
        <v>47402132</v>
      </c>
      <c r="H505" s="187">
        <f t="shared" si="255"/>
        <v>0.92373272882617241</v>
      </c>
      <c r="I505" s="63">
        <f t="shared" si="234"/>
        <v>51315852</v>
      </c>
      <c r="J505" s="58"/>
      <c r="K505" s="63">
        <f t="shared" si="228"/>
        <v>51315852</v>
      </c>
      <c r="L505" s="63">
        <f t="shared" si="229"/>
        <v>2107.7734330074754</v>
      </c>
      <c r="M505" s="58"/>
      <c r="N505" s="58"/>
      <c r="O505" s="63">
        <v>8686412</v>
      </c>
      <c r="P505" s="29">
        <f t="shared" si="230"/>
        <v>0.169273463490385</v>
      </c>
      <c r="Q505" s="63">
        <v>272</v>
      </c>
      <c r="R505" s="94">
        <f t="shared" si="231"/>
        <v>5.3005063620496839E-6</v>
      </c>
      <c r="S505" s="58">
        <f t="shared" si="256"/>
        <v>8999656</v>
      </c>
      <c r="T505" s="281">
        <f t="shared" si="239"/>
        <v>369.65645280538899</v>
      </c>
      <c r="U505" s="281"/>
      <c r="V505" s="39">
        <f t="shared" si="232"/>
        <v>0.17537769810389195</v>
      </c>
      <c r="W505" s="19"/>
      <c r="X505" s="127">
        <v>184277</v>
      </c>
      <c r="Y505" s="127">
        <v>307140</v>
      </c>
      <c r="Z505" s="127">
        <v>248822</v>
      </c>
      <c r="AA505" s="19"/>
      <c r="AB505" s="127">
        <v>726021</v>
      </c>
      <c r="AC505" s="127">
        <v>894145</v>
      </c>
      <c r="AD505" s="127">
        <v>5070</v>
      </c>
      <c r="AE505" s="127">
        <v>6634181</v>
      </c>
      <c r="AF505" s="63">
        <v>5666799</v>
      </c>
      <c r="AG505" s="63">
        <v>656273</v>
      </c>
      <c r="AH505" s="63">
        <v>24983296</v>
      </c>
      <c r="AI505" s="63">
        <v>565482</v>
      </c>
      <c r="AJ505" s="63">
        <v>477203</v>
      </c>
      <c r="AK505" s="63">
        <v>9693409</v>
      </c>
      <c r="AL505" s="63">
        <v>73734688</v>
      </c>
      <c r="AM505" s="63">
        <v>1835784</v>
      </c>
      <c r="AN505" s="63">
        <v>1619106</v>
      </c>
      <c r="AO505" s="63">
        <v>1054426</v>
      </c>
      <c r="AP505" s="63"/>
      <c r="AQ505" s="63">
        <v>2502215</v>
      </c>
      <c r="AR505" s="63">
        <v>8187343</v>
      </c>
      <c r="AS505" s="63">
        <v>474032</v>
      </c>
      <c r="AT505" s="63">
        <v>0</v>
      </c>
      <c r="AU505" s="63">
        <v>897440</v>
      </c>
      <c r="AV505" s="27">
        <v>0</v>
      </c>
      <c r="AW505" s="94">
        <f t="shared" si="233"/>
        <v>0</v>
      </c>
      <c r="AX505" s="63">
        <v>0</v>
      </c>
      <c r="AY505" s="63">
        <v>0</v>
      </c>
      <c r="AZ505" s="63">
        <v>0</v>
      </c>
      <c r="BA505" s="63">
        <v>0</v>
      </c>
      <c r="BB505" s="63">
        <v>0</v>
      </c>
      <c r="BC505" s="63">
        <v>0</v>
      </c>
      <c r="BD505" s="63">
        <v>0</v>
      </c>
      <c r="BE505" s="63">
        <v>0</v>
      </c>
      <c r="BF505" s="63">
        <v>0</v>
      </c>
      <c r="BG505" s="63">
        <v>0</v>
      </c>
      <c r="BH505" s="63">
        <v>0</v>
      </c>
      <c r="BI505" s="63">
        <v>0</v>
      </c>
      <c r="BJ505" s="63">
        <v>0</v>
      </c>
      <c r="BK505" s="63">
        <v>0</v>
      </c>
      <c r="BL505" s="63">
        <v>0</v>
      </c>
      <c r="BM505" s="19">
        <v>2329241</v>
      </c>
      <c r="BN505" s="32">
        <f t="shared" si="251"/>
        <v>95.672430789452065</v>
      </c>
      <c r="BO505" s="281"/>
      <c r="BP505" s="19">
        <v>-83905784</v>
      </c>
      <c r="BQ505" s="19">
        <v>776444800</v>
      </c>
      <c r="BR505" s="19">
        <v>694868224</v>
      </c>
      <c r="BS505" s="19">
        <v>6887.6801800000003</v>
      </c>
      <c r="BT505" s="19">
        <v>24346</v>
      </c>
      <c r="BU505" s="4"/>
      <c r="BV505" s="175">
        <f t="shared" si="243"/>
        <v>1.1752726005040937</v>
      </c>
    </row>
    <row r="506" spans="1:74" s="20" customFormat="1" ht="17.25" customHeight="1" x14ac:dyDescent="0.25">
      <c r="A506" s="100" t="s">
        <v>174</v>
      </c>
      <c r="B506" s="258"/>
      <c r="C506" s="88">
        <v>0</v>
      </c>
      <c r="D506" s="146">
        <v>2015</v>
      </c>
      <c r="E506" s="62">
        <v>62</v>
      </c>
      <c r="F506" s="63">
        <v>103510312</v>
      </c>
      <c r="G506" s="63">
        <v>47513068</v>
      </c>
      <c r="H506" s="187">
        <f t="shared" si="255"/>
        <v>0.84848940065693235</v>
      </c>
      <c r="I506" s="63">
        <f t="shared" si="234"/>
        <v>55997244</v>
      </c>
      <c r="J506" s="58"/>
      <c r="K506" s="63">
        <f t="shared" si="228"/>
        <v>55997244</v>
      </c>
      <c r="L506" s="58">
        <f t="shared" si="229"/>
        <v>2300.0593115912266</v>
      </c>
      <c r="M506" s="58"/>
      <c r="N506" s="58"/>
      <c r="O506" s="63">
        <v>6648264</v>
      </c>
      <c r="P506" s="29">
        <f t="shared" si="230"/>
        <v>0.11872484295834274</v>
      </c>
      <c r="Q506" s="63">
        <v>2400</v>
      </c>
      <c r="R506" s="94">
        <f t="shared" si="231"/>
        <v>4.2859252144623402E-5</v>
      </c>
      <c r="S506" s="63">
        <f t="shared" si="238"/>
        <v>9634859</v>
      </c>
      <c r="T506" s="281">
        <f t="shared" si="239"/>
        <v>395.74710424710423</v>
      </c>
      <c r="U506" s="281"/>
      <c r="V506" s="39">
        <f t="shared" si="232"/>
        <v>0.17205952135787253</v>
      </c>
      <c r="W506" s="29"/>
      <c r="X506" s="63">
        <v>194569</v>
      </c>
      <c r="Y506" s="63">
        <v>324589</v>
      </c>
      <c r="Z506" s="63">
        <v>259425</v>
      </c>
      <c r="AA506" s="63">
        <v>0</v>
      </c>
      <c r="AB506" s="63">
        <v>674117</v>
      </c>
      <c r="AC506" s="63">
        <v>753536</v>
      </c>
      <c r="AD506" s="63">
        <v>4171</v>
      </c>
      <c r="AE506" s="63">
        <v>7424452</v>
      </c>
      <c r="AF506" s="63">
        <v>5475525</v>
      </c>
      <c r="AG506" s="63">
        <v>928282</v>
      </c>
      <c r="AH506" s="63">
        <v>29673390</v>
      </c>
      <c r="AI506" s="63">
        <v>633657</v>
      </c>
      <c r="AJ506" s="63">
        <v>669697</v>
      </c>
      <c r="AK506" s="63">
        <v>14801870</v>
      </c>
      <c r="AL506" s="63">
        <v>73836920</v>
      </c>
      <c r="AM506" s="63">
        <v>1615272</v>
      </c>
      <c r="AN506" s="63">
        <v>1925978</v>
      </c>
      <c r="AO506" s="63">
        <v>305983</v>
      </c>
      <c r="AP506" s="63">
        <v>0</v>
      </c>
      <c r="AQ506" s="63">
        <v>3893108</v>
      </c>
      <c r="AR506" s="63">
        <v>7199801</v>
      </c>
      <c r="AS506" s="63">
        <v>453420</v>
      </c>
      <c r="AT506" s="63">
        <v>0</v>
      </c>
      <c r="AU506" s="63">
        <v>1809127</v>
      </c>
      <c r="AV506" s="27">
        <v>0</v>
      </c>
      <c r="AW506" s="94">
        <f t="shared" si="233"/>
        <v>0</v>
      </c>
      <c r="AX506" s="63">
        <v>0</v>
      </c>
      <c r="AY506" s="63">
        <v>0</v>
      </c>
      <c r="AZ506" s="63">
        <v>0</v>
      </c>
      <c r="BA506" s="63">
        <v>0</v>
      </c>
      <c r="BB506" s="63">
        <v>0</v>
      </c>
      <c r="BC506" s="63">
        <v>0</v>
      </c>
      <c r="BD506" s="63">
        <v>0</v>
      </c>
      <c r="BE506" s="63">
        <v>0</v>
      </c>
      <c r="BF506" s="63">
        <v>0</v>
      </c>
      <c r="BG506" s="19"/>
      <c r="BH506" s="63">
        <v>0</v>
      </c>
      <c r="BI506" s="63">
        <v>0</v>
      </c>
      <c r="BJ506" s="63">
        <v>0</v>
      </c>
      <c r="BK506" s="63">
        <v>0</v>
      </c>
      <c r="BL506" s="63">
        <v>0</v>
      </c>
      <c r="BM506" s="19">
        <v>2330362</v>
      </c>
      <c r="BN506" s="32">
        <f t="shared" si="251"/>
        <v>95.718475314220001</v>
      </c>
      <c r="BO506" s="281"/>
      <c r="BP506" s="19">
        <v>229821120</v>
      </c>
      <c r="BQ506" s="19">
        <v>690921728</v>
      </c>
      <c r="BR506" s="19">
        <v>923073216</v>
      </c>
      <c r="BS506" s="19">
        <v>6897.0297899999996</v>
      </c>
      <c r="BT506" s="19">
        <v>24346</v>
      </c>
      <c r="BU506" s="4"/>
      <c r="BV506" s="175">
        <f t="shared" si="243"/>
        <v>1.1759508600724173</v>
      </c>
    </row>
    <row r="507" spans="1:74" s="20" customFormat="1" ht="17.25" customHeight="1" x14ac:dyDescent="0.25">
      <c r="A507" s="100" t="s">
        <v>174</v>
      </c>
      <c r="B507" s="258"/>
      <c r="C507" s="88">
        <v>0</v>
      </c>
      <c r="D507" s="146">
        <v>2016</v>
      </c>
      <c r="E507" s="62">
        <v>62</v>
      </c>
      <c r="F507" s="63">
        <v>78459168</v>
      </c>
      <c r="G507" s="63">
        <v>26508856</v>
      </c>
      <c r="H507" s="187">
        <f t="shared" si="255"/>
        <v>0.51027327805076517</v>
      </c>
      <c r="I507" s="63">
        <f t="shared" si="234"/>
        <v>51950312</v>
      </c>
      <c r="J507" s="58"/>
      <c r="K507" s="63">
        <f t="shared" si="228"/>
        <v>51950312</v>
      </c>
      <c r="L507" s="58">
        <f t="shared" si="229"/>
        <v>2133.8335660888852</v>
      </c>
      <c r="M507" s="58"/>
      <c r="N507" s="58"/>
      <c r="O507" s="63">
        <v>6891210</v>
      </c>
      <c r="P507" s="29">
        <f t="shared" si="230"/>
        <v>0.13265002142816776</v>
      </c>
      <c r="Q507" s="63">
        <v>1200</v>
      </c>
      <c r="R507" s="94">
        <f t="shared" si="231"/>
        <v>2.3098995055121133E-5</v>
      </c>
      <c r="S507" s="63">
        <f t="shared" si="238"/>
        <v>9831352</v>
      </c>
      <c r="T507" s="281">
        <f t="shared" si="239"/>
        <v>403.81795777540458</v>
      </c>
      <c r="U507" s="281"/>
      <c r="V507" s="39">
        <f t="shared" si="232"/>
        <v>0.18924529269429605</v>
      </c>
      <c r="W507" s="29"/>
      <c r="X507" s="63">
        <v>197001</v>
      </c>
      <c r="Y507" s="63">
        <v>328694</v>
      </c>
      <c r="Z507" s="63">
        <v>262667</v>
      </c>
      <c r="AA507" s="63">
        <v>0</v>
      </c>
      <c r="AB507" s="63">
        <v>323302</v>
      </c>
      <c r="AC507" s="63">
        <v>710606</v>
      </c>
      <c r="AD507" s="63">
        <v>1496</v>
      </c>
      <c r="AE507" s="63">
        <v>8007586</v>
      </c>
      <c r="AF507" s="63">
        <v>5032120</v>
      </c>
      <c r="AG507" s="63">
        <v>1449232</v>
      </c>
      <c r="AH507" s="63">
        <v>27092712</v>
      </c>
      <c r="AI507" s="63">
        <v>549099</v>
      </c>
      <c r="AJ507" s="63">
        <v>563764</v>
      </c>
      <c r="AK507" s="63">
        <v>13647768</v>
      </c>
      <c r="AL507" s="63">
        <v>51366460</v>
      </c>
      <c r="AM507" s="63">
        <v>1545897</v>
      </c>
      <c r="AN507" s="63">
        <v>2521661</v>
      </c>
      <c r="AO507" s="63">
        <v>-16246</v>
      </c>
      <c r="AP507" s="63">
        <v>0</v>
      </c>
      <c r="AQ507" s="63">
        <v>2537956</v>
      </c>
      <c r="AR507" s="63">
        <v>5977044</v>
      </c>
      <c r="AS507" s="63">
        <v>438794</v>
      </c>
      <c r="AT507" s="63">
        <v>0</v>
      </c>
      <c r="AU507" s="63">
        <v>979464</v>
      </c>
      <c r="AV507" s="27">
        <v>0</v>
      </c>
      <c r="AW507" s="94">
        <f t="shared" si="233"/>
        <v>0</v>
      </c>
      <c r="AX507" s="63">
        <v>0</v>
      </c>
      <c r="AY507" s="63">
        <v>0</v>
      </c>
      <c r="AZ507" s="63">
        <v>0</v>
      </c>
      <c r="BA507" s="63">
        <v>0</v>
      </c>
      <c r="BB507" s="63">
        <v>0</v>
      </c>
      <c r="BC507" s="63">
        <v>0</v>
      </c>
      <c r="BD507" s="63">
        <v>0</v>
      </c>
      <c r="BE507" s="63">
        <v>0</v>
      </c>
      <c r="BF507" s="63">
        <v>0</v>
      </c>
      <c r="BG507" s="19"/>
      <c r="BH507" s="63">
        <v>0</v>
      </c>
      <c r="BI507" s="63">
        <v>0</v>
      </c>
      <c r="BJ507" s="63">
        <v>0</v>
      </c>
      <c r="BK507" s="63">
        <v>0</v>
      </c>
      <c r="BL507" s="63">
        <v>0</v>
      </c>
      <c r="BM507" s="19">
        <v>2315726</v>
      </c>
      <c r="BN507" s="32">
        <f t="shared" si="251"/>
        <v>95.117308798159868</v>
      </c>
      <c r="BO507" s="281"/>
      <c r="BP507" s="19">
        <v>106291936</v>
      </c>
      <c r="BQ507" s="19">
        <v>363810912</v>
      </c>
      <c r="BR507" s="19">
        <v>472418560</v>
      </c>
      <c r="BS507" s="19">
        <v>6926.4301800000003</v>
      </c>
      <c r="BT507" s="19">
        <v>24346</v>
      </c>
      <c r="BU507" s="4"/>
      <c r="BV507" s="175">
        <f t="shared" si="243"/>
        <v>1.1780777106868523</v>
      </c>
    </row>
    <row r="508" spans="1:74" s="20" customFormat="1" ht="17.25" customHeight="1" x14ac:dyDescent="0.25">
      <c r="A508" s="100" t="s">
        <v>174</v>
      </c>
      <c r="B508" s="258"/>
      <c r="C508" s="88">
        <v>0</v>
      </c>
      <c r="D508" s="146">
        <v>2017</v>
      </c>
      <c r="E508" s="62">
        <v>62</v>
      </c>
      <c r="F508" s="63">
        <v>98668320</v>
      </c>
      <c r="G508" s="63">
        <v>21847726</v>
      </c>
      <c r="H508" s="187">
        <f t="shared" si="255"/>
        <v>0.28439933697987285</v>
      </c>
      <c r="I508" s="63">
        <f t="shared" si="234"/>
        <v>76820594</v>
      </c>
      <c r="J508" s="58"/>
      <c r="K508" s="63">
        <f t="shared" si="228"/>
        <v>76820594</v>
      </c>
      <c r="L508" s="58">
        <f t="shared" si="229"/>
        <v>3155.3681919001069</v>
      </c>
      <c r="M508" s="58"/>
      <c r="N508" s="58"/>
      <c r="O508" s="63">
        <v>7428720</v>
      </c>
      <c r="P508" s="29">
        <f t="shared" si="230"/>
        <v>9.6702194205892239E-2</v>
      </c>
      <c r="Q508" s="63">
        <v>1200</v>
      </c>
      <c r="R508" s="94">
        <f t="shared" si="231"/>
        <v>1.5620811263188097E-5</v>
      </c>
      <c r="S508" s="63">
        <f t="shared" si="238"/>
        <v>10614016</v>
      </c>
      <c r="T508" s="281">
        <f t="shared" si="239"/>
        <v>435.96549741230592</v>
      </c>
      <c r="U508" s="281"/>
      <c r="V508" s="39">
        <f t="shared" si="232"/>
        <v>0.13816628390038224</v>
      </c>
      <c r="W508" s="29"/>
      <c r="X508" s="63">
        <v>191686</v>
      </c>
      <c r="Y508" s="63">
        <v>320017</v>
      </c>
      <c r="Z508" s="63">
        <v>255581</v>
      </c>
      <c r="AA508" s="63">
        <v>0</v>
      </c>
      <c r="AB508" s="63">
        <v>299536</v>
      </c>
      <c r="AC508" s="63">
        <v>790946</v>
      </c>
      <c r="AD508" s="63">
        <v>1301</v>
      </c>
      <c r="AE508" s="63">
        <v>8754949</v>
      </c>
      <c r="AF508" s="63">
        <v>4490806</v>
      </c>
      <c r="AG508" s="63">
        <v>1688695</v>
      </c>
      <c r="AH508" s="63">
        <v>52029660</v>
      </c>
      <c r="AI508" s="63">
        <v>27889696</v>
      </c>
      <c r="AJ508" s="63">
        <v>120316</v>
      </c>
      <c r="AK508" s="63">
        <v>11013971</v>
      </c>
      <c r="AL508" s="63">
        <v>46638660</v>
      </c>
      <c r="AM508" s="63">
        <v>711710</v>
      </c>
      <c r="AN508" s="63">
        <v>2578901</v>
      </c>
      <c r="AO508" s="63">
        <v>-44998</v>
      </c>
      <c r="AP508" s="63">
        <v>0</v>
      </c>
      <c r="AQ508" s="63">
        <v>2135875</v>
      </c>
      <c r="AR508" s="63">
        <v>6541447</v>
      </c>
      <c r="AS508" s="63">
        <v>465254</v>
      </c>
      <c r="AT508" s="63">
        <v>0</v>
      </c>
      <c r="AU508" s="63">
        <v>1184982</v>
      </c>
      <c r="AV508" s="27">
        <v>0</v>
      </c>
      <c r="AW508" s="94">
        <f t="shared" si="233"/>
        <v>0</v>
      </c>
      <c r="AX508" s="63">
        <v>0</v>
      </c>
      <c r="AY508" s="63">
        <v>0</v>
      </c>
      <c r="AZ508" s="63">
        <v>0</v>
      </c>
      <c r="BA508" s="63">
        <v>0</v>
      </c>
      <c r="BB508" s="63">
        <v>0</v>
      </c>
      <c r="BC508" s="63">
        <v>0</v>
      </c>
      <c r="BD508" s="63">
        <v>0</v>
      </c>
      <c r="BE508" s="63">
        <v>0</v>
      </c>
      <c r="BF508" s="63">
        <v>0</v>
      </c>
      <c r="BG508" s="63">
        <v>0</v>
      </c>
      <c r="BH508" s="63">
        <v>0</v>
      </c>
      <c r="BI508" s="63">
        <v>0</v>
      </c>
      <c r="BJ508" s="63">
        <v>0</v>
      </c>
      <c r="BK508" s="63">
        <v>0</v>
      </c>
      <c r="BL508" s="63">
        <v>0</v>
      </c>
      <c r="BM508" s="19">
        <v>2380792</v>
      </c>
      <c r="BN508" s="32">
        <f t="shared" si="251"/>
        <v>97.7898628111394</v>
      </c>
      <c r="BO508" s="281"/>
      <c r="BP508" s="19">
        <v>191627904</v>
      </c>
      <c r="BQ508" s="19">
        <v>283471520</v>
      </c>
      <c r="BR508" s="19">
        <v>477480192</v>
      </c>
      <c r="BS508" s="19">
        <v>6962.2597699999997</v>
      </c>
      <c r="BT508" s="19">
        <v>24346</v>
      </c>
      <c r="BU508" s="4"/>
      <c r="BV508" s="175">
        <f t="shared" si="243"/>
        <v>1.1806574838413879</v>
      </c>
    </row>
    <row r="509" spans="1:74" s="20" customFormat="1" ht="17.25" customHeight="1" x14ac:dyDescent="0.25">
      <c r="A509" s="100" t="s">
        <v>174</v>
      </c>
      <c r="B509" s="258"/>
      <c r="C509" s="88">
        <v>0</v>
      </c>
      <c r="D509" s="146">
        <v>2018</v>
      </c>
      <c r="E509" s="62">
        <v>62</v>
      </c>
      <c r="F509" s="63">
        <v>73868912</v>
      </c>
      <c r="G509" s="63">
        <v>22284448</v>
      </c>
      <c r="H509" s="187">
        <f t="shared" si="255"/>
        <v>0.43199921588794643</v>
      </c>
      <c r="I509" s="63">
        <f t="shared" si="234"/>
        <v>51584464</v>
      </c>
      <c r="J509" s="58"/>
      <c r="K509" s="63">
        <f t="shared" si="228"/>
        <v>51584464</v>
      </c>
      <c r="L509" s="58">
        <f t="shared" si="229"/>
        <v>2118.8065390618581</v>
      </c>
      <c r="M509" s="58"/>
      <c r="N509" s="58"/>
      <c r="O509" s="63">
        <v>6368069</v>
      </c>
      <c r="P509" s="29">
        <f t="shared" si="230"/>
        <v>0.12344935870614067</v>
      </c>
      <c r="Q509" s="63">
        <v>1200</v>
      </c>
      <c r="R509" s="94">
        <f t="shared" si="231"/>
        <v>2.326281804537118E-5</v>
      </c>
      <c r="S509" s="63">
        <f t="shared" si="238"/>
        <v>11219474</v>
      </c>
      <c r="T509" s="281">
        <f t="shared" si="239"/>
        <v>460.83438757906845</v>
      </c>
      <c r="U509" s="281"/>
      <c r="V509" s="39">
        <f t="shared" si="232"/>
        <v>0.21749715185564397</v>
      </c>
      <c r="W509" s="29"/>
      <c r="X509" s="63">
        <v>177144</v>
      </c>
      <c r="Y509" s="63">
        <v>295817</v>
      </c>
      <c r="Z509" s="63">
        <v>237093</v>
      </c>
      <c r="AA509" s="63">
        <v>0</v>
      </c>
      <c r="AB509" s="63">
        <v>326322</v>
      </c>
      <c r="AC509" s="63">
        <v>633723</v>
      </c>
      <c r="AD509" s="63">
        <v>2914</v>
      </c>
      <c r="AE509" s="63">
        <v>9546461</v>
      </c>
      <c r="AF509" s="63">
        <v>5011073</v>
      </c>
      <c r="AG509" s="63">
        <v>1919447</v>
      </c>
      <c r="AH509" s="63">
        <v>27090316</v>
      </c>
      <c r="AI509" s="63">
        <v>566785</v>
      </c>
      <c r="AJ509" s="63">
        <v>136949</v>
      </c>
      <c r="AK509" s="63">
        <v>12784047</v>
      </c>
      <c r="AL509" s="63">
        <v>46778592</v>
      </c>
      <c r="AM509" s="63">
        <v>454211</v>
      </c>
      <c r="AN509" s="63">
        <v>2272361</v>
      </c>
      <c r="AO509" s="63">
        <v>-629</v>
      </c>
      <c r="AP509" s="63">
        <v>0</v>
      </c>
      <c r="AQ509" s="63">
        <v>1757378</v>
      </c>
      <c r="AR509" s="63">
        <v>7191465</v>
      </c>
      <c r="AS509" s="63">
        <v>379320</v>
      </c>
      <c r="AT509" s="63">
        <v>0</v>
      </c>
      <c r="AU509" s="63">
        <v>1523309</v>
      </c>
      <c r="AV509" s="27">
        <v>0</v>
      </c>
      <c r="AW509" s="94">
        <f t="shared" si="233"/>
        <v>0</v>
      </c>
      <c r="AX509" s="63">
        <v>0</v>
      </c>
      <c r="AY509" s="63">
        <v>0</v>
      </c>
      <c r="AZ509" s="63">
        <v>0</v>
      </c>
      <c r="BA509" s="63">
        <v>0</v>
      </c>
      <c r="BB509" s="63">
        <v>0</v>
      </c>
      <c r="BC509" s="63">
        <v>0</v>
      </c>
      <c r="BD509" s="63">
        <v>0</v>
      </c>
      <c r="BE509" s="63">
        <v>0</v>
      </c>
      <c r="BF509" s="63">
        <v>0</v>
      </c>
      <c r="BG509" s="63">
        <v>0</v>
      </c>
      <c r="BH509" s="63">
        <v>0</v>
      </c>
      <c r="BI509" s="63">
        <v>0</v>
      </c>
      <c r="BJ509" s="63">
        <v>0</v>
      </c>
      <c r="BK509" s="63">
        <v>0</v>
      </c>
      <c r="BL509" s="63">
        <v>0</v>
      </c>
      <c r="BM509" s="19">
        <v>2368798</v>
      </c>
      <c r="BN509" s="32">
        <f t="shared" si="251"/>
        <v>97.29721514827898</v>
      </c>
      <c r="BO509" s="281"/>
      <c r="BP509" s="19">
        <v>-9489442</v>
      </c>
      <c r="BQ509" s="19">
        <v>137408400</v>
      </c>
      <c r="BR509" s="19">
        <v>130287752</v>
      </c>
      <c r="BS509" s="19">
        <v>7131.7099600000001</v>
      </c>
      <c r="BT509" s="19">
        <v>24346</v>
      </c>
      <c r="BU509" s="4"/>
      <c r="BV509" s="175">
        <f t="shared" si="243"/>
        <v>1.1926809490976216</v>
      </c>
    </row>
    <row r="510" spans="1:74" s="23" customFormat="1" ht="17.25" customHeight="1" thickBot="1" x14ac:dyDescent="0.3">
      <c r="A510" s="102" t="s">
        <v>174</v>
      </c>
      <c r="B510" s="259"/>
      <c r="C510" s="192">
        <v>0</v>
      </c>
      <c r="D510" s="148">
        <v>2019</v>
      </c>
      <c r="E510" s="65">
        <v>62</v>
      </c>
      <c r="F510" s="66">
        <v>74737104</v>
      </c>
      <c r="G510" s="66">
        <v>24762696</v>
      </c>
      <c r="H510" s="193">
        <f t="shared" si="255"/>
        <v>0.49550754057957025</v>
      </c>
      <c r="I510" s="66">
        <f t="shared" si="234"/>
        <v>49974408</v>
      </c>
      <c r="J510" s="149">
        <f t="shared" ref="J510" si="257">LN(I510/I486)/(2019-1995)</f>
        <v>2.3642015603411212E-2</v>
      </c>
      <c r="K510" s="66">
        <f t="shared" si="228"/>
        <v>49974408</v>
      </c>
      <c r="L510" s="116">
        <f t="shared" si="229"/>
        <v>2052.6742791423644</v>
      </c>
      <c r="M510" s="149">
        <f t="shared" ref="M510" si="258">LN(L510/L486)/(2019-1995)</f>
        <v>-3.2122307207591315E-4</v>
      </c>
      <c r="N510" s="184">
        <f t="shared" ref="N510" si="259">AVERAGE(L508:L510)</f>
        <v>2442.2830033681098</v>
      </c>
      <c r="O510" s="66">
        <v>4156756</v>
      </c>
      <c r="P510" s="30">
        <f t="shared" si="230"/>
        <v>8.3177693670728428E-2</v>
      </c>
      <c r="Q510" s="66">
        <v>4137</v>
      </c>
      <c r="R510" s="95">
        <f t="shared" si="231"/>
        <v>8.2782371328941006E-5</v>
      </c>
      <c r="S510" s="66">
        <f t="shared" si="238"/>
        <v>11602346</v>
      </c>
      <c r="T510" s="285">
        <f t="shared" si="239"/>
        <v>476.56066705002877</v>
      </c>
      <c r="U510" s="285">
        <f t="shared" ref="U510" si="260">AVERAGE(T508:T510)</f>
        <v>457.78685068046769</v>
      </c>
      <c r="V510" s="194">
        <f t="shared" si="232"/>
        <v>0.23216575171835951</v>
      </c>
      <c r="W510" s="30"/>
      <c r="X510" s="66">
        <v>158774</v>
      </c>
      <c r="Y510" s="66">
        <v>264624</v>
      </c>
      <c r="Z510" s="66">
        <v>211699</v>
      </c>
      <c r="AA510" s="66">
        <v>0</v>
      </c>
      <c r="AB510" s="66">
        <v>292291</v>
      </c>
      <c r="AC510" s="66">
        <v>714199</v>
      </c>
      <c r="AD510" s="66">
        <v>1141</v>
      </c>
      <c r="AE510" s="66">
        <v>9959618</v>
      </c>
      <c r="AF510" s="66">
        <v>5535792</v>
      </c>
      <c r="AG510" s="66">
        <v>1316238</v>
      </c>
      <c r="AH510" s="66">
        <v>26402216</v>
      </c>
      <c r="AI510" s="66">
        <v>2118959</v>
      </c>
      <c r="AJ510" s="66">
        <v>109146</v>
      </c>
      <c r="AK510" s="66">
        <v>12746352</v>
      </c>
      <c r="AL510" s="66">
        <v>48334888</v>
      </c>
      <c r="AM510" s="66">
        <v>427584</v>
      </c>
      <c r="AN510" s="66">
        <v>2193827</v>
      </c>
      <c r="AO510" s="66">
        <v>3039</v>
      </c>
      <c r="AP510" s="66">
        <v>0</v>
      </c>
      <c r="AQ510" s="66">
        <v>2164012</v>
      </c>
      <c r="AR510" s="66">
        <v>6006302</v>
      </c>
      <c r="AS510" s="66">
        <v>446932</v>
      </c>
      <c r="AT510" s="66">
        <v>0</v>
      </c>
      <c r="AU510" s="66">
        <v>1142983</v>
      </c>
      <c r="AV510" s="28">
        <v>0</v>
      </c>
      <c r="AW510" s="95">
        <f t="shared" si="233"/>
        <v>0</v>
      </c>
      <c r="AX510" s="66">
        <v>0</v>
      </c>
      <c r="AY510" s="66">
        <v>0</v>
      </c>
      <c r="AZ510" s="66">
        <v>0</v>
      </c>
      <c r="BA510" s="66">
        <v>0</v>
      </c>
      <c r="BB510" s="66">
        <v>0</v>
      </c>
      <c r="BC510" s="66">
        <v>0</v>
      </c>
      <c r="BD510" s="66">
        <v>0</v>
      </c>
      <c r="BE510" s="66">
        <v>0</v>
      </c>
      <c r="BF510" s="66">
        <v>0</v>
      </c>
      <c r="BG510" s="66">
        <v>0</v>
      </c>
      <c r="BH510" s="66">
        <v>0</v>
      </c>
      <c r="BI510" s="66">
        <v>0</v>
      </c>
      <c r="BJ510" s="66">
        <v>0</v>
      </c>
      <c r="BK510" s="66">
        <v>0</v>
      </c>
      <c r="BL510" s="66">
        <v>0</v>
      </c>
      <c r="BM510" s="22">
        <v>2232284</v>
      </c>
      <c r="BN510" s="32">
        <f t="shared" si="251"/>
        <v>91.689969604863222</v>
      </c>
      <c r="BO510" s="285">
        <f t="shared" ref="BO510" si="261">AVERAGE(BN508:BN510)</f>
        <v>95.592349188093863</v>
      </c>
      <c r="BP510" s="22">
        <v>350495072</v>
      </c>
      <c r="BQ510" s="22">
        <v>159182128</v>
      </c>
      <c r="BR510" s="22">
        <v>511909472</v>
      </c>
      <c r="BS510" s="22">
        <v>7278.2099600000001</v>
      </c>
      <c r="BT510" s="22">
        <v>24346</v>
      </c>
      <c r="BU510" s="275">
        <f t="shared" ref="BU510" si="262">AVERAGE(BT508:BT510)</f>
        <v>24346</v>
      </c>
      <c r="BV510" s="175">
        <f t="shared" si="243"/>
        <v>1.2028479068971962</v>
      </c>
    </row>
    <row r="511" spans="1:74" s="20" customFormat="1" ht="16.5" thickTop="1" x14ac:dyDescent="0.25">
      <c r="A511" s="88" t="s">
        <v>175</v>
      </c>
      <c r="B511" s="251"/>
      <c r="C511" s="88">
        <v>0</v>
      </c>
      <c r="D511" s="195">
        <v>1995</v>
      </c>
      <c r="E511" s="89">
        <v>63</v>
      </c>
      <c r="F511" s="90">
        <v>13548006</v>
      </c>
      <c r="G511" s="90">
        <v>0</v>
      </c>
      <c r="H511" s="187">
        <f t="shared" si="255"/>
        <v>0</v>
      </c>
      <c r="I511" s="90">
        <f t="shared" si="234"/>
        <v>13548006</v>
      </c>
      <c r="J511" s="90"/>
      <c r="K511" s="98">
        <f t="shared" si="228"/>
        <v>13548006</v>
      </c>
      <c r="L511" s="98">
        <f t="shared" si="229"/>
        <v>1913.2899308007343</v>
      </c>
      <c r="M511" s="90"/>
      <c r="N511" s="90"/>
      <c r="O511" s="90">
        <v>2584726</v>
      </c>
      <c r="P511" s="41">
        <f t="shared" si="230"/>
        <v>0.19078276168463462</v>
      </c>
      <c r="Q511" s="90">
        <v>0</v>
      </c>
      <c r="R511" s="91">
        <f t="shared" si="231"/>
        <v>0</v>
      </c>
      <c r="S511" s="169">
        <f t="shared" ref="S511:S521" si="263">F511-G511-O511-Q511-AF511-AG511-AI511-AJ511-AK511-SUM(AM511:AU511)</f>
        <v>1473104</v>
      </c>
      <c r="T511" s="281">
        <f t="shared" si="239"/>
        <v>208.03615308572236</v>
      </c>
      <c r="U511" s="281"/>
      <c r="V511" s="196">
        <f t="shared" si="232"/>
        <v>0.10873216324232511</v>
      </c>
      <c r="W511" s="125"/>
      <c r="X511" s="90">
        <v>0</v>
      </c>
      <c r="Y511" s="90">
        <v>0</v>
      </c>
      <c r="Z511" s="90">
        <v>0</v>
      </c>
      <c r="AA511" s="90">
        <v>0</v>
      </c>
      <c r="AB511" s="90">
        <v>0</v>
      </c>
      <c r="AC511" s="90">
        <v>0</v>
      </c>
      <c r="AD511" s="90">
        <v>0</v>
      </c>
      <c r="AE511" s="90">
        <v>0</v>
      </c>
      <c r="AF511" s="90">
        <v>1253122</v>
      </c>
      <c r="AG511" s="90">
        <v>186770</v>
      </c>
      <c r="AH511" s="90">
        <v>7664010</v>
      </c>
      <c r="AI511" s="90">
        <v>109481</v>
      </c>
      <c r="AJ511" s="90">
        <v>1412</v>
      </c>
      <c r="AK511" s="90">
        <v>2153924</v>
      </c>
      <c r="AL511" s="90">
        <v>5883996</v>
      </c>
      <c r="AM511" s="90">
        <v>0</v>
      </c>
      <c r="AN511" s="90">
        <v>0</v>
      </c>
      <c r="AO511" s="90">
        <v>0</v>
      </c>
      <c r="AP511" s="90">
        <v>0</v>
      </c>
      <c r="AQ511" s="90">
        <v>571450</v>
      </c>
      <c r="AR511" s="90">
        <v>4808389</v>
      </c>
      <c r="AS511" s="90">
        <v>249729</v>
      </c>
      <c r="AT511" s="90">
        <v>182</v>
      </c>
      <c r="AU511" s="90">
        <v>155717</v>
      </c>
      <c r="AV511" s="92">
        <v>0</v>
      </c>
      <c r="AW511" s="91">
        <f t="shared" si="233"/>
        <v>0</v>
      </c>
      <c r="AX511" s="90">
        <v>0</v>
      </c>
      <c r="AY511" s="90">
        <v>0</v>
      </c>
      <c r="AZ511" s="90">
        <v>0</v>
      </c>
      <c r="BA511" s="90">
        <v>0</v>
      </c>
      <c r="BB511" s="90">
        <v>0</v>
      </c>
      <c r="BC511" s="90">
        <v>0</v>
      </c>
      <c r="BD511" s="90">
        <v>0</v>
      </c>
      <c r="BE511" s="90">
        <v>0</v>
      </c>
      <c r="BF511" s="90">
        <v>0</v>
      </c>
      <c r="BG511" s="90">
        <v>0</v>
      </c>
      <c r="BH511" s="90">
        <v>0</v>
      </c>
      <c r="BI511" s="90">
        <v>0</v>
      </c>
      <c r="BJ511" s="90">
        <v>0</v>
      </c>
      <c r="BK511" s="90">
        <v>0</v>
      </c>
      <c r="BL511" s="90">
        <v>0</v>
      </c>
      <c r="BM511" s="19">
        <v>2036981</v>
      </c>
      <c r="BN511" s="32">
        <f t="shared" si="251"/>
        <v>287.66854963988135</v>
      </c>
      <c r="BO511" s="281"/>
      <c r="BP511" s="19">
        <v>-1675562</v>
      </c>
      <c r="BQ511" s="19">
        <v>440667840</v>
      </c>
      <c r="BR511" s="19">
        <v>441029248</v>
      </c>
      <c r="BS511" s="19">
        <v>4188.2997999999998</v>
      </c>
      <c r="BT511" s="19">
        <v>7081</v>
      </c>
      <c r="BU511" s="4"/>
      <c r="BV511" s="175">
        <f t="shared" si="243"/>
        <v>0.30907665902324777</v>
      </c>
    </row>
    <row r="512" spans="1:74" s="20" customFormat="1" x14ac:dyDescent="0.25">
      <c r="A512" s="48" t="s">
        <v>175</v>
      </c>
      <c r="B512" s="252"/>
      <c r="C512" s="88">
        <v>0</v>
      </c>
      <c r="D512" s="144">
        <v>1996</v>
      </c>
      <c r="E512" s="57">
        <v>63</v>
      </c>
      <c r="F512" s="58">
        <v>16543311</v>
      </c>
      <c r="G512" s="58">
        <v>84007</v>
      </c>
      <c r="H512" s="187">
        <f t="shared" si="255"/>
        <v>5.1039217697176013E-3</v>
      </c>
      <c r="I512" s="58">
        <f t="shared" si="234"/>
        <v>16459304</v>
      </c>
      <c r="J512" s="58"/>
      <c r="K512" s="63">
        <f t="shared" si="228"/>
        <v>16459304</v>
      </c>
      <c r="L512" s="63">
        <f t="shared" si="229"/>
        <v>1898.858329487771</v>
      </c>
      <c r="M512" s="58"/>
      <c r="N512" s="58"/>
      <c r="O512" s="58">
        <v>4731114</v>
      </c>
      <c r="P512" s="31">
        <f t="shared" si="230"/>
        <v>0.28744313854340375</v>
      </c>
      <c r="Q512" s="58">
        <v>2680</v>
      </c>
      <c r="R512" s="93">
        <f t="shared" si="231"/>
        <v>1.6282584002336916E-4</v>
      </c>
      <c r="S512" s="73">
        <f t="shared" si="263"/>
        <v>1753946</v>
      </c>
      <c r="T512" s="281">
        <f t="shared" si="239"/>
        <v>202.34725426857406</v>
      </c>
      <c r="U512" s="281"/>
      <c r="V512" s="39">
        <f t="shared" si="232"/>
        <v>0.10656258612150307</v>
      </c>
      <c r="W512" s="54"/>
      <c r="X512" s="58">
        <v>0</v>
      </c>
      <c r="Y512" s="58">
        <v>0</v>
      </c>
      <c r="Z512" s="58">
        <v>0</v>
      </c>
      <c r="AA512" s="58">
        <v>0</v>
      </c>
      <c r="AB512" s="58">
        <v>0</v>
      </c>
      <c r="AC512" s="58">
        <v>0</v>
      </c>
      <c r="AD512" s="58">
        <v>0</v>
      </c>
      <c r="AE512" s="58">
        <v>0</v>
      </c>
      <c r="AF512" s="58">
        <v>1528423</v>
      </c>
      <c r="AG512" s="58">
        <v>-20214</v>
      </c>
      <c r="AH512" s="58">
        <v>7936772</v>
      </c>
      <c r="AI512" s="58">
        <v>90064</v>
      </c>
      <c r="AJ512" s="58">
        <v>2</v>
      </c>
      <c r="AK512" s="58">
        <v>2524337</v>
      </c>
      <c r="AL512" s="58">
        <v>8606539</v>
      </c>
      <c r="AM512" s="58">
        <v>0</v>
      </c>
      <c r="AN512" s="58">
        <v>0</v>
      </c>
      <c r="AO512" s="58">
        <v>0</v>
      </c>
      <c r="AP512" s="58">
        <v>0</v>
      </c>
      <c r="AQ512" s="58">
        <v>506367</v>
      </c>
      <c r="AR512" s="58">
        <v>5017850</v>
      </c>
      <c r="AS512" s="58">
        <v>159685</v>
      </c>
      <c r="AT512" s="58">
        <v>0</v>
      </c>
      <c r="AU512" s="58">
        <v>165050</v>
      </c>
      <c r="AV512" s="61">
        <v>0</v>
      </c>
      <c r="AW512" s="93">
        <f t="shared" si="233"/>
        <v>0</v>
      </c>
      <c r="AX512" s="58">
        <v>0</v>
      </c>
      <c r="AY512" s="58">
        <v>0</v>
      </c>
      <c r="AZ512" s="58">
        <v>0</v>
      </c>
      <c r="BA512" s="58">
        <v>0</v>
      </c>
      <c r="BB512" s="58">
        <v>0</v>
      </c>
      <c r="BC512" s="58">
        <v>0</v>
      </c>
      <c r="BD512" s="58">
        <v>0</v>
      </c>
      <c r="BE512" s="58">
        <v>0</v>
      </c>
      <c r="BF512" s="58">
        <v>0</v>
      </c>
      <c r="BG512" s="58">
        <v>0</v>
      </c>
      <c r="BH512" s="58">
        <v>0</v>
      </c>
      <c r="BI512" s="58">
        <v>0</v>
      </c>
      <c r="BJ512" s="58">
        <v>0</v>
      </c>
      <c r="BK512" s="58">
        <v>0</v>
      </c>
      <c r="BL512" s="58">
        <v>0</v>
      </c>
      <c r="BM512" s="19">
        <v>2011217</v>
      </c>
      <c r="BN512" s="32">
        <f t="shared" si="251"/>
        <v>232.02780341485925</v>
      </c>
      <c r="BO512" s="281"/>
      <c r="BP512" s="19">
        <v>0</v>
      </c>
      <c r="BQ512" s="19">
        <v>533991040</v>
      </c>
      <c r="BR512" s="19">
        <v>536002240</v>
      </c>
      <c r="BS512" s="19">
        <v>4187.6000999999997</v>
      </c>
      <c r="BT512" s="19">
        <v>8668</v>
      </c>
      <c r="BU512" s="4"/>
      <c r="BV512" s="175">
        <f t="shared" si="243"/>
        <v>0.41010459323277909</v>
      </c>
    </row>
    <row r="513" spans="1:74" s="20" customFormat="1" x14ac:dyDescent="0.25">
      <c r="A513" s="48" t="s">
        <v>175</v>
      </c>
      <c r="B513" s="252"/>
      <c r="C513" s="88">
        <v>0</v>
      </c>
      <c r="D513" s="144">
        <v>1997</v>
      </c>
      <c r="E513" s="57">
        <v>63</v>
      </c>
      <c r="F513" s="58">
        <v>15359563</v>
      </c>
      <c r="G513" s="58">
        <v>0</v>
      </c>
      <c r="H513" s="187">
        <f t="shared" si="255"/>
        <v>0</v>
      </c>
      <c r="I513" s="58">
        <f t="shared" si="234"/>
        <v>15359563</v>
      </c>
      <c r="J513" s="58"/>
      <c r="K513" s="63">
        <f t="shared" si="228"/>
        <v>15359563</v>
      </c>
      <c r="L513" s="63">
        <f t="shared" si="229"/>
        <v>1771.9846562067373</v>
      </c>
      <c r="M513" s="58"/>
      <c r="N513" s="58"/>
      <c r="O513" s="58">
        <v>1851335</v>
      </c>
      <c r="P513" s="31">
        <f t="shared" si="230"/>
        <v>0.12053305162392966</v>
      </c>
      <c r="Q513" s="58">
        <v>8668</v>
      </c>
      <c r="R513" s="93">
        <f t="shared" si="231"/>
        <v>5.6433897240435816E-4</v>
      </c>
      <c r="S513" s="73">
        <f t="shared" si="263"/>
        <v>1883418</v>
      </c>
      <c r="T513" s="281">
        <f t="shared" si="239"/>
        <v>217.28403322565759</v>
      </c>
      <c r="U513" s="281"/>
      <c r="V513" s="39">
        <f t="shared" si="232"/>
        <v>0.12262184803044202</v>
      </c>
      <c r="W513" s="54"/>
      <c r="X513" s="58">
        <v>0</v>
      </c>
      <c r="Y513" s="58">
        <v>0</v>
      </c>
      <c r="Z513" s="58">
        <v>0</v>
      </c>
      <c r="AA513" s="58">
        <v>0</v>
      </c>
      <c r="AB513" s="58">
        <v>0</v>
      </c>
      <c r="AC513" s="58">
        <v>0</v>
      </c>
      <c r="AD513" s="58">
        <v>0</v>
      </c>
      <c r="AE513" s="58">
        <v>0</v>
      </c>
      <c r="AF513" s="58">
        <v>2221716</v>
      </c>
      <c r="AG513" s="58">
        <v>157455</v>
      </c>
      <c r="AH513" s="58">
        <v>8829543</v>
      </c>
      <c r="AI513" s="58">
        <v>111079</v>
      </c>
      <c r="AJ513" s="58">
        <v>0</v>
      </c>
      <c r="AK513" s="58">
        <v>2941643</v>
      </c>
      <c r="AL513" s="58">
        <v>6530020</v>
      </c>
      <c r="AM513" s="58">
        <v>0</v>
      </c>
      <c r="AN513" s="58">
        <v>0</v>
      </c>
      <c r="AO513" s="58">
        <v>0</v>
      </c>
      <c r="AP513" s="58">
        <v>0</v>
      </c>
      <c r="AQ513" s="58">
        <v>564883</v>
      </c>
      <c r="AR513" s="58">
        <v>5245854</v>
      </c>
      <c r="AS513" s="58">
        <v>190147</v>
      </c>
      <c r="AT513" s="58">
        <v>0</v>
      </c>
      <c r="AU513" s="58">
        <v>183365</v>
      </c>
      <c r="AV513" s="61">
        <v>0</v>
      </c>
      <c r="AW513" s="93">
        <f t="shared" si="233"/>
        <v>0</v>
      </c>
      <c r="AX513" s="58">
        <v>0</v>
      </c>
      <c r="AY513" s="58">
        <v>0</v>
      </c>
      <c r="AZ513" s="58">
        <v>0</v>
      </c>
      <c r="BA513" s="58">
        <v>0</v>
      </c>
      <c r="BB513" s="58">
        <v>0</v>
      </c>
      <c r="BC513" s="58">
        <v>0</v>
      </c>
      <c r="BD513" s="58">
        <v>0</v>
      </c>
      <c r="BE513" s="58">
        <v>0</v>
      </c>
      <c r="BF513" s="58">
        <v>0</v>
      </c>
      <c r="BG513" s="58">
        <v>0</v>
      </c>
      <c r="BH513" s="58">
        <v>0</v>
      </c>
      <c r="BI513" s="58">
        <v>0</v>
      </c>
      <c r="BJ513" s="58">
        <v>0</v>
      </c>
      <c r="BK513" s="58">
        <v>0</v>
      </c>
      <c r="BL513" s="58">
        <v>0</v>
      </c>
      <c r="BM513" s="19">
        <v>1908098</v>
      </c>
      <c r="BN513" s="32">
        <f t="shared" si="251"/>
        <v>220.13128749423166</v>
      </c>
      <c r="BO513" s="281"/>
      <c r="BP513" s="19">
        <v>0</v>
      </c>
      <c r="BQ513" s="19">
        <v>516543072</v>
      </c>
      <c r="BR513" s="19">
        <v>518451168</v>
      </c>
      <c r="BS513" s="19">
        <v>4529.6000999999997</v>
      </c>
      <c r="BT513" s="19">
        <v>8668</v>
      </c>
      <c r="BU513" s="4"/>
      <c r="BV513" s="175">
        <f t="shared" si="243"/>
        <v>0.44935752128748563</v>
      </c>
    </row>
    <row r="514" spans="1:74" s="20" customFormat="1" x14ac:dyDescent="0.25">
      <c r="A514" s="48" t="s">
        <v>175</v>
      </c>
      <c r="B514" s="252"/>
      <c r="C514" s="88">
        <v>0</v>
      </c>
      <c r="D514" s="144">
        <v>1998</v>
      </c>
      <c r="E514" s="57">
        <v>63</v>
      </c>
      <c r="F514" s="58">
        <v>22923488</v>
      </c>
      <c r="G514" s="58">
        <v>0</v>
      </c>
      <c r="H514" s="187">
        <f t="shared" si="255"/>
        <v>0</v>
      </c>
      <c r="I514" s="58">
        <f t="shared" si="234"/>
        <v>22923488</v>
      </c>
      <c r="J514" s="58"/>
      <c r="K514" s="63">
        <f t="shared" si="228"/>
        <v>22923488</v>
      </c>
      <c r="L514" s="63">
        <f t="shared" si="229"/>
        <v>2644.6109829257039</v>
      </c>
      <c r="M514" s="58"/>
      <c r="N514" s="58"/>
      <c r="O514" s="58">
        <v>5170258</v>
      </c>
      <c r="P514" s="31">
        <f t="shared" si="230"/>
        <v>0.22554412312820807</v>
      </c>
      <c r="Q514" s="58">
        <v>8419</v>
      </c>
      <c r="R514" s="93">
        <f t="shared" si="231"/>
        <v>3.6726522595514259E-4</v>
      </c>
      <c r="S514" s="73">
        <f t="shared" si="263"/>
        <v>4374857</v>
      </c>
      <c r="T514" s="281">
        <f t="shared" si="239"/>
        <v>504.71354407014303</v>
      </c>
      <c r="U514" s="281"/>
      <c r="V514" s="39">
        <f t="shared" si="232"/>
        <v>0.19084604402261995</v>
      </c>
      <c r="W514" s="54"/>
      <c r="X514" s="58">
        <v>0</v>
      </c>
      <c r="Y514" s="58">
        <v>0</v>
      </c>
      <c r="Z514" s="58">
        <v>0</v>
      </c>
      <c r="AA514" s="58">
        <v>0</v>
      </c>
      <c r="AB514" s="58">
        <v>0</v>
      </c>
      <c r="AC514" s="58">
        <v>0</v>
      </c>
      <c r="AD514" s="58">
        <v>0</v>
      </c>
      <c r="AE514" s="58">
        <v>0</v>
      </c>
      <c r="AF514" s="58">
        <v>3013165</v>
      </c>
      <c r="AG514" s="58">
        <v>722982</v>
      </c>
      <c r="AH514" s="58">
        <v>9982932</v>
      </c>
      <c r="AI514" s="58">
        <v>170506</v>
      </c>
      <c r="AJ514" s="58">
        <v>0</v>
      </c>
      <c r="AK514" s="58">
        <v>3658418</v>
      </c>
      <c r="AL514" s="58">
        <v>12940557</v>
      </c>
      <c r="AM514" s="58">
        <v>0</v>
      </c>
      <c r="AN514" s="58">
        <v>0</v>
      </c>
      <c r="AO514" s="58">
        <v>0</v>
      </c>
      <c r="AP514" s="58">
        <v>0</v>
      </c>
      <c r="AQ514" s="58">
        <v>373857</v>
      </c>
      <c r="AR514" s="58">
        <v>5144644</v>
      </c>
      <c r="AS514" s="58">
        <v>122629</v>
      </c>
      <c r="AT514" s="58">
        <v>0</v>
      </c>
      <c r="AU514" s="58">
        <v>163753</v>
      </c>
      <c r="AV514" s="61">
        <v>0</v>
      </c>
      <c r="AW514" s="93">
        <f t="shared" si="233"/>
        <v>0</v>
      </c>
      <c r="AX514" s="58">
        <v>0</v>
      </c>
      <c r="AY514" s="58">
        <v>0</v>
      </c>
      <c r="AZ514" s="58">
        <v>0</v>
      </c>
      <c r="BA514" s="58">
        <v>0</v>
      </c>
      <c r="BB514" s="58">
        <v>0</v>
      </c>
      <c r="BC514" s="58">
        <v>0</v>
      </c>
      <c r="BD514" s="58">
        <v>0</v>
      </c>
      <c r="BE514" s="58">
        <v>0</v>
      </c>
      <c r="BF514" s="58">
        <v>0</v>
      </c>
      <c r="BG514" s="58">
        <v>0</v>
      </c>
      <c r="BH514" s="58">
        <v>0</v>
      </c>
      <c r="BI514" s="58">
        <v>0</v>
      </c>
      <c r="BJ514" s="58">
        <v>0</v>
      </c>
      <c r="BK514" s="58">
        <v>0</v>
      </c>
      <c r="BL514" s="58">
        <v>0</v>
      </c>
      <c r="BM514" s="19">
        <v>5862</v>
      </c>
      <c r="BN514" s="32">
        <f t="shared" si="251"/>
        <v>0.67628057221965854</v>
      </c>
      <c r="BO514" s="281"/>
      <c r="BP514" s="19">
        <v>0</v>
      </c>
      <c r="BQ514" s="19">
        <v>446887488</v>
      </c>
      <c r="BR514" s="19">
        <v>446893344</v>
      </c>
      <c r="BS514" s="19">
        <v>4459.8901400000004</v>
      </c>
      <c r="BT514" s="19">
        <v>8668</v>
      </c>
      <c r="BU514" s="4"/>
      <c r="BV514" s="175">
        <f t="shared" si="243"/>
        <v>0.44160275928203324</v>
      </c>
    </row>
    <row r="515" spans="1:74" s="20" customFormat="1" x14ac:dyDescent="0.25">
      <c r="A515" s="48" t="s">
        <v>175</v>
      </c>
      <c r="B515" s="252"/>
      <c r="C515" s="88">
        <v>0</v>
      </c>
      <c r="D515" s="144">
        <v>1999</v>
      </c>
      <c r="E515" s="57">
        <v>63</v>
      </c>
      <c r="F515" s="58">
        <v>33366228</v>
      </c>
      <c r="G515" s="58">
        <v>9696493</v>
      </c>
      <c r="H515" s="187">
        <f t="shared" si="255"/>
        <v>0.40965786055483933</v>
      </c>
      <c r="I515" s="58">
        <f t="shared" si="234"/>
        <v>23669735</v>
      </c>
      <c r="J515" s="58"/>
      <c r="K515" s="63">
        <f t="shared" si="228"/>
        <v>23669735</v>
      </c>
      <c r="L515" s="63">
        <f t="shared" si="229"/>
        <v>2730.7031610521458</v>
      </c>
      <c r="M515" s="58"/>
      <c r="N515" s="58"/>
      <c r="O515" s="58">
        <v>6198853</v>
      </c>
      <c r="P515" s="31">
        <f t="shared" si="230"/>
        <v>0.26188941278810263</v>
      </c>
      <c r="Q515" s="58">
        <v>5210</v>
      </c>
      <c r="R515" s="93">
        <f t="shared" si="231"/>
        <v>2.201123079747196E-4</v>
      </c>
      <c r="S515" s="73">
        <f t="shared" si="263"/>
        <v>4466476</v>
      </c>
      <c r="T515" s="281">
        <f t="shared" si="239"/>
        <v>515.28334102445774</v>
      </c>
      <c r="U515" s="281"/>
      <c r="V515" s="39">
        <f t="shared" si="232"/>
        <v>0.18869987348823297</v>
      </c>
      <c r="W515" s="54"/>
      <c r="X515" s="58">
        <v>0</v>
      </c>
      <c r="Y515" s="58">
        <v>0</v>
      </c>
      <c r="Z515" s="58">
        <v>0</v>
      </c>
      <c r="AA515" s="58">
        <v>0</v>
      </c>
      <c r="AB515" s="58">
        <v>0</v>
      </c>
      <c r="AC515" s="58">
        <v>0</v>
      </c>
      <c r="AD515" s="58">
        <v>0</v>
      </c>
      <c r="AE515" s="58">
        <v>0</v>
      </c>
      <c r="AF515" s="58">
        <v>2536344</v>
      </c>
      <c r="AG515" s="58">
        <v>1080412</v>
      </c>
      <c r="AH515" s="58">
        <v>10191325</v>
      </c>
      <c r="AI515" s="58">
        <v>531</v>
      </c>
      <c r="AJ515" s="58">
        <v>0</v>
      </c>
      <c r="AK515" s="58">
        <v>2626542</v>
      </c>
      <c r="AL515" s="58">
        <v>23174904</v>
      </c>
      <c r="AM515" s="58">
        <v>0</v>
      </c>
      <c r="AN515" s="58">
        <v>0</v>
      </c>
      <c r="AO515" s="58">
        <v>0</v>
      </c>
      <c r="AP515" s="58">
        <v>0</v>
      </c>
      <c r="AQ515" s="58">
        <v>271527</v>
      </c>
      <c r="AR515" s="58">
        <v>6164800</v>
      </c>
      <c r="AS515" s="58">
        <v>171677</v>
      </c>
      <c r="AT515" s="58">
        <v>0</v>
      </c>
      <c r="AU515" s="58">
        <v>147363</v>
      </c>
      <c r="AV515" s="61">
        <v>0</v>
      </c>
      <c r="AW515" s="93">
        <f t="shared" si="233"/>
        <v>0</v>
      </c>
      <c r="AX515" s="58">
        <v>0</v>
      </c>
      <c r="AY515" s="58">
        <v>0</v>
      </c>
      <c r="AZ515" s="58">
        <v>0</v>
      </c>
      <c r="BA515" s="58">
        <v>0</v>
      </c>
      <c r="BB515" s="58">
        <v>0</v>
      </c>
      <c r="BC515" s="58">
        <v>0</v>
      </c>
      <c r="BD515" s="58">
        <v>0</v>
      </c>
      <c r="BE515" s="58">
        <v>0</v>
      </c>
      <c r="BF515" s="58">
        <v>0</v>
      </c>
      <c r="BG515" s="58">
        <v>0</v>
      </c>
      <c r="BH515" s="58">
        <v>0</v>
      </c>
      <c r="BI515" s="58">
        <v>0</v>
      </c>
      <c r="BJ515" s="58">
        <v>0</v>
      </c>
      <c r="BK515" s="58">
        <v>0</v>
      </c>
      <c r="BL515" s="58">
        <v>0</v>
      </c>
      <c r="BM515" s="19">
        <v>5414</v>
      </c>
      <c r="BN515" s="32">
        <f t="shared" si="251"/>
        <v>0.62459621596677439</v>
      </c>
      <c r="BO515" s="281"/>
      <c r="BP515" s="19">
        <v>0</v>
      </c>
      <c r="BQ515" s="19">
        <v>414129280</v>
      </c>
      <c r="BR515" s="19">
        <v>414134688</v>
      </c>
      <c r="BS515" s="19">
        <v>4662.3500999999997</v>
      </c>
      <c r="BT515" s="19">
        <v>8668</v>
      </c>
      <c r="BU515" s="4"/>
      <c r="BV515" s="175">
        <f t="shared" si="243"/>
        <v>0.46380050972076392</v>
      </c>
    </row>
    <row r="516" spans="1:74" s="20" customFormat="1" x14ac:dyDescent="0.25">
      <c r="A516" s="48" t="s">
        <v>175</v>
      </c>
      <c r="B516" s="252"/>
      <c r="C516" s="88">
        <v>0</v>
      </c>
      <c r="D516" s="144">
        <v>2000</v>
      </c>
      <c r="E516" s="57">
        <v>63</v>
      </c>
      <c r="F516" s="58">
        <v>30065236</v>
      </c>
      <c r="G516" s="58">
        <v>5398355</v>
      </c>
      <c r="H516" s="187">
        <f t="shared" si="255"/>
        <v>0.21885032809782476</v>
      </c>
      <c r="I516" s="58">
        <f t="shared" si="234"/>
        <v>24666881</v>
      </c>
      <c r="J516" s="58"/>
      <c r="K516" s="63">
        <f t="shared" si="228"/>
        <v>24666881</v>
      </c>
      <c r="L516" s="63">
        <f t="shared" si="229"/>
        <v>2845.7407706506692</v>
      </c>
      <c r="M516" s="58"/>
      <c r="N516" s="58"/>
      <c r="O516" s="58">
        <v>5146133</v>
      </c>
      <c r="P516" s="31">
        <f t="shared" si="230"/>
        <v>0.20862520072967475</v>
      </c>
      <c r="Q516" s="58">
        <v>7946</v>
      </c>
      <c r="R516" s="93">
        <f t="shared" si="231"/>
        <v>3.2213233606632308E-4</v>
      </c>
      <c r="S516" s="73">
        <f t="shared" si="263"/>
        <v>4417541</v>
      </c>
      <c r="T516" s="281">
        <f t="shared" si="239"/>
        <v>509.6378634056299</v>
      </c>
      <c r="U516" s="281"/>
      <c r="V516" s="39">
        <f t="shared" si="232"/>
        <v>0.17908794387097421</v>
      </c>
      <c r="W516" s="54"/>
      <c r="X516" s="58">
        <v>0</v>
      </c>
      <c r="Y516" s="58">
        <v>0</v>
      </c>
      <c r="Z516" s="58">
        <v>0</v>
      </c>
      <c r="AA516" s="58">
        <v>0</v>
      </c>
      <c r="AB516" s="58">
        <v>0</v>
      </c>
      <c r="AC516" s="58">
        <v>0</v>
      </c>
      <c r="AD516" s="58">
        <v>0</v>
      </c>
      <c r="AE516" s="58">
        <v>0</v>
      </c>
      <c r="AF516" s="58">
        <v>2288817</v>
      </c>
      <c r="AG516" s="58">
        <v>876425</v>
      </c>
      <c r="AH516" s="58">
        <v>12509865</v>
      </c>
      <c r="AI516" s="58">
        <v>0</v>
      </c>
      <c r="AJ516" s="58">
        <v>0</v>
      </c>
      <c r="AK516" s="58">
        <v>3835002</v>
      </c>
      <c r="AL516" s="58">
        <v>17555372</v>
      </c>
      <c r="AM516" s="58">
        <v>0</v>
      </c>
      <c r="AN516" s="58">
        <v>0</v>
      </c>
      <c r="AO516" s="58">
        <v>0</v>
      </c>
      <c r="AP516" s="58">
        <v>0</v>
      </c>
      <c r="AQ516" s="58">
        <v>296579</v>
      </c>
      <c r="AR516" s="58">
        <v>7470508</v>
      </c>
      <c r="AS516" s="58">
        <v>182020</v>
      </c>
      <c r="AT516" s="58">
        <v>0</v>
      </c>
      <c r="AU516" s="58">
        <v>145910</v>
      </c>
      <c r="AV516" s="61">
        <v>0</v>
      </c>
      <c r="AW516" s="93">
        <f t="shared" si="233"/>
        <v>0</v>
      </c>
      <c r="AX516" s="58">
        <v>0</v>
      </c>
      <c r="AY516" s="58">
        <v>0</v>
      </c>
      <c r="AZ516" s="58">
        <v>0</v>
      </c>
      <c r="BA516" s="58">
        <v>0</v>
      </c>
      <c r="BB516" s="58">
        <v>0</v>
      </c>
      <c r="BC516" s="58">
        <v>0</v>
      </c>
      <c r="BD516" s="58">
        <v>0</v>
      </c>
      <c r="BE516" s="58">
        <v>0</v>
      </c>
      <c r="BF516" s="58">
        <v>0</v>
      </c>
      <c r="BG516" s="58">
        <v>0</v>
      </c>
      <c r="BH516" s="58">
        <v>0</v>
      </c>
      <c r="BI516" s="58">
        <v>0</v>
      </c>
      <c r="BJ516" s="58">
        <v>0</v>
      </c>
      <c r="BK516" s="58">
        <v>0</v>
      </c>
      <c r="BL516" s="58">
        <v>0</v>
      </c>
      <c r="BM516" s="19">
        <v>0</v>
      </c>
      <c r="BN516" s="32">
        <f t="shared" si="251"/>
        <v>0</v>
      </c>
      <c r="BO516" s="281"/>
      <c r="BP516" s="19">
        <v>0</v>
      </c>
      <c r="BQ516" s="19">
        <v>504032736</v>
      </c>
      <c r="BR516" s="19">
        <v>504032736</v>
      </c>
      <c r="BS516" s="19">
        <v>4370.8100599999998</v>
      </c>
      <c r="BT516" s="19">
        <v>8668</v>
      </c>
      <c r="BU516" s="4"/>
      <c r="BV516" s="175">
        <f t="shared" si="243"/>
        <v>0.4315148727362087</v>
      </c>
    </row>
    <row r="517" spans="1:74" s="20" customFormat="1" x14ac:dyDescent="0.25">
      <c r="A517" s="48" t="s">
        <v>175</v>
      </c>
      <c r="B517" s="252"/>
      <c r="C517" s="88">
        <v>0</v>
      </c>
      <c r="D517" s="144">
        <v>2001</v>
      </c>
      <c r="E517" s="57">
        <v>63</v>
      </c>
      <c r="F517" s="58">
        <v>32594176</v>
      </c>
      <c r="G517" s="58">
        <v>7016224</v>
      </c>
      <c r="H517" s="187">
        <f t="shared" si="255"/>
        <v>0.27430749733207727</v>
      </c>
      <c r="I517" s="58">
        <f t="shared" si="234"/>
        <v>25577952</v>
      </c>
      <c r="J517" s="58"/>
      <c r="K517" s="63">
        <f t="shared" si="228"/>
        <v>25577952</v>
      </c>
      <c r="L517" s="63">
        <f t="shared" si="229"/>
        <v>2866.8406186953598</v>
      </c>
      <c r="M517" s="58"/>
      <c r="N517" s="58"/>
      <c r="O517" s="58">
        <v>6247921</v>
      </c>
      <c r="P517" s="31">
        <f t="shared" si="230"/>
        <v>0.24426979142036079</v>
      </c>
      <c r="Q517" s="58">
        <v>1757</v>
      </c>
      <c r="R517" s="93">
        <f t="shared" si="231"/>
        <v>6.8691973462144278E-5</v>
      </c>
      <c r="S517" s="73">
        <f t="shared" si="263"/>
        <v>5516909</v>
      </c>
      <c r="T517" s="281">
        <f t="shared" si="239"/>
        <v>618.34891279982071</v>
      </c>
      <c r="U517" s="281"/>
      <c r="V517" s="39">
        <f t="shared" si="232"/>
        <v>0.215690020842951</v>
      </c>
      <c r="W517" s="54"/>
      <c r="X517" s="58">
        <v>0</v>
      </c>
      <c r="Y517" s="58">
        <v>0</v>
      </c>
      <c r="Z517" s="58">
        <v>0</v>
      </c>
      <c r="AA517" s="58">
        <v>0</v>
      </c>
      <c r="AB517" s="58">
        <v>0</v>
      </c>
      <c r="AC517" s="58">
        <v>0</v>
      </c>
      <c r="AD517" s="58">
        <v>0</v>
      </c>
      <c r="AE517" s="58">
        <v>0</v>
      </c>
      <c r="AF517" s="58">
        <v>3303886</v>
      </c>
      <c r="AG517" s="58">
        <v>710050</v>
      </c>
      <c r="AH517" s="58">
        <v>10496029</v>
      </c>
      <c r="AI517" s="58">
        <v>0</v>
      </c>
      <c r="AJ517" s="58">
        <v>0</v>
      </c>
      <c r="AK517" s="58">
        <v>3447206</v>
      </c>
      <c r="AL517" s="58">
        <v>22098148</v>
      </c>
      <c r="AM517" s="58">
        <v>0</v>
      </c>
      <c r="AN517" s="58">
        <v>0</v>
      </c>
      <c r="AO517" s="58">
        <v>0</v>
      </c>
      <c r="AP517" s="58">
        <v>0</v>
      </c>
      <c r="AQ517" s="58">
        <v>11450</v>
      </c>
      <c r="AR517" s="58">
        <v>6044988</v>
      </c>
      <c r="AS517" s="58">
        <v>140954</v>
      </c>
      <c r="AT517" s="58">
        <v>0</v>
      </c>
      <c r="AU517" s="58">
        <v>152831</v>
      </c>
      <c r="AV517" s="61">
        <v>0</v>
      </c>
      <c r="AW517" s="93">
        <f t="shared" si="233"/>
        <v>0</v>
      </c>
      <c r="AX517" s="58">
        <v>0</v>
      </c>
      <c r="AY517" s="58">
        <v>0</v>
      </c>
      <c r="AZ517" s="58">
        <v>0</v>
      </c>
      <c r="BA517" s="58">
        <v>0</v>
      </c>
      <c r="BB517" s="58">
        <v>0</v>
      </c>
      <c r="BC517" s="58">
        <v>0</v>
      </c>
      <c r="BD517" s="58">
        <v>0</v>
      </c>
      <c r="BE517" s="58">
        <v>0</v>
      </c>
      <c r="BF517" s="58">
        <v>0</v>
      </c>
      <c r="BG517" s="58">
        <v>0</v>
      </c>
      <c r="BH517" s="58">
        <v>0</v>
      </c>
      <c r="BI517" s="58">
        <v>0</v>
      </c>
      <c r="BJ517" s="58">
        <v>0</v>
      </c>
      <c r="BK517" s="58">
        <v>0</v>
      </c>
      <c r="BL517" s="58">
        <v>0</v>
      </c>
      <c r="BM517" s="19">
        <v>0</v>
      </c>
      <c r="BN517" s="32">
        <f t="shared" si="251"/>
        <v>0</v>
      </c>
      <c r="BO517" s="281"/>
      <c r="BP517" s="19">
        <v>0</v>
      </c>
      <c r="BQ517" s="19">
        <v>526043648</v>
      </c>
      <c r="BR517" s="19">
        <v>526043648</v>
      </c>
      <c r="BS517" s="19">
        <v>4377.7900399999999</v>
      </c>
      <c r="BT517" s="19">
        <v>8922</v>
      </c>
      <c r="BU517" s="4"/>
      <c r="BV517" s="175">
        <f t="shared" si="243"/>
        <v>0.44675373906670179</v>
      </c>
    </row>
    <row r="518" spans="1:74" s="20" customFormat="1" x14ac:dyDescent="0.25">
      <c r="A518" s="48" t="s">
        <v>175</v>
      </c>
      <c r="B518" s="252"/>
      <c r="C518" s="88">
        <v>0</v>
      </c>
      <c r="D518" s="144">
        <v>2002</v>
      </c>
      <c r="E518" s="57">
        <v>63</v>
      </c>
      <c r="F518" s="58">
        <v>31498882</v>
      </c>
      <c r="G518" s="58">
        <v>1177877</v>
      </c>
      <c r="H518" s="187">
        <f t="shared" si="255"/>
        <v>3.884689837952271E-2</v>
      </c>
      <c r="I518" s="58">
        <f t="shared" si="234"/>
        <v>30321005</v>
      </c>
      <c r="J518" s="58"/>
      <c r="K518" s="63">
        <f t="shared" si="228"/>
        <v>30321005</v>
      </c>
      <c r="L518" s="63">
        <f t="shared" si="229"/>
        <v>3352.2393587617466</v>
      </c>
      <c r="M518" s="58"/>
      <c r="N518" s="58"/>
      <c r="O518" s="82">
        <v>15408492</v>
      </c>
      <c r="P518" s="15">
        <f t="shared" si="230"/>
        <v>0.50817880212083999</v>
      </c>
      <c r="Q518" s="58">
        <v>0</v>
      </c>
      <c r="R518" s="93">
        <f t="shared" si="231"/>
        <v>0</v>
      </c>
      <c r="S518" s="133">
        <f t="shared" si="263"/>
        <v>400102</v>
      </c>
      <c r="T518" s="281">
        <f t="shared" si="239"/>
        <v>44.234604754007741</v>
      </c>
      <c r="U518" s="281"/>
      <c r="V518" s="39">
        <f t="shared" si="232"/>
        <v>1.3195538868187251E-2</v>
      </c>
      <c r="W518" s="54"/>
      <c r="X518" s="58">
        <v>0</v>
      </c>
      <c r="Y518" s="58">
        <v>0</v>
      </c>
      <c r="Z518" s="58">
        <v>0</v>
      </c>
      <c r="AA518" s="58">
        <v>0</v>
      </c>
      <c r="AB518" s="58">
        <v>0</v>
      </c>
      <c r="AC518" s="58">
        <v>0</v>
      </c>
      <c r="AD518" s="58">
        <v>0</v>
      </c>
      <c r="AE518" s="58">
        <v>0</v>
      </c>
      <c r="AF518" s="58">
        <v>2617037</v>
      </c>
      <c r="AG518" s="58">
        <v>6675</v>
      </c>
      <c r="AH518" s="58">
        <v>11329202</v>
      </c>
      <c r="AI518" s="58">
        <v>81468</v>
      </c>
      <c r="AJ518" s="58">
        <v>56406</v>
      </c>
      <c r="AK518" s="58">
        <v>7489711</v>
      </c>
      <c r="AL518" s="58">
        <v>20169680</v>
      </c>
      <c r="AM518" s="58">
        <v>0</v>
      </c>
      <c r="AN518" s="58">
        <v>0</v>
      </c>
      <c r="AO518" s="58">
        <v>0</v>
      </c>
      <c r="AP518" s="58">
        <v>0</v>
      </c>
      <c r="AQ518" s="58">
        <v>509766</v>
      </c>
      <c r="AR518" s="58">
        <v>3750464</v>
      </c>
      <c r="AS518" s="58">
        <v>681</v>
      </c>
      <c r="AT518" s="58">
        <v>0</v>
      </c>
      <c r="AU518" s="58">
        <v>203</v>
      </c>
      <c r="AV518" s="61">
        <v>0</v>
      </c>
      <c r="AW518" s="93">
        <f t="shared" si="233"/>
        <v>0</v>
      </c>
      <c r="AX518" s="58">
        <v>0</v>
      </c>
      <c r="AY518" s="58">
        <v>0</v>
      </c>
      <c r="AZ518" s="58">
        <v>0</v>
      </c>
      <c r="BA518" s="58">
        <v>0</v>
      </c>
      <c r="BB518" s="58">
        <v>0</v>
      </c>
      <c r="BC518" s="58">
        <v>0</v>
      </c>
      <c r="BD518" s="58">
        <v>0</v>
      </c>
      <c r="BE518" s="58">
        <v>0</v>
      </c>
      <c r="BF518" s="58">
        <v>0</v>
      </c>
      <c r="BG518" s="58">
        <v>0</v>
      </c>
      <c r="BH518" s="58">
        <v>0</v>
      </c>
      <c r="BI518" s="58">
        <v>0</v>
      </c>
      <c r="BJ518" s="58">
        <v>0</v>
      </c>
      <c r="BK518" s="58">
        <v>0</v>
      </c>
      <c r="BL518" s="58">
        <v>0</v>
      </c>
      <c r="BM518" s="19">
        <v>4532020</v>
      </c>
      <c r="BN518" s="32">
        <f t="shared" si="251"/>
        <v>501.05251520176893</v>
      </c>
      <c r="BO518" s="281"/>
      <c r="BP518" s="19">
        <v>0</v>
      </c>
      <c r="BQ518" s="19">
        <v>507883872</v>
      </c>
      <c r="BR518" s="19">
        <v>512415872</v>
      </c>
      <c r="BS518" s="19">
        <v>4407.3300799999997</v>
      </c>
      <c r="BT518" s="19">
        <v>9045</v>
      </c>
      <c r="BU518" s="4"/>
      <c r="BV518" s="175">
        <f t="shared" si="243"/>
        <v>0.45696225118747619</v>
      </c>
    </row>
    <row r="519" spans="1:74" s="20" customFormat="1" x14ac:dyDescent="0.25">
      <c r="A519" s="48" t="s">
        <v>175</v>
      </c>
      <c r="B519" s="252"/>
      <c r="C519" s="88">
        <v>0</v>
      </c>
      <c r="D519" s="144">
        <v>2003</v>
      </c>
      <c r="E519" s="57">
        <v>63</v>
      </c>
      <c r="F519" s="58">
        <v>27658972</v>
      </c>
      <c r="G519" s="58">
        <v>0</v>
      </c>
      <c r="H519" s="187">
        <f t="shared" si="255"/>
        <v>0</v>
      </c>
      <c r="I519" s="58">
        <f t="shared" si="234"/>
        <v>27658972</v>
      </c>
      <c r="J519" s="58"/>
      <c r="K519" s="63">
        <f t="shared" si="228"/>
        <v>27658972</v>
      </c>
      <c r="L519" s="63">
        <f t="shared" si="229"/>
        <v>2730.1324647122692</v>
      </c>
      <c r="M519" s="58"/>
      <c r="N519" s="58"/>
      <c r="O519" s="82">
        <v>12831158</v>
      </c>
      <c r="P519" s="31">
        <f t="shared" si="230"/>
        <v>0.46390581689008542</v>
      </c>
      <c r="Q519" s="58">
        <v>0</v>
      </c>
      <c r="R519" s="93">
        <f t="shared" si="231"/>
        <v>0</v>
      </c>
      <c r="S519" s="133">
        <f t="shared" si="263"/>
        <v>338664</v>
      </c>
      <c r="T519" s="281">
        <f t="shared" si="239"/>
        <v>33.428486822623633</v>
      </c>
      <c r="U519" s="281"/>
      <c r="V519" s="39">
        <f t="shared" si="232"/>
        <v>1.2244272852946233E-2</v>
      </c>
      <c r="W519" s="54"/>
      <c r="X519" s="58">
        <v>0</v>
      </c>
      <c r="Y519" s="58">
        <v>0</v>
      </c>
      <c r="Z519" s="58">
        <v>0</v>
      </c>
      <c r="AA519" s="58">
        <v>0</v>
      </c>
      <c r="AB519" s="58">
        <v>0</v>
      </c>
      <c r="AC519" s="58">
        <v>0</v>
      </c>
      <c r="AD519" s="58">
        <v>0</v>
      </c>
      <c r="AE519" s="58">
        <v>0</v>
      </c>
      <c r="AF519" s="58">
        <v>2599592</v>
      </c>
      <c r="AG519" s="58">
        <v>-3764</v>
      </c>
      <c r="AH519" s="58">
        <v>11677554</v>
      </c>
      <c r="AI519" s="58">
        <v>745032</v>
      </c>
      <c r="AJ519" s="58">
        <v>52708</v>
      </c>
      <c r="AK519" s="58">
        <v>8580863</v>
      </c>
      <c r="AL519" s="58">
        <v>15981418</v>
      </c>
      <c r="AM519" s="58">
        <v>0</v>
      </c>
      <c r="AN519" s="58">
        <v>0</v>
      </c>
      <c r="AO519" s="58">
        <v>0</v>
      </c>
      <c r="AP519" s="58">
        <v>0</v>
      </c>
      <c r="AQ519" s="58">
        <v>159296</v>
      </c>
      <c r="AR519" s="58">
        <v>2152286</v>
      </c>
      <c r="AS519" s="58">
        <v>203137</v>
      </c>
      <c r="AT519" s="58">
        <v>0</v>
      </c>
      <c r="AU519" s="58">
        <v>0</v>
      </c>
      <c r="AV519" s="61">
        <v>0</v>
      </c>
      <c r="AW519" s="93">
        <f t="shared" si="233"/>
        <v>0</v>
      </c>
      <c r="AX519" s="58">
        <v>0</v>
      </c>
      <c r="AY519" s="58">
        <v>0</v>
      </c>
      <c r="AZ519" s="58">
        <v>0</v>
      </c>
      <c r="BA519" s="58">
        <v>0</v>
      </c>
      <c r="BB519" s="58">
        <v>0</v>
      </c>
      <c r="BC519" s="58">
        <v>0</v>
      </c>
      <c r="BD519" s="58">
        <v>0</v>
      </c>
      <c r="BE519" s="58">
        <v>0</v>
      </c>
      <c r="BF519" s="58">
        <v>0</v>
      </c>
      <c r="BG519" s="58">
        <v>0</v>
      </c>
      <c r="BH519" s="58">
        <v>0</v>
      </c>
      <c r="BI519" s="58">
        <v>0</v>
      </c>
      <c r="BJ519" s="58">
        <v>0</v>
      </c>
      <c r="BK519" s="58">
        <v>0</v>
      </c>
      <c r="BL519" s="58">
        <v>0</v>
      </c>
      <c r="BM519" s="19">
        <v>4889040</v>
      </c>
      <c r="BN519" s="32">
        <f t="shared" si="251"/>
        <v>482.58217352679895</v>
      </c>
      <c r="BO519" s="281"/>
      <c r="BP519" s="19">
        <v>0</v>
      </c>
      <c r="BQ519" s="19">
        <v>551700416</v>
      </c>
      <c r="BR519" s="19">
        <v>556589440</v>
      </c>
      <c r="BS519" s="19">
        <v>4426.5898399999996</v>
      </c>
      <c r="BT519" s="19">
        <v>10131</v>
      </c>
      <c r="BU519" s="4"/>
      <c r="BV519" s="175">
        <f t="shared" si="243"/>
        <v>0.51583641566389038</v>
      </c>
    </row>
    <row r="520" spans="1:74" s="20" customFormat="1" x14ac:dyDescent="0.25">
      <c r="A520" s="48" t="s">
        <v>175</v>
      </c>
      <c r="B520" s="252"/>
      <c r="C520" s="88">
        <v>0</v>
      </c>
      <c r="D520" s="144">
        <v>2004</v>
      </c>
      <c r="E520" s="57">
        <v>63</v>
      </c>
      <c r="F520" s="58">
        <v>26716032</v>
      </c>
      <c r="G520" s="58">
        <v>2759</v>
      </c>
      <c r="H520" s="187">
        <f t="shared" si="255"/>
        <v>1.0328199019266564E-4</v>
      </c>
      <c r="I520" s="58">
        <f t="shared" si="234"/>
        <v>26713273</v>
      </c>
      <c r="J520" s="58"/>
      <c r="K520" s="63">
        <f t="shared" si="228"/>
        <v>26713273</v>
      </c>
      <c r="L520" s="63">
        <f t="shared" si="229"/>
        <v>2636.7854111144015</v>
      </c>
      <c r="M520" s="58"/>
      <c r="N520" s="58"/>
      <c r="O520" s="82">
        <v>12743948</v>
      </c>
      <c r="P520" s="31">
        <f t="shared" si="230"/>
        <v>0.47706426689084486</v>
      </c>
      <c r="Q520" s="58">
        <v>300</v>
      </c>
      <c r="R520" s="93">
        <f t="shared" si="231"/>
        <v>1.1230372257267015E-5</v>
      </c>
      <c r="S520" s="133">
        <f t="shared" si="263"/>
        <v>380979</v>
      </c>
      <c r="T520" s="281">
        <f t="shared" si="239"/>
        <v>37.605270950547826</v>
      </c>
      <c r="U520" s="281"/>
      <c r="V520" s="39">
        <f t="shared" si="232"/>
        <v>1.42617866406711E-2</v>
      </c>
      <c r="W520" s="54"/>
      <c r="X520" s="58">
        <v>0</v>
      </c>
      <c r="Y520" s="58">
        <v>0</v>
      </c>
      <c r="Z520" s="58">
        <v>0</v>
      </c>
      <c r="AA520" s="58">
        <v>0</v>
      </c>
      <c r="AB520" s="58">
        <v>0</v>
      </c>
      <c r="AC520" s="58">
        <v>0</v>
      </c>
      <c r="AD520" s="58">
        <v>0</v>
      </c>
      <c r="AE520" s="58">
        <v>0</v>
      </c>
      <c r="AF520" s="58">
        <v>2606417</v>
      </c>
      <c r="AG520" s="58">
        <v>0</v>
      </c>
      <c r="AH520" s="58">
        <v>10486184</v>
      </c>
      <c r="AI520" s="58">
        <v>736875</v>
      </c>
      <c r="AJ520" s="58">
        <v>312673</v>
      </c>
      <c r="AK520" s="58">
        <v>8376124</v>
      </c>
      <c r="AL520" s="58">
        <v>16229848</v>
      </c>
      <c r="AM520" s="58">
        <v>0</v>
      </c>
      <c r="AN520" s="58">
        <v>0</v>
      </c>
      <c r="AO520" s="58">
        <v>0</v>
      </c>
      <c r="AP520" s="58">
        <v>0</v>
      </c>
      <c r="AQ520" s="58">
        <v>182772</v>
      </c>
      <c r="AR520" s="58">
        <v>1332660</v>
      </c>
      <c r="AS520" s="58">
        <v>40525</v>
      </c>
      <c r="AT520" s="58">
        <v>0</v>
      </c>
      <c r="AU520" s="58">
        <v>0</v>
      </c>
      <c r="AV520" s="61">
        <v>0</v>
      </c>
      <c r="AW520" s="93">
        <f t="shared" si="233"/>
        <v>0</v>
      </c>
      <c r="AX520" s="58">
        <v>0</v>
      </c>
      <c r="AY520" s="58">
        <v>0</v>
      </c>
      <c r="AZ520" s="58">
        <v>0</v>
      </c>
      <c r="BA520" s="58">
        <v>0</v>
      </c>
      <c r="BB520" s="58">
        <v>0</v>
      </c>
      <c r="BC520" s="58">
        <v>0</v>
      </c>
      <c r="BD520" s="58">
        <v>0</v>
      </c>
      <c r="BE520" s="58">
        <v>0</v>
      </c>
      <c r="BF520" s="58">
        <v>0</v>
      </c>
      <c r="BG520" s="58">
        <v>0</v>
      </c>
      <c r="BH520" s="58">
        <v>0</v>
      </c>
      <c r="BI520" s="58">
        <v>0</v>
      </c>
      <c r="BJ520" s="58">
        <v>0</v>
      </c>
      <c r="BK520" s="58">
        <v>0</v>
      </c>
      <c r="BL520" s="58">
        <v>0</v>
      </c>
      <c r="BM520" s="19">
        <v>5065817</v>
      </c>
      <c r="BN520" s="32">
        <f t="shared" si="251"/>
        <v>500.03129009969399</v>
      </c>
      <c r="BO520" s="281"/>
      <c r="BP520" s="19">
        <v>23498</v>
      </c>
      <c r="BQ520" s="19">
        <v>568665152</v>
      </c>
      <c r="BR520" s="19">
        <v>573754496</v>
      </c>
      <c r="BS520" s="19">
        <v>4431.4599600000001</v>
      </c>
      <c r="BT520" s="19">
        <v>10131</v>
      </c>
      <c r="BU520" s="4"/>
      <c r="BV520" s="175">
        <f t="shared" si="243"/>
        <v>0.51638621168001886</v>
      </c>
    </row>
    <row r="521" spans="1:74" s="20" customFormat="1" x14ac:dyDescent="0.25">
      <c r="A521" s="48" t="s">
        <v>175</v>
      </c>
      <c r="B521" s="252"/>
      <c r="C521" s="88">
        <v>0</v>
      </c>
      <c r="D521" s="144">
        <v>2005</v>
      </c>
      <c r="E521" s="57">
        <v>63</v>
      </c>
      <c r="F521" s="58">
        <v>32343912</v>
      </c>
      <c r="G521" s="58">
        <v>0</v>
      </c>
      <c r="H521" s="187">
        <f t="shared" si="255"/>
        <v>0</v>
      </c>
      <c r="I521" s="58">
        <f t="shared" si="234"/>
        <v>32343912</v>
      </c>
      <c r="J521" s="58"/>
      <c r="K521" s="63">
        <f t="shared" si="228"/>
        <v>32343912</v>
      </c>
      <c r="L521" s="63">
        <f t="shared" si="229"/>
        <v>3162.9094465088988</v>
      </c>
      <c r="M521" s="58"/>
      <c r="N521" s="58"/>
      <c r="O521" s="82">
        <v>18079300</v>
      </c>
      <c r="P521" s="15">
        <f t="shared" si="230"/>
        <v>0.55897072685579896</v>
      </c>
      <c r="Q521" s="58">
        <v>0</v>
      </c>
      <c r="R521" s="93">
        <f t="shared" si="231"/>
        <v>0</v>
      </c>
      <c r="S521" s="133">
        <f t="shared" si="263"/>
        <v>410477</v>
      </c>
      <c r="T521" s="281">
        <f t="shared" si="239"/>
        <v>40.14052415411696</v>
      </c>
      <c r="U521" s="281"/>
      <c r="V521" s="39">
        <f t="shared" si="232"/>
        <v>1.2691012763081967E-2</v>
      </c>
      <c r="W521" s="54"/>
      <c r="X521" s="58">
        <v>0</v>
      </c>
      <c r="Y521" s="58">
        <v>0</v>
      </c>
      <c r="Z521" s="58">
        <v>0</v>
      </c>
      <c r="AA521" s="58">
        <v>0</v>
      </c>
      <c r="AB521" s="58">
        <v>0</v>
      </c>
      <c r="AC521" s="58">
        <v>0</v>
      </c>
      <c r="AD521" s="58">
        <v>0</v>
      </c>
      <c r="AE521" s="58">
        <v>0</v>
      </c>
      <c r="AF521" s="58">
        <v>2204862</v>
      </c>
      <c r="AG521" s="58">
        <v>0</v>
      </c>
      <c r="AH521" s="58">
        <v>10890841</v>
      </c>
      <c r="AI521" s="58">
        <v>1998892</v>
      </c>
      <c r="AJ521" s="58">
        <v>405758</v>
      </c>
      <c r="AK521" s="58">
        <v>7238079</v>
      </c>
      <c r="AL521" s="58">
        <v>21453072</v>
      </c>
      <c r="AM521" s="58">
        <v>0</v>
      </c>
      <c r="AN521" s="58">
        <v>0</v>
      </c>
      <c r="AO521" s="58">
        <v>0</v>
      </c>
      <c r="AP521" s="58">
        <v>0</v>
      </c>
      <c r="AQ521" s="58">
        <v>352674</v>
      </c>
      <c r="AR521" s="58">
        <v>1653870</v>
      </c>
      <c r="AS521" s="58">
        <v>0</v>
      </c>
      <c r="AT521" s="58">
        <v>0</v>
      </c>
      <c r="AU521" s="58">
        <v>0</v>
      </c>
      <c r="AV521" s="61">
        <v>0</v>
      </c>
      <c r="AW521" s="93">
        <f t="shared" si="233"/>
        <v>0</v>
      </c>
      <c r="AX521" s="58">
        <v>0</v>
      </c>
      <c r="AY521" s="58">
        <v>0</v>
      </c>
      <c r="AZ521" s="58">
        <v>0</v>
      </c>
      <c r="BA521" s="58">
        <v>0</v>
      </c>
      <c r="BB521" s="58">
        <v>0</v>
      </c>
      <c r="BC521" s="58">
        <v>0</v>
      </c>
      <c r="BD521" s="58">
        <v>0</v>
      </c>
      <c r="BE521" s="58">
        <v>0</v>
      </c>
      <c r="BF521" s="58">
        <v>0</v>
      </c>
      <c r="BG521" s="58">
        <v>0</v>
      </c>
      <c r="BH521" s="58">
        <v>0</v>
      </c>
      <c r="BI521" s="58">
        <v>0</v>
      </c>
      <c r="BJ521" s="58">
        <v>0</v>
      </c>
      <c r="BK521" s="58">
        <v>0</v>
      </c>
      <c r="BL521" s="58">
        <v>0</v>
      </c>
      <c r="BM521" s="19">
        <v>5755496</v>
      </c>
      <c r="BN521" s="32">
        <f t="shared" si="251"/>
        <v>562.82964991198901</v>
      </c>
      <c r="BO521" s="281"/>
      <c r="BP521" s="19">
        <v>44086</v>
      </c>
      <c r="BQ521" s="19">
        <v>714065600</v>
      </c>
      <c r="BR521" s="19">
        <v>719865216</v>
      </c>
      <c r="BS521" s="19">
        <v>4756.8100599999998</v>
      </c>
      <c r="BT521" s="19">
        <v>10226</v>
      </c>
      <c r="BU521" s="4"/>
      <c r="BV521" s="175">
        <f t="shared" si="243"/>
        <v>0.55647704311638058</v>
      </c>
    </row>
    <row r="522" spans="1:74" s="20" customFormat="1" ht="17.25" customHeight="1" x14ac:dyDescent="0.25">
      <c r="A522" s="48" t="s">
        <v>175</v>
      </c>
      <c r="B522" s="252"/>
      <c r="C522" s="88">
        <v>0</v>
      </c>
      <c r="D522" s="146">
        <v>2006</v>
      </c>
      <c r="E522" s="62">
        <v>63</v>
      </c>
      <c r="F522" s="63">
        <v>36375160</v>
      </c>
      <c r="G522" s="63">
        <v>0</v>
      </c>
      <c r="H522" s="187">
        <f t="shared" ref="H522:H546" si="264">G522/I522</f>
        <v>0</v>
      </c>
      <c r="I522" s="63">
        <f t="shared" si="234"/>
        <v>36375160</v>
      </c>
      <c r="J522" s="58"/>
      <c r="K522" s="63">
        <f t="shared" si="228"/>
        <v>36375160</v>
      </c>
      <c r="L522" s="63">
        <f t="shared" si="229"/>
        <v>3557.1249755525132</v>
      </c>
      <c r="M522" s="58"/>
      <c r="N522" s="58"/>
      <c r="O522" s="101">
        <v>15839800</v>
      </c>
      <c r="P522" s="29">
        <f t="shared" si="230"/>
        <v>0.43545650383393503</v>
      </c>
      <c r="Q522" s="63">
        <v>0</v>
      </c>
      <c r="R522" s="94">
        <f t="shared" si="231"/>
        <v>0</v>
      </c>
      <c r="S522" s="73">
        <f t="shared" ref="S522:S530" si="265">SUM(W522:AE522)</f>
        <v>3452109</v>
      </c>
      <c r="T522" s="281">
        <f t="shared" si="239"/>
        <v>337.58155681595935</v>
      </c>
      <c r="U522" s="281"/>
      <c r="V522" s="39">
        <f t="shared" si="232"/>
        <v>9.4902922763776154E-2</v>
      </c>
      <c r="W522" s="127">
        <v>923610</v>
      </c>
      <c r="X522" s="127">
        <v>594292</v>
      </c>
      <c r="Y522" s="127">
        <v>490241</v>
      </c>
      <c r="Z522" s="127">
        <v>925994</v>
      </c>
      <c r="AA522" s="19"/>
      <c r="AB522" s="127">
        <v>420413</v>
      </c>
      <c r="AC522" s="127">
        <v>61018</v>
      </c>
      <c r="AD522" s="127">
        <v>36541</v>
      </c>
      <c r="AE522" s="19"/>
      <c r="AF522" s="63">
        <v>1968427</v>
      </c>
      <c r="AG522" s="63">
        <v>0</v>
      </c>
      <c r="AH522" s="63">
        <v>14326395</v>
      </c>
      <c r="AI522" s="63">
        <v>4224614</v>
      </c>
      <c r="AJ522" s="63">
        <v>485230</v>
      </c>
      <c r="AK522" s="63">
        <v>7071529</v>
      </c>
      <c r="AL522" s="63">
        <v>22048764</v>
      </c>
      <c r="AM522" s="63">
        <v>28892</v>
      </c>
      <c r="AN522" s="63">
        <v>72347</v>
      </c>
      <c r="AO522" s="63">
        <v>28893</v>
      </c>
      <c r="AP522" s="63"/>
      <c r="AQ522" s="63">
        <v>303199</v>
      </c>
      <c r="AR522" s="63">
        <v>2900120</v>
      </c>
      <c r="AS522" s="63">
        <v>0</v>
      </c>
      <c r="AT522" s="63">
        <v>0</v>
      </c>
      <c r="AU522" s="63">
        <v>0</v>
      </c>
      <c r="AV522" s="27">
        <v>0</v>
      </c>
      <c r="AW522" s="94">
        <f t="shared" si="233"/>
        <v>0</v>
      </c>
      <c r="AX522" s="63">
        <v>0</v>
      </c>
      <c r="AY522" s="63">
        <v>0</v>
      </c>
      <c r="AZ522" s="63">
        <v>0</v>
      </c>
      <c r="BA522" s="63">
        <v>0</v>
      </c>
      <c r="BB522" s="63">
        <v>0</v>
      </c>
      <c r="BC522" s="63">
        <v>0</v>
      </c>
      <c r="BD522" s="63">
        <v>0</v>
      </c>
      <c r="BE522" s="63">
        <v>0</v>
      </c>
      <c r="BF522" s="63">
        <v>0</v>
      </c>
      <c r="BG522" s="63">
        <v>0</v>
      </c>
      <c r="BH522" s="63">
        <v>0</v>
      </c>
      <c r="BI522" s="63">
        <v>0</v>
      </c>
      <c r="BJ522" s="63">
        <v>0</v>
      </c>
      <c r="BK522" s="63">
        <v>0</v>
      </c>
      <c r="BL522" s="63">
        <v>0</v>
      </c>
      <c r="BM522" s="19">
        <v>3883931</v>
      </c>
      <c r="BN522" s="32">
        <f t="shared" si="251"/>
        <v>379.80940739291998</v>
      </c>
      <c r="BO522" s="281"/>
      <c r="BP522" s="19">
        <v>22337</v>
      </c>
      <c r="BQ522" s="19">
        <v>762324800</v>
      </c>
      <c r="BR522" s="19">
        <v>766231104</v>
      </c>
      <c r="BS522" s="19">
        <v>4830.1801800000003</v>
      </c>
      <c r="BT522" s="19">
        <v>10226</v>
      </c>
      <c r="BU522" s="4"/>
      <c r="BV522" s="175">
        <f t="shared" si="243"/>
        <v>0.56413028471134075</v>
      </c>
    </row>
    <row r="523" spans="1:74" s="20" customFormat="1" ht="17.25" customHeight="1" x14ac:dyDescent="0.25">
      <c r="A523" s="48" t="s">
        <v>175</v>
      </c>
      <c r="B523" s="252"/>
      <c r="C523" s="88">
        <v>0</v>
      </c>
      <c r="D523" s="146">
        <v>2007</v>
      </c>
      <c r="E523" s="62">
        <v>63</v>
      </c>
      <c r="F523" s="63">
        <v>36029020</v>
      </c>
      <c r="G523" s="63">
        <v>0</v>
      </c>
      <c r="H523" s="187">
        <f t="shared" si="264"/>
        <v>0</v>
      </c>
      <c r="I523" s="63">
        <f t="shared" si="234"/>
        <v>36029020</v>
      </c>
      <c r="J523" s="58"/>
      <c r="K523" s="63">
        <f t="shared" ref="K523:K586" si="266">I523-AV523</f>
        <v>36029020</v>
      </c>
      <c r="L523" s="63">
        <f t="shared" ref="L523:L586" si="267">K523/BT523</f>
        <v>3523.2759632309799</v>
      </c>
      <c r="M523" s="58"/>
      <c r="N523" s="58"/>
      <c r="O523" s="101">
        <v>15710347</v>
      </c>
      <c r="P523" s="29">
        <f t="shared" ref="P523:P586" si="268">O523/I523</f>
        <v>0.43604702542561524</v>
      </c>
      <c r="Q523" s="63">
        <v>0</v>
      </c>
      <c r="R523" s="94">
        <f t="shared" ref="R523:R586" si="269">Q523/I523</f>
        <v>0</v>
      </c>
      <c r="S523" s="73">
        <f t="shared" si="265"/>
        <v>4287894</v>
      </c>
      <c r="T523" s="281">
        <f t="shared" si="239"/>
        <v>419.31292783101895</v>
      </c>
      <c r="U523" s="281"/>
      <c r="V523" s="39">
        <f t="shared" ref="V523:V586" si="270">S523/K523</f>
        <v>0.11901222958603926</v>
      </c>
      <c r="W523" s="127">
        <v>196591</v>
      </c>
      <c r="X523" s="127">
        <v>1071319</v>
      </c>
      <c r="Y523" s="127">
        <v>617624</v>
      </c>
      <c r="Z523" s="127">
        <v>1227897</v>
      </c>
      <c r="AA523" s="19"/>
      <c r="AB523" s="127">
        <v>508073</v>
      </c>
      <c r="AC523" s="127">
        <v>105598</v>
      </c>
      <c r="AD523" s="127">
        <v>560792</v>
      </c>
      <c r="AE523" s="19"/>
      <c r="AF523" s="63">
        <v>1573682</v>
      </c>
      <c r="AG523" s="63">
        <v>0</v>
      </c>
      <c r="AH523" s="63">
        <v>14303456</v>
      </c>
      <c r="AI523" s="63">
        <v>2467252</v>
      </c>
      <c r="AJ523" s="63">
        <v>36856</v>
      </c>
      <c r="AK523" s="63">
        <v>7040485</v>
      </c>
      <c r="AL523" s="63">
        <v>21725564</v>
      </c>
      <c r="AM523" s="63">
        <v>43846</v>
      </c>
      <c r="AN523" s="63">
        <v>137395</v>
      </c>
      <c r="AO523" s="63">
        <v>49163</v>
      </c>
      <c r="AP523" s="63"/>
      <c r="AQ523" s="63">
        <v>116785</v>
      </c>
      <c r="AR523" s="63">
        <v>4565315</v>
      </c>
      <c r="AS523" s="63">
        <v>0</v>
      </c>
      <c r="AT523" s="63">
        <v>0</v>
      </c>
      <c r="AU523" s="63">
        <v>0</v>
      </c>
      <c r="AV523" s="27">
        <v>0</v>
      </c>
      <c r="AW523" s="94">
        <f t="shared" ref="AW523:AW586" si="271">AV523/(AV523+I523)</f>
        <v>0</v>
      </c>
      <c r="AX523" s="63">
        <v>0</v>
      </c>
      <c r="AY523" s="63">
        <v>0</v>
      </c>
      <c r="AZ523" s="63">
        <v>0</v>
      </c>
      <c r="BA523" s="63">
        <v>0</v>
      </c>
      <c r="BB523" s="63">
        <v>0</v>
      </c>
      <c r="BC523" s="63">
        <v>0</v>
      </c>
      <c r="BD523" s="63">
        <v>0</v>
      </c>
      <c r="BE523" s="63">
        <v>0</v>
      </c>
      <c r="BF523" s="63">
        <v>0</v>
      </c>
      <c r="BG523" s="63">
        <v>0</v>
      </c>
      <c r="BH523" s="63">
        <v>0</v>
      </c>
      <c r="BI523" s="63">
        <v>0</v>
      </c>
      <c r="BJ523" s="63">
        <v>0</v>
      </c>
      <c r="BK523" s="63">
        <v>0</v>
      </c>
      <c r="BL523" s="63">
        <v>0</v>
      </c>
      <c r="BM523" s="19">
        <v>3342542</v>
      </c>
      <c r="BN523" s="32">
        <f t="shared" si="251"/>
        <v>326.86700567181691</v>
      </c>
      <c r="BO523" s="281"/>
      <c r="BP523" s="19">
        <v>40970</v>
      </c>
      <c r="BQ523" s="19">
        <v>885492800</v>
      </c>
      <c r="BR523" s="19">
        <v>888876352</v>
      </c>
      <c r="BS523" s="19">
        <v>4884.6098599999996</v>
      </c>
      <c r="BT523" s="19">
        <v>10226</v>
      </c>
      <c r="BU523" s="4"/>
      <c r="BV523" s="175">
        <f t="shared" si="243"/>
        <v>0.5697331077595057</v>
      </c>
    </row>
    <row r="524" spans="1:74" s="20" customFormat="1" ht="17.25" customHeight="1" x14ac:dyDescent="0.25">
      <c r="A524" s="48" t="s">
        <v>175</v>
      </c>
      <c r="B524" s="252"/>
      <c r="C524" s="88">
        <v>0</v>
      </c>
      <c r="D524" s="146">
        <v>2008</v>
      </c>
      <c r="E524" s="62">
        <v>63</v>
      </c>
      <c r="F524" s="63">
        <v>37628728</v>
      </c>
      <c r="G524" s="63">
        <v>0</v>
      </c>
      <c r="H524" s="187">
        <f t="shared" si="264"/>
        <v>0</v>
      </c>
      <c r="I524" s="63">
        <f t="shared" ref="I524:I587" si="272">F524-G524</f>
        <v>37628728</v>
      </c>
      <c r="J524" s="58"/>
      <c r="K524" s="63">
        <f t="shared" si="266"/>
        <v>37628728</v>
      </c>
      <c r="L524" s="63">
        <f t="shared" si="267"/>
        <v>3679.7113240758849</v>
      </c>
      <c r="M524" s="58"/>
      <c r="N524" s="58"/>
      <c r="O524" s="63">
        <v>7561801</v>
      </c>
      <c r="P524" s="29">
        <f t="shared" si="268"/>
        <v>0.20095818811627117</v>
      </c>
      <c r="Q524" s="63">
        <v>0</v>
      </c>
      <c r="R524" s="94">
        <f t="shared" si="269"/>
        <v>0</v>
      </c>
      <c r="S524" s="73">
        <f t="shared" si="265"/>
        <v>4755756</v>
      </c>
      <c r="T524" s="281">
        <f t="shared" ref="T524:T587" si="273">S524/BT524</f>
        <v>465.06512810483082</v>
      </c>
      <c r="U524" s="281"/>
      <c r="V524" s="39">
        <f t="shared" si="270"/>
        <v>0.12638630782310792</v>
      </c>
      <c r="W524" s="127">
        <v>43872</v>
      </c>
      <c r="X524" s="127">
        <v>1212048</v>
      </c>
      <c r="Y524" s="127">
        <v>845090</v>
      </c>
      <c r="Z524" s="127">
        <v>1176516</v>
      </c>
      <c r="AA524" s="19"/>
      <c r="AB524" s="127">
        <v>636145</v>
      </c>
      <c r="AC524" s="127">
        <v>-718</v>
      </c>
      <c r="AD524" s="127">
        <v>842803</v>
      </c>
      <c r="AE524" s="19"/>
      <c r="AF524" s="63">
        <v>4828865</v>
      </c>
      <c r="AG524" s="63">
        <v>1330764</v>
      </c>
      <c r="AH524" s="63">
        <v>20138762</v>
      </c>
      <c r="AI524" s="63">
        <v>2878250</v>
      </c>
      <c r="AJ524" s="63">
        <v>71660</v>
      </c>
      <c r="AK524" s="63">
        <v>6931513</v>
      </c>
      <c r="AL524" s="63">
        <v>17489968</v>
      </c>
      <c r="AM524" s="63">
        <v>71151</v>
      </c>
      <c r="AN524" s="63">
        <v>256180</v>
      </c>
      <c r="AO524" s="63">
        <v>55735</v>
      </c>
      <c r="AP524" s="63"/>
      <c r="AQ524" s="63">
        <v>271886</v>
      </c>
      <c r="AR524" s="63">
        <v>8615169</v>
      </c>
      <c r="AS524" s="63">
        <v>0</v>
      </c>
      <c r="AT524" s="63">
        <v>0</v>
      </c>
      <c r="AU524" s="63">
        <v>0</v>
      </c>
      <c r="AV524" s="27">
        <v>0</v>
      </c>
      <c r="AW524" s="94">
        <f t="shared" si="271"/>
        <v>0</v>
      </c>
      <c r="AX524" s="63">
        <v>0</v>
      </c>
      <c r="AY524" s="63">
        <v>0</v>
      </c>
      <c r="AZ524" s="63">
        <v>0</v>
      </c>
      <c r="BA524" s="63">
        <v>0</v>
      </c>
      <c r="BB524" s="63">
        <v>0</v>
      </c>
      <c r="BC524" s="63">
        <v>0</v>
      </c>
      <c r="BD524" s="63">
        <v>0</v>
      </c>
      <c r="BE524" s="63">
        <v>0</v>
      </c>
      <c r="BF524" s="63">
        <v>0</v>
      </c>
      <c r="BG524" s="63">
        <v>0</v>
      </c>
      <c r="BH524" s="63">
        <v>0</v>
      </c>
      <c r="BI524" s="63">
        <v>0</v>
      </c>
      <c r="BJ524" s="63">
        <v>0</v>
      </c>
      <c r="BK524" s="63">
        <v>0</v>
      </c>
      <c r="BL524" s="63">
        <v>0</v>
      </c>
      <c r="BM524" s="19">
        <v>2264532</v>
      </c>
      <c r="BN524" s="32">
        <f t="shared" si="251"/>
        <v>221.44846469782905</v>
      </c>
      <c r="BO524" s="281"/>
      <c r="BP524" s="19">
        <v>12793</v>
      </c>
      <c r="BQ524" s="19">
        <v>921860544</v>
      </c>
      <c r="BR524" s="19">
        <v>924137856</v>
      </c>
      <c r="BS524" s="19">
        <v>4923.1401400000004</v>
      </c>
      <c r="BT524" s="19">
        <v>10226</v>
      </c>
      <c r="BU524" s="4"/>
      <c r="BV524" s="175">
        <f t="shared" ref="BV524:BV587" si="274">0.5*LN(BS524/BS$10)+0.5*LN(BT524/BT$10)</f>
        <v>0.57366168242967741</v>
      </c>
    </row>
    <row r="525" spans="1:74" s="20" customFormat="1" ht="17.25" customHeight="1" x14ac:dyDescent="0.25">
      <c r="A525" s="48" t="s">
        <v>175</v>
      </c>
      <c r="B525" s="252"/>
      <c r="C525" s="88">
        <v>0</v>
      </c>
      <c r="D525" s="146">
        <v>2009</v>
      </c>
      <c r="E525" s="62">
        <v>63</v>
      </c>
      <c r="F525" s="63">
        <v>35981540</v>
      </c>
      <c r="G525" s="63">
        <v>0</v>
      </c>
      <c r="H525" s="187">
        <f t="shared" si="264"/>
        <v>0</v>
      </c>
      <c r="I525" s="63">
        <f t="shared" si="272"/>
        <v>35981540</v>
      </c>
      <c r="J525" s="58"/>
      <c r="K525" s="63">
        <f t="shared" si="266"/>
        <v>35981540</v>
      </c>
      <c r="L525" s="63">
        <f t="shared" si="267"/>
        <v>3212.3506829747344</v>
      </c>
      <c r="M525" s="58"/>
      <c r="N525" s="58"/>
      <c r="O525" s="63">
        <v>4813296</v>
      </c>
      <c r="P525" s="29">
        <f t="shared" si="268"/>
        <v>0.13377126159691888</v>
      </c>
      <c r="Q525" s="63">
        <v>0</v>
      </c>
      <c r="R525" s="94">
        <f t="shared" si="269"/>
        <v>0</v>
      </c>
      <c r="S525" s="73">
        <f t="shared" si="265"/>
        <v>4542502</v>
      </c>
      <c r="T525" s="281">
        <f t="shared" si="273"/>
        <v>405.5443263994286</v>
      </c>
      <c r="U525" s="281"/>
      <c r="V525" s="39">
        <f t="shared" si="270"/>
        <v>0.1262453469195593</v>
      </c>
      <c r="W525" s="127">
        <v>42374</v>
      </c>
      <c r="X525" s="127">
        <v>1278429</v>
      </c>
      <c r="Y525" s="127">
        <v>870398</v>
      </c>
      <c r="Z525" s="127">
        <v>1211427</v>
      </c>
      <c r="AA525" s="19"/>
      <c r="AB525" s="127">
        <v>579429</v>
      </c>
      <c r="AC525" s="127">
        <v>0</v>
      </c>
      <c r="AD525" s="127">
        <v>560445</v>
      </c>
      <c r="AE525" s="19"/>
      <c r="AF525" s="63">
        <v>5909806</v>
      </c>
      <c r="AG525" s="63">
        <v>1525000</v>
      </c>
      <c r="AH525" s="63">
        <v>20483294</v>
      </c>
      <c r="AI525" s="63">
        <v>3060310</v>
      </c>
      <c r="AJ525" s="63">
        <v>108406</v>
      </c>
      <c r="AK525" s="63">
        <v>8002902</v>
      </c>
      <c r="AL525" s="63">
        <v>15498247</v>
      </c>
      <c r="AM525" s="63">
        <v>47237</v>
      </c>
      <c r="AN525" s="63">
        <v>104143</v>
      </c>
      <c r="AO525" s="63">
        <v>65239</v>
      </c>
      <c r="AP525" s="63"/>
      <c r="AQ525" s="63">
        <v>124237</v>
      </c>
      <c r="AR525" s="63">
        <v>7678463</v>
      </c>
      <c r="AS525" s="63">
        <v>0</v>
      </c>
      <c r="AT525" s="63">
        <v>0</v>
      </c>
      <c r="AU525" s="63">
        <v>0</v>
      </c>
      <c r="AV525" s="27">
        <v>0</v>
      </c>
      <c r="AW525" s="94">
        <f t="shared" si="271"/>
        <v>0</v>
      </c>
      <c r="AX525" s="63">
        <v>0</v>
      </c>
      <c r="AY525" s="63">
        <v>0</v>
      </c>
      <c r="AZ525" s="63">
        <v>0</v>
      </c>
      <c r="BA525" s="63">
        <v>0</v>
      </c>
      <c r="BB525" s="63">
        <v>0</v>
      </c>
      <c r="BC525" s="63">
        <v>0</v>
      </c>
      <c r="BD525" s="63">
        <v>0</v>
      </c>
      <c r="BE525" s="63">
        <v>0</v>
      </c>
      <c r="BF525" s="63">
        <v>0</v>
      </c>
      <c r="BG525" s="63">
        <v>0</v>
      </c>
      <c r="BH525" s="63">
        <v>0</v>
      </c>
      <c r="BI525" s="63">
        <v>0</v>
      </c>
      <c r="BJ525" s="63">
        <v>0</v>
      </c>
      <c r="BK525" s="63">
        <v>0</v>
      </c>
      <c r="BL525" s="63">
        <v>0</v>
      </c>
      <c r="BM525" s="19">
        <v>2183045</v>
      </c>
      <c r="BN525" s="32">
        <f t="shared" si="251"/>
        <v>194.89733059548254</v>
      </c>
      <c r="BO525" s="281"/>
      <c r="BP525" s="19">
        <v>66726</v>
      </c>
      <c r="BQ525" s="19">
        <v>742605888</v>
      </c>
      <c r="BR525" s="19">
        <v>744855680</v>
      </c>
      <c r="BS525" s="19">
        <v>4943.9301800000003</v>
      </c>
      <c r="BT525" s="19">
        <v>11201</v>
      </c>
      <c r="BU525" s="4"/>
      <c r="BV525" s="175">
        <f t="shared" si="274"/>
        <v>0.62130347968267241</v>
      </c>
    </row>
    <row r="526" spans="1:74" s="20" customFormat="1" ht="17.25" customHeight="1" x14ac:dyDescent="0.25">
      <c r="A526" s="48" t="s">
        <v>175</v>
      </c>
      <c r="B526" s="252"/>
      <c r="C526" s="88">
        <v>0</v>
      </c>
      <c r="D526" s="146">
        <v>2010</v>
      </c>
      <c r="E526" s="62">
        <v>63</v>
      </c>
      <c r="F526" s="63">
        <v>35138824</v>
      </c>
      <c r="G526" s="63">
        <v>0</v>
      </c>
      <c r="H526" s="187">
        <f t="shared" si="264"/>
        <v>0</v>
      </c>
      <c r="I526" s="63">
        <f t="shared" si="272"/>
        <v>35138824</v>
      </c>
      <c r="J526" s="58"/>
      <c r="K526" s="63">
        <f t="shared" si="266"/>
        <v>35138824</v>
      </c>
      <c r="L526" s="63">
        <f t="shared" si="267"/>
        <v>3016.4669928749249</v>
      </c>
      <c r="M526" s="58"/>
      <c r="N526" s="58"/>
      <c r="O526" s="63">
        <v>4432497</v>
      </c>
      <c r="P526" s="29">
        <f t="shared" si="268"/>
        <v>0.12614244005433989</v>
      </c>
      <c r="Q526" s="63">
        <v>0</v>
      </c>
      <c r="R526" s="94">
        <f t="shared" si="269"/>
        <v>0</v>
      </c>
      <c r="S526" s="73">
        <f t="shared" si="265"/>
        <v>4695618</v>
      </c>
      <c r="T526" s="281">
        <f t="shared" si="273"/>
        <v>403.09193922225086</v>
      </c>
      <c r="U526" s="281"/>
      <c r="V526" s="39">
        <f t="shared" si="270"/>
        <v>0.13363048234055869</v>
      </c>
      <c r="W526" s="127">
        <v>45139</v>
      </c>
      <c r="X526" s="127">
        <v>1349751</v>
      </c>
      <c r="Y526" s="127">
        <v>918444</v>
      </c>
      <c r="Z526" s="127">
        <v>1236898</v>
      </c>
      <c r="AA526" s="19"/>
      <c r="AB526" s="127">
        <v>587233</v>
      </c>
      <c r="AC526" s="19"/>
      <c r="AD526" s="127">
        <v>558153</v>
      </c>
      <c r="AE526" s="19"/>
      <c r="AF526" s="63">
        <v>4714736</v>
      </c>
      <c r="AG526" s="63">
        <v>1548838</v>
      </c>
      <c r="AH526" s="63">
        <v>20824840</v>
      </c>
      <c r="AI526" s="63">
        <v>5540836</v>
      </c>
      <c r="AJ526" s="63">
        <v>395477</v>
      </c>
      <c r="AK526" s="63">
        <v>7587288</v>
      </c>
      <c r="AL526" s="63">
        <v>14313984</v>
      </c>
      <c r="AM526" s="63">
        <v>48530</v>
      </c>
      <c r="AN526" s="63">
        <v>126686</v>
      </c>
      <c r="AO526" s="63">
        <v>66862</v>
      </c>
      <c r="AP526" s="63"/>
      <c r="AQ526" s="63">
        <v>75656</v>
      </c>
      <c r="AR526" s="63">
        <v>5905801</v>
      </c>
      <c r="AS526" s="63">
        <v>0</v>
      </c>
      <c r="AT526" s="63">
        <v>0</v>
      </c>
      <c r="AU526" s="63">
        <v>0</v>
      </c>
      <c r="AV526" s="27">
        <v>0</v>
      </c>
      <c r="AW526" s="94">
        <f t="shared" si="271"/>
        <v>0</v>
      </c>
      <c r="AX526" s="63">
        <v>0</v>
      </c>
      <c r="AY526" s="63">
        <v>0</v>
      </c>
      <c r="AZ526" s="63">
        <v>0</v>
      </c>
      <c r="BA526" s="63">
        <v>0</v>
      </c>
      <c r="BB526" s="63">
        <v>0</v>
      </c>
      <c r="BC526" s="63">
        <v>0</v>
      </c>
      <c r="BD526" s="63">
        <v>0</v>
      </c>
      <c r="BE526" s="63">
        <v>0</v>
      </c>
      <c r="BF526" s="63">
        <v>0</v>
      </c>
      <c r="BG526" s="63">
        <v>0</v>
      </c>
      <c r="BH526" s="63">
        <v>0</v>
      </c>
      <c r="BI526" s="63">
        <v>0</v>
      </c>
      <c r="BJ526" s="63">
        <v>0</v>
      </c>
      <c r="BK526" s="63">
        <v>0</v>
      </c>
      <c r="BL526" s="63">
        <v>0</v>
      </c>
      <c r="BM526" s="19">
        <v>2216139</v>
      </c>
      <c r="BN526" s="32">
        <f t="shared" si="251"/>
        <v>190.24285346381663</v>
      </c>
      <c r="BO526" s="281"/>
      <c r="BP526" s="19">
        <v>72546</v>
      </c>
      <c r="BQ526" s="19">
        <v>870799168</v>
      </c>
      <c r="BR526" s="19">
        <v>873087872</v>
      </c>
      <c r="BS526" s="19">
        <v>5022.6098599999996</v>
      </c>
      <c r="BT526" s="19">
        <v>11649</v>
      </c>
      <c r="BU526" s="4"/>
      <c r="BV526" s="175">
        <f t="shared" si="274"/>
        <v>0.64880666595133274</v>
      </c>
    </row>
    <row r="527" spans="1:74" s="20" customFormat="1" ht="17.25" customHeight="1" x14ac:dyDescent="0.25">
      <c r="A527" s="48" t="s">
        <v>175</v>
      </c>
      <c r="B527" s="252"/>
      <c r="C527" s="88">
        <v>0</v>
      </c>
      <c r="D527" s="146">
        <v>2011</v>
      </c>
      <c r="E527" s="62">
        <v>63</v>
      </c>
      <c r="F527" s="63">
        <v>40035744</v>
      </c>
      <c r="G527" s="63">
        <v>0</v>
      </c>
      <c r="H527" s="187">
        <f t="shared" si="264"/>
        <v>0</v>
      </c>
      <c r="I527" s="63">
        <f t="shared" si="272"/>
        <v>40035744</v>
      </c>
      <c r="J527" s="58"/>
      <c r="K527" s="63">
        <f t="shared" si="266"/>
        <v>40035744</v>
      </c>
      <c r="L527" s="63">
        <f t="shared" si="267"/>
        <v>3436.8395570435232</v>
      </c>
      <c r="M527" s="58"/>
      <c r="N527" s="58"/>
      <c r="O527" s="63">
        <v>4284886</v>
      </c>
      <c r="P527" s="29">
        <f t="shared" si="268"/>
        <v>0.1070265111096724</v>
      </c>
      <c r="Q527" s="63">
        <v>0</v>
      </c>
      <c r="R527" s="94">
        <f t="shared" si="269"/>
        <v>0</v>
      </c>
      <c r="S527" s="73">
        <f t="shared" si="265"/>
        <v>4473621</v>
      </c>
      <c r="T527" s="281">
        <f t="shared" si="273"/>
        <v>384.03476693278395</v>
      </c>
      <c r="U527" s="281"/>
      <c r="V527" s="39">
        <f t="shared" si="270"/>
        <v>0.11174067353412991</v>
      </c>
      <c r="W527" s="127">
        <v>-1473</v>
      </c>
      <c r="X527" s="127">
        <v>1250856</v>
      </c>
      <c r="Y527" s="127">
        <v>975054</v>
      </c>
      <c r="Z527" s="127">
        <v>1191750</v>
      </c>
      <c r="AA527" s="19"/>
      <c r="AB527" s="127">
        <v>542778</v>
      </c>
      <c r="AC527" s="127">
        <v>418</v>
      </c>
      <c r="AD527" s="127">
        <v>514238</v>
      </c>
      <c r="AE527" s="19"/>
      <c r="AF527" s="63">
        <v>4509805</v>
      </c>
      <c r="AG527" s="63">
        <v>1417132</v>
      </c>
      <c r="AH527" s="63">
        <v>25969876</v>
      </c>
      <c r="AI527" s="63">
        <v>7134079</v>
      </c>
      <c r="AJ527" s="63">
        <v>742221</v>
      </c>
      <c r="AK527" s="63">
        <v>11104291</v>
      </c>
      <c r="AL527" s="63">
        <v>14065871</v>
      </c>
      <c r="AM527" s="63">
        <v>44879</v>
      </c>
      <c r="AN527" s="63">
        <v>107779</v>
      </c>
      <c r="AO527" s="63">
        <v>62993</v>
      </c>
      <c r="AP527" s="63"/>
      <c r="AQ527" s="63">
        <v>55338</v>
      </c>
      <c r="AR527" s="63">
        <v>6098722</v>
      </c>
      <c r="AS527" s="63">
        <v>0</v>
      </c>
      <c r="AT527" s="63">
        <v>0</v>
      </c>
      <c r="AU527" s="63">
        <v>0</v>
      </c>
      <c r="AV527" s="27">
        <v>0</v>
      </c>
      <c r="AW527" s="94">
        <f t="shared" si="271"/>
        <v>0</v>
      </c>
      <c r="AX527" s="63">
        <v>0</v>
      </c>
      <c r="AY527" s="63">
        <v>0</v>
      </c>
      <c r="AZ527" s="63">
        <v>0</v>
      </c>
      <c r="BA527" s="63">
        <v>0</v>
      </c>
      <c r="BB527" s="63">
        <v>0</v>
      </c>
      <c r="BC527" s="63">
        <v>0</v>
      </c>
      <c r="BD527" s="63">
        <v>0</v>
      </c>
      <c r="BE527" s="63">
        <v>0</v>
      </c>
      <c r="BF527" s="63">
        <v>0</v>
      </c>
      <c r="BG527" s="63">
        <v>0</v>
      </c>
      <c r="BH527" s="63">
        <v>0</v>
      </c>
      <c r="BI527" s="63">
        <v>0</v>
      </c>
      <c r="BJ527" s="63">
        <v>0</v>
      </c>
      <c r="BK527" s="63">
        <v>0</v>
      </c>
      <c r="BL527" s="63">
        <v>0</v>
      </c>
      <c r="BM527" s="19">
        <v>2306959</v>
      </c>
      <c r="BN527" s="32">
        <f t="shared" si="251"/>
        <v>198.03923083526482</v>
      </c>
      <c r="BO527" s="281"/>
      <c r="BP527" s="19">
        <v>68271</v>
      </c>
      <c r="BQ527" s="19">
        <v>828989760</v>
      </c>
      <c r="BR527" s="19">
        <v>831364992</v>
      </c>
      <c r="BS527" s="19">
        <v>5098.1201199999996</v>
      </c>
      <c r="BT527" s="19">
        <v>11649</v>
      </c>
      <c r="BU527" s="4"/>
      <c r="BV527" s="175">
        <f t="shared" si="274"/>
        <v>0.65626775436179186</v>
      </c>
    </row>
    <row r="528" spans="1:74" s="20" customFormat="1" ht="17.25" customHeight="1" x14ac:dyDescent="0.25">
      <c r="A528" s="48" t="s">
        <v>175</v>
      </c>
      <c r="B528" s="252"/>
      <c r="C528" s="88">
        <v>0</v>
      </c>
      <c r="D528" s="146">
        <v>2012</v>
      </c>
      <c r="E528" s="62">
        <v>63</v>
      </c>
      <c r="F528" s="63">
        <v>39151016</v>
      </c>
      <c r="G528" s="63">
        <v>0</v>
      </c>
      <c r="H528" s="187">
        <f t="shared" si="264"/>
        <v>0</v>
      </c>
      <c r="I528" s="63">
        <f t="shared" si="272"/>
        <v>39151016</v>
      </c>
      <c r="J528" s="58"/>
      <c r="K528" s="63">
        <f t="shared" si="266"/>
        <v>39151016</v>
      </c>
      <c r="L528" s="63">
        <f t="shared" si="267"/>
        <v>3360.8907202334963</v>
      </c>
      <c r="M528" s="58"/>
      <c r="N528" s="58"/>
      <c r="O528" s="63">
        <v>2993633</v>
      </c>
      <c r="P528" s="29">
        <f t="shared" si="268"/>
        <v>7.646373723736824E-2</v>
      </c>
      <c r="Q528" s="63">
        <v>0</v>
      </c>
      <c r="R528" s="94">
        <f t="shared" si="269"/>
        <v>0</v>
      </c>
      <c r="S528" s="73">
        <f t="shared" si="265"/>
        <v>4772592</v>
      </c>
      <c r="T528" s="281">
        <f t="shared" si="273"/>
        <v>409.699716713881</v>
      </c>
      <c r="U528" s="281"/>
      <c r="V528" s="39">
        <f t="shared" si="270"/>
        <v>0.1219021238171699</v>
      </c>
      <c r="W528" s="127">
        <v>0</v>
      </c>
      <c r="X528" s="127">
        <v>1352335</v>
      </c>
      <c r="Y528" s="127">
        <v>1015231</v>
      </c>
      <c r="Z528" s="127">
        <v>1313214</v>
      </c>
      <c r="AA528" s="19"/>
      <c r="AB528" s="127">
        <v>612109</v>
      </c>
      <c r="AC528" s="127">
        <v>3964</v>
      </c>
      <c r="AD528" s="127">
        <v>475739</v>
      </c>
      <c r="AE528" s="19"/>
      <c r="AF528" s="63">
        <v>5822275</v>
      </c>
      <c r="AG528" s="63">
        <v>2130978</v>
      </c>
      <c r="AH528" s="63">
        <v>24879224</v>
      </c>
      <c r="AI528" s="63">
        <v>3626872</v>
      </c>
      <c r="AJ528" s="63">
        <v>538226</v>
      </c>
      <c r="AK528" s="63">
        <v>11699040</v>
      </c>
      <c r="AL528" s="63">
        <v>14271790</v>
      </c>
      <c r="AM528" s="63">
        <v>47718</v>
      </c>
      <c r="AN528" s="63">
        <v>112078</v>
      </c>
      <c r="AO528" s="63">
        <v>65381</v>
      </c>
      <c r="AP528" s="63"/>
      <c r="AQ528" s="63">
        <v>145064</v>
      </c>
      <c r="AR528" s="63">
        <v>6899021</v>
      </c>
      <c r="AS528" s="63">
        <v>0</v>
      </c>
      <c r="AT528" s="63">
        <v>0</v>
      </c>
      <c r="AU528" s="63">
        <v>298136</v>
      </c>
      <c r="AV528" s="27">
        <v>0</v>
      </c>
      <c r="AW528" s="94">
        <f t="shared" si="271"/>
        <v>0</v>
      </c>
      <c r="AX528" s="63">
        <v>0</v>
      </c>
      <c r="AY528" s="63">
        <v>0</v>
      </c>
      <c r="AZ528" s="63">
        <v>0</v>
      </c>
      <c r="BA528" s="63">
        <v>0</v>
      </c>
      <c r="BB528" s="63">
        <v>0</v>
      </c>
      <c r="BC528" s="63">
        <v>0</v>
      </c>
      <c r="BD528" s="63">
        <v>0</v>
      </c>
      <c r="BE528" s="63">
        <v>0</v>
      </c>
      <c r="BF528" s="63">
        <v>0</v>
      </c>
      <c r="BG528" s="63">
        <v>0</v>
      </c>
      <c r="BH528" s="63">
        <v>0</v>
      </c>
      <c r="BI528" s="63">
        <v>0</v>
      </c>
      <c r="BJ528" s="63">
        <v>0</v>
      </c>
      <c r="BK528" s="63">
        <v>0</v>
      </c>
      <c r="BL528" s="63">
        <v>0</v>
      </c>
      <c r="BM528" s="19">
        <v>2378971</v>
      </c>
      <c r="BN528" s="32">
        <f t="shared" si="251"/>
        <v>204.221049017083</v>
      </c>
      <c r="BO528" s="281"/>
      <c r="BP528" s="19">
        <v>57723</v>
      </c>
      <c r="BQ528" s="19">
        <v>757671936</v>
      </c>
      <c r="BR528" s="19">
        <v>760108608</v>
      </c>
      <c r="BS528" s="19">
        <v>5114.5898399999996</v>
      </c>
      <c r="BT528" s="19">
        <v>11649</v>
      </c>
      <c r="BU528" s="4"/>
      <c r="BV528" s="175">
        <f t="shared" si="274"/>
        <v>0.65788042468554864</v>
      </c>
    </row>
    <row r="529" spans="1:74" s="20" customFormat="1" ht="17.25" customHeight="1" x14ac:dyDescent="0.25">
      <c r="A529" s="48" t="s">
        <v>175</v>
      </c>
      <c r="B529" s="252"/>
      <c r="C529" s="88">
        <v>0</v>
      </c>
      <c r="D529" s="146">
        <v>2013</v>
      </c>
      <c r="E529" s="62">
        <v>63</v>
      </c>
      <c r="F529" s="63">
        <v>41236528</v>
      </c>
      <c r="G529" s="63">
        <v>0</v>
      </c>
      <c r="H529" s="187">
        <f t="shared" si="264"/>
        <v>0</v>
      </c>
      <c r="I529" s="63">
        <f t="shared" si="272"/>
        <v>41236528</v>
      </c>
      <c r="J529" s="58"/>
      <c r="K529" s="63">
        <f t="shared" si="266"/>
        <v>41236528</v>
      </c>
      <c r="L529" s="63">
        <f t="shared" si="267"/>
        <v>3539.9199931324579</v>
      </c>
      <c r="M529" s="58"/>
      <c r="N529" s="58"/>
      <c r="O529" s="63">
        <v>2779074</v>
      </c>
      <c r="P529" s="29">
        <f t="shared" si="268"/>
        <v>6.739350121814329E-2</v>
      </c>
      <c r="Q529" s="63">
        <v>0</v>
      </c>
      <c r="R529" s="94">
        <f t="shared" si="269"/>
        <v>0</v>
      </c>
      <c r="S529" s="73">
        <f t="shared" si="265"/>
        <v>6300187</v>
      </c>
      <c r="T529" s="281">
        <f t="shared" si="273"/>
        <v>540.83500729676371</v>
      </c>
      <c r="U529" s="281"/>
      <c r="V529" s="39">
        <f t="shared" si="270"/>
        <v>0.15278170363906485</v>
      </c>
      <c r="W529" s="19"/>
      <c r="X529" s="127">
        <v>1720593</v>
      </c>
      <c r="Y529" s="127">
        <v>1239298</v>
      </c>
      <c r="Z529" s="127">
        <v>2191656</v>
      </c>
      <c r="AA529" s="19"/>
      <c r="AB529" s="127">
        <v>822373</v>
      </c>
      <c r="AC529" s="127">
        <v>31314</v>
      </c>
      <c r="AD529" s="127">
        <v>294953</v>
      </c>
      <c r="AE529" s="19"/>
      <c r="AF529" s="63">
        <v>7704525</v>
      </c>
      <c r="AG529" s="63">
        <v>2068105</v>
      </c>
      <c r="AH529" s="63">
        <v>24305748</v>
      </c>
      <c r="AI529" s="63">
        <v>3016706</v>
      </c>
      <c r="AJ529" s="63">
        <v>-301226</v>
      </c>
      <c r="AK529" s="63">
        <v>11901790</v>
      </c>
      <c r="AL529" s="63">
        <v>16930780</v>
      </c>
      <c r="AM529" s="63">
        <v>44300</v>
      </c>
      <c r="AN529" s="63">
        <v>80884</v>
      </c>
      <c r="AO529" s="63">
        <v>41840</v>
      </c>
      <c r="AP529" s="63"/>
      <c r="AQ529" s="63">
        <v>448220</v>
      </c>
      <c r="AR529" s="63">
        <v>7152458</v>
      </c>
      <c r="AS529" s="63">
        <v>0</v>
      </c>
      <c r="AT529" s="63">
        <v>0</v>
      </c>
      <c r="AU529" s="63">
        <v>-336</v>
      </c>
      <c r="AV529" s="27">
        <v>0</v>
      </c>
      <c r="AW529" s="94">
        <f t="shared" si="271"/>
        <v>0</v>
      </c>
      <c r="AX529" s="63">
        <v>0</v>
      </c>
      <c r="AY529" s="63">
        <v>0</v>
      </c>
      <c r="AZ529" s="63">
        <v>0</v>
      </c>
      <c r="BA529" s="63">
        <v>0</v>
      </c>
      <c r="BB529" s="63">
        <v>0</v>
      </c>
      <c r="BC529" s="63">
        <v>0</v>
      </c>
      <c r="BD529" s="63">
        <v>0</v>
      </c>
      <c r="BE529" s="63">
        <v>0</v>
      </c>
      <c r="BF529" s="63">
        <v>0</v>
      </c>
      <c r="BG529" s="63">
        <v>0</v>
      </c>
      <c r="BH529" s="63">
        <v>0</v>
      </c>
      <c r="BI529" s="63">
        <v>0</v>
      </c>
      <c r="BJ529" s="63">
        <v>0</v>
      </c>
      <c r="BK529" s="63">
        <v>0</v>
      </c>
      <c r="BL529" s="63">
        <v>0</v>
      </c>
      <c r="BM529" s="19">
        <v>6005907</v>
      </c>
      <c r="BN529" s="32">
        <f t="shared" si="251"/>
        <v>515.57275302601079</v>
      </c>
      <c r="BO529" s="281"/>
      <c r="BP529" s="19">
        <v>453583</v>
      </c>
      <c r="BQ529" s="19">
        <v>739173696</v>
      </c>
      <c r="BR529" s="19">
        <v>745633216</v>
      </c>
      <c r="BS529" s="19">
        <v>5142.5297899999996</v>
      </c>
      <c r="BT529" s="19">
        <v>11649</v>
      </c>
      <c r="BU529" s="4"/>
      <c r="BV529" s="175">
        <f t="shared" si="274"/>
        <v>0.66060438814823874</v>
      </c>
    </row>
    <row r="530" spans="1:74" s="20" customFormat="1" ht="17.25" customHeight="1" x14ac:dyDescent="0.25">
      <c r="A530" s="48" t="s">
        <v>175</v>
      </c>
      <c r="B530" s="252"/>
      <c r="C530" s="88">
        <v>0</v>
      </c>
      <c r="D530" s="146">
        <v>2014</v>
      </c>
      <c r="E530" s="62">
        <v>63</v>
      </c>
      <c r="F530" s="63">
        <v>35842256</v>
      </c>
      <c r="G530" s="63">
        <v>61299</v>
      </c>
      <c r="H530" s="187">
        <f t="shared" si="264"/>
        <v>1.7131738539022307E-3</v>
      </c>
      <c r="I530" s="63">
        <f t="shared" si="272"/>
        <v>35780957</v>
      </c>
      <c r="J530" s="58"/>
      <c r="K530" s="63">
        <f t="shared" si="266"/>
        <v>35780957</v>
      </c>
      <c r="L530" s="63">
        <f t="shared" si="267"/>
        <v>3071.5904369473774</v>
      </c>
      <c r="M530" s="58"/>
      <c r="N530" s="58"/>
      <c r="O530" s="63">
        <v>4060656</v>
      </c>
      <c r="P530" s="29">
        <f t="shared" si="268"/>
        <v>0.11348651183365498</v>
      </c>
      <c r="Q530" s="63">
        <v>139707</v>
      </c>
      <c r="R530" s="94">
        <f t="shared" si="269"/>
        <v>3.9045070817977285E-3</v>
      </c>
      <c r="S530" s="73">
        <f t="shared" si="265"/>
        <v>8167531</v>
      </c>
      <c r="T530" s="281">
        <f t="shared" si="273"/>
        <v>701.13580564855351</v>
      </c>
      <c r="U530" s="281"/>
      <c r="V530" s="39">
        <f t="shared" si="270"/>
        <v>0.22826474428842136</v>
      </c>
      <c r="W530" s="19"/>
      <c r="X530" s="127">
        <v>3553103</v>
      </c>
      <c r="Y530" s="127">
        <v>2672334</v>
      </c>
      <c r="Z530" s="127">
        <v>1071241</v>
      </c>
      <c r="AA530" s="19"/>
      <c r="AB530" s="127">
        <v>737079</v>
      </c>
      <c r="AC530" s="127">
        <v>102257</v>
      </c>
      <c r="AD530" s="127">
        <v>31517</v>
      </c>
      <c r="AE530" s="19"/>
      <c r="AF530" s="63">
        <v>707866</v>
      </c>
      <c r="AG530" s="63">
        <v>146614</v>
      </c>
      <c r="AH530" s="63">
        <v>20857000</v>
      </c>
      <c r="AI530" s="63">
        <v>2110204</v>
      </c>
      <c r="AJ530" s="63">
        <v>592104</v>
      </c>
      <c r="AK530" s="63">
        <v>11716927</v>
      </c>
      <c r="AL530" s="63">
        <v>14985255</v>
      </c>
      <c r="AM530" s="63">
        <v>0</v>
      </c>
      <c r="AN530" s="63">
        <v>0</v>
      </c>
      <c r="AO530" s="63">
        <v>0</v>
      </c>
      <c r="AP530" s="63"/>
      <c r="AQ530" s="63">
        <v>1256092</v>
      </c>
      <c r="AR530" s="63">
        <v>4265254</v>
      </c>
      <c r="AS530" s="63">
        <v>2618000</v>
      </c>
      <c r="AT530" s="63">
        <v>0</v>
      </c>
      <c r="AU530" s="63">
        <v>0</v>
      </c>
      <c r="AV530" s="27">
        <v>0</v>
      </c>
      <c r="AW530" s="94">
        <f t="shared" si="271"/>
        <v>0</v>
      </c>
      <c r="AX530" s="63">
        <v>0</v>
      </c>
      <c r="AY530" s="63">
        <v>0</v>
      </c>
      <c r="AZ530" s="63">
        <v>0</v>
      </c>
      <c r="BA530" s="63">
        <v>0</v>
      </c>
      <c r="BB530" s="63">
        <v>0</v>
      </c>
      <c r="BC530" s="63">
        <v>0</v>
      </c>
      <c r="BD530" s="63">
        <v>0</v>
      </c>
      <c r="BE530" s="63">
        <v>0</v>
      </c>
      <c r="BF530" s="63">
        <v>0</v>
      </c>
      <c r="BG530" s="63">
        <v>0</v>
      </c>
      <c r="BH530" s="63">
        <v>0</v>
      </c>
      <c r="BI530" s="63">
        <v>0</v>
      </c>
      <c r="BJ530" s="63">
        <v>0</v>
      </c>
      <c r="BK530" s="63">
        <v>0</v>
      </c>
      <c r="BL530" s="63">
        <v>0</v>
      </c>
      <c r="BM530" s="19">
        <v>1659395</v>
      </c>
      <c r="BN530" s="32">
        <f t="shared" si="251"/>
        <v>142.44956648639368</v>
      </c>
      <c r="BO530" s="281"/>
      <c r="BP530" s="19">
        <v>9852726</v>
      </c>
      <c r="BQ530" s="19">
        <v>656338496</v>
      </c>
      <c r="BR530" s="19">
        <v>667850624</v>
      </c>
      <c r="BS530" s="19">
        <v>5142.5297899999996</v>
      </c>
      <c r="BT530" s="19">
        <v>11649</v>
      </c>
      <c r="BU530" s="4"/>
      <c r="BV530" s="175">
        <f t="shared" si="274"/>
        <v>0.66060438814823874</v>
      </c>
    </row>
    <row r="531" spans="1:74" s="20" customFormat="1" ht="17.25" customHeight="1" x14ac:dyDescent="0.25">
      <c r="A531" s="48" t="s">
        <v>175</v>
      </c>
      <c r="B531" s="252"/>
      <c r="C531" s="88">
        <v>0</v>
      </c>
      <c r="D531" s="146">
        <v>2015</v>
      </c>
      <c r="E531" s="62">
        <v>63</v>
      </c>
      <c r="F531" s="63">
        <v>36494576</v>
      </c>
      <c r="G531" s="63">
        <v>6377</v>
      </c>
      <c r="H531" s="187">
        <f t="shared" si="264"/>
        <v>1.7476883416471173E-4</v>
      </c>
      <c r="I531" s="63">
        <f t="shared" si="272"/>
        <v>36488199</v>
      </c>
      <c r="J531" s="58"/>
      <c r="K531" s="63">
        <f t="shared" si="266"/>
        <v>36488199</v>
      </c>
      <c r="L531" s="58">
        <f t="shared" si="267"/>
        <v>3132.3031161473086</v>
      </c>
      <c r="M531" s="58"/>
      <c r="N531" s="58"/>
      <c r="O531" s="63">
        <v>5648223</v>
      </c>
      <c r="P531" s="29">
        <f t="shared" si="268"/>
        <v>0.15479588345810108</v>
      </c>
      <c r="Q531" s="63">
        <v>253577</v>
      </c>
      <c r="R531" s="94">
        <f t="shared" si="269"/>
        <v>6.9495619665963784E-3</v>
      </c>
      <c r="S531" s="63">
        <f t="shared" ref="S531:S585" si="275">SUM(X531:AE531)</f>
        <v>8106666</v>
      </c>
      <c r="T531" s="281">
        <f t="shared" si="273"/>
        <v>695.910893638939</v>
      </c>
      <c r="U531" s="281"/>
      <c r="V531" s="39">
        <f t="shared" si="270"/>
        <v>0.22217226999885634</v>
      </c>
      <c r="W531" s="29"/>
      <c r="X531" s="63">
        <v>4074595</v>
      </c>
      <c r="Y531" s="63">
        <v>2585967</v>
      </c>
      <c r="Z531" s="63">
        <v>1164959</v>
      </c>
      <c r="AA531" s="63">
        <v>0</v>
      </c>
      <c r="AB531" s="63">
        <v>6518</v>
      </c>
      <c r="AC531" s="63">
        <v>113786</v>
      </c>
      <c r="AD531" s="63">
        <v>160841</v>
      </c>
      <c r="AE531" s="63">
        <v>0</v>
      </c>
      <c r="AF531" s="63">
        <v>207394</v>
      </c>
      <c r="AG531" s="63">
        <v>55918</v>
      </c>
      <c r="AH531" s="63">
        <v>20572492</v>
      </c>
      <c r="AI531" s="63">
        <v>725403</v>
      </c>
      <c r="AJ531" s="63">
        <v>300525</v>
      </c>
      <c r="AK531" s="63">
        <v>11260517</v>
      </c>
      <c r="AL531" s="63">
        <v>15922086</v>
      </c>
      <c r="AM531" s="63">
        <v>0</v>
      </c>
      <c r="AN531" s="63">
        <v>0</v>
      </c>
      <c r="AO531" s="63">
        <v>0</v>
      </c>
      <c r="AP531" s="63">
        <v>0</v>
      </c>
      <c r="AQ531" s="63">
        <v>1399324</v>
      </c>
      <c r="AR531" s="63">
        <v>5973569</v>
      </c>
      <c r="AS531" s="63">
        <v>2563692</v>
      </c>
      <c r="AT531" s="63">
        <v>0</v>
      </c>
      <c r="AU531" s="63">
        <v>-6608</v>
      </c>
      <c r="AV531" s="27">
        <v>0</v>
      </c>
      <c r="AW531" s="94">
        <f t="shared" si="271"/>
        <v>0</v>
      </c>
      <c r="AX531" s="63">
        <v>0</v>
      </c>
      <c r="AY531" s="63">
        <v>0</v>
      </c>
      <c r="AZ531" s="63">
        <v>0</v>
      </c>
      <c r="BA531" s="63">
        <v>0</v>
      </c>
      <c r="BB531" s="63">
        <v>0</v>
      </c>
      <c r="BC531" s="63">
        <v>0</v>
      </c>
      <c r="BD531" s="63">
        <v>0</v>
      </c>
      <c r="BE531" s="63">
        <v>0</v>
      </c>
      <c r="BF531" s="63">
        <v>0</v>
      </c>
      <c r="BG531" s="19"/>
      <c r="BH531" s="63">
        <v>0</v>
      </c>
      <c r="BI531" s="63">
        <v>0</v>
      </c>
      <c r="BJ531" s="63">
        <v>0</v>
      </c>
      <c r="BK531" s="63">
        <v>0</v>
      </c>
      <c r="BL531" s="63">
        <v>0</v>
      </c>
      <c r="BM531" s="19">
        <v>2787256</v>
      </c>
      <c r="BN531" s="32">
        <f t="shared" si="251"/>
        <v>239.26998025581594</v>
      </c>
      <c r="BO531" s="281"/>
      <c r="BP531" s="19">
        <v>-1911420</v>
      </c>
      <c r="BQ531" s="19">
        <v>671185216</v>
      </c>
      <c r="BR531" s="19">
        <v>672061056</v>
      </c>
      <c r="BS531" s="19">
        <v>5122.7402300000003</v>
      </c>
      <c r="BT531" s="19">
        <v>11649</v>
      </c>
      <c r="BU531" s="4"/>
      <c r="BV531" s="175">
        <f t="shared" si="274"/>
        <v>0.65867656896011062</v>
      </c>
    </row>
    <row r="532" spans="1:74" s="20" customFormat="1" ht="17.25" customHeight="1" x14ac:dyDescent="0.25">
      <c r="A532" s="48" t="s">
        <v>175</v>
      </c>
      <c r="B532" s="252"/>
      <c r="C532" s="88">
        <v>0</v>
      </c>
      <c r="D532" s="146">
        <v>2016</v>
      </c>
      <c r="E532" s="62">
        <v>63</v>
      </c>
      <c r="F532" s="63">
        <v>35381024</v>
      </c>
      <c r="G532" s="63">
        <v>84006</v>
      </c>
      <c r="H532" s="187">
        <f t="shared" si="264"/>
        <v>2.3799744216352779E-3</v>
      </c>
      <c r="I532" s="63">
        <f t="shared" si="272"/>
        <v>35297018</v>
      </c>
      <c r="J532" s="58"/>
      <c r="K532" s="63">
        <f t="shared" si="266"/>
        <v>35297018</v>
      </c>
      <c r="L532" s="58">
        <f t="shared" si="267"/>
        <v>3030.0470426646066</v>
      </c>
      <c r="M532" s="58"/>
      <c r="N532" s="58"/>
      <c r="O532" s="63">
        <v>6841269</v>
      </c>
      <c r="P532" s="29">
        <f t="shared" si="268"/>
        <v>0.19382002751620547</v>
      </c>
      <c r="Q532" s="63">
        <v>178492</v>
      </c>
      <c r="R532" s="94">
        <f t="shared" si="269"/>
        <v>5.0568577776173617E-3</v>
      </c>
      <c r="S532" s="63">
        <f t="shared" si="275"/>
        <v>8801985</v>
      </c>
      <c r="T532" s="281">
        <f t="shared" si="273"/>
        <v>755.60005150656707</v>
      </c>
      <c r="U532" s="281"/>
      <c r="V532" s="39">
        <f t="shared" si="270"/>
        <v>0.24936908268001562</v>
      </c>
      <c r="W532" s="29"/>
      <c r="X532" s="63">
        <v>4152087</v>
      </c>
      <c r="Y532" s="63">
        <v>2793053</v>
      </c>
      <c r="Z532" s="63">
        <v>1222926</v>
      </c>
      <c r="AA532" s="63">
        <v>0</v>
      </c>
      <c r="AB532" s="63">
        <v>151201</v>
      </c>
      <c r="AC532" s="63">
        <v>0</v>
      </c>
      <c r="AD532" s="63">
        <v>482718</v>
      </c>
      <c r="AE532" s="63">
        <v>0</v>
      </c>
      <c r="AF532" s="63">
        <v>129309</v>
      </c>
      <c r="AG532" s="63">
        <v>50971</v>
      </c>
      <c r="AH532" s="63">
        <v>17773096</v>
      </c>
      <c r="AI532" s="63">
        <v>987452</v>
      </c>
      <c r="AJ532" s="63">
        <v>634638</v>
      </c>
      <c r="AK532" s="63">
        <v>10894687</v>
      </c>
      <c r="AL532" s="63">
        <v>17607924</v>
      </c>
      <c r="AM532" s="63">
        <v>0</v>
      </c>
      <c r="AN532" s="63">
        <v>0</v>
      </c>
      <c r="AO532" s="63">
        <v>0</v>
      </c>
      <c r="AP532" s="63">
        <v>0</v>
      </c>
      <c r="AQ532" s="63">
        <v>938226</v>
      </c>
      <c r="AR532" s="63">
        <v>3309573</v>
      </c>
      <c r="AS532" s="63">
        <v>2530414</v>
      </c>
      <c r="AT532" s="63">
        <v>0</v>
      </c>
      <c r="AU532" s="63">
        <v>0</v>
      </c>
      <c r="AV532" s="27">
        <v>0</v>
      </c>
      <c r="AW532" s="94">
        <f t="shared" si="271"/>
        <v>0</v>
      </c>
      <c r="AX532" s="63">
        <v>0</v>
      </c>
      <c r="AY532" s="63">
        <v>0</v>
      </c>
      <c r="AZ532" s="63">
        <v>0</v>
      </c>
      <c r="BA532" s="63">
        <v>0</v>
      </c>
      <c r="BB532" s="63">
        <v>0</v>
      </c>
      <c r="BC532" s="63">
        <v>0</v>
      </c>
      <c r="BD532" s="63">
        <v>0</v>
      </c>
      <c r="BE532" s="63">
        <v>0</v>
      </c>
      <c r="BF532" s="63">
        <v>0</v>
      </c>
      <c r="BG532" s="19"/>
      <c r="BH532" s="63">
        <v>0</v>
      </c>
      <c r="BI532" s="63">
        <v>0</v>
      </c>
      <c r="BJ532" s="63">
        <v>0</v>
      </c>
      <c r="BK532" s="63">
        <v>0</v>
      </c>
      <c r="BL532" s="63">
        <v>0</v>
      </c>
      <c r="BM532" s="19">
        <v>2537778</v>
      </c>
      <c r="BN532" s="32">
        <f t="shared" si="251"/>
        <v>217.85372134947207</v>
      </c>
      <c r="BO532" s="281"/>
      <c r="BP532" s="19">
        <v>603983</v>
      </c>
      <c r="BQ532" s="19">
        <v>768286208</v>
      </c>
      <c r="BR532" s="19">
        <v>771427968</v>
      </c>
      <c r="BS532" s="19">
        <v>8031.4599600000001</v>
      </c>
      <c r="BT532" s="19">
        <v>11649</v>
      </c>
      <c r="BU532" s="4"/>
      <c r="BV532" s="175">
        <f t="shared" si="274"/>
        <v>0.88351498274957396</v>
      </c>
    </row>
    <row r="533" spans="1:74" s="20" customFormat="1" ht="17.25" customHeight="1" x14ac:dyDescent="0.25">
      <c r="A533" s="48" t="s">
        <v>175</v>
      </c>
      <c r="B533" s="252"/>
      <c r="C533" s="88">
        <v>0</v>
      </c>
      <c r="D533" s="146">
        <v>2017</v>
      </c>
      <c r="E533" s="62">
        <v>63</v>
      </c>
      <c r="F533" s="63">
        <v>46548628</v>
      </c>
      <c r="G533" s="63">
        <v>9270067</v>
      </c>
      <c r="H533" s="187">
        <f t="shared" si="264"/>
        <v>0.24867019410969216</v>
      </c>
      <c r="I533" s="63">
        <f t="shared" si="272"/>
        <v>37278561</v>
      </c>
      <c r="J533" s="58"/>
      <c r="K533" s="63">
        <f t="shared" si="266"/>
        <v>37278561</v>
      </c>
      <c r="L533" s="58">
        <f t="shared" si="267"/>
        <v>3200.1511717744011</v>
      </c>
      <c r="M533" s="58"/>
      <c r="N533" s="58"/>
      <c r="O533" s="63">
        <v>7186036</v>
      </c>
      <c r="P533" s="29">
        <f t="shared" si="268"/>
        <v>0.19276591711788446</v>
      </c>
      <c r="Q533" s="63">
        <v>63970</v>
      </c>
      <c r="R533" s="94">
        <f t="shared" si="269"/>
        <v>1.7159997136155551E-3</v>
      </c>
      <c r="S533" s="63">
        <f t="shared" si="275"/>
        <v>8998397</v>
      </c>
      <c r="T533" s="281">
        <f t="shared" si="273"/>
        <v>772.46089793115289</v>
      </c>
      <c r="U533" s="281"/>
      <c r="V533" s="39">
        <f t="shared" si="270"/>
        <v>0.24138262740345584</v>
      </c>
      <c r="W533" s="29"/>
      <c r="X533" s="63">
        <v>4654976</v>
      </c>
      <c r="Y533" s="63">
        <v>2476945</v>
      </c>
      <c r="Z533" s="63">
        <v>1024588</v>
      </c>
      <c r="AA533" s="63">
        <v>0</v>
      </c>
      <c r="AB533" s="63">
        <v>192981</v>
      </c>
      <c r="AC533" s="63">
        <v>0</v>
      </c>
      <c r="AD533" s="63">
        <v>648907</v>
      </c>
      <c r="AE533" s="63">
        <v>0</v>
      </c>
      <c r="AF533" s="63">
        <v>119863</v>
      </c>
      <c r="AG533" s="63">
        <v>61874</v>
      </c>
      <c r="AH533" s="63">
        <v>19846276</v>
      </c>
      <c r="AI533" s="63">
        <v>421909</v>
      </c>
      <c r="AJ533" s="63">
        <v>-57291</v>
      </c>
      <c r="AK533" s="63">
        <v>13046103</v>
      </c>
      <c r="AL533" s="63">
        <v>26702354</v>
      </c>
      <c r="AM533" s="63">
        <v>0</v>
      </c>
      <c r="AN533" s="63">
        <v>0</v>
      </c>
      <c r="AO533" s="63">
        <v>0</v>
      </c>
      <c r="AP533" s="63">
        <v>0</v>
      </c>
      <c r="AQ533" s="63">
        <v>1121312</v>
      </c>
      <c r="AR533" s="63">
        <v>4004689</v>
      </c>
      <c r="AS533" s="63">
        <v>2176296</v>
      </c>
      <c r="AT533" s="63">
        <v>0</v>
      </c>
      <c r="AU533" s="63">
        <v>135404</v>
      </c>
      <c r="AV533" s="27">
        <v>0</v>
      </c>
      <c r="AW533" s="94">
        <f t="shared" si="271"/>
        <v>0</v>
      </c>
      <c r="AX533" s="63">
        <v>0</v>
      </c>
      <c r="AY533" s="63">
        <v>0</v>
      </c>
      <c r="AZ533" s="63">
        <v>0</v>
      </c>
      <c r="BA533" s="63">
        <v>0</v>
      </c>
      <c r="BB533" s="63">
        <v>0</v>
      </c>
      <c r="BC533" s="63">
        <v>0</v>
      </c>
      <c r="BD533" s="63">
        <v>0</v>
      </c>
      <c r="BE533" s="63">
        <v>0</v>
      </c>
      <c r="BF533" s="63">
        <v>0</v>
      </c>
      <c r="BG533" s="63">
        <v>0</v>
      </c>
      <c r="BH533" s="63">
        <v>0</v>
      </c>
      <c r="BI533" s="63">
        <v>0</v>
      </c>
      <c r="BJ533" s="63">
        <v>0</v>
      </c>
      <c r="BK533" s="63">
        <v>0</v>
      </c>
      <c r="BL533" s="63">
        <v>0</v>
      </c>
      <c r="BM533" s="19">
        <v>1801314</v>
      </c>
      <c r="BN533" s="32">
        <f t="shared" si="251"/>
        <v>154.63250064383209</v>
      </c>
      <c r="BO533" s="281"/>
      <c r="BP533" s="19">
        <v>-39455</v>
      </c>
      <c r="BQ533" s="19">
        <v>696470464</v>
      </c>
      <c r="BR533" s="19">
        <v>698232320</v>
      </c>
      <c r="BS533" s="19">
        <v>5185.5800799999997</v>
      </c>
      <c r="BT533" s="19">
        <v>11649</v>
      </c>
      <c r="BU533" s="4"/>
      <c r="BV533" s="175">
        <f t="shared" si="274"/>
        <v>0.66477267642839544</v>
      </c>
    </row>
    <row r="534" spans="1:74" s="20" customFormat="1" ht="17.25" customHeight="1" x14ac:dyDescent="0.25">
      <c r="A534" s="48" t="s">
        <v>175</v>
      </c>
      <c r="B534" s="252"/>
      <c r="C534" s="88">
        <v>0</v>
      </c>
      <c r="D534" s="146">
        <v>2018</v>
      </c>
      <c r="E534" s="62">
        <v>63</v>
      </c>
      <c r="F534" s="63">
        <v>46503504</v>
      </c>
      <c r="G534" s="63">
        <v>9758946</v>
      </c>
      <c r="H534" s="187">
        <f t="shared" si="264"/>
        <v>0.26558887985535162</v>
      </c>
      <c r="I534" s="63">
        <f t="shared" si="272"/>
        <v>36744558</v>
      </c>
      <c r="J534" s="58"/>
      <c r="K534" s="63">
        <f t="shared" si="266"/>
        <v>36744558</v>
      </c>
      <c r="L534" s="58">
        <f t="shared" si="267"/>
        <v>3154.3100695338658</v>
      </c>
      <c r="M534" s="58"/>
      <c r="N534" s="58"/>
      <c r="O534" s="63">
        <v>6097898</v>
      </c>
      <c r="P534" s="29">
        <f t="shared" si="268"/>
        <v>0.16595377198441194</v>
      </c>
      <c r="Q534" s="63">
        <v>263192</v>
      </c>
      <c r="R534" s="94">
        <f t="shared" si="269"/>
        <v>7.1627477462104724E-3</v>
      </c>
      <c r="S534" s="63">
        <f t="shared" si="275"/>
        <v>9791796</v>
      </c>
      <c r="T534" s="281">
        <f t="shared" si="273"/>
        <v>840.56966263198558</v>
      </c>
      <c r="U534" s="281"/>
      <c r="V534" s="39">
        <f t="shared" si="270"/>
        <v>0.2664828897928232</v>
      </c>
      <c r="W534" s="29"/>
      <c r="X534" s="63">
        <v>4929477</v>
      </c>
      <c r="Y534" s="63">
        <v>2476822</v>
      </c>
      <c r="Z534" s="63">
        <v>1033086</v>
      </c>
      <c r="AA534" s="63">
        <v>0</v>
      </c>
      <c r="AB534" s="63">
        <v>281526</v>
      </c>
      <c r="AC534" s="63">
        <v>0</v>
      </c>
      <c r="AD534" s="63">
        <v>1070885</v>
      </c>
      <c r="AE534" s="63">
        <v>0</v>
      </c>
      <c r="AF534" s="63">
        <v>172828</v>
      </c>
      <c r="AG534" s="63">
        <v>28661</v>
      </c>
      <c r="AH534" s="63">
        <v>17022856</v>
      </c>
      <c r="AI534" s="63">
        <v>-1189438</v>
      </c>
      <c r="AJ534" s="63">
        <v>966229</v>
      </c>
      <c r="AK534" s="63">
        <v>11586212</v>
      </c>
      <c r="AL534" s="63">
        <v>29480650</v>
      </c>
      <c r="AM534" s="63">
        <v>0</v>
      </c>
      <c r="AN534" s="63">
        <v>0</v>
      </c>
      <c r="AO534" s="63">
        <v>0</v>
      </c>
      <c r="AP534" s="63">
        <v>0</v>
      </c>
      <c r="AQ534" s="63">
        <v>2429761</v>
      </c>
      <c r="AR534" s="63">
        <v>4598584</v>
      </c>
      <c r="AS534" s="63">
        <v>1998837</v>
      </c>
      <c r="AT534" s="63">
        <v>0</v>
      </c>
      <c r="AU534" s="63">
        <v>0</v>
      </c>
      <c r="AV534" s="27">
        <v>0</v>
      </c>
      <c r="AW534" s="94">
        <f t="shared" si="271"/>
        <v>0</v>
      </c>
      <c r="AX534" s="63">
        <v>0</v>
      </c>
      <c r="AY534" s="63">
        <v>0</v>
      </c>
      <c r="AZ534" s="63">
        <v>0</v>
      </c>
      <c r="BA534" s="63">
        <v>0</v>
      </c>
      <c r="BB534" s="63">
        <v>0</v>
      </c>
      <c r="BC534" s="63">
        <v>0</v>
      </c>
      <c r="BD534" s="63">
        <v>0</v>
      </c>
      <c r="BE534" s="63">
        <v>0</v>
      </c>
      <c r="BF534" s="63">
        <v>0</v>
      </c>
      <c r="BG534" s="63">
        <v>0</v>
      </c>
      <c r="BH534" s="63">
        <v>0</v>
      </c>
      <c r="BI534" s="63">
        <v>0</v>
      </c>
      <c r="BJ534" s="63">
        <v>0</v>
      </c>
      <c r="BK534" s="63">
        <v>0</v>
      </c>
      <c r="BL534" s="63">
        <v>0</v>
      </c>
      <c r="BM534" s="19">
        <v>1849951</v>
      </c>
      <c r="BN534" s="32">
        <f t="shared" si="251"/>
        <v>158.80770881620739</v>
      </c>
      <c r="BO534" s="281"/>
      <c r="BP534" s="19">
        <v>231120</v>
      </c>
      <c r="BQ534" s="19">
        <v>727458368</v>
      </c>
      <c r="BR534" s="19">
        <v>729539456</v>
      </c>
      <c r="BS534" s="19">
        <v>5189.9399400000002</v>
      </c>
      <c r="BT534" s="19">
        <v>11649</v>
      </c>
      <c r="BU534" s="4"/>
      <c r="BV534" s="175">
        <f t="shared" si="274"/>
        <v>0.66519288286124967</v>
      </c>
    </row>
    <row r="535" spans="1:74" s="23" customFormat="1" ht="17.25" customHeight="1" thickBot="1" x14ac:dyDescent="0.3">
      <c r="A535" s="16" t="s">
        <v>175</v>
      </c>
      <c r="B535" s="253"/>
      <c r="C535" s="192">
        <v>0</v>
      </c>
      <c r="D535" s="148">
        <v>2019</v>
      </c>
      <c r="E535" s="65">
        <v>63</v>
      </c>
      <c r="F535" s="66">
        <v>50815336</v>
      </c>
      <c r="G535" s="66">
        <v>7683529</v>
      </c>
      <c r="H535" s="193">
        <f t="shared" si="264"/>
        <v>0.17814067006281467</v>
      </c>
      <c r="I535" s="66">
        <f t="shared" si="272"/>
        <v>43131807</v>
      </c>
      <c r="J535" s="149">
        <f t="shared" ref="J535" si="276">LN(I535/I511)/(2019-1995)</f>
        <v>4.8250888689524589E-2</v>
      </c>
      <c r="K535" s="66">
        <f t="shared" si="266"/>
        <v>43131807</v>
      </c>
      <c r="L535" s="116">
        <f t="shared" si="267"/>
        <v>3702.6188514035539</v>
      </c>
      <c r="M535" s="149">
        <f t="shared" ref="M535" si="277">LN(L535/L511)/(2019-1995)</f>
        <v>2.7509005408357795E-2</v>
      </c>
      <c r="N535" s="184">
        <f t="shared" ref="N535" si="278">AVERAGE(L533:L535)</f>
        <v>3352.3600309039407</v>
      </c>
      <c r="O535" s="66">
        <v>4572766</v>
      </c>
      <c r="P535" s="30">
        <f t="shared" si="268"/>
        <v>0.10601841930712524</v>
      </c>
      <c r="Q535" s="66">
        <v>64086</v>
      </c>
      <c r="R535" s="95">
        <f t="shared" si="269"/>
        <v>1.4858176472875343E-3</v>
      </c>
      <c r="S535" s="66">
        <f t="shared" si="275"/>
        <v>13359435</v>
      </c>
      <c r="T535" s="285">
        <f t="shared" si="273"/>
        <v>1146.8310584599537</v>
      </c>
      <c r="U535" s="285">
        <f t="shared" ref="U535" si="279">AVERAGE(T533:T535)</f>
        <v>919.95387300769744</v>
      </c>
      <c r="V535" s="194">
        <f t="shared" si="270"/>
        <v>0.30973511033284556</v>
      </c>
      <c r="W535" s="30"/>
      <c r="X535" s="66">
        <v>4945059</v>
      </c>
      <c r="Y535" s="66">
        <v>3079866</v>
      </c>
      <c r="Z535" s="66">
        <v>1155166</v>
      </c>
      <c r="AA535" s="66">
        <v>0</v>
      </c>
      <c r="AB535" s="66">
        <v>314683</v>
      </c>
      <c r="AC535" s="66">
        <v>265536</v>
      </c>
      <c r="AD535" s="66">
        <v>3599125</v>
      </c>
      <c r="AE535" s="66">
        <v>0</v>
      </c>
      <c r="AF535" s="66">
        <v>131019</v>
      </c>
      <c r="AG535" s="66">
        <v>23142</v>
      </c>
      <c r="AH535" s="66">
        <v>21537114</v>
      </c>
      <c r="AI535" s="66">
        <v>2075908</v>
      </c>
      <c r="AJ535" s="66">
        <v>1407991</v>
      </c>
      <c r="AK535" s="66">
        <v>12345055</v>
      </c>
      <c r="AL535" s="66">
        <v>29278224</v>
      </c>
      <c r="AM535" s="66">
        <v>0</v>
      </c>
      <c r="AN535" s="66">
        <v>1876036</v>
      </c>
      <c r="AO535" s="66">
        <v>0</v>
      </c>
      <c r="AP535" s="66">
        <v>0</v>
      </c>
      <c r="AQ535" s="66">
        <v>2059398</v>
      </c>
      <c r="AR535" s="66">
        <v>5041073</v>
      </c>
      <c r="AS535" s="66">
        <v>155216</v>
      </c>
      <c r="AT535" s="66">
        <v>0</v>
      </c>
      <c r="AU535" s="66">
        <v>20684</v>
      </c>
      <c r="AV535" s="28">
        <v>0</v>
      </c>
      <c r="AW535" s="95">
        <f t="shared" si="271"/>
        <v>0</v>
      </c>
      <c r="AX535" s="66">
        <v>0</v>
      </c>
      <c r="AY535" s="66">
        <v>0</v>
      </c>
      <c r="AZ535" s="66">
        <v>0</v>
      </c>
      <c r="BA535" s="66">
        <v>0</v>
      </c>
      <c r="BB535" s="66">
        <v>0</v>
      </c>
      <c r="BC535" s="66">
        <v>0</v>
      </c>
      <c r="BD535" s="66">
        <v>0</v>
      </c>
      <c r="BE535" s="66">
        <v>0</v>
      </c>
      <c r="BF535" s="66">
        <v>0</v>
      </c>
      <c r="BG535" s="66">
        <v>0</v>
      </c>
      <c r="BH535" s="66">
        <v>0</v>
      </c>
      <c r="BI535" s="66">
        <v>0</v>
      </c>
      <c r="BJ535" s="66">
        <v>0</v>
      </c>
      <c r="BK535" s="66">
        <v>0</v>
      </c>
      <c r="BL535" s="66">
        <v>0</v>
      </c>
      <c r="BM535" s="22">
        <v>1954978</v>
      </c>
      <c r="BN535" s="32">
        <f t="shared" si="251"/>
        <v>167.82367585200447</v>
      </c>
      <c r="BO535" s="285">
        <f t="shared" ref="BO535" si="280">AVERAGE(BN533:BN535)</f>
        <v>160.42129510401466</v>
      </c>
      <c r="BP535" s="22">
        <v>79414</v>
      </c>
      <c r="BQ535" s="22">
        <v>619883584</v>
      </c>
      <c r="BR535" s="22">
        <v>621917952</v>
      </c>
      <c r="BS535" s="22">
        <v>5190.8500999999997</v>
      </c>
      <c r="BT535" s="22">
        <v>11649</v>
      </c>
      <c r="BU535" s="275">
        <f t="shared" ref="BU535" si="281">AVERAGE(BT533:BT535)</f>
        <v>11649</v>
      </c>
      <c r="BV535" s="175">
        <f t="shared" si="274"/>
        <v>0.66528056019590576</v>
      </c>
    </row>
    <row r="536" spans="1:74" s="20" customFormat="1" ht="16.5" thickTop="1" x14ac:dyDescent="0.25">
      <c r="A536" s="88" t="s">
        <v>176</v>
      </c>
      <c r="B536" s="251"/>
      <c r="C536" s="88">
        <v>0</v>
      </c>
      <c r="D536" s="197">
        <v>1995</v>
      </c>
      <c r="E536" s="198">
        <v>68</v>
      </c>
      <c r="F536" s="199">
        <v>5459549</v>
      </c>
      <c r="G536" s="199">
        <v>0</v>
      </c>
      <c r="H536" s="200">
        <f t="shared" si="264"/>
        <v>0</v>
      </c>
      <c r="I536" s="199">
        <f t="shared" si="272"/>
        <v>5459549</v>
      </c>
      <c r="J536" s="199"/>
      <c r="K536" s="98">
        <f t="shared" si="266"/>
        <v>5459549</v>
      </c>
      <c r="L536" s="98">
        <f t="shared" si="267"/>
        <v>3416.4887359198997</v>
      </c>
      <c r="M536" s="90"/>
      <c r="N536" s="90"/>
      <c r="O536" s="90">
        <v>273886</v>
      </c>
      <c r="P536" s="41">
        <f t="shared" si="268"/>
        <v>5.01664148448892E-2</v>
      </c>
      <c r="Q536" s="90">
        <v>1406650</v>
      </c>
      <c r="R536" s="91">
        <f t="shared" si="269"/>
        <v>0.25764948716459912</v>
      </c>
      <c r="S536" s="73">
        <f t="shared" ref="S536:S546" si="282">F536-G536-O536-Q536-AF536-AG536-AI536-AJ536-AK536-SUM(AM536:AU536)</f>
        <v>1006434</v>
      </c>
      <c r="T536" s="281">
        <f t="shared" si="273"/>
        <v>629.80851063829789</v>
      </c>
      <c r="U536" s="281"/>
      <c r="V536" s="168">
        <f t="shared" si="270"/>
        <v>0.18434379836136647</v>
      </c>
      <c r="W536" s="125"/>
      <c r="X536" s="90">
        <v>0</v>
      </c>
      <c r="Y536" s="90">
        <v>0</v>
      </c>
      <c r="Z536" s="90">
        <v>0</v>
      </c>
      <c r="AA536" s="90">
        <v>0</v>
      </c>
      <c r="AB536" s="90">
        <v>0</v>
      </c>
      <c r="AC536" s="90">
        <v>0</v>
      </c>
      <c r="AD536" s="90">
        <v>0</v>
      </c>
      <c r="AE536" s="90">
        <v>0</v>
      </c>
      <c r="AF536" s="90">
        <v>537101</v>
      </c>
      <c r="AG536" s="90">
        <v>443594</v>
      </c>
      <c r="AH536" s="90">
        <v>1919929</v>
      </c>
      <c r="AI536" s="90">
        <v>61141</v>
      </c>
      <c r="AJ536" s="90">
        <v>224617</v>
      </c>
      <c r="AK536" s="90">
        <v>833368</v>
      </c>
      <c r="AL536" s="90">
        <v>3539620</v>
      </c>
      <c r="AM536" s="90">
        <v>0</v>
      </c>
      <c r="AN536" s="90">
        <v>0</v>
      </c>
      <c r="AO536" s="90">
        <v>0</v>
      </c>
      <c r="AP536" s="90">
        <v>0</v>
      </c>
      <c r="AQ536" s="90">
        <v>90932</v>
      </c>
      <c r="AR536" s="90">
        <v>477004</v>
      </c>
      <c r="AS536" s="90">
        <v>104822</v>
      </c>
      <c r="AT536" s="90">
        <v>0</v>
      </c>
      <c r="AU536" s="90">
        <v>0</v>
      </c>
      <c r="AV536" s="92">
        <v>0</v>
      </c>
      <c r="AW536" s="91">
        <f t="shared" si="271"/>
        <v>0</v>
      </c>
      <c r="AX536" s="90">
        <v>0</v>
      </c>
      <c r="AY536" s="90">
        <v>0</v>
      </c>
      <c r="AZ536" s="90">
        <v>0</v>
      </c>
      <c r="BA536" s="90">
        <v>0</v>
      </c>
      <c r="BB536" s="90">
        <v>0</v>
      </c>
      <c r="BC536" s="90">
        <v>0</v>
      </c>
      <c r="BD536" s="90">
        <v>0</v>
      </c>
      <c r="BE536" s="90">
        <v>0</v>
      </c>
      <c r="BF536" s="90">
        <v>0</v>
      </c>
      <c r="BG536" s="90">
        <v>0</v>
      </c>
      <c r="BH536" s="90">
        <v>0</v>
      </c>
      <c r="BI536" s="90">
        <v>0</v>
      </c>
      <c r="BJ536" s="90">
        <v>0</v>
      </c>
      <c r="BK536" s="90">
        <v>0</v>
      </c>
      <c r="BL536" s="90">
        <v>0</v>
      </c>
      <c r="BM536" s="19">
        <v>605939</v>
      </c>
      <c r="BN536" s="32">
        <f t="shared" si="251"/>
        <v>379.18585732165207</v>
      </c>
      <c r="BO536" s="281"/>
      <c r="BP536" s="19">
        <v>612586</v>
      </c>
      <c r="BQ536" s="19">
        <v>38559968</v>
      </c>
      <c r="BR536" s="19">
        <v>39778496</v>
      </c>
      <c r="BS536" s="19">
        <v>1559.48999</v>
      </c>
      <c r="BT536" s="19">
        <v>1598</v>
      </c>
      <c r="BU536" s="4"/>
      <c r="BV536" s="175">
        <f t="shared" si="274"/>
        <v>-0.92922250644319493</v>
      </c>
    </row>
    <row r="537" spans="1:74" s="20" customFormat="1" x14ac:dyDescent="0.25">
      <c r="A537" s="48" t="s">
        <v>176</v>
      </c>
      <c r="B537" s="252"/>
      <c r="C537" s="88">
        <v>0</v>
      </c>
      <c r="D537" s="144">
        <v>1996</v>
      </c>
      <c r="E537" s="57">
        <v>68</v>
      </c>
      <c r="F537" s="58">
        <v>5171365</v>
      </c>
      <c r="G537" s="58">
        <v>0</v>
      </c>
      <c r="H537" s="187">
        <f t="shared" si="264"/>
        <v>0</v>
      </c>
      <c r="I537" s="58">
        <f t="shared" si="272"/>
        <v>5171365</v>
      </c>
      <c r="J537" s="58"/>
      <c r="K537" s="63">
        <f t="shared" si="266"/>
        <v>5171365</v>
      </c>
      <c r="L537" s="63">
        <f t="shared" si="267"/>
        <v>2724.6390937829292</v>
      </c>
      <c r="M537" s="58"/>
      <c r="N537" s="58"/>
      <c r="O537" s="58">
        <v>293130</v>
      </c>
      <c r="P537" s="31">
        <f t="shared" si="268"/>
        <v>5.6683293482475132E-2</v>
      </c>
      <c r="Q537" s="58">
        <v>1116588</v>
      </c>
      <c r="R537" s="93">
        <f t="shared" si="269"/>
        <v>0.2159174608638145</v>
      </c>
      <c r="S537" s="73">
        <f t="shared" si="282"/>
        <v>1131994</v>
      </c>
      <c r="T537" s="281">
        <f t="shared" si="273"/>
        <v>596.41412012644889</v>
      </c>
      <c r="U537" s="281"/>
      <c r="V537" s="131">
        <f t="shared" si="270"/>
        <v>0.21889655825879628</v>
      </c>
      <c r="W537" s="54"/>
      <c r="X537" s="58">
        <v>0</v>
      </c>
      <c r="Y537" s="58">
        <v>0</v>
      </c>
      <c r="Z537" s="58">
        <v>0</v>
      </c>
      <c r="AA537" s="58">
        <v>0</v>
      </c>
      <c r="AB537" s="58">
        <v>0</v>
      </c>
      <c r="AC537" s="58">
        <v>0</v>
      </c>
      <c r="AD537" s="58">
        <v>0</v>
      </c>
      <c r="AE537" s="58">
        <v>0</v>
      </c>
      <c r="AF537" s="58">
        <v>517958</v>
      </c>
      <c r="AG537" s="58">
        <v>299727</v>
      </c>
      <c r="AH537" s="58">
        <v>1752309</v>
      </c>
      <c r="AI537" s="58">
        <v>74419</v>
      </c>
      <c r="AJ537" s="58">
        <v>212328</v>
      </c>
      <c r="AK537" s="58">
        <v>628678</v>
      </c>
      <c r="AL537" s="58">
        <v>3419056</v>
      </c>
      <c r="AM537" s="58">
        <v>0</v>
      </c>
      <c r="AN537" s="58">
        <v>0</v>
      </c>
      <c r="AO537" s="58">
        <v>0</v>
      </c>
      <c r="AP537" s="58">
        <v>0</v>
      </c>
      <c r="AQ537" s="58">
        <v>147058</v>
      </c>
      <c r="AR537" s="58">
        <v>443746</v>
      </c>
      <c r="AS537" s="58">
        <v>305739</v>
      </c>
      <c r="AT537" s="58">
        <v>0</v>
      </c>
      <c r="AU537" s="58">
        <v>0</v>
      </c>
      <c r="AV537" s="61">
        <v>0</v>
      </c>
      <c r="AW537" s="93">
        <f t="shared" si="271"/>
        <v>0</v>
      </c>
      <c r="AX537" s="58">
        <v>0</v>
      </c>
      <c r="AY537" s="58">
        <v>0</v>
      </c>
      <c r="AZ537" s="58">
        <v>0</v>
      </c>
      <c r="BA537" s="58">
        <v>0</v>
      </c>
      <c r="BB537" s="58">
        <v>0</v>
      </c>
      <c r="BC537" s="58">
        <v>0</v>
      </c>
      <c r="BD537" s="58">
        <v>0</v>
      </c>
      <c r="BE537" s="58">
        <v>0</v>
      </c>
      <c r="BF537" s="58">
        <v>0</v>
      </c>
      <c r="BG537" s="58">
        <v>0</v>
      </c>
      <c r="BH537" s="58">
        <v>0</v>
      </c>
      <c r="BI537" s="58">
        <v>0</v>
      </c>
      <c r="BJ537" s="58">
        <v>0</v>
      </c>
      <c r="BK537" s="58">
        <v>0</v>
      </c>
      <c r="BL537" s="58">
        <v>0</v>
      </c>
      <c r="BM537" s="19">
        <v>731013</v>
      </c>
      <c r="BN537" s="32">
        <f t="shared" si="251"/>
        <v>385.14910432033719</v>
      </c>
      <c r="BO537" s="281"/>
      <c r="BP537" s="19">
        <v>629511</v>
      </c>
      <c r="BQ537" s="19">
        <v>43376320</v>
      </c>
      <c r="BR537" s="19">
        <v>44736844</v>
      </c>
      <c r="BS537" s="19">
        <v>1569.0500500000001</v>
      </c>
      <c r="BT537" s="19">
        <v>1898</v>
      </c>
      <c r="BU537" s="4"/>
      <c r="BV537" s="175">
        <f t="shared" si="274"/>
        <v>-0.84014281291143367</v>
      </c>
    </row>
    <row r="538" spans="1:74" s="20" customFormat="1" x14ac:dyDescent="0.25">
      <c r="A538" s="48" t="s">
        <v>176</v>
      </c>
      <c r="B538" s="252"/>
      <c r="C538" s="88">
        <v>0</v>
      </c>
      <c r="D538" s="144">
        <v>1997</v>
      </c>
      <c r="E538" s="57">
        <v>68</v>
      </c>
      <c r="F538" s="58">
        <v>5314455</v>
      </c>
      <c r="G538" s="58">
        <v>0</v>
      </c>
      <c r="H538" s="187">
        <f t="shared" si="264"/>
        <v>0</v>
      </c>
      <c r="I538" s="58">
        <f t="shared" si="272"/>
        <v>5314455</v>
      </c>
      <c r="J538" s="58"/>
      <c r="K538" s="63">
        <f t="shared" si="266"/>
        <v>5314455</v>
      </c>
      <c r="L538" s="63">
        <f t="shared" si="267"/>
        <v>2800.0289778714437</v>
      </c>
      <c r="M538" s="58"/>
      <c r="N538" s="58"/>
      <c r="O538" s="58">
        <v>436835</v>
      </c>
      <c r="P538" s="31">
        <f t="shared" si="268"/>
        <v>8.2197516019986996E-2</v>
      </c>
      <c r="Q538" s="58">
        <v>1115571</v>
      </c>
      <c r="R538" s="93">
        <f t="shared" si="269"/>
        <v>0.20991258746193164</v>
      </c>
      <c r="S538" s="73">
        <f t="shared" si="282"/>
        <v>1231860</v>
      </c>
      <c r="T538" s="281">
        <f t="shared" si="273"/>
        <v>649.03055848261329</v>
      </c>
      <c r="U538" s="281"/>
      <c r="V538" s="131">
        <f t="shared" si="270"/>
        <v>0.23179422913544287</v>
      </c>
      <c r="W538" s="54"/>
      <c r="X538" s="58">
        <v>0</v>
      </c>
      <c r="Y538" s="58">
        <v>0</v>
      </c>
      <c r="Z538" s="58">
        <v>0</v>
      </c>
      <c r="AA538" s="58">
        <v>0</v>
      </c>
      <c r="AB538" s="58">
        <v>0</v>
      </c>
      <c r="AC538" s="58">
        <v>0</v>
      </c>
      <c r="AD538" s="58">
        <v>0</v>
      </c>
      <c r="AE538" s="58">
        <v>0</v>
      </c>
      <c r="AF538" s="58">
        <v>635279</v>
      </c>
      <c r="AG538" s="58">
        <v>243890</v>
      </c>
      <c r="AH538" s="58">
        <v>1617468</v>
      </c>
      <c r="AI538" s="58">
        <v>87444</v>
      </c>
      <c r="AJ538" s="58">
        <v>204240</v>
      </c>
      <c r="AK538" s="58">
        <v>611956</v>
      </c>
      <c r="AL538" s="58">
        <v>3696987</v>
      </c>
      <c r="AM538" s="58">
        <v>0</v>
      </c>
      <c r="AN538" s="58">
        <v>0</v>
      </c>
      <c r="AO538" s="58">
        <v>0</v>
      </c>
      <c r="AP538" s="58">
        <v>0</v>
      </c>
      <c r="AQ538" s="58">
        <v>65842</v>
      </c>
      <c r="AR538" s="58">
        <v>463394</v>
      </c>
      <c r="AS538" s="58">
        <v>198524</v>
      </c>
      <c r="AT538" s="58">
        <v>7360</v>
      </c>
      <c r="AU538" s="58">
        <v>12260</v>
      </c>
      <c r="AV538" s="61">
        <v>0</v>
      </c>
      <c r="AW538" s="93">
        <f t="shared" si="271"/>
        <v>0</v>
      </c>
      <c r="AX538" s="58">
        <v>0</v>
      </c>
      <c r="AY538" s="58">
        <v>0</v>
      </c>
      <c r="AZ538" s="58">
        <v>0</v>
      </c>
      <c r="BA538" s="58">
        <v>0</v>
      </c>
      <c r="BB538" s="58">
        <v>0</v>
      </c>
      <c r="BC538" s="58">
        <v>0</v>
      </c>
      <c r="BD538" s="58">
        <v>0</v>
      </c>
      <c r="BE538" s="58">
        <v>0</v>
      </c>
      <c r="BF538" s="58">
        <v>0</v>
      </c>
      <c r="BG538" s="58">
        <v>0</v>
      </c>
      <c r="BH538" s="58">
        <v>0</v>
      </c>
      <c r="BI538" s="58">
        <v>0</v>
      </c>
      <c r="BJ538" s="58">
        <v>0</v>
      </c>
      <c r="BK538" s="58">
        <v>0</v>
      </c>
      <c r="BL538" s="58">
        <v>0</v>
      </c>
      <c r="BM538" s="19">
        <v>1226037</v>
      </c>
      <c r="BN538" s="32">
        <f t="shared" si="251"/>
        <v>645.96259220231821</v>
      </c>
      <c r="BO538" s="281"/>
      <c r="BP538" s="19">
        <v>712085</v>
      </c>
      <c r="BQ538" s="19">
        <v>36893056</v>
      </c>
      <c r="BR538" s="19">
        <v>38831176</v>
      </c>
      <c r="BS538" s="19">
        <v>1571.9300499999999</v>
      </c>
      <c r="BT538" s="19">
        <v>1898</v>
      </c>
      <c r="BU538" s="4"/>
      <c r="BV538" s="175">
        <f t="shared" si="274"/>
        <v>-0.83922590140120235</v>
      </c>
    </row>
    <row r="539" spans="1:74" s="20" customFormat="1" x14ac:dyDescent="0.25">
      <c r="A539" s="48" t="s">
        <v>176</v>
      </c>
      <c r="B539" s="252"/>
      <c r="C539" s="88">
        <v>0</v>
      </c>
      <c r="D539" s="144">
        <v>1998</v>
      </c>
      <c r="E539" s="57">
        <v>68</v>
      </c>
      <c r="F539" s="58">
        <v>8046335</v>
      </c>
      <c r="G539" s="58">
        <v>0</v>
      </c>
      <c r="H539" s="187">
        <f t="shared" si="264"/>
        <v>0</v>
      </c>
      <c r="I539" s="58">
        <f t="shared" si="272"/>
        <v>8046335</v>
      </c>
      <c r="J539" s="58"/>
      <c r="K539" s="63">
        <f t="shared" si="266"/>
        <v>8046335</v>
      </c>
      <c r="L539" s="63">
        <f t="shared" si="267"/>
        <v>4239.3756585879873</v>
      </c>
      <c r="M539" s="58"/>
      <c r="N539" s="58"/>
      <c r="O539" s="58">
        <v>636918</v>
      </c>
      <c r="P539" s="31">
        <f t="shared" si="268"/>
        <v>7.9156286682073265E-2</v>
      </c>
      <c r="Q539" s="58">
        <v>1164453</v>
      </c>
      <c r="R539" s="93">
        <f t="shared" si="269"/>
        <v>0.14471843392053649</v>
      </c>
      <c r="S539" s="73">
        <f t="shared" si="282"/>
        <v>1541969</v>
      </c>
      <c r="T539" s="281">
        <f t="shared" si="273"/>
        <v>812.41780821917803</v>
      </c>
      <c r="U539" s="281"/>
      <c r="V539" s="131">
        <f t="shared" si="270"/>
        <v>0.19163619212970875</v>
      </c>
      <c r="W539" s="54"/>
      <c r="X539" s="58">
        <v>0</v>
      </c>
      <c r="Y539" s="58">
        <v>0</v>
      </c>
      <c r="Z539" s="58">
        <v>0</v>
      </c>
      <c r="AA539" s="58">
        <v>0</v>
      </c>
      <c r="AB539" s="58">
        <v>0</v>
      </c>
      <c r="AC539" s="58">
        <v>0</v>
      </c>
      <c r="AD539" s="58">
        <v>0</v>
      </c>
      <c r="AE539" s="58">
        <v>0</v>
      </c>
      <c r="AF539" s="58">
        <v>727312</v>
      </c>
      <c r="AG539" s="58">
        <v>272176</v>
      </c>
      <c r="AH539" s="58">
        <v>3312573</v>
      </c>
      <c r="AI539" s="58">
        <v>74182</v>
      </c>
      <c r="AJ539" s="58">
        <v>333256</v>
      </c>
      <c r="AK539" s="58">
        <v>2387465</v>
      </c>
      <c r="AL539" s="58">
        <v>4733762</v>
      </c>
      <c r="AM539" s="58">
        <v>0</v>
      </c>
      <c r="AN539" s="58">
        <v>0</v>
      </c>
      <c r="AO539" s="58">
        <v>0</v>
      </c>
      <c r="AP539" s="58">
        <v>0</v>
      </c>
      <c r="AQ539" s="58">
        <v>325654</v>
      </c>
      <c r="AR539" s="58">
        <v>504800</v>
      </c>
      <c r="AS539" s="58">
        <v>70667</v>
      </c>
      <c r="AT539" s="58">
        <v>4200</v>
      </c>
      <c r="AU539" s="58">
        <v>3283</v>
      </c>
      <c r="AV539" s="61">
        <v>0</v>
      </c>
      <c r="AW539" s="93">
        <f t="shared" si="271"/>
        <v>0</v>
      </c>
      <c r="AX539" s="58">
        <v>0</v>
      </c>
      <c r="AY539" s="58">
        <v>0</v>
      </c>
      <c r="AZ539" s="58">
        <v>0</v>
      </c>
      <c r="BA539" s="58">
        <v>0</v>
      </c>
      <c r="BB539" s="58">
        <v>0</v>
      </c>
      <c r="BC539" s="58">
        <v>0</v>
      </c>
      <c r="BD539" s="58">
        <v>0</v>
      </c>
      <c r="BE539" s="58">
        <v>0</v>
      </c>
      <c r="BF539" s="58">
        <v>0</v>
      </c>
      <c r="BG539" s="58">
        <v>0</v>
      </c>
      <c r="BH539" s="58">
        <v>0</v>
      </c>
      <c r="BI539" s="58">
        <v>0</v>
      </c>
      <c r="BJ539" s="58">
        <v>0</v>
      </c>
      <c r="BK539" s="58">
        <v>0</v>
      </c>
      <c r="BL539" s="58">
        <v>0</v>
      </c>
      <c r="BM539" s="19">
        <v>1141258</v>
      </c>
      <c r="BN539" s="32">
        <f t="shared" si="251"/>
        <v>601.29504741833512</v>
      </c>
      <c r="BO539" s="281"/>
      <c r="BP539" s="19">
        <v>816778</v>
      </c>
      <c r="BQ539" s="19">
        <v>43813160</v>
      </c>
      <c r="BR539" s="19">
        <v>45771200</v>
      </c>
      <c r="BS539" s="19">
        <v>1575.5500500000001</v>
      </c>
      <c r="BT539" s="19">
        <v>1898</v>
      </c>
      <c r="BU539" s="4"/>
      <c r="BV539" s="175">
        <f t="shared" si="274"/>
        <v>-0.83807577448025095</v>
      </c>
    </row>
    <row r="540" spans="1:74" s="20" customFormat="1" x14ac:dyDescent="0.25">
      <c r="A540" s="48" t="s">
        <v>176</v>
      </c>
      <c r="B540" s="252"/>
      <c r="C540" s="88">
        <v>0</v>
      </c>
      <c r="D540" s="144">
        <v>1999</v>
      </c>
      <c r="E540" s="57">
        <v>68</v>
      </c>
      <c r="F540" s="58">
        <v>6686237</v>
      </c>
      <c r="G540" s="58">
        <v>0</v>
      </c>
      <c r="H540" s="187">
        <f t="shared" si="264"/>
        <v>0</v>
      </c>
      <c r="I540" s="58">
        <f t="shared" si="272"/>
        <v>6686237</v>
      </c>
      <c r="J540" s="58"/>
      <c r="K540" s="63">
        <f t="shared" si="266"/>
        <v>6686237</v>
      </c>
      <c r="L540" s="63">
        <f t="shared" si="267"/>
        <v>3194.5709507883421</v>
      </c>
      <c r="M540" s="58"/>
      <c r="N540" s="58"/>
      <c r="O540" s="58">
        <v>445649</v>
      </c>
      <c r="P540" s="31">
        <f t="shared" si="268"/>
        <v>6.6651690629572352E-2</v>
      </c>
      <c r="Q540" s="58">
        <v>1211071</v>
      </c>
      <c r="R540" s="93">
        <f t="shared" si="269"/>
        <v>0.18112893694913895</v>
      </c>
      <c r="S540" s="73">
        <f t="shared" si="282"/>
        <v>1976359</v>
      </c>
      <c r="T540" s="281">
        <f t="shared" si="273"/>
        <v>944.27090301003341</v>
      </c>
      <c r="U540" s="281"/>
      <c r="V540" s="131">
        <f t="shared" si="270"/>
        <v>0.29558614210055673</v>
      </c>
      <c r="W540" s="54"/>
      <c r="X540" s="58">
        <v>0</v>
      </c>
      <c r="Y540" s="58">
        <v>0</v>
      </c>
      <c r="Z540" s="58">
        <v>0</v>
      </c>
      <c r="AA540" s="58">
        <v>0</v>
      </c>
      <c r="AB540" s="58">
        <v>0</v>
      </c>
      <c r="AC540" s="58">
        <v>0</v>
      </c>
      <c r="AD540" s="58">
        <v>0</v>
      </c>
      <c r="AE540" s="58">
        <v>0</v>
      </c>
      <c r="AF540" s="58">
        <v>891035</v>
      </c>
      <c r="AG540" s="58">
        <v>220225</v>
      </c>
      <c r="AH540" s="58">
        <v>1919897</v>
      </c>
      <c r="AI540" s="58">
        <v>86664</v>
      </c>
      <c r="AJ540" s="58">
        <v>149009</v>
      </c>
      <c r="AK540" s="58">
        <v>1138291</v>
      </c>
      <c r="AL540" s="58">
        <v>4766340</v>
      </c>
      <c r="AM540" s="58">
        <v>0</v>
      </c>
      <c r="AN540" s="58">
        <v>0</v>
      </c>
      <c r="AO540" s="58">
        <v>0</v>
      </c>
      <c r="AP540" s="58">
        <v>0</v>
      </c>
      <c r="AQ540" s="58">
        <v>93217</v>
      </c>
      <c r="AR540" s="58">
        <v>418902</v>
      </c>
      <c r="AS540" s="58">
        <v>55815</v>
      </c>
      <c r="AT540" s="58">
        <v>0</v>
      </c>
      <c r="AU540" s="58">
        <v>0</v>
      </c>
      <c r="AV540" s="61">
        <v>0</v>
      </c>
      <c r="AW540" s="93">
        <f t="shared" si="271"/>
        <v>0</v>
      </c>
      <c r="AX540" s="58">
        <v>0</v>
      </c>
      <c r="AY540" s="58">
        <v>0</v>
      </c>
      <c r="AZ540" s="58">
        <v>0</v>
      </c>
      <c r="BA540" s="58">
        <v>0</v>
      </c>
      <c r="BB540" s="58">
        <v>0</v>
      </c>
      <c r="BC540" s="58">
        <v>0</v>
      </c>
      <c r="BD540" s="58">
        <v>0</v>
      </c>
      <c r="BE540" s="58">
        <v>0</v>
      </c>
      <c r="BF540" s="58">
        <v>0</v>
      </c>
      <c r="BG540" s="58">
        <v>0</v>
      </c>
      <c r="BH540" s="58">
        <v>0</v>
      </c>
      <c r="BI540" s="58">
        <v>0</v>
      </c>
      <c r="BJ540" s="58">
        <v>0</v>
      </c>
      <c r="BK540" s="58">
        <v>0</v>
      </c>
      <c r="BL540" s="58">
        <v>0</v>
      </c>
      <c r="BM540" s="19">
        <v>1322326</v>
      </c>
      <c r="BN540" s="32">
        <f t="shared" si="251"/>
        <v>631.78499761108458</v>
      </c>
      <c r="BO540" s="281"/>
      <c r="BP540" s="19">
        <v>1222636</v>
      </c>
      <c r="BQ540" s="19">
        <v>57034676</v>
      </c>
      <c r="BR540" s="19">
        <v>59579640</v>
      </c>
      <c r="BS540" s="19">
        <v>1575.0500500000001</v>
      </c>
      <c r="BT540" s="19">
        <v>2093</v>
      </c>
      <c r="BU540" s="4"/>
      <c r="BV540" s="175">
        <f t="shared" si="274"/>
        <v>-0.78933560276865489</v>
      </c>
    </row>
    <row r="541" spans="1:74" s="20" customFormat="1" x14ac:dyDescent="0.25">
      <c r="A541" s="48" t="s">
        <v>176</v>
      </c>
      <c r="B541" s="252"/>
      <c r="C541" s="88">
        <v>0</v>
      </c>
      <c r="D541" s="144">
        <v>2000</v>
      </c>
      <c r="E541" s="57">
        <v>68</v>
      </c>
      <c r="F541" s="58">
        <v>7306023</v>
      </c>
      <c r="G541" s="58">
        <v>641899</v>
      </c>
      <c r="H541" s="187">
        <f t="shared" si="264"/>
        <v>9.6321587053302127E-2</v>
      </c>
      <c r="I541" s="58">
        <f t="shared" si="272"/>
        <v>6664124</v>
      </c>
      <c r="J541" s="58"/>
      <c r="K541" s="63">
        <f t="shared" si="266"/>
        <v>6664124</v>
      </c>
      <c r="L541" s="63">
        <f t="shared" si="267"/>
        <v>3184.0057333970376</v>
      </c>
      <c r="M541" s="58"/>
      <c r="N541" s="58"/>
      <c r="O541" s="58">
        <v>403590</v>
      </c>
      <c r="P541" s="31">
        <f t="shared" si="268"/>
        <v>6.0561598193551024E-2</v>
      </c>
      <c r="Q541" s="58">
        <v>1163330</v>
      </c>
      <c r="R541" s="93">
        <f t="shared" si="269"/>
        <v>0.17456607950272235</v>
      </c>
      <c r="S541" s="73">
        <f t="shared" si="282"/>
        <v>2211074</v>
      </c>
      <c r="T541" s="281">
        <f t="shared" si="273"/>
        <v>1056.4137601528905</v>
      </c>
      <c r="U541" s="281"/>
      <c r="V541" s="131">
        <f t="shared" si="270"/>
        <v>0.3317876438073481</v>
      </c>
      <c r="W541" s="54"/>
      <c r="X541" s="58">
        <v>0</v>
      </c>
      <c r="Y541" s="58">
        <v>0</v>
      </c>
      <c r="Z541" s="58">
        <v>0</v>
      </c>
      <c r="AA541" s="58">
        <v>0</v>
      </c>
      <c r="AB541" s="58">
        <v>0</v>
      </c>
      <c r="AC541" s="58">
        <v>0</v>
      </c>
      <c r="AD541" s="58">
        <v>0</v>
      </c>
      <c r="AE541" s="58">
        <v>0</v>
      </c>
      <c r="AF541" s="58">
        <v>1024817</v>
      </c>
      <c r="AG541" s="58">
        <v>263000</v>
      </c>
      <c r="AH541" s="58">
        <v>1569643</v>
      </c>
      <c r="AI541" s="58">
        <v>85039</v>
      </c>
      <c r="AJ541" s="58">
        <v>211695</v>
      </c>
      <c r="AK541" s="58">
        <v>713551</v>
      </c>
      <c r="AL541" s="58">
        <v>5736380</v>
      </c>
      <c r="AM541" s="58">
        <v>0</v>
      </c>
      <c r="AN541" s="58">
        <v>0</v>
      </c>
      <c r="AO541" s="58">
        <v>0</v>
      </c>
      <c r="AP541" s="58">
        <v>0</v>
      </c>
      <c r="AQ541" s="58">
        <v>72138</v>
      </c>
      <c r="AR541" s="58">
        <v>475327</v>
      </c>
      <c r="AS541" s="58">
        <v>32726</v>
      </c>
      <c r="AT541" s="58">
        <v>7837</v>
      </c>
      <c r="AU541" s="58">
        <v>0</v>
      </c>
      <c r="AV541" s="61">
        <v>0</v>
      </c>
      <c r="AW541" s="93">
        <f t="shared" si="271"/>
        <v>0</v>
      </c>
      <c r="AX541" s="58">
        <v>0</v>
      </c>
      <c r="AY541" s="58">
        <v>0</v>
      </c>
      <c r="AZ541" s="58">
        <v>0</v>
      </c>
      <c r="BA541" s="58">
        <v>0</v>
      </c>
      <c r="BB541" s="58">
        <v>0</v>
      </c>
      <c r="BC541" s="58">
        <v>0</v>
      </c>
      <c r="BD541" s="58">
        <v>0</v>
      </c>
      <c r="BE541" s="58">
        <v>0</v>
      </c>
      <c r="BF541" s="58">
        <v>0</v>
      </c>
      <c r="BG541" s="58">
        <v>0</v>
      </c>
      <c r="BH541" s="58">
        <v>0</v>
      </c>
      <c r="BI541" s="58">
        <v>0</v>
      </c>
      <c r="BJ541" s="58">
        <v>0</v>
      </c>
      <c r="BK541" s="58">
        <v>0</v>
      </c>
      <c r="BL541" s="58">
        <v>0</v>
      </c>
      <c r="BM541" s="19">
        <v>910022</v>
      </c>
      <c r="BN541" s="32">
        <f t="shared" si="251"/>
        <v>434.79311992355468</v>
      </c>
      <c r="BO541" s="281"/>
      <c r="BP541" s="19">
        <v>1136937</v>
      </c>
      <c r="BQ541" s="19">
        <v>82490312</v>
      </c>
      <c r="BR541" s="19">
        <v>84537264</v>
      </c>
      <c r="BS541" s="19">
        <v>1561.93994</v>
      </c>
      <c r="BT541" s="19">
        <v>2093</v>
      </c>
      <c r="BU541" s="4"/>
      <c r="BV541" s="175">
        <f t="shared" si="274"/>
        <v>-0.79351482755687974</v>
      </c>
    </row>
    <row r="542" spans="1:74" s="20" customFormat="1" x14ac:dyDescent="0.25">
      <c r="A542" s="48" t="s">
        <v>176</v>
      </c>
      <c r="B542" s="252"/>
      <c r="C542" s="88">
        <v>0</v>
      </c>
      <c r="D542" s="144">
        <v>2001</v>
      </c>
      <c r="E542" s="57">
        <v>68</v>
      </c>
      <c r="F542" s="58">
        <v>8789636</v>
      </c>
      <c r="G542" s="58">
        <v>593147</v>
      </c>
      <c r="H542" s="187">
        <f t="shared" si="264"/>
        <v>7.2365984996746777E-2</v>
      </c>
      <c r="I542" s="58">
        <f t="shared" si="272"/>
        <v>8196489</v>
      </c>
      <c r="J542" s="58"/>
      <c r="K542" s="63">
        <f t="shared" si="266"/>
        <v>8196489</v>
      </c>
      <c r="L542" s="63">
        <f t="shared" si="267"/>
        <v>3877.2417218543046</v>
      </c>
      <c r="M542" s="58"/>
      <c r="N542" s="58"/>
      <c r="O542" s="58">
        <v>382505</v>
      </c>
      <c r="P542" s="31">
        <f t="shared" si="268"/>
        <v>4.6666932634204718E-2</v>
      </c>
      <c r="Q542" s="58">
        <v>1165260</v>
      </c>
      <c r="R542" s="93">
        <f t="shared" si="269"/>
        <v>0.14216574926166559</v>
      </c>
      <c r="S542" s="73">
        <f t="shared" si="282"/>
        <v>2174108</v>
      </c>
      <c r="T542" s="281">
        <f t="shared" si="273"/>
        <v>1028.4333017975403</v>
      </c>
      <c r="U542" s="281"/>
      <c r="V542" s="131">
        <f t="shared" si="270"/>
        <v>0.26524869367847626</v>
      </c>
      <c r="W542" s="54"/>
      <c r="X542" s="58">
        <v>0</v>
      </c>
      <c r="Y542" s="58">
        <v>0</v>
      </c>
      <c r="Z542" s="58">
        <v>0</v>
      </c>
      <c r="AA542" s="58">
        <v>0</v>
      </c>
      <c r="AB542" s="58">
        <v>0</v>
      </c>
      <c r="AC542" s="58">
        <v>0</v>
      </c>
      <c r="AD542" s="58">
        <v>0</v>
      </c>
      <c r="AE542" s="58">
        <v>0</v>
      </c>
      <c r="AF542" s="58">
        <v>1040055</v>
      </c>
      <c r="AG542" s="58">
        <v>302682</v>
      </c>
      <c r="AH542" s="58">
        <v>3078359</v>
      </c>
      <c r="AI542" s="58">
        <v>59007</v>
      </c>
      <c r="AJ542" s="58">
        <v>255692</v>
      </c>
      <c r="AK542" s="58">
        <v>1708327</v>
      </c>
      <c r="AL542" s="58">
        <v>5711277</v>
      </c>
      <c r="AM542" s="58">
        <v>0</v>
      </c>
      <c r="AN542" s="58">
        <v>0</v>
      </c>
      <c r="AO542" s="58">
        <v>0</v>
      </c>
      <c r="AP542" s="58">
        <v>0</v>
      </c>
      <c r="AQ542" s="58">
        <v>100510</v>
      </c>
      <c r="AR542" s="58">
        <v>912762</v>
      </c>
      <c r="AS542" s="58">
        <v>95581</v>
      </c>
      <c r="AT542" s="58">
        <v>0</v>
      </c>
      <c r="AU542" s="58">
        <v>0</v>
      </c>
      <c r="AV542" s="61">
        <v>0</v>
      </c>
      <c r="AW542" s="93">
        <f t="shared" si="271"/>
        <v>0</v>
      </c>
      <c r="AX542" s="58">
        <v>0</v>
      </c>
      <c r="AY542" s="58">
        <v>0</v>
      </c>
      <c r="AZ542" s="58">
        <v>0</v>
      </c>
      <c r="BA542" s="58">
        <v>0</v>
      </c>
      <c r="BB542" s="58">
        <v>0</v>
      </c>
      <c r="BC542" s="58">
        <v>0</v>
      </c>
      <c r="BD542" s="58">
        <v>0</v>
      </c>
      <c r="BE542" s="58">
        <v>0</v>
      </c>
      <c r="BF542" s="58">
        <v>0</v>
      </c>
      <c r="BG542" s="58">
        <v>0</v>
      </c>
      <c r="BH542" s="58">
        <v>0</v>
      </c>
      <c r="BI542" s="58">
        <v>0</v>
      </c>
      <c r="BJ542" s="58">
        <v>0</v>
      </c>
      <c r="BK542" s="58">
        <v>0</v>
      </c>
      <c r="BL542" s="58">
        <v>0</v>
      </c>
      <c r="BM542" s="19">
        <v>955413</v>
      </c>
      <c r="BN542" s="32">
        <f t="shared" si="251"/>
        <v>451.94560075685905</v>
      </c>
      <c r="BO542" s="281"/>
      <c r="BP542" s="19">
        <v>1563709</v>
      </c>
      <c r="BQ542" s="19">
        <v>106245304</v>
      </c>
      <c r="BR542" s="19">
        <v>108764424</v>
      </c>
      <c r="BS542" s="19">
        <v>1569.65002</v>
      </c>
      <c r="BT542" s="19">
        <v>2114</v>
      </c>
      <c r="BU542" s="4"/>
      <c r="BV542" s="175">
        <f t="shared" si="274"/>
        <v>-0.78606106689528243</v>
      </c>
    </row>
    <row r="543" spans="1:74" s="20" customFormat="1" x14ac:dyDescent="0.25">
      <c r="A543" s="48" t="s">
        <v>176</v>
      </c>
      <c r="B543" s="252"/>
      <c r="C543" s="88">
        <v>0</v>
      </c>
      <c r="D543" s="144">
        <v>2002</v>
      </c>
      <c r="E543" s="57">
        <v>68</v>
      </c>
      <c r="F543" s="58">
        <v>8074711</v>
      </c>
      <c r="G543" s="58">
        <v>-33215</v>
      </c>
      <c r="H543" s="187">
        <f t="shared" si="264"/>
        <v>-4.096608676497541E-3</v>
      </c>
      <c r="I543" s="58">
        <f t="shared" si="272"/>
        <v>8107926</v>
      </c>
      <c r="J543" s="58"/>
      <c r="K543" s="63">
        <f t="shared" si="266"/>
        <v>8107926</v>
      </c>
      <c r="L543" s="63">
        <f t="shared" si="267"/>
        <v>3702.2493150684932</v>
      </c>
      <c r="M543" s="58"/>
      <c r="N543" s="58"/>
      <c r="O543" s="58">
        <v>401337</v>
      </c>
      <c r="P543" s="31">
        <f t="shared" si="268"/>
        <v>4.9499341755215823E-2</v>
      </c>
      <c r="Q543" s="58">
        <v>1211037</v>
      </c>
      <c r="R543" s="93">
        <f t="shared" si="269"/>
        <v>0.149364584728573</v>
      </c>
      <c r="S543" s="73">
        <f t="shared" si="282"/>
        <v>2293471</v>
      </c>
      <c r="T543" s="281">
        <f t="shared" si="273"/>
        <v>1047.2470319634704</v>
      </c>
      <c r="U543" s="281"/>
      <c r="V543" s="131">
        <f t="shared" si="270"/>
        <v>0.28286777654359452</v>
      </c>
      <c r="W543" s="54"/>
      <c r="X543" s="58">
        <v>0</v>
      </c>
      <c r="Y543" s="58">
        <v>0</v>
      </c>
      <c r="Z543" s="58">
        <v>0</v>
      </c>
      <c r="AA543" s="58">
        <v>0</v>
      </c>
      <c r="AB543" s="58">
        <v>0</v>
      </c>
      <c r="AC543" s="58">
        <v>0</v>
      </c>
      <c r="AD543" s="58">
        <v>0</v>
      </c>
      <c r="AE543" s="58">
        <v>0</v>
      </c>
      <c r="AF543" s="58">
        <v>1088436</v>
      </c>
      <c r="AG543" s="58">
        <v>278961</v>
      </c>
      <c r="AH543" s="58">
        <v>2757321</v>
      </c>
      <c r="AI543" s="58">
        <v>136198</v>
      </c>
      <c r="AJ543" s="58">
        <v>254204</v>
      </c>
      <c r="AK543" s="58">
        <v>1241105</v>
      </c>
      <c r="AL543" s="58">
        <v>5317390</v>
      </c>
      <c r="AM543" s="58">
        <v>0</v>
      </c>
      <c r="AN543" s="58">
        <v>0</v>
      </c>
      <c r="AO543" s="58">
        <v>0</v>
      </c>
      <c r="AP543" s="58">
        <v>0</v>
      </c>
      <c r="AQ543" s="58">
        <v>102120</v>
      </c>
      <c r="AR543" s="58">
        <v>1033950</v>
      </c>
      <c r="AS543" s="58">
        <v>67107</v>
      </c>
      <c r="AT543" s="58">
        <v>0</v>
      </c>
      <c r="AU543" s="58">
        <v>0</v>
      </c>
      <c r="AV543" s="61">
        <v>0</v>
      </c>
      <c r="AW543" s="93">
        <f t="shared" si="271"/>
        <v>0</v>
      </c>
      <c r="AX543" s="58">
        <v>0</v>
      </c>
      <c r="AY543" s="58">
        <v>0</v>
      </c>
      <c r="AZ543" s="58">
        <v>0</v>
      </c>
      <c r="BA543" s="58">
        <v>0</v>
      </c>
      <c r="BB543" s="58">
        <v>0</v>
      </c>
      <c r="BC543" s="58">
        <v>0</v>
      </c>
      <c r="BD543" s="58">
        <v>0</v>
      </c>
      <c r="BE543" s="58">
        <v>0</v>
      </c>
      <c r="BF543" s="58">
        <v>0</v>
      </c>
      <c r="BG543" s="58">
        <v>0</v>
      </c>
      <c r="BH543" s="58">
        <v>0</v>
      </c>
      <c r="BI543" s="58">
        <v>0</v>
      </c>
      <c r="BJ543" s="58">
        <v>0</v>
      </c>
      <c r="BK543" s="58">
        <v>0</v>
      </c>
      <c r="BL543" s="58">
        <v>0</v>
      </c>
      <c r="BM543" s="19">
        <v>1017378</v>
      </c>
      <c r="BN543" s="32">
        <f t="shared" si="251"/>
        <v>464.55616438356162</v>
      </c>
      <c r="BO543" s="281"/>
      <c r="BP543" s="19">
        <v>1513567</v>
      </c>
      <c r="BQ543" s="19">
        <v>62997288</v>
      </c>
      <c r="BR543" s="19">
        <v>65528232</v>
      </c>
      <c r="BS543" s="19">
        <v>1597.0200199999999</v>
      </c>
      <c r="BT543" s="19">
        <v>2190</v>
      </c>
      <c r="BU543" s="4"/>
      <c r="BV543" s="175">
        <f t="shared" si="274"/>
        <v>-0.75975787478196222</v>
      </c>
    </row>
    <row r="544" spans="1:74" s="20" customFormat="1" x14ac:dyDescent="0.25">
      <c r="A544" s="48" t="s">
        <v>176</v>
      </c>
      <c r="B544" s="252"/>
      <c r="C544" s="88">
        <v>0</v>
      </c>
      <c r="D544" s="144">
        <v>2003</v>
      </c>
      <c r="E544" s="57">
        <v>68</v>
      </c>
      <c r="F544" s="58">
        <v>9881553</v>
      </c>
      <c r="G544" s="58">
        <v>106078</v>
      </c>
      <c r="H544" s="187">
        <f t="shared" si="264"/>
        <v>1.0851442001539566E-2</v>
      </c>
      <c r="I544" s="58">
        <f t="shared" si="272"/>
        <v>9775475</v>
      </c>
      <c r="J544" s="58"/>
      <c r="K544" s="63">
        <f t="shared" si="266"/>
        <v>9775475</v>
      </c>
      <c r="L544" s="63">
        <f t="shared" si="267"/>
        <v>3910.19</v>
      </c>
      <c r="M544" s="58"/>
      <c r="N544" s="58"/>
      <c r="O544" s="58">
        <v>642471</v>
      </c>
      <c r="P544" s="31">
        <f t="shared" si="268"/>
        <v>6.5722739815712278E-2</v>
      </c>
      <c r="Q544" s="58">
        <v>1163230</v>
      </c>
      <c r="R544" s="93">
        <f t="shared" si="269"/>
        <v>0.11899472915638371</v>
      </c>
      <c r="S544" s="73">
        <f t="shared" si="282"/>
        <v>2754735</v>
      </c>
      <c r="T544" s="281">
        <f t="shared" si="273"/>
        <v>1101.894</v>
      </c>
      <c r="U544" s="281"/>
      <c r="V544" s="131">
        <f t="shared" si="270"/>
        <v>0.28180062861395483</v>
      </c>
      <c r="W544" s="54"/>
      <c r="X544" s="58">
        <v>0</v>
      </c>
      <c r="Y544" s="58">
        <v>0</v>
      </c>
      <c r="Z544" s="58">
        <v>0</v>
      </c>
      <c r="AA544" s="58">
        <v>0</v>
      </c>
      <c r="AB544" s="58">
        <v>0</v>
      </c>
      <c r="AC544" s="58">
        <v>0</v>
      </c>
      <c r="AD544" s="58">
        <v>0</v>
      </c>
      <c r="AE544" s="58">
        <v>0</v>
      </c>
      <c r="AF544" s="58">
        <v>1265234</v>
      </c>
      <c r="AG544" s="58">
        <v>269203</v>
      </c>
      <c r="AH544" s="58">
        <v>3491884</v>
      </c>
      <c r="AI544" s="58">
        <v>155769</v>
      </c>
      <c r="AJ544" s="58">
        <v>344734</v>
      </c>
      <c r="AK544" s="58">
        <v>1911770</v>
      </c>
      <c r="AL544" s="58">
        <v>6389669</v>
      </c>
      <c r="AM544" s="58">
        <v>0</v>
      </c>
      <c r="AN544" s="58">
        <v>0</v>
      </c>
      <c r="AO544" s="58">
        <v>0</v>
      </c>
      <c r="AP544" s="58">
        <v>0</v>
      </c>
      <c r="AQ544" s="58">
        <v>113187</v>
      </c>
      <c r="AR544" s="58">
        <v>1099363</v>
      </c>
      <c r="AS544" s="58">
        <v>55779</v>
      </c>
      <c r="AT544" s="58">
        <v>0</v>
      </c>
      <c r="AU544" s="58">
        <v>0</v>
      </c>
      <c r="AV544" s="61">
        <v>0</v>
      </c>
      <c r="AW544" s="93">
        <f t="shared" si="271"/>
        <v>0</v>
      </c>
      <c r="AX544" s="58">
        <v>0</v>
      </c>
      <c r="AY544" s="58">
        <v>0</v>
      </c>
      <c r="AZ544" s="58">
        <v>0</v>
      </c>
      <c r="BA544" s="58">
        <v>0</v>
      </c>
      <c r="BB544" s="58">
        <v>0</v>
      </c>
      <c r="BC544" s="58">
        <v>0</v>
      </c>
      <c r="BD544" s="58">
        <v>0</v>
      </c>
      <c r="BE544" s="58">
        <v>0</v>
      </c>
      <c r="BF544" s="58">
        <v>0</v>
      </c>
      <c r="BG544" s="58">
        <v>0</v>
      </c>
      <c r="BH544" s="58">
        <v>0</v>
      </c>
      <c r="BI544" s="58">
        <v>0</v>
      </c>
      <c r="BJ544" s="58">
        <v>0</v>
      </c>
      <c r="BK544" s="58">
        <v>0</v>
      </c>
      <c r="BL544" s="58">
        <v>0</v>
      </c>
      <c r="BM544" s="19">
        <v>825227</v>
      </c>
      <c r="BN544" s="32">
        <f t="shared" si="251"/>
        <v>330.0908</v>
      </c>
      <c r="BO544" s="281"/>
      <c r="BP544" s="19">
        <v>1572291</v>
      </c>
      <c r="BQ544" s="19">
        <v>50720804</v>
      </c>
      <c r="BR544" s="19">
        <v>53118320</v>
      </c>
      <c r="BS544" s="19">
        <v>1598.1400100000001</v>
      </c>
      <c r="BT544" s="19">
        <v>2500</v>
      </c>
      <c r="BU544" s="4"/>
      <c r="BV544" s="175">
        <f t="shared" si="274"/>
        <v>-0.69321275370086544</v>
      </c>
    </row>
    <row r="545" spans="1:74" s="20" customFormat="1" x14ac:dyDescent="0.25">
      <c r="A545" s="48" t="s">
        <v>176</v>
      </c>
      <c r="B545" s="252"/>
      <c r="C545" s="88">
        <v>0</v>
      </c>
      <c r="D545" s="144">
        <v>2004</v>
      </c>
      <c r="E545" s="57">
        <v>68</v>
      </c>
      <c r="F545" s="58">
        <v>9260213</v>
      </c>
      <c r="G545" s="58">
        <v>210003</v>
      </c>
      <c r="H545" s="187">
        <f t="shared" si="264"/>
        <v>2.3204212940915184E-2</v>
      </c>
      <c r="I545" s="58">
        <f t="shared" si="272"/>
        <v>9050210</v>
      </c>
      <c r="J545" s="58"/>
      <c r="K545" s="63">
        <f t="shared" si="266"/>
        <v>9050210</v>
      </c>
      <c r="L545" s="63">
        <f t="shared" si="267"/>
        <v>3620.0839999999998</v>
      </c>
      <c r="M545" s="58"/>
      <c r="N545" s="58"/>
      <c r="O545" s="58">
        <v>415885</v>
      </c>
      <c r="P545" s="31">
        <f t="shared" si="268"/>
        <v>4.5953077331907212E-2</v>
      </c>
      <c r="Q545" s="58">
        <v>1163541</v>
      </c>
      <c r="R545" s="93">
        <f t="shared" si="269"/>
        <v>0.128565083020173</v>
      </c>
      <c r="S545" s="73">
        <f t="shared" si="282"/>
        <v>2389271</v>
      </c>
      <c r="T545" s="281">
        <f t="shared" si="273"/>
        <v>955.70839999999998</v>
      </c>
      <c r="U545" s="281"/>
      <c r="V545" s="131">
        <f t="shared" si="270"/>
        <v>0.2640017192971213</v>
      </c>
      <c r="W545" s="54"/>
      <c r="X545" s="58">
        <v>0</v>
      </c>
      <c r="Y545" s="58">
        <v>0</v>
      </c>
      <c r="Z545" s="58">
        <v>0</v>
      </c>
      <c r="AA545" s="58">
        <v>0</v>
      </c>
      <c r="AB545" s="58">
        <v>0</v>
      </c>
      <c r="AC545" s="58">
        <v>0</v>
      </c>
      <c r="AD545" s="58">
        <v>0</v>
      </c>
      <c r="AE545" s="58">
        <v>0</v>
      </c>
      <c r="AF545" s="58">
        <v>1389559</v>
      </c>
      <c r="AG545" s="58">
        <v>332691</v>
      </c>
      <c r="AH545" s="58">
        <v>3208700</v>
      </c>
      <c r="AI545" s="58">
        <v>147526</v>
      </c>
      <c r="AJ545" s="58">
        <v>370711</v>
      </c>
      <c r="AK545" s="58">
        <v>1900782</v>
      </c>
      <c r="AL545" s="58">
        <v>6051513</v>
      </c>
      <c r="AM545" s="58">
        <v>0</v>
      </c>
      <c r="AN545" s="58">
        <v>0</v>
      </c>
      <c r="AO545" s="58">
        <v>0</v>
      </c>
      <c r="AP545" s="58">
        <v>0</v>
      </c>
      <c r="AQ545" s="58">
        <v>112543</v>
      </c>
      <c r="AR545" s="58">
        <v>649038</v>
      </c>
      <c r="AS545" s="58">
        <v>178663</v>
      </c>
      <c r="AT545" s="58">
        <v>0</v>
      </c>
      <c r="AU545" s="58">
        <v>0</v>
      </c>
      <c r="AV545" s="61">
        <v>0</v>
      </c>
      <c r="AW545" s="93">
        <f t="shared" si="271"/>
        <v>0</v>
      </c>
      <c r="AX545" s="58">
        <v>0</v>
      </c>
      <c r="AY545" s="58">
        <v>0</v>
      </c>
      <c r="AZ545" s="58">
        <v>0</v>
      </c>
      <c r="BA545" s="58">
        <v>0</v>
      </c>
      <c r="BB545" s="58">
        <v>0</v>
      </c>
      <c r="BC545" s="58">
        <v>0</v>
      </c>
      <c r="BD545" s="58">
        <v>0</v>
      </c>
      <c r="BE545" s="58">
        <v>0</v>
      </c>
      <c r="BF545" s="58">
        <v>0</v>
      </c>
      <c r="BG545" s="58">
        <v>0</v>
      </c>
      <c r="BH545" s="58">
        <v>0</v>
      </c>
      <c r="BI545" s="58">
        <v>0</v>
      </c>
      <c r="BJ545" s="58">
        <v>0</v>
      </c>
      <c r="BK545" s="58">
        <v>0</v>
      </c>
      <c r="BL545" s="58">
        <v>0</v>
      </c>
      <c r="BM545" s="19">
        <v>901973</v>
      </c>
      <c r="BN545" s="32">
        <f t="shared" si="251"/>
        <v>360.78919999999999</v>
      </c>
      <c r="BO545" s="281"/>
      <c r="BP545" s="19">
        <v>1648347</v>
      </c>
      <c r="BQ545" s="19">
        <v>65893652</v>
      </c>
      <c r="BR545" s="19">
        <v>68443968</v>
      </c>
      <c r="BS545" s="19">
        <v>1599.8000500000001</v>
      </c>
      <c r="BT545" s="19">
        <v>2500</v>
      </c>
      <c r="BU545" s="4"/>
      <c r="BV545" s="175">
        <f t="shared" si="274"/>
        <v>-0.6926936569954989</v>
      </c>
    </row>
    <row r="546" spans="1:74" s="20" customFormat="1" x14ac:dyDescent="0.25">
      <c r="A546" s="48" t="s">
        <v>176</v>
      </c>
      <c r="B546" s="252"/>
      <c r="C546" s="88">
        <v>0</v>
      </c>
      <c r="D546" s="144">
        <v>2005</v>
      </c>
      <c r="E546" s="57">
        <v>68</v>
      </c>
      <c r="F546" s="58">
        <v>9548252</v>
      </c>
      <c r="G546" s="58">
        <v>589903</v>
      </c>
      <c r="H546" s="187">
        <f t="shared" si="264"/>
        <v>6.5849522049207951E-2</v>
      </c>
      <c r="I546" s="58">
        <f t="shared" si="272"/>
        <v>8958349</v>
      </c>
      <c r="J546" s="58"/>
      <c r="K546" s="63">
        <f t="shared" si="266"/>
        <v>8958349</v>
      </c>
      <c r="L546" s="63">
        <f t="shared" si="267"/>
        <v>3583.3395999999998</v>
      </c>
      <c r="M546" s="58"/>
      <c r="N546" s="58"/>
      <c r="O546" s="58">
        <v>388702</v>
      </c>
      <c r="P546" s="31">
        <f t="shared" si="268"/>
        <v>4.3389914815776878E-2</v>
      </c>
      <c r="Q546" s="58">
        <v>1163250</v>
      </c>
      <c r="R546" s="93">
        <f t="shared" si="269"/>
        <v>0.12985093570254966</v>
      </c>
      <c r="S546" s="73">
        <f t="shared" si="282"/>
        <v>2329424</v>
      </c>
      <c r="T546" s="281">
        <f t="shared" si="273"/>
        <v>931.76959999999997</v>
      </c>
      <c r="U546" s="281"/>
      <c r="V546" s="131">
        <f t="shared" si="270"/>
        <v>0.26002827083427982</v>
      </c>
      <c r="W546" s="54"/>
      <c r="X546" s="58">
        <v>0</v>
      </c>
      <c r="Y546" s="58">
        <v>0</v>
      </c>
      <c r="Z546" s="58">
        <v>0</v>
      </c>
      <c r="AA546" s="58">
        <v>0</v>
      </c>
      <c r="AB546" s="58">
        <v>0</v>
      </c>
      <c r="AC546" s="58">
        <v>0</v>
      </c>
      <c r="AD546" s="58">
        <v>0</v>
      </c>
      <c r="AE546" s="58">
        <v>0</v>
      </c>
      <c r="AF546" s="58">
        <v>1401470</v>
      </c>
      <c r="AG546" s="58">
        <v>633083</v>
      </c>
      <c r="AH546" s="58">
        <v>3450274</v>
      </c>
      <c r="AI546" s="58">
        <v>143130</v>
      </c>
      <c r="AJ546" s="58">
        <v>114927</v>
      </c>
      <c r="AK546" s="58">
        <v>2005689</v>
      </c>
      <c r="AL546" s="58">
        <v>6097978</v>
      </c>
      <c r="AM546" s="58">
        <v>0</v>
      </c>
      <c r="AN546" s="58">
        <v>0</v>
      </c>
      <c r="AO546" s="58">
        <v>0</v>
      </c>
      <c r="AP546" s="58">
        <v>0</v>
      </c>
      <c r="AQ546" s="58">
        <v>110302</v>
      </c>
      <c r="AR546" s="58">
        <v>545434</v>
      </c>
      <c r="AS546" s="58">
        <v>122938</v>
      </c>
      <c r="AT546" s="58">
        <v>0</v>
      </c>
      <c r="AU546" s="58">
        <v>0</v>
      </c>
      <c r="AV546" s="61">
        <v>0</v>
      </c>
      <c r="AW546" s="93">
        <f t="shared" si="271"/>
        <v>0</v>
      </c>
      <c r="AX546" s="58">
        <v>0</v>
      </c>
      <c r="AY546" s="58">
        <v>0</v>
      </c>
      <c r="AZ546" s="58">
        <v>0</v>
      </c>
      <c r="BA546" s="58">
        <v>0</v>
      </c>
      <c r="BB546" s="58">
        <v>0</v>
      </c>
      <c r="BC546" s="58">
        <v>0</v>
      </c>
      <c r="BD546" s="58">
        <v>0</v>
      </c>
      <c r="BE546" s="58">
        <v>0</v>
      </c>
      <c r="BF546" s="58">
        <v>0</v>
      </c>
      <c r="BG546" s="58">
        <v>0</v>
      </c>
      <c r="BH546" s="58">
        <v>0</v>
      </c>
      <c r="BI546" s="58">
        <v>0</v>
      </c>
      <c r="BJ546" s="58">
        <v>0</v>
      </c>
      <c r="BK546" s="58">
        <v>0</v>
      </c>
      <c r="BL546" s="58">
        <v>0</v>
      </c>
      <c r="BM546" s="19">
        <v>1155133</v>
      </c>
      <c r="BN546" s="32">
        <f t="shared" si="251"/>
        <v>462.0532</v>
      </c>
      <c r="BO546" s="281"/>
      <c r="BP546" s="19">
        <v>1357605</v>
      </c>
      <c r="BQ546" s="19">
        <v>98396992</v>
      </c>
      <c r="BR546" s="19">
        <v>100909728</v>
      </c>
      <c r="BS546" s="19">
        <v>1586.09998</v>
      </c>
      <c r="BT546" s="19">
        <v>2500</v>
      </c>
      <c r="BU546" s="4"/>
      <c r="BV546" s="175">
        <f t="shared" si="274"/>
        <v>-0.69699390317982846</v>
      </c>
    </row>
    <row r="547" spans="1:74" s="20" customFormat="1" ht="17.25" customHeight="1" x14ac:dyDescent="0.25">
      <c r="A547" s="48" t="s">
        <v>176</v>
      </c>
      <c r="B547" s="252"/>
      <c r="C547" s="88">
        <v>0</v>
      </c>
      <c r="D547" s="146">
        <v>2006</v>
      </c>
      <c r="E547" s="62">
        <v>68</v>
      </c>
      <c r="F547" s="63">
        <v>9708320</v>
      </c>
      <c r="G547" s="63">
        <v>834714</v>
      </c>
      <c r="H547" s="187">
        <f t="shared" ref="H547:H571" si="283">G547/I547</f>
        <v>9.4067056842505742E-2</v>
      </c>
      <c r="I547" s="63">
        <f t="shared" si="272"/>
        <v>8873606</v>
      </c>
      <c r="J547" s="58"/>
      <c r="K547" s="63">
        <f t="shared" si="266"/>
        <v>8873606</v>
      </c>
      <c r="L547" s="63">
        <f t="shared" si="267"/>
        <v>3549.4423999999999</v>
      </c>
      <c r="M547" s="58"/>
      <c r="N547" s="58"/>
      <c r="O547" s="63">
        <v>566069</v>
      </c>
      <c r="P547" s="29">
        <f t="shared" si="268"/>
        <v>6.379244244110005E-2</v>
      </c>
      <c r="Q547" s="63">
        <v>1162985</v>
      </c>
      <c r="R547" s="94">
        <f t="shared" si="269"/>
        <v>0.1310611492103661</v>
      </c>
      <c r="S547" s="73">
        <f t="shared" ref="S547:S555" si="284">SUM(W547:AE547)</f>
        <v>2579140</v>
      </c>
      <c r="T547" s="281">
        <f t="shared" si="273"/>
        <v>1031.6559999999999</v>
      </c>
      <c r="U547" s="281"/>
      <c r="V547" s="131">
        <f t="shared" si="270"/>
        <v>0.29065297692955944</v>
      </c>
      <c r="W547" s="127">
        <v>0</v>
      </c>
      <c r="X547" s="127">
        <v>670499</v>
      </c>
      <c r="Y547" s="127">
        <v>1825243</v>
      </c>
      <c r="Z547" s="127">
        <v>17237</v>
      </c>
      <c r="AA547" s="19"/>
      <c r="AB547" s="127">
        <v>67531</v>
      </c>
      <c r="AC547" s="127">
        <v>-1370</v>
      </c>
      <c r="AD547" s="19"/>
      <c r="AE547" s="19"/>
      <c r="AF547" s="63">
        <v>1340772</v>
      </c>
      <c r="AG547" s="63">
        <v>662408</v>
      </c>
      <c r="AH547" s="63">
        <v>2786856</v>
      </c>
      <c r="AI547" s="63">
        <v>141466</v>
      </c>
      <c r="AJ547" s="63">
        <v>291175</v>
      </c>
      <c r="AK547" s="63">
        <v>1177249</v>
      </c>
      <c r="AL547" s="63">
        <v>6921464</v>
      </c>
      <c r="AM547" s="63">
        <v>14864</v>
      </c>
      <c r="AN547" s="63">
        <v>137226</v>
      </c>
      <c r="AO547" s="63"/>
      <c r="AP547" s="63">
        <v>0</v>
      </c>
      <c r="AQ547" s="63">
        <v>146609</v>
      </c>
      <c r="AR547" s="63">
        <v>653643</v>
      </c>
      <c r="AS547" s="63">
        <v>0</v>
      </c>
      <c r="AT547" s="63">
        <v>0</v>
      </c>
      <c r="AU547" s="63">
        <v>0</v>
      </c>
      <c r="AV547" s="27">
        <v>0</v>
      </c>
      <c r="AW547" s="94">
        <f t="shared" si="271"/>
        <v>0</v>
      </c>
      <c r="AX547" s="63">
        <v>0</v>
      </c>
      <c r="AY547" s="63">
        <v>0</v>
      </c>
      <c r="AZ547" s="63">
        <v>0</v>
      </c>
      <c r="BA547" s="63">
        <v>0</v>
      </c>
      <c r="BB547" s="63">
        <v>0</v>
      </c>
      <c r="BC547" s="63">
        <v>0</v>
      </c>
      <c r="BD547" s="63">
        <v>0</v>
      </c>
      <c r="BE547" s="63">
        <v>0</v>
      </c>
      <c r="BF547" s="63">
        <v>0</v>
      </c>
      <c r="BG547" s="63">
        <v>0</v>
      </c>
      <c r="BH547" s="63">
        <v>0</v>
      </c>
      <c r="BI547" s="63">
        <v>0</v>
      </c>
      <c r="BJ547" s="63">
        <v>0</v>
      </c>
      <c r="BK547" s="63">
        <v>0</v>
      </c>
      <c r="BL547" s="63">
        <v>0</v>
      </c>
      <c r="BM547" s="19">
        <v>1536936</v>
      </c>
      <c r="BN547" s="32">
        <f t="shared" si="251"/>
        <v>614.77440000000001</v>
      </c>
      <c r="BO547" s="281"/>
      <c r="BP547" s="19">
        <v>1869272</v>
      </c>
      <c r="BQ547" s="19">
        <v>73823440</v>
      </c>
      <c r="BR547" s="19">
        <v>77229648</v>
      </c>
      <c r="BS547" s="19">
        <v>1588.58997</v>
      </c>
      <c r="BT547" s="19">
        <v>2500</v>
      </c>
      <c r="BU547" s="4"/>
      <c r="BV547" s="175">
        <f t="shared" si="274"/>
        <v>-0.69620957760794511</v>
      </c>
    </row>
    <row r="548" spans="1:74" s="20" customFormat="1" ht="17.25" customHeight="1" x14ac:dyDescent="0.25">
      <c r="A548" s="48" t="s">
        <v>176</v>
      </c>
      <c r="B548" s="252"/>
      <c r="C548" s="88">
        <v>0</v>
      </c>
      <c r="D548" s="146">
        <v>2007</v>
      </c>
      <c r="E548" s="62">
        <v>68</v>
      </c>
      <c r="F548" s="63">
        <v>9903144</v>
      </c>
      <c r="G548" s="63">
        <v>483592</v>
      </c>
      <c r="H548" s="187">
        <f t="shared" si="283"/>
        <v>5.1339171969112758E-2</v>
      </c>
      <c r="I548" s="63">
        <f t="shared" si="272"/>
        <v>9419552</v>
      </c>
      <c r="J548" s="58"/>
      <c r="K548" s="63">
        <f t="shared" si="266"/>
        <v>9419552</v>
      </c>
      <c r="L548" s="63">
        <f t="shared" si="267"/>
        <v>3767.8208</v>
      </c>
      <c r="M548" s="58"/>
      <c r="N548" s="58"/>
      <c r="O548" s="63">
        <v>536104</v>
      </c>
      <c r="P548" s="29">
        <f t="shared" si="268"/>
        <v>5.6913959390000712E-2</v>
      </c>
      <c r="Q548" s="63">
        <v>546936</v>
      </c>
      <c r="R548" s="94">
        <f t="shared" si="269"/>
        <v>5.8063907922584854E-2</v>
      </c>
      <c r="S548" s="73">
        <f t="shared" si="284"/>
        <v>2762651</v>
      </c>
      <c r="T548" s="281">
        <f t="shared" si="273"/>
        <v>1105.0604000000001</v>
      </c>
      <c r="U548" s="281"/>
      <c r="V548" s="131">
        <f t="shared" si="270"/>
        <v>0.29328900143021663</v>
      </c>
      <c r="W548" s="19"/>
      <c r="X548" s="127">
        <v>0</v>
      </c>
      <c r="Y548" s="127">
        <v>2742333</v>
      </c>
      <c r="Z548" s="127">
        <v>20302</v>
      </c>
      <c r="AA548" s="19"/>
      <c r="AB548" s="127">
        <v>16</v>
      </c>
      <c r="AC548" s="127">
        <v>0</v>
      </c>
      <c r="AD548" s="19"/>
      <c r="AE548" s="19"/>
      <c r="AF548" s="63">
        <v>2173846</v>
      </c>
      <c r="AG548" s="63">
        <v>657527</v>
      </c>
      <c r="AH548" s="63">
        <v>2775439</v>
      </c>
      <c r="AI548" s="63">
        <v>125960</v>
      </c>
      <c r="AJ548" s="63">
        <v>443009</v>
      </c>
      <c r="AK548" s="63">
        <v>1134364</v>
      </c>
      <c r="AL548" s="63">
        <v>7127705</v>
      </c>
      <c r="AM548" s="63">
        <v>21654</v>
      </c>
      <c r="AN548" s="63">
        <v>129812</v>
      </c>
      <c r="AO548" s="63"/>
      <c r="AP548" s="63">
        <v>0</v>
      </c>
      <c r="AQ548" s="63">
        <v>181567</v>
      </c>
      <c r="AR548" s="63">
        <v>706122</v>
      </c>
      <c r="AS548" s="63">
        <v>0</v>
      </c>
      <c r="AT548" s="63">
        <v>0</v>
      </c>
      <c r="AU548" s="63">
        <v>0</v>
      </c>
      <c r="AV548" s="27">
        <v>0</v>
      </c>
      <c r="AW548" s="94">
        <f t="shared" si="271"/>
        <v>0</v>
      </c>
      <c r="AX548" s="63">
        <v>0</v>
      </c>
      <c r="AY548" s="63">
        <v>0</v>
      </c>
      <c r="AZ548" s="63">
        <v>0</v>
      </c>
      <c r="BA548" s="63">
        <v>0</v>
      </c>
      <c r="BB548" s="63">
        <v>0</v>
      </c>
      <c r="BC548" s="63">
        <v>0</v>
      </c>
      <c r="BD548" s="63">
        <v>0</v>
      </c>
      <c r="BE548" s="63">
        <v>0</v>
      </c>
      <c r="BF548" s="63">
        <v>0</v>
      </c>
      <c r="BG548" s="63">
        <v>0</v>
      </c>
      <c r="BH548" s="63">
        <v>0</v>
      </c>
      <c r="BI548" s="63">
        <v>0</v>
      </c>
      <c r="BJ548" s="63">
        <v>0</v>
      </c>
      <c r="BK548" s="63">
        <v>0</v>
      </c>
      <c r="BL548" s="63">
        <v>0</v>
      </c>
      <c r="BM548" s="19">
        <v>1869705</v>
      </c>
      <c r="BN548" s="32">
        <f t="shared" si="251"/>
        <v>747.88199999999995</v>
      </c>
      <c r="BO548" s="281"/>
      <c r="BP548" s="19">
        <v>1423100</v>
      </c>
      <c r="BQ548" s="19">
        <v>71493744</v>
      </c>
      <c r="BR548" s="19">
        <v>74786552</v>
      </c>
      <c r="BS548" s="19">
        <v>1594.18994</v>
      </c>
      <c r="BT548" s="19">
        <v>2500</v>
      </c>
      <c r="BU548" s="4"/>
      <c r="BV548" s="175">
        <f t="shared" si="274"/>
        <v>-0.6944501170304116</v>
      </c>
    </row>
    <row r="549" spans="1:74" s="20" customFormat="1" ht="17.25" customHeight="1" x14ac:dyDescent="0.25">
      <c r="A549" s="48" t="s">
        <v>176</v>
      </c>
      <c r="B549" s="252"/>
      <c r="C549" s="88">
        <v>0</v>
      </c>
      <c r="D549" s="146">
        <v>2008</v>
      </c>
      <c r="E549" s="62">
        <v>68</v>
      </c>
      <c r="F549" s="63">
        <v>8833779</v>
      </c>
      <c r="G549" s="63">
        <v>238321</v>
      </c>
      <c r="H549" s="187">
        <f t="shared" si="283"/>
        <v>2.7726387587490974E-2</v>
      </c>
      <c r="I549" s="63">
        <f t="shared" si="272"/>
        <v>8595458</v>
      </c>
      <c r="J549" s="58"/>
      <c r="K549" s="63">
        <f t="shared" si="266"/>
        <v>8595458</v>
      </c>
      <c r="L549" s="63">
        <f t="shared" si="267"/>
        <v>3438.1831999999999</v>
      </c>
      <c r="M549" s="58"/>
      <c r="N549" s="58"/>
      <c r="O549" s="63">
        <v>930329</v>
      </c>
      <c r="P549" s="29">
        <f t="shared" si="268"/>
        <v>0.10823495385586202</v>
      </c>
      <c r="Q549" s="63">
        <v>319363</v>
      </c>
      <c r="R549" s="94">
        <f t="shared" si="269"/>
        <v>3.7154855506245275E-2</v>
      </c>
      <c r="S549" s="73">
        <f t="shared" si="284"/>
        <v>3021138</v>
      </c>
      <c r="T549" s="281">
        <f t="shared" si="273"/>
        <v>1208.4552000000001</v>
      </c>
      <c r="U549" s="281"/>
      <c r="V549" s="131">
        <f t="shared" si="270"/>
        <v>0.35148074715739408</v>
      </c>
      <c r="W549" s="19"/>
      <c r="X549" s="19"/>
      <c r="Y549" s="127">
        <v>3001233</v>
      </c>
      <c r="Z549" s="127">
        <v>19905</v>
      </c>
      <c r="AA549" s="19"/>
      <c r="AB549" s="127">
        <v>0</v>
      </c>
      <c r="AC549" s="19"/>
      <c r="AD549" s="19"/>
      <c r="AE549" s="19"/>
      <c r="AF549" s="63">
        <v>928185</v>
      </c>
      <c r="AG549" s="63">
        <v>641407</v>
      </c>
      <c r="AH549" s="63">
        <v>2643270</v>
      </c>
      <c r="AI549" s="63">
        <v>182287</v>
      </c>
      <c r="AJ549" s="63">
        <v>675189</v>
      </c>
      <c r="AK549" s="63">
        <v>1073961</v>
      </c>
      <c r="AL549" s="63">
        <v>6190509</v>
      </c>
      <c r="AM549" s="63">
        <v>11683</v>
      </c>
      <c r="AN549" s="63">
        <v>105239</v>
      </c>
      <c r="AO549" s="63"/>
      <c r="AP549" s="63">
        <v>0</v>
      </c>
      <c r="AQ549" s="63">
        <v>77984</v>
      </c>
      <c r="AR549" s="63">
        <v>628693</v>
      </c>
      <c r="AS549" s="63">
        <v>0</v>
      </c>
      <c r="AT549" s="63">
        <v>0</v>
      </c>
      <c r="AU549" s="63">
        <v>0</v>
      </c>
      <c r="AV549" s="27">
        <v>0</v>
      </c>
      <c r="AW549" s="94">
        <f t="shared" si="271"/>
        <v>0</v>
      </c>
      <c r="AX549" s="63">
        <v>0</v>
      </c>
      <c r="AY549" s="63">
        <v>0</v>
      </c>
      <c r="AZ549" s="63">
        <v>0</v>
      </c>
      <c r="BA549" s="63">
        <v>0</v>
      </c>
      <c r="BB549" s="63">
        <v>0</v>
      </c>
      <c r="BC549" s="63">
        <v>0</v>
      </c>
      <c r="BD549" s="63">
        <v>0</v>
      </c>
      <c r="BE549" s="63">
        <v>0</v>
      </c>
      <c r="BF549" s="63">
        <v>0</v>
      </c>
      <c r="BG549" s="63">
        <v>0</v>
      </c>
      <c r="BH549" s="63">
        <v>0</v>
      </c>
      <c r="BI549" s="63">
        <v>0</v>
      </c>
      <c r="BJ549" s="63">
        <v>0</v>
      </c>
      <c r="BK549" s="63">
        <v>0</v>
      </c>
      <c r="BL549" s="63">
        <v>0</v>
      </c>
      <c r="BM549" s="19">
        <v>1736247</v>
      </c>
      <c r="BN549" s="32">
        <f t="shared" ref="BN549:BN612" si="285">BM549/BT549</f>
        <v>694.49879999999996</v>
      </c>
      <c r="BO549" s="281"/>
      <c r="BP549" s="19">
        <v>1863724</v>
      </c>
      <c r="BQ549" s="19">
        <v>109339936</v>
      </c>
      <c r="BR549" s="19">
        <v>112939904</v>
      </c>
      <c r="BS549" s="19">
        <v>1650.4699700000001</v>
      </c>
      <c r="BT549" s="19">
        <v>2500</v>
      </c>
      <c r="BU549" s="4"/>
      <c r="BV549" s="175">
        <f t="shared" si="274"/>
        <v>-0.67710294450920938</v>
      </c>
    </row>
    <row r="550" spans="1:74" s="20" customFormat="1" ht="17.25" customHeight="1" x14ac:dyDescent="0.25">
      <c r="A550" s="48" t="s">
        <v>176</v>
      </c>
      <c r="B550" s="252"/>
      <c r="C550" s="88">
        <v>0</v>
      </c>
      <c r="D550" s="146">
        <v>2009</v>
      </c>
      <c r="E550" s="62">
        <v>68</v>
      </c>
      <c r="F550" s="63">
        <v>9355278</v>
      </c>
      <c r="G550" s="63">
        <v>147470</v>
      </c>
      <c r="H550" s="187">
        <f t="shared" si="283"/>
        <v>1.6015755324177046E-2</v>
      </c>
      <c r="I550" s="63">
        <f t="shared" si="272"/>
        <v>9207808</v>
      </c>
      <c r="J550" s="58"/>
      <c r="K550" s="63">
        <f t="shared" si="266"/>
        <v>9207808</v>
      </c>
      <c r="L550" s="63">
        <f t="shared" si="267"/>
        <v>3683.1232</v>
      </c>
      <c r="M550" s="58"/>
      <c r="N550" s="58"/>
      <c r="O550" s="63">
        <v>885071</v>
      </c>
      <c r="P550" s="29">
        <f t="shared" si="268"/>
        <v>9.6121791418761121E-2</v>
      </c>
      <c r="Q550" s="63">
        <v>1486521</v>
      </c>
      <c r="R550" s="94">
        <f t="shared" si="269"/>
        <v>0.16144135498915702</v>
      </c>
      <c r="S550" s="73">
        <f t="shared" si="284"/>
        <v>2819397</v>
      </c>
      <c r="T550" s="281">
        <f t="shared" si="273"/>
        <v>1127.7588000000001</v>
      </c>
      <c r="U550" s="281"/>
      <c r="V550" s="131">
        <f t="shared" si="270"/>
        <v>0.30619632815975312</v>
      </c>
      <c r="W550" s="19"/>
      <c r="X550" s="127">
        <v>114185</v>
      </c>
      <c r="Y550" s="127">
        <v>2141907</v>
      </c>
      <c r="Z550" s="127">
        <v>152759</v>
      </c>
      <c r="AA550" s="127">
        <v>103289</v>
      </c>
      <c r="AB550" s="127">
        <v>265499</v>
      </c>
      <c r="AC550" s="127">
        <v>23951</v>
      </c>
      <c r="AD550" s="127">
        <v>17807</v>
      </c>
      <c r="AE550" s="19"/>
      <c r="AF550" s="63">
        <v>921547</v>
      </c>
      <c r="AG550" s="63">
        <v>492858</v>
      </c>
      <c r="AH550" s="63">
        <v>3080687</v>
      </c>
      <c r="AI550" s="63">
        <v>137063</v>
      </c>
      <c r="AJ550" s="63">
        <v>-54680</v>
      </c>
      <c r="AK550" s="63">
        <v>1582954</v>
      </c>
      <c r="AL550" s="63">
        <v>6274591</v>
      </c>
      <c r="AM550" s="63">
        <v>22423</v>
      </c>
      <c r="AN550" s="63">
        <v>218359</v>
      </c>
      <c r="AO550" s="63">
        <v>7429</v>
      </c>
      <c r="AP550" s="63">
        <v>0</v>
      </c>
      <c r="AQ550" s="63">
        <v>69265</v>
      </c>
      <c r="AR550" s="63">
        <v>616245</v>
      </c>
      <c r="AS550" s="63">
        <v>3356</v>
      </c>
      <c r="AT550" s="63">
        <v>0</v>
      </c>
      <c r="AU550" s="63">
        <v>0</v>
      </c>
      <c r="AV550" s="27">
        <v>0</v>
      </c>
      <c r="AW550" s="94">
        <f t="shared" si="271"/>
        <v>0</v>
      </c>
      <c r="AX550" s="63">
        <v>0</v>
      </c>
      <c r="AY550" s="63">
        <v>0</v>
      </c>
      <c r="AZ550" s="63">
        <v>0</v>
      </c>
      <c r="BA550" s="63">
        <v>0</v>
      </c>
      <c r="BB550" s="63">
        <v>0</v>
      </c>
      <c r="BC550" s="63">
        <v>0</v>
      </c>
      <c r="BD550" s="63">
        <v>0</v>
      </c>
      <c r="BE550" s="63">
        <v>0</v>
      </c>
      <c r="BF550" s="63">
        <v>0</v>
      </c>
      <c r="BG550" s="63">
        <v>0</v>
      </c>
      <c r="BH550" s="63">
        <v>0</v>
      </c>
      <c r="BI550" s="63">
        <v>0</v>
      </c>
      <c r="BJ550" s="63">
        <v>0</v>
      </c>
      <c r="BK550" s="63">
        <v>0</v>
      </c>
      <c r="BL550" s="63">
        <v>0</v>
      </c>
      <c r="BM550" s="19">
        <v>1398983</v>
      </c>
      <c r="BN550" s="32">
        <f t="shared" si="285"/>
        <v>559.59320000000002</v>
      </c>
      <c r="BO550" s="281"/>
      <c r="BP550" s="19">
        <v>2884304</v>
      </c>
      <c r="BQ550" s="19">
        <v>91981920</v>
      </c>
      <c r="BR550" s="19">
        <v>96265208</v>
      </c>
      <c r="BS550" s="19">
        <v>1652.1800499999999</v>
      </c>
      <c r="BT550" s="19">
        <v>2500</v>
      </c>
      <c r="BU550" s="4"/>
      <c r="BV550" s="175">
        <f t="shared" si="274"/>
        <v>-0.67658515420673337</v>
      </c>
    </row>
    <row r="551" spans="1:74" s="20" customFormat="1" ht="17.25" customHeight="1" x14ac:dyDescent="0.25">
      <c r="A551" s="48" t="s">
        <v>176</v>
      </c>
      <c r="B551" s="252"/>
      <c r="C551" s="88">
        <v>0</v>
      </c>
      <c r="D551" s="146">
        <v>2010</v>
      </c>
      <c r="E551" s="62">
        <v>68</v>
      </c>
      <c r="F551" s="63">
        <v>12249386</v>
      </c>
      <c r="G551" s="63">
        <v>150159</v>
      </c>
      <c r="H551" s="187">
        <f t="shared" si="283"/>
        <v>1.2410627554966941E-2</v>
      </c>
      <c r="I551" s="63">
        <f t="shared" si="272"/>
        <v>12099227</v>
      </c>
      <c r="J551" s="58"/>
      <c r="K551" s="63">
        <f t="shared" si="266"/>
        <v>12099227</v>
      </c>
      <c r="L551" s="63">
        <f t="shared" si="267"/>
        <v>4739.2193497845674</v>
      </c>
      <c r="M551" s="58"/>
      <c r="N551" s="58"/>
      <c r="O551" s="63">
        <v>978767</v>
      </c>
      <c r="P551" s="29">
        <f t="shared" si="268"/>
        <v>8.0895002631159826E-2</v>
      </c>
      <c r="Q551" s="63">
        <v>2530883</v>
      </c>
      <c r="R551" s="94">
        <f t="shared" si="269"/>
        <v>0.2091772474390306</v>
      </c>
      <c r="S551" s="73">
        <f t="shared" si="284"/>
        <v>2919210</v>
      </c>
      <c r="T551" s="281">
        <f t="shared" si="273"/>
        <v>1143.4430082256169</v>
      </c>
      <c r="U551" s="281"/>
      <c r="V551" s="131">
        <f t="shared" si="270"/>
        <v>0.24127243831362119</v>
      </c>
      <c r="W551" s="19"/>
      <c r="X551" s="127">
        <v>104725</v>
      </c>
      <c r="Y551" s="127">
        <v>2246496</v>
      </c>
      <c r="Z551" s="127">
        <v>135997</v>
      </c>
      <c r="AA551" s="127">
        <v>118194</v>
      </c>
      <c r="AB551" s="127">
        <v>267556</v>
      </c>
      <c r="AC551" s="127">
        <v>25055</v>
      </c>
      <c r="AD551" s="127">
        <v>21187</v>
      </c>
      <c r="AE551" s="19"/>
      <c r="AF551" s="63">
        <v>975123</v>
      </c>
      <c r="AG551" s="63">
        <v>621474</v>
      </c>
      <c r="AH551" s="63">
        <v>4506847</v>
      </c>
      <c r="AI551" s="63">
        <v>105182</v>
      </c>
      <c r="AJ551" s="63">
        <v>140546</v>
      </c>
      <c r="AK551" s="63">
        <v>2395730</v>
      </c>
      <c r="AL551" s="63">
        <v>7742539</v>
      </c>
      <c r="AM551" s="63">
        <v>45549</v>
      </c>
      <c r="AN551" s="63">
        <v>336471</v>
      </c>
      <c r="AO551" s="63">
        <v>390</v>
      </c>
      <c r="AP551" s="63">
        <v>0</v>
      </c>
      <c r="AQ551" s="63">
        <v>47851</v>
      </c>
      <c r="AR551" s="63">
        <v>995640</v>
      </c>
      <c r="AS551" s="63">
        <v>6173</v>
      </c>
      <c r="AT551" s="63">
        <v>0</v>
      </c>
      <c r="AU551" s="63">
        <v>238</v>
      </c>
      <c r="AV551" s="27">
        <v>0</v>
      </c>
      <c r="AW551" s="94">
        <f t="shared" si="271"/>
        <v>0</v>
      </c>
      <c r="AX551" s="63">
        <v>0</v>
      </c>
      <c r="AY551" s="63">
        <v>0</v>
      </c>
      <c r="AZ551" s="63">
        <v>0</v>
      </c>
      <c r="BA551" s="63">
        <v>0</v>
      </c>
      <c r="BB551" s="63">
        <v>0</v>
      </c>
      <c r="BC551" s="63">
        <v>0</v>
      </c>
      <c r="BD551" s="63">
        <v>0</v>
      </c>
      <c r="BE551" s="63">
        <v>0</v>
      </c>
      <c r="BF551" s="63">
        <v>0</v>
      </c>
      <c r="BG551" s="63">
        <v>0</v>
      </c>
      <c r="BH551" s="63">
        <v>0</v>
      </c>
      <c r="BI551" s="63">
        <v>0</v>
      </c>
      <c r="BJ551" s="63">
        <v>0</v>
      </c>
      <c r="BK551" s="63">
        <v>0</v>
      </c>
      <c r="BL551" s="63">
        <v>0</v>
      </c>
      <c r="BM551" s="19">
        <v>1619623</v>
      </c>
      <c r="BN551" s="32">
        <f t="shared" si="285"/>
        <v>634.39992166079128</v>
      </c>
      <c r="BO551" s="281"/>
      <c r="BP551" s="19">
        <v>2326555</v>
      </c>
      <c r="BQ551" s="19">
        <v>97226552</v>
      </c>
      <c r="BR551" s="19">
        <v>101172728</v>
      </c>
      <c r="BS551" s="19">
        <v>1644.98999</v>
      </c>
      <c r="BT551" s="19">
        <v>2553</v>
      </c>
      <c r="BU551" s="4"/>
      <c r="BV551" s="175">
        <f t="shared" si="274"/>
        <v>-0.66827663059992959</v>
      </c>
    </row>
    <row r="552" spans="1:74" s="20" customFormat="1" ht="17.25" customHeight="1" x14ac:dyDescent="0.25">
      <c r="A552" s="48" t="s">
        <v>176</v>
      </c>
      <c r="B552" s="252"/>
      <c r="C552" s="88">
        <v>0</v>
      </c>
      <c r="D552" s="146">
        <v>2011</v>
      </c>
      <c r="E552" s="62">
        <v>68</v>
      </c>
      <c r="F552" s="63">
        <v>15070389</v>
      </c>
      <c r="G552" s="63">
        <v>77375</v>
      </c>
      <c r="H552" s="187">
        <f t="shared" si="283"/>
        <v>5.1607368605138364E-3</v>
      </c>
      <c r="I552" s="63">
        <f t="shared" si="272"/>
        <v>14993014</v>
      </c>
      <c r="J552" s="58"/>
      <c r="K552" s="63">
        <f t="shared" si="266"/>
        <v>14993014</v>
      </c>
      <c r="L552" s="63">
        <f t="shared" si="267"/>
        <v>5872.7042694868778</v>
      </c>
      <c r="M552" s="58"/>
      <c r="N552" s="58"/>
      <c r="O552" s="63">
        <v>1193292</v>
      </c>
      <c r="P552" s="29">
        <f t="shared" si="268"/>
        <v>7.9589867654362226E-2</v>
      </c>
      <c r="Q552" s="63">
        <v>2496679</v>
      </c>
      <c r="R552" s="94">
        <f t="shared" si="269"/>
        <v>0.16652282189558418</v>
      </c>
      <c r="S552" s="73">
        <f t="shared" si="284"/>
        <v>2901135</v>
      </c>
      <c r="T552" s="281">
        <f t="shared" si="273"/>
        <v>1136.3631022326674</v>
      </c>
      <c r="U552" s="281"/>
      <c r="V552" s="131">
        <f t="shared" si="270"/>
        <v>0.19349911898968414</v>
      </c>
      <c r="W552" s="19"/>
      <c r="X552" s="127">
        <v>112581</v>
      </c>
      <c r="Y552" s="127">
        <v>2078543</v>
      </c>
      <c r="Z552" s="127">
        <v>166104</v>
      </c>
      <c r="AA552" s="127">
        <v>125644</v>
      </c>
      <c r="AB552" s="127">
        <v>390382</v>
      </c>
      <c r="AC552" s="127">
        <v>12974</v>
      </c>
      <c r="AD552" s="127">
        <v>14907</v>
      </c>
      <c r="AE552" s="19"/>
      <c r="AF552" s="63">
        <v>1068143</v>
      </c>
      <c r="AG552" s="63">
        <v>773827</v>
      </c>
      <c r="AH552" s="63">
        <v>6844855</v>
      </c>
      <c r="AI552" s="63">
        <v>105898</v>
      </c>
      <c r="AJ552" s="63">
        <v>1197780</v>
      </c>
      <c r="AK552" s="63">
        <v>3822231</v>
      </c>
      <c r="AL552" s="63">
        <v>8225534</v>
      </c>
      <c r="AM552" s="63">
        <v>53562</v>
      </c>
      <c r="AN552" s="63">
        <v>333166</v>
      </c>
      <c r="AO552" s="63">
        <v>0</v>
      </c>
      <c r="AP552" s="63">
        <v>0</v>
      </c>
      <c r="AQ552" s="63">
        <v>-708870</v>
      </c>
      <c r="AR552" s="63">
        <v>1584765</v>
      </c>
      <c r="AS552" s="63">
        <v>156406</v>
      </c>
      <c r="AT552" s="63">
        <v>0</v>
      </c>
      <c r="AU552" s="63">
        <v>15000</v>
      </c>
      <c r="AV552" s="27">
        <v>0</v>
      </c>
      <c r="AW552" s="94">
        <f t="shared" si="271"/>
        <v>0</v>
      </c>
      <c r="AX552" s="63">
        <v>0</v>
      </c>
      <c r="AY552" s="63">
        <v>0</v>
      </c>
      <c r="AZ552" s="63">
        <v>0</v>
      </c>
      <c r="BA552" s="63">
        <v>0</v>
      </c>
      <c r="BB552" s="63">
        <v>0</v>
      </c>
      <c r="BC552" s="63">
        <v>0</v>
      </c>
      <c r="BD552" s="63">
        <v>0</v>
      </c>
      <c r="BE552" s="63">
        <v>0</v>
      </c>
      <c r="BF552" s="63">
        <v>0</v>
      </c>
      <c r="BG552" s="63">
        <v>0</v>
      </c>
      <c r="BH552" s="63">
        <v>0</v>
      </c>
      <c r="BI552" s="63">
        <v>0</v>
      </c>
      <c r="BJ552" s="63">
        <v>0</v>
      </c>
      <c r="BK552" s="63">
        <v>0</v>
      </c>
      <c r="BL552" s="63">
        <v>0</v>
      </c>
      <c r="BM552" s="19">
        <v>1677480</v>
      </c>
      <c r="BN552" s="32">
        <f t="shared" si="285"/>
        <v>657.06227967097527</v>
      </c>
      <c r="BO552" s="281"/>
      <c r="BP552" s="19">
        <v>2140988</v>
      </c>
      <c r="BQ552" s="19">
        <v>90493704</v>
      </c>
      <c r="BR552" s="19">
        <v>94312176</v>
      </c>
      <c r="BS552" s="19">
        <v>1629.1800499999999</v>
      </c>
      <c r="BT552" s="19">
        <v>2553</v>
      </c>
      <c r="BU552" s="4"/>
      <c r="BV552" s="175">
        <f t="shared" si="274"/>
        <v>-0.6731053544244523</v>
      </c>
    </row>
    <row r="553" spans="1:74" s="20" customFormat="1" ht="17.25" customHeight="1" x14ac:dyDescent="0.25">
      <c r="A553" s="48" t="s">
        <v>176</v>
      </c>
      <c r="B553" s="252"/>
      <c r="C553" s="88">
        <v>0</v>
      </c>
      <c r="D553" s="146">
        <v>2012</v>
      </c>
      <c r="E553" s="62">
        <v>68</v>
      </c>
      <c r="F553" s="63">
        <v>16716223</v>
      </c>
      <c r="G553" s="63">
        <v>152653</v>
      </c>
      <c r="H553" s="187">
        <f t="shared" si="283"/>
        <v>9.2161895050402783E-3</v>
      </c>
      <c r="I553" s="63">
        <f t="shared" si="272"/>
        <v>16563570</v>
      </c>
      <c r="J553" s="58"/>
      <c r="K553" s="63">
        <f t="shared" si="266"/>
        <v>16563570</v>
      </c>
      <c r="L553" s="63">
        <f t="shared" si="267"/>
        <v>6487.8848413631022</v>
      </c>
      <c r="M553" s="58"/>
      <c r="N553" s="58"/>
      <c r="O553" s="63">
        <v>1273556</v>
      </c>
      <c r="P553" s="29">
        <f t="shared" si="268"/>
        <v>7.6888979851565814E-2</v>
      </c>
      <c r="Q553" s="63">
        <v>5508202</v>
      </c>
      <c r="R553" s="94">
        <f t="shared" si="269"/>
        <v>0.33254920285904549</v>
      </c>
      <c r="S553" s="73">
        <f t="shared" si="284"/>
        <v>2920454</v>
      </c>
      <c r="T553" s="281">
        <f t="shared" si="273"/>
        <v>1143.9302781041911</v>
      </c>
      <c r="U553" s="281"/>
      <c r="V553" s="131">
        <f t="shared" si="270"/>
        <v>0.17631790731104466</v>
      </c>
      <c r="W553" s="19"/>
      <c r="X553" s="127">
        <v>128791</v>
      </c>
      <c r="Y553" s="127">
        <v>2150682</v>
      </c>
      <c r="Z553" s="127">
        <v>169098</v>
      </c>
      <c r="AA553" s="127">
        <v>114201</v>
      </c>
      <c r="AB553" s="127">
        <v>320351</v>
      </c>
      <c r="AC553" s="127">
        <v>21691</v>
      </c>
      <c r="AD553" s="127">
        <v>15640</v>
      </c>
      <c r="AE553" s="19"/>
      <c r="AF553" s="63">
        <v>1606138</v>
      </c>
      <c r="AG553" s="63">
        <v>869285</v>
      </c>
      <c r="AH553" s="63">
        <v>5125383</v>
      </c>
      <c r="AI553" s="63">
        <v>94987</v>
      </c>
      <c r="AJ553" s="63">
        <v>45913</v>
      </c>
      <c r="AK553" s="63">
        <v>2822958</v>
      </c>
      <c r="AL553" s="63">
        <v>11590840</v>
      </c>
      <c r="AM553" s="63">
        <v>76705</v>
      </c>
      <c r="AN553" s="63">
        <v>218777</v>
      </c>
      <c r="AO553" s="63"/>
      <c r="AP553" s="63">
        <v>0</v>
      </c>
      <c r="AQ553" s="63">
        <v>83924</v>
      </c>
      <c r="AR553" s="63">
        <v>737694</v>
      </c>
      <c r="AS553" s="63">
        <v>193015</v>
      </c>
      <c r="AT553" s="63">
        <v>0</v>
      </c>
      <c r="AU553" s="63">
        <v>111962</v>
      </c>
      <c r="AV553" s="27">
        <v>0</v>
      </c>
      <c r="AW553" s="94">
        <f t="shared" si="271"/>
        <v>0</v>
      </c>
      <c r="AX553" s="63">
        <v>0</v>
      </c>
      <c r="AY553" s="63">
        <v>0</v>
      </c>
      <c r="AZ553" s="63">
        <v>0</v>
      </c>
      <c r="BA553" s="63">
        <v>0</v>
      </c>
      <c r="BB553" s="63">
        <v>0</v>
      </c>
      <c r="BC553" s="63">
        <v>0</v>
      </c>
      <c r="BD553" s="63">
        <v>0</v>
      </c>
      <c r="BE553" s="63">
        <v>0</v>
      </c>
      <c r="BF553" s="63">
        <v>0</v>
      </c>
      <c r="BG553" s="63">
        <v>0</v>
      </c>
      <c r="BH553" s="63">
        <v>0</v>
      </c>
      <c r="BI553" s="63">
        <v>0</v>
      </c>
      <c r="BJ553" s="63">
        <v>0</v>
      </c>
      <c r="BK553" s="63">
        <v>0</v>
      </c>
      <c r="BL553" s="63">
        <v>0</v>
      </c>
      <c r="BM553" s="19">
        <v>1561605</v>
      </c>
      <c r="BN553" s="32">
        <f t="shared" si="285"/>
        <v>611.67450058754412</v>
      </c>
      <c r="BO553" s="281"/>
      <c r="BP553" s="19">
        <v>2313453</v>
      </c>
      <c r="BQ553" s="19">
        <v>74086312</v>
      </c>
      <c r="BR553" s="19">
        <v>77961368</v>
      </c>
      <c r="BS553" s="19">
        <v>1615.5400400000001</v>
      </c>
      <c r="BT553" s="19">
        <v>2553</v>
      </c>
      <c r="BU553" s="4"/>
      <c r="BV553" s="175">
        <f t="shared" si="274"/>
        <v>-0.67730913471035237</v>
      </c>
    </row>
    <row r="554" spans="1:74" s="20" customFormat="1" ht="17.25" customHeight="1" x14ac:dyDescent="0.25">
      <c r="A554" s="48" t="s">
        <v>176</v>
      </c>
      <c r="B554" s="252"/>
      <c r="C554" s="88">
        <v>0</v>
      </c>
      <c r="D554" s="146">
        <v>2013</v>
      </c>
      <c r="E554" s="62">
        <v>68</v>
      </c>
      <c r="F554" s="63">
        <v>20791966</v>
      </c>
      <c r="G554" s="63">
        <v>150030</v>
      </c>
      <c r="H554" s="187">
        <f t="shared" si="283"/>
        <v>7.2682136016699213E-3</v>
      </c>
      <c r="I554" s="63">
        <f t="shared" si="272"/>
        <v>20641936</v>
      </c>
      <c r="J554" s="58"/>
      <c r="K554" s="63">
        <f t="shared" si="266"/>
        <v>20641936</v>
      </c>
      <c r="L554" s="63">
        <f t="shared" si="267"/>
        <v>8085.3646690168425</v>
      </c>
      <c r="M554" s="58"/>
      <c r="N554" s="58"/>
      <c r="O554" s="63">
        <v>1150772</v>
      </c>
      <c r="P554" s="29">
        <f t="shared" si="268"/>
        <v>5.5749228173171357E-2</v>
      </c>
      <c r="Q554" s="63">
        <v>10395904</v>
      </c>
      <c r="R554" s="94">
        <f t="shared" si="269"/>
        <v>0.50363027964043683</v>
      </c>
      <c r="S554" s="73">
        <f t="shared" si="284"/>
        <v>2855117</v>
      </c>
      <c r="T554" s="281">
        <f t="shared" si="273"/>
        <v>1118.3380336858597</v>
      </c>
      <c r="U554" s="281"/>
      <c r="V554" s="131">
        <f t="shared" si="270"/>
        <v>0.13831633815742864</v>
      </c>
      <c r="W554" s="19"/>
      <c r="X554" s="127">
        <v>125364</v>
      </c>
      <c r="Y554" s="127">
        <v>2087562</v>
      </c>
      <c r="Z554" s="127">
        <v>171225</v>
      </c>
      <c r="AA554" s="127">
        <v>122880</v>
      </c>
      <c r="AB554" s="127">
        <v>323930</v>
      </c>
      <c r="AC554" s="127">
        <v>13192</v>
      </c>
      <c r="AD554" s="127">
        <v>10964</v>
      </c>
      <c r="AE554" s="19"/>
      <c r="AF554" s="63">
        <v>1311183</v>
      </c>
      <c r="AG554" s="63">
        <v>711822</v>
      </c>
      <c r="AH554" s="63">
        <v>4828392</v>
      </c>
      <c r="AI554" s="63">
        <v>88526</v>
      </c>
      <c r="AJ554" s="63">
        <v>46629</v>
      </c>
      <c r="AK554" s="63">
        <v>2747591</v>
      </c>
      <c r="AL554" s="63">
        <v>15963574</v>
      </c>
      <c r="AM554" s="63">
        <v>88416</v>
      </c>
      <c r="AN554" s="63">
        <v>273950</v>
      </c>
      <c r="AO554" s="63"/>
      <c r="AP554" s="63">
        <v>0</v>
      </c>
      <c r="AQ554" s="63">
        <v>53939</v>
      </c>
      <c r="AR554" s="63">
        <v>739708</v>
      </c>
      <c r="AS554" s="63">
        <v>158892</v>
      </c>
      <c r="AT554" s="63">
        <v>0</v>
      </c>
      <c r="AU554" s="63">
        <v>19487</v>
      </c>
      <c r="AV554" s="27">
        <v>0</v>
      </c>
      <c r="AW554" s="94">
        <f t="shared" si="271"/>
        <v>0</v>
      </c>
      <c r="AX554" s="63">
        <v>0</v>
      </c>
      <c r="AY554" s="63">
        <v>0</v>
      </c>
      <c r="AZ554" s="63">
        <v>0</v>
      </c>
      <c r="BA554" s="63">
        <v>0</v>
      </c>
      <c r="BB554" s="63">
        <v>0</v>
      </c>
      <c r="BC554" s="63">
        <v>0</v>
      </c>
      <c r="BD554" s="63">
        <v>0</v>
      </c>
      <c r="BE554" s="63">
        <v>0</v>
      </c>
      <c r="BF554" s="63">
        <v>0</v>
      </c>
      <c r="BG554" s="63">
        <v>0</v>
      </c>
      <c r="BH554" s="63">
        <v>0</v>
      </c>
      <c r="BI554" s="63">
        <v>0</v>
      </c>
      <c r="BJ554" s="63">
        <v>0</v>
      </c>
      <c r="BK554" s="63">
        <v>0</v>
      </c>
      <c r="BL554" s="63">
        <v>0</v>
      </c>
      <c r="BM554" s="19">
        <v>1656871</v>
      </c>
      <c r="BN554" s="32">
        <f t="shared" si="285"/>
        <v>648.98981590285939</v>
      </c>
      <c r="BO554" s="281"/>
      <c r="BP554" s="19">
        <v>2004515</v>
      </c>
      <c r="BQ554" s="19">
        <v>85277544</v>
      </c>
      <c r="BR554" s="19">
        <v>88938928</v>
      </c>
      <c r="BS554" s="19">
        <v>1618.15002</v>
      </c>
      <c r="BT554" s="19">
        <v>2553</v>
      </c>
      <c r="BU554" s="4"/>
      <c r="BV554" s="175">
        <f t="shared" si="274"/>
        <v>-0.67650201327375026</v>
      </c>
    </row>
    <row r="555" spans="1:74" s="20" customFormat="1" ht="17.25" customHeight="1" x14ac:dyDescent="0.25">
      <c r="A555" s="48" t="s">
        <v>176</v>
      </c>
      <c r="B555" s="252"/>
      <c r="C555" s="88">
        <v>0</v>
      </c>
      <c r="D555" s="146">
        <v>2014</v>
      </c>
      <c r="E555" s="62">
        <v>68</v>
      </c>
      <c r="F555" s="63">
        <v>25232612</v>
      </c>
      <c r="G555" s="63">
        <v>188426</v>
      </c>
      <c r="H555" s="187">
        <f t="shared" si="283"/>
        <v>7.5237422370206001E-3</v>
      </c>
      <c r="I555" s="63">
        <f t="shared" si="272"/>
        <v>25044186</v>
      </c>
      <c r="J555" s="58"/>
      <c r="K555" s="63">
        <f t="shared" si="266"/>
        <v>25044186</v>
      </c>
      <c r="L555" s="63">
        <f t="shared" si="267"/>
        <v>9296.2828507795093</v>
      </c>
      <c r="M555" s="58"/>
      <c r="N555" s="58"/>
      <c r="O555" s="63">
        <v>1221738</v>
      </c>
      <c r="P555" s="29">
        <f t="shared" si="268"/>
        <v>4.8783298446992848E-2</v>
      </c>
      <c r="Q555" s="63">
        <v>13025565</v>
      </c>
      <c r="R555" s="94">
        <f t="shared" si="269"/>
        <v>0.5201033485376606</v>
      </c>
      <c r="S555" s="73">
        <f t="shared" si="284"/>
        <v>3113437</v>
      </c>
      <c r="T555" s="281">
        <f t="shared" si="273"/>
        <v>1155.6930215293244</v>
      </c>
      <c r="U555" s="281"/>
      <c r="V555" s="131">
        <f t="shared" si="270"/>
        <v>0.12431775582564353</v>
      </c>
      <c r="W555" s="19"/>
      <c r="X555" s="127">
        <v>149400</v>
      </c>
      <c r="Y555" s="127">
        <v>2247422</v>
      </c>
      <c r="Z555" s="127">
        <v>208931</v>
      </c>
      <c r="AA555" s="127">
        <v>131288</v>
      </c>
      <c r="AB555" s="127">
        <v>350834</v>
      </c>
      <c r="AC555" s="127">
        <v>10600</v>
      </c>
      <c r="AD555" s="127">
        <v>14962</v>
      </c>
      <c r="AE555" s="19"/>
      <c r="AF555" s="63">
        <v>1401343</v>
      </c>
      <c r="AG555" s="63">
        <v>726435</v>
      </c>
      <c r="AH555" s="63">
        <v>6220053</v>
      </c>
      <c r="AI555" s="63">
        <v>83812</v>
      </c>
      <c r="AJ555" s="63">
        <v>11177</v>
      </c>
      <c r="AK555" s="63">
        <v>3683456</v>
      </c>
      <c r="AL555" s="63">
        <v>19012558</v>
      </c>
      <c r="AM555" s="63">
        <v>118898</v>
      </c>
      <c r="AN555" s="63">
        <v>358254</v>
      </c>
      <c r="AO555" s="63"/>
      <c r="AP555" s="63">
        <v>0</v>
      </c>
      <c r="AQ555" s="63">
        <v>50872</v>
      </c>
      <c r="AR555" s="63">
        <v>1015313</v>
      </c>
      <c r="AS555" s="63">
        <v>223257</v>
      </c>
      <c r="AT555" s="63">
        <v>0</v>
      </c>
      <c r="AU555" s="63">
        <v>10628</v>
      </c>
      <c r="AV555" s="27">
        <v>0</v>
      </c>
      <c r="AW555" s="94">
        <f t="shared" si="271"/>
        <v>0</v>
      </c>
      <c r="AX555" s="63">
        <v>0</v>
      </c>
      <c r="AY555" s="63">
        <v>0</v>
      </c>
      <c r="AZ555" s="63">
        <v>0</v>
      </c>
      <c r="BA555" s="63">
        <v>0</v>
      </c>
      <c r="BB555" s="63">
        <v>0</v>
      </c>
      <c r="BC555" s="63">
        <v>0</v>
      </c>
      <c r="BD555" s="63">
        <v>0</v>
      </c>
      <c r="BE555" s="63">
        <v>0</v>
      </c>
      <c r="BF555" s="63">
        <v>0</v>
      </c>
      <c r="BG555" s="63">
        <v>0</v>
      </c>
      <c r="BH555" s="63">
        <v>0</v>
      </c>
      <c r="BI555" s="63">
        <v>0</v>
      </c>
      <c r="BJ555" s="63">
        <v>0</v>
      </c>
      <c r="BK555" s="63">
        <v>0</v>
      </c>
      <c r="BL555" s="63">
        <v>0</v>
      </c>
      <c r="BM555" s="19">
        <v>1760200</v>
      </c>
      <c r="BN555" s="32">
        <f t="shared" si="285"/>
        <v>653.37787676317748</v>
      </c>
      <c r="BO555" s="281"/>
      <c r="BP555" s="19">
        <v>2131843</v>
      </c>
      <c r="BQ555" s="19">
        <v>107239184</v>
      </c>
      <c r="BR555" s="19">
        <v>111131232</v>
      </c>
      <c r="BS555" s="19">
        <v>1593.1400100000001</v>
      </c>
      <c r="BT555" s="19">
        <v>2694</v>
      </c>
      <c r="BU555" s="4"/>
      <c r="BV555" s="175">
        <f t="shared" si="274"/>
        <v>-0.65741135136279971</v>
      </c>
    </row>
    <row r="556" spans="1:74" s="20" customFormat="1" ht="17.25" customHeight="1" x14ac:dyDescent="0.25">
      <c r="A556" s="48" t="s">
        <v>176</v>
      </c>
      <c r="B556" s="252"/>
      <c r="C556" s="88">
        <v>0</v>
      </c>
      <c r="D556" s="146">
        <v>2015</v>
      </c>
      <c r="E556" s="62">
        <v>68</v>
      </c>
      <c r="F556" s="63">
        <v>25807408</v>
      </c>
      <c r="G556" s="63">
        <v>84691</v>
      </c>
      <c r="H556" s="187">
        <f t="shared" si="283"/>
        <v>3.2924593463435452E-3</v>
      </c>
      <c r="I556" s="63">
        <f t="shared" si="272"/>
        <v>25722717</v>
      </c>
      <c r="J556" s="58"/>
      <c r="K556" s="63">
        <f t="shared" si="266"/>
        <v>25722717</v>
      </c>
      <c r="L556" s="63">
        <f t="shared" si="267"/>
        <v>9548.1503340757245</v>
      </c>
      <c r="M556" s="58"/>
      <c r="N556" s="58"/>
      <c r="O556" s="63">
        <v>1449453</v>
      </c>
      <c r="P556" s="29">
        <f t="shared" si="268"/>
        <v>5.6349140722576081E-2</v>
      </c>
      <c r="Q556" s="63">
        <v>13716649</v>
      </c>
      <c r="R556" s="94">
        <f t="shared" si="269"/>
        <v>0.5332503949718842</v>
      </c>
      <c r="S556" s="63">
        <f t="shared" si="275"/>
        <v>3091749</v>
      </c>
      <c r="T556" s="281">
        <f t="shared" si="273"/>
        <v>1147.6425389755011</v>
      </c>
      <c r="U556" s="281"/>
      <c r="V556" s="131">
        <f t="shared" si="270"/>
        <v>0.1201952733064707</v>
      </c>
      <c r="W556" s="29"/>
      <c r="X556" s="63">
        <v>140324</v>
      </c>
      <c r="Y556" s="63">
        <v>2092416</v>
      </c>
      <c r="Z556" s="63">
        <v>217142</v>
      </c>
      <c r="AA556" s="63">
        <v>133678</v>
      </c>
      <c r="AB556" s="63">
        <v>466065</v>
      </c>
      <c r="AC556" s="63">
        <v>9479</v>
      </c>
      <c r="AD556" s="63">
        <v>32645</v>
      </c>
      <c r="AE556" s="63">
        <v>0</v>
      </c>
      <c r="AF556" s="63">
        <v>1635702</v>
      </c>
      <c r="AG556" s="63">
        <v>739330</v>
      </c>
      <c r="AH556" s="63">
        <v>5774346</v>
      </c>
      <c r="AI556" s="63">
        <v>104287</v>
      </c>
      <c r="AJ556" s="63">
        <v>0</v>
      </c>
      <c r="AK556" s="63">
        <v>3377170</v>
      </c>
      <c r="AL556" s="63">
        <v>20033060</v>
      </c>
      <c r="AM556" s="63">
        <v>46660</v>
      </c>
      <c r="AN556" s="63">
        <v>404690</v>
      </c>
      <c r="AO556" s="63">
        <v>0</v>
      </c>
      <c r="AP556" s="63">
        <v>0</v>
      </c>
      <c r="AQ556" s="63">
        <v>54817</v>
      </c>
      <c r="AR556" s="63">
        <v>834140</v>
      </c>
      <c r="AS556" s="63">
        <v>268069</v>
      </c>
      <c r="AT556" s="63">
        <v>0</v>
      </c>
      <c r="AU556" s="63">
        <v>0</v>
      </c>
      <c r="AV556" s="27">
        <v>0</v>
      </c>
      <c r="AW556" s="94">
        <f t="shared" si="271"/>
        <v>0</v>
      </c>
      <c r="AX556" s="63">
        <v>0</v>
      </c>
      <c r="AY556" s="63">
        <v>0</v>
      </c>
      <c r="AZ556" s="63">
        <v>0</v>
      </c>
      <c r="BA556" s="63">
        <v>0</v>
      </c>
      <c r="BB556" s="63">
        <v>0</v>
      </c>
      <c r="BC556" s="63">
        <v>0</v>
      </c>
      <c r="BD556" s="63">
        <v>0</v>
      </c>
      <c r="BE556" s="63">
        <v>0</v>
      </c>
      <c r="BF556" s="63">
        <v>0</v>
      </c>
      <c r="BG556" s="19"/>
      <c r="BH556" s="63">
        <v>0</v>
      </c>
      <c r="BI556" s="63">
        <v>0</v>
      </c>
      <c r="BJ556" s="63">
        <v>0</v>
      </c>
      <c r="BK556" s="63">
        <v>0</v>
      </c>
      <c r="BL556" s="63">
        <v>0</v>
      </c>
      <c r="BM556" s="19">
        <v>1996409</v>
      </c>
      <c r="BN556" s="32">
        <f t="shared" si="285"/>
        <v>741.05753526354863</v>
      </c>
      <c r="BO556" s="281"/>
      <c r="BP556" s="19">
        <v>2427462</v>
      </c>
      <c r="BQ556" s="19">
        <v>135097856</v>
      </c>
      <c r="BR556" s="19">
        <v>139521712</v>
      </c>
      <c r="BS556" s="19">
        <v>1700.93994</v>
      </c>
      <c r="BT556" s="19">
        <v>2694</v>
      </c>
      <c r="BU556" s="4"/>
      <c r="BV556" s="175">
        <f t="shared" si="274"/>
        <v>-0.62467430820754344</v>
      </c>
    </row>
    <row r="557" spans="1:74" s="20" customFormat="1" ht="17.25" customHeight="1" x14ac:dyDescent="0.25">
      <c r="A557" s="48" t="s">
        <v>176</v>
      </c>
      <c r="B557" s="252"/>
      <c r="C557" s="88">
        <v>0</v>
      </c>
      <c r="D557" s="146">
        <v>2016</v>
      </c>
      <c r="E557" s="62">
        <v>68</v>
      </c>
      <c r="F557" s="63">
        <v>26959576</v>
      </c>
      <c r="G557" s="63">
        <v>82259</v>
      </c>
      <c r="H557" s="187">
        <f t="shared" si="283"/>
        <v>3.0605361390796558E-3</v>
      </c>
      <c r="I557" s="63">
        <f t="shared" si="272"/>
        <v>26877317</v>
      </c>
      <c r="J557" s="58"/>
      <c r="K557" s="63">
        <f t="shared" si="266"/>
        <v>26877317</v>
      </c>
      <c r="L557" s="63">
        <f t="shared" si="267"/>
        <v>9976.7323682256865</v>
      </c>
      <c r="M557" s="58"/>
      <c r="N557" s="58"/>
      <c r="O557" s="63">
        <v>1461103</v>
      </c>
      <c r="P557" s="29">
        <f t="shared" si="268"/>
        <v>5.4361936498349146E-2</v>
      </c>
      <c r="Q557" s="63">
        <v>13467608</v>
      </c>
      <c r="R557" s="94">
        <f t="shared" si="269"/>
        <v>0.50107709783681165</v>
      </c>
      <c r="S557" s="63">
        <f t="shared" si="275"/>
        <v>3142809</v>
      </c>
      <c r="T557" s="281">
        <f t="shared" si="273"/>
        <v>1166.5957683741649</v>
      </c>
      <c r="U557" s="281"/>
      <c r="V557" s="131">
        <f t="shared" si="270"/>
        <v>0.11693164909280193</v>
      </c>
      <c r="W557" s="29"/>
      <c r="X557" s="63">
        <v>129764</v>
      </c>
      <c r="Y557" s="63">
        <v>2346177</v>
      </c>
      <c r="Z557" s="63">
        <v>190311</v>
      </c>
      <c r="AA557" s="63">
        <v>119821</v>
      </c>
      <c r="AB557" s="63">
        <v>318022</v>
      </c>
      <c r="AC557" s="63">
        <v>11431</v>
      </c>
      <c r="AD557" s="63">
        <v>27283</v>
      </c>
      <c r="AE557" s="63">
        <v>0</v>
      </c>
      <c r="AF557" s="63">
        <v>2094381</v>
      </c>
      <c r="AG557" s="63">
        <v>1118402</v>
      </c>
      <c r="AH557" s="63">
        <v>6367051</v>
      </c>
      <c r="AI557" s="63">
        <v>92105</v>
      </c>
      <c r="AJ557" s="63">
        <v>0</v>
      </c>
      <c r="AK557" s="63">
        <v>3766102</v>
      </c>
      <c r="AL557" s="63">
        <v>20592524</v>
      </c>
      <c r="AM557" s="63">
        <v>89084</v>
      </c>
      <c r="AN557" s="63">
        <v>387534</v>
      </c>
      <c r="AO557" s="63">
        <v>706</v>
      </c>
      <c r="AP557" s="63">
        <v>0</v>
      </c>
      <c r="AQ557" s="63">
        <v>344364</v>
      </c>
      <c r="AR557" s="63">
        <v>743856</v>
      </c>
      <c r="AS557" s="63">
        <v>168685</v>
      </c>
      <c r="AT557" s="63">
        <v>0</v>
      </c>
      <c r="AU557" s="63">
        <v>577</v>
      </c>
      <c r="AV557" s="27">
        <v>0</v>
      </c>
      <c r="AW557" s="94">
        <f t="shared" si="271"/>
        <v>0</v>
      </c>
      <c r="AX557" s="63">
        <v>0</v>
      </c>
      <c r="AY557" s="63">
        <v>0</v>
      </c>
      <c r="AZ557" s="63">
        <v>0</v>
      </c>
      <c r="BA557" s="63">
        <v>0</v>
      </c>
      <c r="BB557" s="63">
        <v>0</v>
      </c>
      <c r="BC557" s="63">
        <v>0</v>
      </c>
      <c r="BD557" s="63">
        <v>0</v>
      </c>
      <c r="BE557" s="63">
        <v>0</v>
      </c>
      <c r="BF557" s="63">
        <v>0</v>
      </c>
      <c r="BG557" s="19"/>
      <c r="BH557" s="63">
        <v>0</v>
      </c>
      <c r="BI557" s="63">
        <v>0</v>
      </c>
      <c r="BJ557" s="63">
        <v>0</v>
      </c>
      <c r="BK557" s="63">
        <v>0</v>
      </c>
      <c r="BL557" s="63">
        <v>0</v>
      </c>
      <c r="BM557" s="19">
        <v>1671706</v>
      </c>
      <c r="BN557" s="32">
        <f t="shared" si="285"/>
        <v>620.52932442464737</v>
      </c>
      <c r="BO557" s="281"/>
      <c r="BP557" s="19">
        <v>2242932</v>
      </c>
      <c r="BQ557" s="19">
        <v>142573248</v>
      </c>
      <c r="BR557" s="19">
        <v>146487872</v>
      </c>
      <c r="BS557" s="19">
        <v>1697.56006</v>
      </c>
      <c r="BT557" s="19">
        <v>2694</v>
      </c>
      <c r="BU557" s="4"/>
      <c r="BV557" s="175">
        <f t="shared" si="274"/>
        <v>-0.62566882964768344</v>
      </c>
    </row>
    <row r="558" spans="1:74" s="20" customFormat="1" ht="17.25" customHeight="1" x14ac:dyDescent="0.25">
      <c r="A558" s="48" t="s">
        <v>176</v>
      </c>
      <c r="B558" s="252"/>
      <c r="C558" s="88">
        <v>0</v>
      </c>
      <c r="D558" s="146">
        <v>2017</v>
      </c>
      <c r="E558" s="62">
        <v>68</v>
      </c>
      <c r="F558" s="63">
        <v>26683242</v>
      </c>
      <c r="G558" s="63">
        <v>72271</v>
      </c>
      <c r="H558" s="187">
        <f t="shared" si="283"/>
        <v>2.7158347585287284E-3</v>
      </c>
      <c r="I558" s="63">
        <f t="shared" si="272"/>
        <v>26610971</v>
      </c>
      <c r="J558" s="58"/>
      <c r="K558" s="63">
        <f t="shared" si="266"/>
        <v>26610971</v>
      </c>
      <c r="L558" s="63">
        <f t="shared" si="267"/>
        <v>9877.865998515219</v>
      </c>
      <c r="M558" s="58"/>
      <c r="N558" s="58"/>
      <c r="O558" s="63">
        <v>1494009</v>
      </c>
      <c r="P558" s="29">
        <f t="shared" si="268"/>
        <v>5.6142596224692441E-2</v>
      </c>
      <c r="Q558" s="63">
        <v>12588796</v>
      </c>
      <c r="R558" s="94">
        <f t="shared" si="269"/>
        <v>0.47306789368941105</v>
      </c>
      <c r="S558" s="63">
        <f t="shared" si="275"/>
        <v>3655491</v>
      </c>
      <c r="T558" s="281">
        <f t="shared" si="273"/>
        <v>1356.9008908685969</v>
      </c>
      <c r="U558" s="281"/>
      <c r="V558" s="131">
        <f t="shared" si="270"/>
        <v>0.13736781720591856</v>
      </c>
      <c r="W558" s="29"/>
      <c r="X558" s="63">
        <v>114136</v>
      </c>
      <c r="Y558" s="63">
        <v>2862097</v>
      </c>
      <c r="Z558" s="63">
        <v>187091</v>
      </c>
      <c r="AA558" s="63">
        <v>95117</v>
      </c>
      <c r="AB558" s="63">
        <v>359818</v>
      </c>
      <c r="AC558" s="63">
        <v>10422</v>
      </c>
      <c r="AD558" s="63">
        <v>26810</v>
      </c>
      <c r="AE558" s="63">
        <v>0</v>
      </c>
      <c r="AF558" s="63">
        <v>2075911</v>
      </c>
      <c r="AG558" s="63">
        <v>776463</v>
      </c>
      <c r="AH558" s="63">
        <v>6549511</v>
      </c>
      <c r="AI558" s="63">
        <v>241413</v>
      </c>
      <c r="AJ558" s="63">
        <v>31260</v>
      </c>
      <c r="AK558" s="63">
        <v>3713719</v>
      </c>
      <c r="AL558" s="63">
        <v>20133732</v>
      </c>
      <c r="AM558" s="63">
        <v>108712</v>
      </c>
      <c r="AN558" s="63">
        <v>458690</v>
      </c>
      <c r="AO558" s="63">
        <v>162</v>
      </c>
      <c r="AP558" s="63">
        <v>0</v>
      </c>
      <c r="AQ558" s="63">
        <v>215993</v>
      </c>
      <c r="AR558" s="63">
        <v>1084665</v>
      </c>
      <c r="AS558" s="63">
        <v>165687</v>
      </c>
      <c r="AT558" s="63">
        <v>0</v>
      </c>
      <c r="AU558" s="63">
        <v>0</v>
      </c>
      <c r="AV558" s="27">
        <v>0</v>
      </c>
      <c r="AW558" s="94">
        <f t="shared" si="271"/>
        <v>0</v>
      </c>
      <c r="AX558" s="63">
        <v>0</v>
      </c>
      <c r="AY558" s="63">
        <v>0</v>
      </c>
      <c r="AZ558" s="63">
        <v>0</v>
      </c>
      <c r="BA558" s="63">
        <v>0</v>
      </c>
      <c r="BB558" s="63">
        <v>0</v>
      </c>
      <c r="BC558" s="63">
        <v>0</v>
      </c>
      <c r="BD558" s="63">
        <v>0</v>
      </c>
      <c r="BE558" s="63">
        <v>0</v>
      </c>
      <c r="BF558" s="63">
        <v>0</v>
      </c>
      <c r="BG558" s="63">
        <v>0</v>
      </c>
      <c r="BH558" s="63">
        <v>0</v>
      </c>
      <c r="BI558" s="63">
        <v>0</v>
      </c>
      <c r="BJ558" s="63">
        <v>0</v>
      </c>
      <c r="BK558" s="63">
        <v>0</v>
      </c>
      <c r="BL558" s="63">
        <v>0</v>
      </c>
      <c r="BM558" s="19">
        <v>1221826</v>
      </c>
      <c r="BN558" s="32">
        <f t="shared" si="285"/>
        <v>453.53600593912398</v>
      </c>
      <c r="BO558" s="281"/>
      <c r="BP558" s="19">
        <v>3247091</v>
      </c>
      <c r="BQ558" s="19">
        <v>154893600</v>
      </c>
      <c r="BR558" s="19">
        <v>159362512</v>
      </c>
      <c r="BS558" s="19">
        <v>1699.9499499999999</v>
      </c>
      <c r="BT558" s="19">
        <v>2694</v>
      </c>
      <c r="BU558" s="4"/>
      <c r="BV558" s="175">
        <f t="shared" si="274"/>
        <v>-0.62496540555558577</v>
      </c>
    </row>
    <row r="559" spans="1:74" s="20" customFormat="1" ht="17.25" customHeight="1" x14ac:dyDescent="0.25">
      <c r="A559" s="48" t="s">
        <v>176</v>
      </c>
      <c r="B559" s="252"/>
      <c r="C559" s="88">
        <v>0</v>
      </c>
      <c r="D559" s="146">
        <v>2018</v>
      </c>
      <c r="E559" s="62">
        <v>68</v>
      </c>
      <c r="F559" s="63">
        <v>25612092</v>
      </c>
      <c r="G559" s="63">
        <v>63875</v>
      </c>
      <c r="H559" s="187">
        <f t="shared" si="283"/>
        <v>2.5001744740151535E-3</v>
      </c>
      <c r="I559" s="63">
        <f t="shared" si="272"/>
        <v>25548217</v>
      </c>
      <c r="J559" s="58"/>
      <c r="K559" s="63">
        <f t="shared" si="266"/>
        <v>25548217</v>
      </c>
      <c r="L559" s="63">
        <f t="shared" si="267"/>
        <v>9095.1288714845141</v>
      </c>
      <c r="M559" s="58"/>
      <c r="N559" s="58"/>
      <c r="O559" s="63">
        <v>1147091</v>
      </c>
      <c r="P559" s="29">
        <f t="shared" si="268"/>
        <v>4.4899062819139197E-2</v>
      </c>
      <c r="Q559" s="63">
        <v>12843147</v>
      </c>
      <c r="R559" s="94">
        <f t="shared" si="269"/>
        <v>0.50270228251153493</v>
      </c>
      <c r="S559" s="63">
        <f t="shared" si="275"/>
        <v>3686007</v>
      </c>
      <c r="T559" s="281">
        <f t="shared" si="273"/>
        <v>1312.2132431470275</v>
      </c>
      <c r="U559" s="281"/>
      <c r="V559" s="131">
        <f t="shared" si="270"/>
        <v>0.14427648708322777</v>
      </c>
      <c r="W559" s="29"/>
      <c r="X559" s="63">
        <v>123023</v>
      </c>
      <c r="Y559" s="63">
        <v>2896531</v>
      </c>
      <c r="Z559" s="63">
        <v>158535</v>
      </c>
      <c r="AA559" s="63">
        <v>104037</v>
      </c>
      <c r="AB559" s="63">
        <v>369193</v>
      </c>
      <c r="AC559" s="63">
        <v>13680</v>
      </c>
      <c r="AD559" s="63">
        <v>21008</v>
      </c>
      <c r="AE559" s="63">
        <v>0</v>
      </c>
      <c r="AF559" s="63">
        <v>1892294</v>
      </c>
      <c r="AG559" s="63">
        <v>1027773</v>
      </c>
      <c r="AH559" s="63">
        <v>5689667</v>
      </c>
      <c r="AI559" s="63">
        <v>191493</v>
      </c>
      <c r="AJ559" s="63">
        <v>28441</v>
      </c>
      <c r="AK559" s="63">
        <v>3196119</v>
      </c>
      <c r="AL559" s="63">
        <v>19922426</v>
      </c>
      <c r="AM559" s="63">
        <v>32698</v>
      </c>
      <c r="AN559" s="63">
        <v>320207</v>
      </c>
      <c r="AO559" s="63">
        <v>0</v>
      </c>
      <c r="AP559" s="63">
        <v>0</v>
      </c>
      <c r="AQ559" s="63">
        <v>261571</v>
      </c>
      <c r="AR559" s="63">
        <v>759882</v>
      </c>
      <c r="AS559" s="63">
        <v>160556</v>
      </c>
      <c r="AT559" s="63">
        <v>0</v>
      </c>
      <c r="AU559" s="63">
        <v>939</v>
      </c>
      <c r="AV559" s="27">
        <v>0</v>
      </c>
      <c r="AW559" s="94">
        <f t="shared" si="271"/>
        <v>0</v>
      </c>
      <c r="AX559" s="63">
        <v>0</v>
      </c>
      <c r="AY559" s="63">
        <v>0</v>
      </c>
      <c r="AZ559" s="63">
        <v>0</v>
      </c>
      <c r="BA559" s="63">
        <v>0</v>
      </c>
      <c r="BB559" s="63">
        <v>0</v>
      </c>
      <c r="BC559" s="63">
        <v>0</v>
      </c>
      <c r="BD559" s="63">
        <v>0</v>
      </c>
      <c r="BE559" s="63">
        <v>0</v>
      </c>
      <c r="BF559" s="63">
        <v>0</v>
      </c>
      <c r="BG559" s="63">
        <v>0</v>
      </c>
      <c r="BH559" s="63">
        <v>0</v>
      </c>
      <c r="BI559" s="63">
        <v>0</v>
      </c>
      <c r="BJ559" s="63">
        <v>0</v>
      </c>
      <c r="BK559" s="63">
        <v>0</v>
      </c>
      <c r="BL559" s="63">
        <v>0</v>
      </c>
      <c r="BM559" s="19">
        <v>1341411</v>
      </c>
      <c r="BN559" s="32">
        <f t="shared" si="285"/>
        <v>477.54040583837667</v>
      </c>
      <c r="BO559" s="281"/>
      <c r="BP559" s="19">
        <v>2007101</v>
      </c>
      <c r="BQ559" s="19">
        <v>177488592</v>
      </c>
      <c r="BR559" s="19">
        <v>180837104</v>
      </c>
      <c r="BS559" s="19">
        <v>1699.9499499999999</v>
      </c>
      <c r="BT559" s="19">
        <v>2809</v>
      </c>
      <c r="BU559" s="4"/>
      <c r="BV559" s="175">
        <f t="shared" si="274"/>
        <v>-0.60406467048861856</v>
      </c>
    </row>
    <row r="560" spans="1:74" s="23" customFormat="1" ht="17.25" customHeight="1" thickBot="1" x14ac:dyDescent="0.3">
      <c r="A560" s="16" t="s">
        <v>176</v>
      </c>
      <c r="B560" s="253"/>
      <c r="C560" s="16">
        <v>0</v>
      </c>
      <c r="D560" s="148">
        <v>2019</v>
      </c>
      <c r="E560" s="65">
        <v>68</v>
      </c>
      <c r="F560" s="66">
        <v>24722608</v>
      </c>
      <c r="G560" s="66">
        <v>12129450</v>
      </c>
      <c r="H560" s="193">
        <f t="shared" si="283"/>
        <v>0.9631777827293202</v>
      </c>
      <c r="I560" s="66">
        <f t="shared" si="272"/>
        <v>12593158</v>
      </c>
      <c r="J560" s="149">
        <f t="shared" ref="J560" si="286">LN(I560/I536)/(2019-1995)</f>
        <v>3.4824477707721603E-2</v>
      </c>
      <c r="K560" s="78">
        <f t="shared" si="266"/>
        <v>12593158</v>
      </c>
      <c r="L560" s="201">
        <f t="shared" si="267"/>
        <v>4483.1463154147386</v>
      </c>
      <c r="M560" s="149">
        <f t="shared" ref="M560" si="287">LN(L560/L536)/(2019-1995)</f>
        <v>1.1321323508637298E-2</v>
      </c>
      <c r="N560" s="184">
        <f t="shared" ref="N560" si="288">AVERAGE(L558:L560)</f>
        <v>7818.7137284714909</v>
      </c>
      <c r="O560" s="66">
        <v>289123</v>
      </c>
      <c r="P560" s="30">
        <f t="shared" si="268"/>
        <v>2.2958736799776513E-2</v>
      </c>
      <c r="Q560" s="66">
        <v>60754</v>
      </c>
      <c r="R560" s="95">
        <f t="shared" si="269"/>
        <v>4.8243657389194991E-3</v>
      </c>
      <c r="S560" s="106">
        <f t="shared" si="275"/>
        <v>-5622</v>
      </c>
      <c r="T560" s="285">
        <f t="shared" si="273"/>
        <v>-2.0014239943040226</v>
      </c>
      <c r="U560" s="285">
        <f t="shared" ref="U560" si="289">AVERAGE(T558:T560)</f>
        <v>889.03757000710686</v>
      </c>
      <c r="V560" s="131">
        <f t="shared" si="270"/>
        <v>-4.4643289633942496E-4</v>
      </c>
      <c r="W560" s="52"/>
      <c r="X560" s="66">
        <v>-8341</v>
      </c>
      <c r="Y560" s="66">
        <v>2719</v>
      </c>
      <c r="Z560" s="66">
        <v>0</v>
      </c>
      <c r="AA560" s="66">
        <v>0</v>
      </c>
      <c r="AB560" s="66">
        <v>0</v>
      </c>
      <c r="AC560" s="66">
        <v>0</v>
      </c>
      <c r="AD560" s="66">
        <v>0</v>
      </c>
      <c r="AE560" s="66">
        <v>0</v>
      </c>
      <c r="AF560" s="66">
        <v>6499280</v>
      </c>
      <c r="AG560" s="66">
        <v>683858</v>
      </c>
      <c r="AH560" s="66">
        <v>4315363</v>
      </c>
      <c r="AI560" s="66">
        <v>0</v>
      </c>
      <c r="AJ560" s="66">
        <v>38222</v>
      </c>
      <c r="AK560" s="66">
        <v>3232607</v>
      </c>
      <c r="AL560" s="66">
        <v>20407244</v>
      </c>
      <c r="AM560" s="66">
        <v>0</v>
      </c>
      <c r="AN560" s="66">
        <v>0</v>
      </c>
      <c r="AO560" s="66">
        <v>0</v>
      </c>
      <c r="AP560" s="66">
        <v>0</v>
      </c>
      <c r="AQ560" s="66">
        <v>1396038</v>
      </c>
      <c r="AR560" s="66">
        <v>282815</v>
      </c>
      <c r="AS560" s="66">
        <v>116083</v>
      </c>
      <c r="AT560" s="66">
        <v>0</v>
      </c>
      <c r="AU560" s="66">
        <v>0</v>
      </c>
      <c r="AV560" s="28">
        <v>0</v>
      </c>
      <c r="AW560" s="95">
        <f t="shared" si="271"/>
        <v>0</v>
      </c>
      <c r="AX560" s="66">
        <v>0</v>
      </c>
      <c r="AY560" s="66">
        <v>0</v>
      </c>
      <c r="AZ560" s="66">
        <v>0</v>
      </c>
      <c r="BA560" s="66">
        <v>0</v>
      </c>
      <c r="BB560" s="66">
        <v>0</v>
      </c>
      <c r="BC560" s="66">
        <v>0</v>
      </c>
      <c r="BD560" s="66">
        <v>0</v>
      </c>
      <c r="BE560" s="66">
        <v>0</v>
      </c>
      <c r="BF560" s="66">
        <v>0</v>
      </c>
      <c r="BG560" s="66">
        <v>0</v>
      </c>
      <c r="BH560" s="66">
        <v>0</v>
      </c>
      <c r="BI560" s="66">
        <v>0</v>
      </c>
      <c r="BJ560" s="66">
        <v>0</v>
      </c>
      <c r="BK560" s="66">
        <v>0</v>
      </c>
      <c r="BL560" s="66">
        <v>0</v>
      </c>
      <c r="BM560" s="22">
        <v>192005</v>
      </c>
      <c r="BN560" s="32">
        <f t="shared" si="285"/>
        <v>68.353506585973662</v>
      </c>
      <c r="BO560" s="285">
        <f t="shared" ref="BO560" si="290">AVERAGE(BN558:BN560)</f>
        <v>333.1433061211581</v>
      </c>
      <c r="BP560" s="22">
        <v>-20612</v>
      </c>
      <c r="BQ560" s="22">
        <v>171062832</v>
      </c>
      <c r="BR560" s="22">
        <v>171234224</v>
      </c>
      <c r="BS560" s="22">
        <v>1702.2299800000001</v>
      </c>
      <c r="BT560" s="22">
        <v>2809</v>
      </c>
      <c r="BU560" s="275">
        <f t="shared" ref="BU560" si="291">AVERAGE(BT558:BT560)</f>
        <v>2770.6666666666665</v>
      </c>
      <c r="BV560" s="175">
        <f t="shared" si="274"/>
        <v>-0.60339450301122144</v>
      </c>
    </row>
    <row r="561" spans="1:74" s="20" customFormat="1" ht="16.5" thickTop="1" x14ac:dyDescent="0.25">
      <c r="A561" s="88" t="s">
        <v>177</v>
      </c>
      <c r="B561" s="251"/>
      <c r="C561" s="88">
        <v>0</v>
      </c>
      <c r="D561" s="195">
        <v>1995</v>
      </c>
      <c r="E561" s="89">
        <v>73</v>
      </c>
      <c r="F561" s="90">
        <v>7597374</v>
      </c>
      <c r="G561" s="90">
        <v>480884</v>
      </c>
      <c r="H561" s="187">
        <f t="shared" si="283"/>
        <v>6.7573199709407311E-2</v>
      </c>
      <c r="I561" s="90">
        <f t="shared" si="272"/>
        <v>7116490</v>
      </c>
      <c r="J561" s="90"/>
      <c r="K561" s="63">
        <f t="shared" si="266"/>
        <v>7116490</v>
      </c>
      <c r="L561" s="63">
        <f t="shared" si="267"/>
        <v>3240.66029143898</v>
      </c>
      <c r="M561" s="90"/>
      <c r="N561" s="90"/>
      <c r="O561" s="90">
        <v>85070</v>
      </c>
      <c r="P561" s="41">
        <f t="shared" si="268"/>
        <v>1.1953926725113083E-2</v>
      </c>
      <c r="Q561" s="90">
        <v>1279848</v>
      </c>
      <c r="R561" s="91">
        <f t="shared" si="269"/>
        <v>0.17984259094019664</v>
      </c>
      <c r="S561" s="73">
        <f t="shared" ref="S561:S571" si="292">F561-G561-O561-Q561-AF561-AG561-AI561-AJ561-AK561-SUM(AM561:AU561)</f>
        <v>1191327</v>
      </c>
      <c r="T561" s="281">
        <f t="shared" si="273"/>
        <v>542.49863387978144</v>
      </c>
      <c r="U561" s="281"/>
      <c r="V561" s="39">
        <f t="shared" si="270"/>
        <v>0.16740373414421997</v>
      </c>
      <c r="W561" s="125"/>
      <c r="X561" s="90">
        <v>0</v>
      </c>
      <c r="Y561" s="90">
        <v>0</v>
      </c>
      <c r="Z561" s="90">
        <v>0</v>
      </c>
      <c r="AA561" s="90">
        <v>0</v>
      </c>
      <c r="AB561" s="90">
        <v>0</v>
      </c>
      <c r="AC561" s="90">
        <v>0</v>
      </c>
      <c r="AD561" s="90">
        <v>0</v>
      </c>
      <c r="AE561" s="90">
        <v>0</v>
      </c>
      <c r="AF561" s="90">
        <v>1126812</v>
      </c>
      <c r="AG561" s="90">
        <v>151301</v>
      </c>
      <c r="AH561" s="90">
        <v>3036891</v>
      </c>
      <c r="AI561" s="90">
        <v>6185</v>
      </c>
      <c r="AJ561" s="90">
        <v>198577</v>
      </c>
      <c r="AK561" s="90">
        <v>1440796</v>
      </c>
      <c r="AL561" s="90">
        <v>4560483</v>
      </c>
      <c r="AM561" s="90">
        <v>0</v>
      </c>
      <c r="AN561" s="90">
        <v>0</v>
      </c>
      <c r="AO561" s="90">
        <v>0</v>
      </c>
      <c r="AP561" s="90">
        <v>0</v>
      </c>
      <c r="AQ561" s="90">
        <v>197965</v>
      </c>
      <c r="AR561" s="90">
        <v>1414748</v>
      </c>
      <c r="AS561" s="90">
        <v>23861</v>
      </c>
      <c r="AT561" s="90">
        <v>0</v>
      </c>
      <c r="AU561" s="90">
        <v>0</v>
      </c>
      <c r="AV561" s="92">
        <v>0</v>
      </c>
      <c r="AW561" s="91">
        <f t="shared" si="271"/>
        <v>0</v>
      </c>
      <c r="AX561" s="90">
        <v>0</v>
      </c>
      <c r="AY561" s="90">
        <v>0</v>
      </c>
      <c r="AZ561" s="90">
        <v>0</v>
      </c>
      <c r="BA561" s="90">
        <v>0</v>
      </c>
      <c r="BB561" s="90">
        <v>0</v>
      </c>
      <c r="BC561" s="90">
        <v>0</v>
      </c>
      <c r="BD561" s="90">
        <v>0</v>
      </c>
      <c r="BE561" s="90">
        <v>0</v>
      </c>
      <c r="BF561" s="90">
        <v>0</v>
      </c>
      <c r="BG561" s="90">
        <v>0</v>
      </c>
      <c r="BH561" s="90">
        <v>0</v>
      </c>
      <c r="BI561" s="90">
        <v>0</v>
      </c>
      <c r="BJ561" s="90">
        <v>0</v>
      </c>
      <c r="BK561" s="90">
        <v>0</v>
      </c>
      <c r="BL561" s="90">
        <v>0</v>
      </c>
      <c r="BM561" s="19">
        <v>539111</v>
      </c>
      <c r="BN561" s="32">
        <f t="shared" si="285"/>
        <v>245.49681238615665</v>
      </c>
      <c r="BO561" s="281"/>
      <c r="BP561" s="19">
        <v>7992402</v>
      </c>
      <c r="BQ561" s="19">
        <v>54586288</v>
      </c>
      <c r="BR561" s="19">
        <v>63117800</v>
      </c>
      <c r="BS561" s="19">
        <v>4642.3999000000003</v>
      </c>
      <c r="BT561" s="19">
        <v>2196</v>
      </c>
      <c r="BU561" s="4"/>
      <c r="BV561" s="175">
        <f t="shared" si="274"/>
        <v>-0.22484386127534026</v>
      </c>
    </row>
    <row r="562" spans="1:74" s="20" customFormat="1" x14ac:dyDescent="0.25">
      <c r="A562" s="48" t="s">
        <v>177</v>
      </c>
      <c r="B562" s="252"/>
      <c r="C562" s="88">
        <v>0</v>
      </c>
      <c r="D562" s="144">
        <v>1996</v>
      </c>
      <c r="E562" s="57">
        <v>73</v>
      </c>
      <c r="F562" s="58">
        <v>12162296</v>
      </c>
      <c r="G562" s="58">
        <v>2113060</v>
      </c>
      <c r="H562" s="187">
        <f t="shared" si="283"/>
        <v>0.2102707111266966</v>
      </c>
      <c r="I562" s="58">
        <f t="shared" si="272"/>
        <v>10049236</v>
      </c>
      <c r="J562" s="58"/>
      <c r="K562" s="63">
        <f t="shared" si="266"/>
        <v>10049236</v>
      </c>
      <c r="L562" s="63">
        <f t="shared" si="267"/>
        <v>4576.1548269581053</v>
      </c>
      <c r="M562" s="58"/>
      <c r="N562" s="58"/>
      <c r="O562" s="58">
        <v>76934</v>
      </c>
      <c r="P562" s="31">
        <f t="shared" si="268"/>
        <v>7.6557063641454932E-3</v>
      </c>
      <c r="Q562" s="58">
        <v>1439021</v>
      </c>
      <c r="R562" s="93">
        <f t="shared" si="269"/>
        <v>0.14319705498009999</v>
      </c>
      <c r="S562" s="73">
        <f t="shared" si="292"/>
        <v>1637006</v>
      </c>
      <c r="T562" s="281">
        <f t="shared" si="273"/>
        <v>745.44899817850637</v>
      </c>
      <c r="U562" s="281"/>
      <c r="V562" s="39">
        <f t="shared" si="270"/>
        <v>0.16289855268599523</v>
      </c>
      <c r="W562" s="54"/>
      <c r="X562" s="58">
        <v>0</v>
      </c>
      <c r="Y562" s="58">
        <v>0</v>
      </c>
      <c r="Z562" s="58">
        <v>0</v>
      </c>
      <c r="AA562" s="58">
        <v>0</v>
      </c>
      <c r="AB562" s="58">
        <v>0</v>
      </c>
      <c r="AC562" s="58">
        <v>0</v>
      </c>
      <c r="AD562" s="58">
        <v>0</v>
      </c>
      <c r="AE562" s="58">
        <v>0</v>
      </c>
      <c r="AF562" s="58">
        <v>1692004</v>
      </c>
      <c r="AG562" s="58">
        <v>1445</v>
      </c>
      <c r="AH562" s="58">
        <v>4691902</v>
      </c>
      <c r="AI562" s="58">
        <v>11504</v>
      </c>
      <c r="AJ562" s="58">
        <v>283812</v>
      </c>
      <c r="AK562" s="58">
        <v>3119205</v>
      </c>
      <c r="AL562" s="58">
        <v>7470394</v>
      </c>
      <c r="AM562" s="58">
        <v>0</v>
      </c>
      <c r="AN562" s="58">
        <v>0</v>
      </c>
      <c r="AO562" s="58">
        <v>0</v>
      </c>
      <c r="AP562" s="58">
        <v>0</v>
      </c>
      <c r="AQ562" s="58">
        <v>228557</v>
      </c>
      <c r="AR562" s="58">
        <v>1528542</v>
      </c>
      <c r="AS562" s="58">
        <v>31206</v>
      </c>
      <c r="AT562" s="58">
        <v>0</v>
      </c>
      <c r="AU562" s="58">
        <v>0</v>
      </c>
      <c r="AV562" s="61">
        <v>0</v>
      </c>
      <c r="AW562" s="93">
        <f t="shared" si="271"/>
        <v>0</v>
      </c>
      <c r="AX562" s="58">
        <v>0</v>
      </c>
      <c r="AY562" s="58">
        <v>0</v>
      </c>
      <c r="AZ562" s="58">
        <v>0</v>
      </c>
      <c r="BA562" s="58">
        <v>0</v>
      </c>
      <c r="BB562" s="58">
        <v>0</v>
      </c>
      <c r="BC562" s="58">
        <v>0</v>
      </c>
      <c r="BD562" s="58">
        <v>0</v>
      </c>
      <c r="BE562" s="58">
        <v>0</v>
      </c>
      <c r="BF562" s="58">
        <v>0</v>
      </c>
      <c r="BG562" s="58">
        <v>0</v>
      </c>
      <c r="BH562" s="58">
        <v>0</v>
      </c>
      <c r="BI562" s="58">
        <v>0</v>
      </c>
      <c r="BJ562" s="58">
        <v>0</v>
      </c>
      <c r="BK562" s="58">
        <v>0</v>
      </c>
      <c r="BL562" s="58">
        <v>0</v>
      </c>
      <c r="BM562" s="19">
        <v>1259601</v>
      </c>
      <c r="BN562" s="32">
        <f t="shared" si="285"/>
        <v>573.58879781420762</v>
      </c>
      <c r="BO562" s="281"/>
      <c r="BP562" s="19">
        <v>-4273189</v>
      </c>
      <c r="BQ562" s="19">
        <v>69038000</v>
      </c>
      <c r="BR562" s="19">
        <v>66024408</v>
      </c>
      <c r="BS562" s="19">
        <v>4642.6098599999996</v>
      </c>
      <c r="BT562" s="19">
        <v>2196</v>
      </c>
      <c r="BU562" s="4"/>
      <c r="BV562" s="175">
        <f t="shared" si="274"/>
        <v>-0.22482124848273566</v>
      </c>
    </row>
    <row r="563" spans="1:74" s="20" customFormat="1" x14ac:dyDescent="0.25">
      <c r="A563" s="48" t="s">
        <v>177</v>
      </c>
      <c r="B563" s="252"/>
      <c r="C563" s="88">
        <v>0</v>
      </c>
      <c r="D563" s="144">
        <v>1997</v>
      </c>
      <c r="E563" s="57">
        <v>73</v>
      </c>
      <c r="F563" s="58">
        <v>14725774</v>
      </c>
      <c r="G563" s="58">
        <v>4198432</v>
      </c>
      <c r="H563" s="187">
        <f t="shared" si="283"/>
        <v>0.39881215980254087</v>
      </c>
      <c r="I563" s="58">
        <f t="shared" si="272"/>
        <v>10527342</v>
      </c>
      <c r="J563" s="58"/>
      <c r="K563" s="63">
        <f t="shared" si="266"/>
        <v>10527342</v>
      </c>
      <c r="L563" s="63">
        <f t="shared" si="267"/>
        <v>4793.8715846994537</v>
      </c>
      <c r="M563" s="58"/>
      <c r="N563" s="58"/>
      <c r="O563" s="58">
        <v>77610</v>
      </c>
      <c r="P563" s="31">
        <f t="shared" si="268"/>
        <v>7.3722312811723987E-3</v>
      </c>
      <c r="Q563" s="58">
        <v>1400464</v>
      </c>
      <c r="R563" s="93">
        <f t="shared" si="269"/>
        <v>0.13303111079700841</v>
      </c>
      <c r="S563" s="73">
        <f t="shared" si="292"/>
        <v>1606640</v>
      </c>
      <c r="T563" s="281">
        <f t="shared" si="273"/>
        <v>731.62112932604737</v>
      </c>
      <c r="U563" s="281"/>
      <c r="V563" s="39">
        <f t="shared" si="270"/>
        <v>0.15261592147381553</v>
      </c>
      <c r="W563" s="54"/>
      <c r="X563" s="58">
        <v>0</v>
      </c>
      <c r="Y563" s="58">
        <v>0</v>
      </c>
      <c r="Z563" s="58">
        <v>0</v>
      </c>
      <c r="AA563" s="58">
        <v>0</v>
      </c>
      <c r="AB563" s="58">
        <v>0</v>
      </c>
      <c r="AC563" s="58">
        <v>0</v>
      </c>
      <c r="AD563" s="58">
        <v>0</v>
      </c>
      <c r="AE563" s="58">
        <v>0</v>
      </c>
      <c r="AF563" s="58">
        <v>2088481</v>
      </c>
      <c r="AG563" s="58">
        <v>3146</v>
      </c>
      <c r="AH563" s="58">
        <v>4860124</v>
      </c>
      <c r="AI563" s="58">
        <v>3909</v>
      </c>
      <c r="AJ563" s="58">
        <v>388174</v>
      </c>
      <c r="AK563" s="58">
        <v>2795881</v>
      </c>
      <c r="AL563" s="58">
        <v>9865650</v>
      </c>
      <c r="AM563" s="58">
        <v>0</v>
      </c>
      <c r="AN563" s="58">
        <v>0</v>
      </c>
      <c r="AO563" s="58">
        <v>0</v>
      </c>
      <c r="AP563" s="58">
        <v>0</v>
      </c>
      <c r="AQ563" s="58">
        <v>105849</v>
      </c>
      <c r="AR563" s="58">
        <v>2025394</v>
      </c>
      <c r="AS563" s="58">
        <v>31794</v>
      </c>
      <c r="AT563" s="58">
        <v>0</v>
      </c>
      <c r="AU563" s="58">
        <v>0</v>
      </c>
      <c r="AV563" s="61">
        <v>0</v>
      </c>
      <c r="AW563" s="93">
        <f t="shared" si="271"/>
        <v>0</v>
      </c>
      <c r="AX563" s="58">
        <v>0</v>
      </c>
      <c r="AY563" s="58">
        <v>0</v>
      </c>
      <c r="AZ563" s="58">
        <v>0</v>
      </c>
      <c r="BA563" s="58">
        <v>0</v>
      </c>
      <c r="BB563" s="58">
        <v>0</v>
      </c>
      <c r="BC563" s="58">
        <v>0</v>
      </c>
      <c r="BD563" s="58">
        <v>0</v>
      </c>
      <c r="BE563" s="58">
        <v>0</v>
      </c>
      <c r="BF563" s="58">
        <v>0</v>
      </c>
      <c r="BG563" s="58">
        <v>0</v>
      </c>
      <c r="BH563" s="58">
        <v>0</v>
      </c>
      <c r="BI563" s="58">
        <v>0</v>
      </c>
      <c r="BJ563" s="58">
        <v>0</v>
      </c>
      <c r="BK563" s="58">
        <v>0</v>
      </c>
      <c r="BL563" s="58">
        <v>0</v>
      </c>
      <c r="BM563" s="19">
        <v>1954216</v>
      </c>
      <c r="BN563" s="32">
        <f t="shared" si="285"/>
        <v>889.89799635701274</v>
      </c>
      <c r="BO563" s="281"/>
      <c r="BP563" s="19">
        <v>-3363944</v>
      </c>
      <c r="BQ563" s="19">
        <v>219200096</v>
      </c>
      <c r="BR563" s="19">
        <v>217790368</v>
      </c>
      <c r="BS563" s="19">
        <v>4643.7099600000001</v>
      </c>
      <c r="BT563" s="19">
        <v>2196</v>
      </c>
      <c r="BU563" s="4"/>
      <c r="BV563" s="175">
        <f t="shared" si="274"/>
        <v>-0.22470278389972856</v>
      </c>
    </row>
    <row r="564" spans="1:74" s="20" customFormat="1" x14ac:dyDescent="0.25">
      <c r="A564" s="48" t="s">
        <v>177</v>
      </c>
      <c r="B564" s="252"/>
      <c r="C564" s="88">
        <v>0</v>
      </c>
      <c r="D564" s="144">
        <v>1998</v>
      </c>
      <c r="E564" s="57">
        <v>73</v>
      </c>
      <c r="F564" s="58">
        <v>16101438</v>
      </c>
      <c r="G564" s="58">
        <v>5868002</v>
      </c>
      <c r="H564" s="187">
        <f t="shared" si="283"/>
        <v>0.57341463805509707</v>
      </c>
      <c r="I564" s="58">
        <f t="shared" si="272"/>
        <v>10233436</v>
      </c>
      <c r="J564" s="58"/>
      <c r="K564" s="63">
        <f t="shared" si="266"/>
        <v>10233436</v>
      </c>
      <c r="L564" s="63">
        <f t="shared" si="267"/>
        <v>4653.6771259663483</v>
      </c>
      <c r="M564" s="58"/>
      <c r="N564" s="58"/>
      <c r="O564" s="58">
        <v>786524</v>
      </c>
      <c r="P564" s="31">
        <f t="shared" si="268"/>
        <v>7.6858251715259659E-2</v>
      </c>
      <c r="Q564" s="58">
        <v>1152041</v>
      </c>
      <c r="R564" s="93">
        <f t="shared" si="269"/>
        <v>0.11257616698829211</v>
      </c>
      <c r="S564" s="73">
        <f t="shared" si="292"/>
        <v>1671687</v>
      </c>
      <c r="T564" s="281">
        <f t="shared" si="273"/>
        <v>760.20327421555248</v>
      </c>
      <c r="U564" s="281"/>
      <c r="V564" s="39">
        <f t="shared" si="270"/>
        <v>0.16335539695562665</v>
      </c>
      <c r="W564" s="54"/>
      <c r="X564" s="58">
        <v>0</v>
      </c>
      <c r="Y564" s="58">
        <v>0</v>
      </c>
      <c r="Z564" s="58">
        <v>0</v>
      </c>
      <c r="AA564" s="58">
        <v>0</v>
      </c>
      <c r="AB564" s="58">
        <v>0</v>
      </c>
      <c r="AC564" s="58">
        <v>0</v>
      </c>
      <c r="AD564" s="58">
        <v>0</v>
      </c>
      <c r="AE564" s="58">
        <v>0</v>
      </c>
      <c r="AF564" s="58">
        <v>2163131</v>
      </c>
      <c r="AG564" s="58">
        <v>257101</v>
      </c>
      <c r="AH564" s="58">
        <v>3908502</v>
      </c>
      <c r="AI564" s="58">
        <v>4438</v>
      </c>
      <c r="AJ564" s="58">
        <v>374761</v>
      </c>
      <c r="AK564" s="58">
        <v>1801094</v>
      </c>
      <c r="AL564" s="58">
        <v>12192936</v>
      </c>
      <c r="AM564" s="58">
        <v>0</v>
      </c>
      <c r="AN564" s="58">
        <v>0</v>
      </c>
      <c r="AO564" s="58">
        <v>0</v>
      </c>
      <c r="AP564" s="58">
        <v>0</v>
      </c>
      <c r="AQ564" s="58">
        <v>176790</v>
      </c>
      <c r="AR564" s="58">
        <v>1828270</v>
      </c>
      <c r="AS564" s="58">
        <v>17599</v>
      </c>
      <c r="AT564" s="58">
        <v>0</v>
      </c>
      <c r="AU564" s="58">
        <v>0</v>
      </c>
      <c r="AV564" s="61">
        <v>0</v>
      </c>
      <c r="AW564" s="93">
        <f t="shared" si="271"/>
        <v>0</v>
      </c>
      <c r="AX564" s="58">
        <v>0</v>
      </c>
      <c r="AY564" s="58">
        <v>0</v>
      </c>
      <c r="AZ564" s="58">
        <v>0</v>
      </c>
      <c r="BA564" s="58">
        <v>0</v>
      </c>
      <c r="BB564" s="58">
        <v>0</v>
      </c>
      <c r="BC564" s="58">
        <v>0</v>
      </c>
      <c r="BD564" s="58">
        <v>0</v>
      </c>
      <c r="BE564" s="58">
        <v>0</v>
      </c>
      <c r="BF564" s="58">
        <v>0</v>
      </c>
      <c r="BG564" s="58">
        <v>0</v>
      </c>
      <c r="BH564" s="58">
        <v>0</v>
      </c>
      <c r="BI564" s="58">
        <v>0</v>
      </c>
      <c r="BJ564" s="58">
        <v>0</v>
      </c>
      <c r="BK564" s="58">
        <v>0</v>
      </c>
      <c r="BL564" s="58">
        <v>0</v>
      </c>
      <c r="BM564" s="19">
        <v>1359151</v>
      </c>
      <c r="BN564" s="32">
        <f t="shared" si="285"/>
        <v>618.07685311505224</v>
      </c>
      <c r="BO564" s="281"/>
      <c r="BP564" s="19">
        <v>25259468</v>
      </c>
      <c r="BQ564" s="19">
        <v>185270992</v>
      </c>
      <c r="BR564" s="19">
        <v>211889616</v>
      </c>
      <c r="BS564" s="19">
        <v>4644.4799800000001</v>
      </c>
      <c r="BT564" s="19">
        <v>2199</v>
      </c>
      <c r="BU564" s="4"/>
      <c r="BV564" s="175">
        <f t="shared" si="274"/>
        <v>-0.22393728680881309</v>
      </c>
    </row>
    <row r="565" spans="1:74" s="20" customFormat="1" x14ac:dyDescent="0.25">
      <c r="A565" s="48" t="s">
        <v>177</v>
      </c>
      <c r="B565" s="252"/>
      <c r="C565" s="88">
        <v>0</v>
      </c>
      <c r="D565" s="144">
        <v>1999</v>
      </c>
      <c r="E565" s="57">
        <v>73</v>
      </c>
      <c r="F565" s="58">
        <v>13777070</v>
      </c>
      <c r="G565" s="58">
        <v>2759042</v>
      </c>
      <c r="H565" s="187">
        <f t="shared" si="283"/>
        <v>0.25041159815531416</v>
      </c>
      <c r="I565" s="58">
        <f t="shared" si="272"/>
        <v>11018028</v>
      </c>
      <c r="J565" s="58"/>
      <c r="K565" s="63">
        <f t="shared" si="266"/>
        <v>11018028</v>
      </c>
      <c r="L565" s="63">
        <f t="shared" si="267"/>
        <v>4945.254937163375</v>
      </c>
      <c r="M565" s="58"/>
      <c r="N565" s="58"/>
      <c r="O565" s="58">
        <v>828332</v>
      </c>
      <c r="P565" s="31">
        <f t="shared" si="268"/>
        <v>7.5179696403022397E-2</v>
      </c>
      <c r="Q565" s="58">
        <v>1257998</v>
      </c>
      <c r="R565" s="93">
        <f t="shared" si="269"/>
        <v>0.1141763299203814</v>
      </c>
      <c r="S565" s="73">
        <f t="shared" si="292"/>
        <v>1965859</v>
      </c>
      <c r="T565" s="281">
        <f t="shared" si="273"/>
        <v>882.34245960502687</v>
      </c>
      <c r="U565" s="281"/>
      <c r="V565" s="39">
        <f t="shared" si="270"/>
        <v>0.17842203704691983</v>
      </c>
      <c r="W565" s="54"/>
      <c r="X565" s="58">
        <v>0</v>
      </c>
      <c r="Y565" s="58">
        <v>0</v>
      </c>
      <c r="Z565" s="58">
        <v>0</v>
      </c>
      <c r="AA565" s="58">
        <v>0</v>
      </c>
      <c r="AB565" s="58">
        <v>0</v>
      </c>
      <c r="AC565" s="58">
        <v>0</v>
      </c>
      <c r="AD565" s="58">
        <v>0</v>
      </c>
      <c r="AE565" s="58">
        <v>0</v>
      </c>
      <c r="AF565" s="58">
        <v>2218682</v>
      </c>
      <c r="AG565" s="58">
        <v>333304</v>
      </c>
      <c r="AH565" s="58">
        <v>4298234</v>
      </c>
      <c r="AI565" s="58">
        <v>77</v>
      </c>
      <c r="AJ565" s="58">
        <v>299723</v>
      </c>
      <c r="AK565" s="58">
        <v>1865398</v>
      </c>
      <c r="AL565" s="58">
        <v>9478836</v>
      </c>
      <c r="AM565" s="58">
        <v>0</v>
      </c>
      <c r="AN565" s="58">
        <v>0</v>
      </c>
      <c r="AO565" s="58">
        <v>0</v>
      </c>
      <c r="AP565" s="58">
        <v>0</v>
      </c>
      <c r="AQ565" s="58">
        <v>149200</v>
      </c>
      <c r="AR565" s="58">
        <v>2099423</v>
      </c>
      <c r="AS565" s="58">
        <v>32</v>
      </c>
      <c r="AT565" s="58">
        <v>0</v>
      </c>
      <c r="AU565" s="58">
        <v>0</v>
      </c>
      <c r="AV565" s="61">
        <v>0</v>
      </c>
      <c r="AW565" s="93">
        <f t="shared" si="271"/>
        <v>0</v>
      </c>
      <c r="AX565" s="58">
        <v>0</v>
      </c>
      <c r="AY565" s="58">
        <v>0</v>
      </c>
      <c r="AZ565" s="58">
        <v>0</v>
      </c>
      <c r="BA565" s="58">
        <v>0</v>
      </c>
      <c r="BB565" s="58">
        <v>0</v>
      </c>
      <c r="BC565" s="58">
        <v>0</v>
      </c>
      <c r="BD565" s="58">
        <v>0</v>
      </c>
      <c r="BE565" s="58">
        <v>0</v>
      </c>
      <c r="BF565" s="58">
        <v>0</v>
      </c>
      <c r="BG565" s="58">
        <v>0</v>
      </c>
      <c r="BH565" s="58">
        <v>0</v>
      </c>
      <c r="BI565" s="58">
        <v>0</v>
      </c>
      <c r="BJ565" s="58">
        <v>0</v>
      </c>
      <c r="BK565" s="58">
        <v>0</v>
      </c>
      <c r="BL565" s="58">
        <v>0</v>
      </c>
      <c r="BM565" s="19">
        <v>1326755</v>
      </c>
      <c r="BN565" s="32">
        <f t="shared" si="285"/>
        <v>595.49147217235191</v>
      </c>
      <c r="BO565" s="281"/>
      <c r="BP565" s="19">
        <v>189725</v>
      </c>
      <c r="BQ565" s="19">
        <v>106343656</v>
      </c>
      <c r="BR565" s="19">
        <v>107860136</v>
      </c>
      <c r="BS565" s="19">
        <v>4656.0600599999998</v>
      </c>
      <c r="BT565" s="19">
        <v>2228</v>
      </c>
      <c r="BU565" s="4"/>
      <c r="BV565" s="175">
        <f t="shared" si="274"/>
        <v>-0.21614138332806551</v>
      </c>
    </row>
    <row r="566" spans="1:74" s="20" customFormat="1" x14ac:dyDescent="0.25">
      <c r="A566" s="48" t="s">
        <v>177</v>
      </c>
      <c r="B566" s="252"/>
      <c r="C566" s="88">
        <v>0</v>
      </c>
      <c r="D566" s="144">
        <v>2000</v>
      </c>
      <c r="E566" s="57">
        <v>73</v>
      </c>
      <c r="F566" s="58">
        <v>12895937</v>
      </c>
      <c r="G566" s="58">
        <v>214729</v>
      </c>
      <c r="H566" s="187">
        <f t="shared" si="283"/>
        <v>1.6932850561239908E-2</v>
      </c>
      <c r="I566" s="58">
        <f t="shared" si="272"/>
        <v>12681208</v>
      </c>
      <c r="J566" s="58"/>
      <c r="K566" s="63">
        <f t="shared" si="266"/>
        <v>12681208</v>
      </c>
      <c r="L566" s="63">
        <f t="shared" si="267"/>
        <v>5596.2965578111207</v>
      </c>
      <c r="M566" s="58"/>
      <c r="N566" s="58"/>
      <c r="O566" s="58">
        <v>192398</v>
      </c>
      <c r="P566" s="31">
        <f t="shared" si="268"/>
        <v>1.5171898450053024E-2</v>
      </c>
      <c r="Q566" s="58">
        <v>1450839</v>
      </c>
      <c r="R566" s="93">
        <f t="shared" si="269"/>
        <v>0.11440858000278838</v>
      </c>
      <c r="S566" s="73">
        <f t="shared" si="292"/>
        <v>2102551</v>
      </c>
      <c r="T566" s="281">
        <f t="shared" si="273"/>
        <v>927.86893203883494</v>
      </c>
      <c r="U566" s="281"/>
      <c r="V566" s="39">
        <f t="shared" si="270"/>
        <v>0.16580052941328619</v>
      </c>
      <c r="W566" s="54"/>
      <c r="X566" s="58">
        <v>0</v>
      </c>
      <c r="Y566" s="58">
        <v>0</v>
      </c>
      <c r="Z566" s="58">
        <v>0</v>
      </c>
      <c r="AA566" s="58">
        <v>0</v>
      </c>
      <c r="AB566" s="58">
        <v>0</v>
      </c>
      <c r="AC566" s="58">
        <v>0</v>
      </c>
      <c r="AD566" s="58">
        <v>0</v>
      </c>
      <c r="AE566" s="58">
        <v>0</v>
      </c>
      <c r="AF566" s="58">
        <v>1845060</v>
      </c>
      <c r="AG566" s="58">
        <v>486512</v>
      </c>
      <c r="AH566" s="58">
        <v>5189330</v>
      </c>
      <c r="AI566" s="58">
        <v>0</v>
      </c>
      <c r="AJ566" s="58">
        <v>575998</v>
      </c>
      <c r="AK566" s="58">
        <v>1980052</v>
      </c>
      <c r="AL566" s="58">
        <v>7706607</v>
      </c>
      <c r="AM566" s="58">
        <v>0</v>
      </c>
      <c r="AN566" s="58">
        <v>0</v>
      </c>
      <c r="AO566" s="58">
        <v>0</v>
      </c>
      <c r="AP566" s="58">
        <v>0</v>
      </c>
      <c r="AQ566" s="58">
        <v>1325032</v>
      </c>
      <c r="AR566" s="58">
        <v>2722766</v>
      </c>
      <c r="AS566" s="58">
        <v>0</v>
      </c>
      <c r="AT566" s="58">
        <v>0</v>
      </c>
      <c r="AU566" s="58">
        <v>0</v>
      </c>
      <c r="AV566" s="61">
        <v>0</v>
      </c>
      <c r="AW566" s="93">
        <f t="shared" si="271"/>
        <v>0</v>
      </c>
      <c r="AX566" s="58">
        <v>0</v>
      </c>
      <c r="AY566" s="58">
        <v>0</v>
      </c>
      <c r="AZ566" s="58">
        <v>0</v>
      </c>
      <c r="BA566" s="58">
        <v>0</v>
      </c>
      <c r="BB566" s="58">
        <v>0</v>
      </c>
      <c r="BC566" s="58">
        <v>0</v>
      </c>
      <c r="BD566" s="58">
        <v>0</v>
      </c>
      <c r="BE566" s="58">
        <v>0</v>
      </c>
      <c r="BF566" s="58">
        <v>0</v>
      </c>
      <c r="BG566" s="58">
        <v>0</v>
      </c>
      <c r="BH566" s="58">
        <v>0</v>
      </c>
      <c r="BI566" s="58">
        <v>0</v>
      </c>
      <c r="BJ566" s="58">
        <v>0</v>
      </c>
      <c r="BK566" s="58">
        <v>0</v>
      </c>
      <c r="BL566" s="58">
        <v>0</v>
      </c>
      <c r="BM566" s="19">
        <v>1305897</v>
      </c>
      <c r="BN566" s="32">
        <f t="shared" si="285"/>
        <v>576.3005295675199</v>
      </c>
      <c r="BO566" s="281"/>
      <c r="BP566" s="19">
        <v>-120688040</v>
      </c>
      <c r="BQ566" s="19">
        <v>398648512</v>
      </c>
      <c r="BR566" s="19">
        <v>279266368</v>
      </c>
      <c r="BS566" s="19">
        <v>4635.6801800000003</v>
      </c>
      <c r="BT566" s="19">
        <v>2266</v>
      </c>
      <c r="BU566" s="4"/>
      <c r="BV566" s="175">
        <f t="shared" si="274"/>
        <v>-0.20987879952148819</v>
      </c>
    </row>
    <row r="567" spans="1:74" s="20" customFormat="1" x14ac:dyDescent="0.25">
      <c r="A567" s="48" t="s">
        <v>177</v>
      </c>
      <c r="B567" s="252"/>
      <c r="C567" s="88">
        <v>0</v>
      </c>
      <c r="D567" s="144">
        <v>2001</v>
      </c>
      <c r="E567" s="57">
        <v>73</v>
      </c>
      <c r="F567" s="58">
        <v>15864521</v>
      </c>
      <c r="G567" s="58">
        <v>1521950</v>
      </c>
      <c r="H567" s="187">
        <f t="shared" si="283"/>
        <v>0.10611416879163436</v>
      </c>
      <c r="I567" s="58">
        <f t="shared" si="272"/>
        <v>14342571</v>
      </c>
      <c r="J567" s="58"/>
      <c r="K567" s="63">
        <f t="shared" si="266"/>
        <v>14342571</v>
      </c>
      <c r="L567" s="63">
        <f t="shared" si="267"/>
        <v>6238.612875163114</v>
      </c>
      <c r="M567" s="58"/>
      <c r="N567" s="58"/>
      <c r="O567" s="58">
        <v>435479</v>
      </c>
      <c r="P567" s="31">
        <f t="shared" si="268"/>
        <v>3.0362687414969045E-2</v>
      </c>
      <c r="Q567" s="58">
        <v>1323777</v>
      </c>
      <c r="R567" s="93">
        <f t="shared" si="269"/>
        <v>9.229705050789011E-2</v>
      </c>
      <c r="S567" s="73">
        <f t="shared" si="292"/>
        <v>2380097</v>
      </c>
      <c r="T567" s="281">
        <f t="shared" si="273"/>
        <v>1035.2749021313614</v>
      </c>
      <c r="U567" s="281"/>
      <c r="V567" s="39">
        <f t="shared" si="270"/>
        <v>0.16594632859059927</v>
      </c>
      <c r="W567" s="54"/>
      <c r="X567" s="58">
        <v>0</v>
      </c>
      <c r="Y567" s="58">
        <v>0</v>
      </c>
      <c r="Z567" s="58">
        <v>0</v>
      </c>
      <c r="AA567" s="58">
        <v>0</v>
      </c>
      <c r="AB567" s="58">
        <v>0</v>
      </c>
      <c r="AC567" s="58">
        <v>0</v>
      </c>
      <c r="AD567" s="58">
        <v>0</v>
      </c>
      <c r="AE567" s="58">
        <v>0</v>
      </c>
      <c r="AF567" s="58">
        <v>1951573</v>
      </c>
      <c r="AG567" s="58">
        <v>838863</v>
      </c>
      <c r="AH567" s="58">
        <v>6457464</v>
      </c>
      <c r="AI567" s="58">
        <v>13399</v>
      </c>
      <c r="AJ567" s="58">
        <v>546695</v>
      </c>
      <c r="AK567" s="58">
        <v>2457952</v>
      </c>
      <c r="AL567" s="58">
        <v>9407057</v>
      </c>
      <c r="AM567" s="58">
        <v>0</v>
      </c>
      <c r="AN567" s="58">
        <v>0</v>
      </c>
      <c r="AO567" s="58">
        <v>0</v>
      </c>
      <c r="AP567" s="58">
        <v>0</v>
      </c>
      <c r="AQ567" s="58">
        <v>1247486</v>
      </c>
      <c r="AR567" s="58">
        <v>3146988</v>
      </c>
      <c r="AS567" s="58">
        <v>262</v>
      </c>
      <c r="AT567" s="58">
        <v>0</v>
      </c>
      <c r="AU567" s="58">
        <v>0</v>
      </c>
      <c r="AV567" s="61">
        <v>0</v>
      </c>
      <c r="AW567" s="93">
        <f t="shared" si="271"/>
        <v>0</v>
      </c>
      <c r="AX567" s="58">
        <v>0</v>
      </c>
      <c r="AY567" s="58">
        <v>0</v>
      </c>
      <c r="AZ567" s="58">
        <v>0</v>
      </c>
      <c r="BA567" s="58">
        <v>0</v>
      </c>
      <c r="BB567" s="58">
        <v>0</v>
      </c>
      <c r="BC567" s="58">
        <v>0</v>
      </c>
      <c r="BD567" s="58">
        <v>0</v>
      </c>
      <c r="BE567" s="58">
        <v>0</v>
      </c>
      <c r="BF567" s="58">
        <v>0</v>
      </c>
      <c r="BG567" s="58">
        <v>0</v>
      </c>
      <c r="BH567" s="58">
        <v>0</v>
      </c>
      <c r="BI567" s="58">
        <v>0</v>
      </c>
      <c r="BJ567" s="58">
        <v>0</v>
      </c>
      <c r="BK567" s="58">
        <v>0</v>
      </c>
      <c r="BL567" s="58">
        <v>0</v>
      </c>
      <c r="BM567" s="19">
        <v>743677</v>
      </c>
      <c r="BN567" s="32">
        <f t="shared" si="285"/>
        <v>323.47846889952154</v>
      </c>
      <c r="BO567" s="281"/>
      <c r="BP567" s="19">
        <v>-174120480</v>
      </c>
      <c r="BQ567" s="19">
        <v>584209152</v>
      </c>
      <c r="BR567" s="19">
        <v>410832352</v>
      </c>
      <c r="BS567" s="19">
        <v>4578.7002000000002</v>
      </c>
      <c r="BT567" s="19">
        <v>2299</v>
      </c>
      <c r="BU567" s="4"/>
      <c r="BV567" s="175">
        <f t="shared" si="274"/>
        <v>-0.20883364702486806</v>
      </c>
    </row>
    <row r="568" spans="1:74" s="20" customFormat="1" x14ac:dyDescent="0.25">
      <c r="A568" s="48" t="s">
        <v>177</v>
      </c>
      <c r="B568" s="252"/>
      <c r="C568" s="88">
        <v>0</v>
      </c>
      <c r="D568" s="144">
        <v>2002</v>
      </c>
      <c r="E568" s="57">
        <v>73</v>
      </c>
      <c r="F568" s="58">
        <v>15459670</v>
      </c>
      <c r="G568" s="58">
        <v>2213424</v>
      </c>
      <c r="H568" s="187">
        <f t="shared" si="283"/>
        <v>0.16709821031558678</v>
      </c>
      <c r="I568" s="58">
        <f t="shared" si="272"/>
        <v>13246246</v>
      </c>
      <c r="J568" s="58"/>
      <c r="K568" s="63">
        <f t="shared" si="266"/>
        <v>13246246</v>
      </c>
      <c r="L568" s="63">
        <f t="shared" si="267"/>
        <v>5761.7424967377119</v>
      </c>
      <c r="M568" s="58"/>
      <c r="N568" s="58"/>
      <c r="O568" s="58">
        <v>420442</v>
      </c>
      <c r="P568" s="31">
        <f t="shared" si="268"/>
        <v>3.1740464430450713E-2</v>
      </c>
      <c r="Q568" s="58">
        <v>1648202</v>
      </c>
      <c r="R568" s="93">
        <f t="shared" si="269"/>
        <v>0.1244278567678722</v>
      </c>
      <c r="S568" s="73">
        <f t="shared" si="292"/>
        <v>2416264</v>
      </c>
      <c r="T568" s="281">
        <f t="shared" si="273"/>
        <v>1051.0065245759026</v>
      </c>
      <c r="U568" s="281"/>
      <c r="V568" s="39">
        <f t="shared" si="270"/>
        <v>0.18241122805661317</v>
      </c>
      <c r="W568" s="54"/>
      <c r="X568" s="58">
        <v>0</v>
      </c>
      <c r="Y568" s="58">
        <v>0</v>
      </c>
      <c r="Z568" s="58">
        <v>0</v>
      </c>
      <c r="AA568" s="58">
        <v>0</v>
      </c>
      <c r="AB568" s="58">
        <v>0</v>
      </c>
      <c r="AC568" s="58">
        <v>0</v>
      </c>
      <c r="AD568" s="58">
        <v>0</v>
      </c>
      <c r="AE568" s="58">
        <v>0</v>
      </c>
      <c r="AF568" s="58">
        <v>1774243</v>
      </c>
      <c r="AG568" s="58">
        <v>774852</v>
      </c>
      <c r="AH568" s="58">
        <v>4580771</v>
      </c>
      <c r="AI568" s="58">
        <v>9359</v>
      </c>
      <c r="AJ568" s="58">
        <v>568785</v>
      </c>
      <c r="AK568" s="58">
        <v>2291863</v>
      </c>
      <c r="AL568" s="58">
        <v>10878899</v>
      </c>
      <c r="AM568" s="58">
        <v>0</v>
      </c>
      <c r="AN568" s="58">
        <v>0</v>
      </c>
      <c r="AO568" s="58">
        <v>0</v>
      </c>
      <c r="AP568" s="58">
        <v>0</v>
      </c>
      <c r="AQ568" s="58">
        <v>1837539</v>
      </c>
      <c r="AR568" s="58">
        <v>1447053</v>
      </c>
      <c r="AS568" s="58">
        <v>57644</v>
      </c>
      <c r="AT568" s="58">
        <v>0</v>
      </c>
      <c r="AU568" s="58">
        <v>0</v>
      </c>
      <c r="AV568" s="61">
        <v>0</v>
      </c>
      <c r="AW568" s="93">
        <f t="shared" si="271"/>
        <v>0</v>
      </c>
      <c r="AX568" s="58">
        <v>0</v>
      </c>
      <c r="AY568" s="58">
        <v>0</v>
      </c>
      <c r="AZ568" s="58">
        <v>0</v>
      </c>
      <c r="BA568" s="58">
        <v>0</v>
      </c>
      <c r="BB568" s="58">
        <v>0</v>
      </c>
      <c r="BC568" s="58">
        <v>0</v>
      </c>
      <c r="BD568" s="58">
        <v>0</v>
      </c>
      <c r="BE568" s="58">
        <v>0</v>
      </c>
      <c r="BF568" s="58">
        <v>0</v>
      </c>
      <c r="BG568" s="58">
        <v>0</v>
      </c>
      <c r="BH568" s="58">
        <v>0</v>
      </c>
      <c r="BI568" s="58">
        <v>0</v>
      </c>
      <c r="BJ568" s="58">
        <v>0</v>
      </c>
      <c r="BK568" s="58">
        <v>0</v>
      </c>
      <c r="BL568" s="58">
        <v>0</v>
      </c>
      <c r="BM568" s="139">
        <v>11024</v>
      </c>
      <c r="BN568" s="32">
        <f t="shared" si="285"/>
        <v>4.795128316659417</v>
      </c>
      <c r="BO568" s="281"/>
      <c r="BP568" s="19">
        <v>173448992</v>
      </c>
      <c r="BQ568" s="19">
        <v>142102240</v>
      </c>
      <c r="BR568" s="19">
        <v>315562240</v>
      </c>
      <c r="BS568" s="19">
        <v>4656.75</v>
      </c>
      <c r="BT568" s="19">
        <v>2299</v>
      </c>
      <c r="BU568" s="4"/>
      <c r="BV568" s="175">
        <f t="shared" si="274"/>
        <v>-0.20038233641981218</v>
      </c>
    </row>
    <row r="569" spans="1:74" s="20" customFormat="1" x14ac:dyDescent="0.25">
      <c r="A569" s="48" t="s">
        <v>177</v>
      </c>
      <c r="B569" s="252"/>
      <c r="C569" s="88">
        <v>0</v>
      </c>
      <c r="D569" s="144">
        <v>2003</v>
      </c>
      <c r="E569" s="57">
        <v>73</v>
      </c>
      <c r="F569" s="58">
        <v>19512744</v>
      </c>
      <c r="G569" s="58">
        <v>5424722</v>
      </c>
      <c r="H569" s="187">
        <f t="shared" si="283"/>
        <v>0.38505916586444855</v>
      </c>
      <c r="I569" s="58">
        <f t="shared" si="272"/>
        <v>14088022</v>
      </c>
      <c r="J569" s="58"/>
      <c r="K569" s="63">
        <f t="shared" si="266"/>
        <v>14088022</v>
      </c>
      <c r="L569" s="63">
        <f t="shared" si="267"/>
        <v>6127.8912570682905</v>
      </c>
      <c r="M569" s="58"/>
      <c r="N569" s="58"/>
      <c r="O569" s="58">
        <v>284850</v>
      </c>
      <c r="P569" s="31">
        <f t="shared" si="268"/>
        <v>2.0219304030047652E-2</v>
      </c>
      <c r="Q569" s="58">
        <v>1399624</v>
      </c>
      <c r="R569" s="93">
        <f t="shared" si="269"/>
        <v>9.9348510387050781E-2</v>
      </c>
      <c r="S569" s="73">
        <f t="shared" si="292"/>
        <v>2788313</v>
      </c>
      <c r="T569" s="281">
        <f t="shared" si="273"/>
        <v>1212.8373205741627</v>
      </c>
      <c r="U569" s="281"/>
      <c r="V569" s="39">
        <f t="shared" si="270"/>
        <v>0.19792082948195283</v>
      </c>
      <c r="W569" s="54"/>
      <c r="X569" s="58">
        <v>0</v>
      </c>
      <c r="Y569" s="58">
        <v>0</v>
      </c>
      <c r="Z569" s="58">
        <v>0</v>
      </c>
      <c r="AA569" s="58">
        <v>0</v>
      </c>
      <c r="AB569" s="58">
        <v>0</v>
      </c>
      <c r="AC569" s="58">
        <v>0</v>
      </c>
      <c r="AD569" s="58">
        <v>0</v>
      </c>
      <c r="AE569" s="58">
        <v>0</v>
      </c>
      <c r="AF569" s="58">
        <v>1615056</v>
      </c>
      <c r="AG569" s="58">
        <v>739753</v>
      </c>
      <c r="AH569" s="58">
        <v>5796993</v>
      </c>
      <c r="AI569" s="58">
        <v>79716</v>
      </c>
      <c r="AJ569" s="58">
        <v>656409</v>
      </c>
      <c r="AK569" s="58">
        <v>2298159</v>
      </c>
      <c r="AL569" s="58">
        <v>13715750</v>
      </c>
      <c r="AM569" s="58">
        <v>0</v>
      </c>
      <c r="AN569" s="58">
        <v>0</v>
      </c>
      <c r="AO569" s="58">
        <v>0</v>
      </c>
      <c r="AP569" s="58">
        <v>0</v>
      </c>
      <c r="AQ569" s="58">
        <v>1546777</v>
      </c>
      <c r="AR569" s="58">
        <v>2679028</v>
      </c>
      <c r="AS569" s="58">
        <v>337</v>
      </c>
      <c r="AT569" s="58">
        <v>0</v>
      </c>
      <c r="AU569" s="58">
        <v>0</v>
      </c>
      <c r="AV569" s="61">
        <v>0</v>
      </c>
      <c r="AW569" s="93">
        <f t="shared" si="271"/>
        <v>0</v>
      </c>
      <c r="AX569" s="58">
        <v>0</v>
      </c>
      <c r="AY569" s="58">
        <v>0</v>
      </c>
      <c r="AZ569" s="58">
        <v>0</v>
      </c>
      <c r="BA569" s="58">
        <v>0</v>
      </c>
      <c r="BB569" s="58">
        <v>0</v>
      </c>
      <c r="BC569" s="58">
        <v>0</v>
      </c>
      <c r="BD569" s="58">
        <v>0</v>
      </c>
      <c r="BE569" s="58">
        <v>0</v>
      </c>
      <c r="BF569" s="58">
        <v>0</v>
      </c>
      <c r="BG569" s="58">
        <v>0</v>
      </c>
      <c r="BH569" s="58">
        <v>0</v>
      </c>
      <c r="BI569" s="58">
        <v>0</v>
      </c>
      <c r="BJ569" s="58">
        <v>0</v>
      </c>
      <c r="BK569" s="58">
        <v>0</v>
      </c>
      <c r="BL569" s="58">
        <v>0</v>
      </c>
      <c r="BM569" s="139">
        <v>24902</v>
      </c>
      <c r="BN569" s="32">
        <f t="shared" si="285"/>
        <v>10.831665941713789</v>
      </c>
      <c r="BO569" s="281"/>
      <c r="BP569" s="19">
        <v>72250176</v>
      </c>
      <c r="BQ569" s="19">
        <v>150979856</v>
      </c>
      <c r="BR569" s="19">
        <v>223254928</v>
      </c>
      <c r="BS569" s="19">
        <v>4657</v>
      </c>
      <c r="BT569" s="19">
        <v>2299</v>
      </c>
      <c r="BU569" s="4"/>
      <c r="BV569" s="175">
        <f t="shared" si="274"/>
        <v>-0.20035549438517952</v>
      </c>
    </row>
    <row r="570" spans="1:74" s="20" customFormat="1" x14ac:dyDescent="0.25">
      <c r="A570" s="48" t="s">
        <v>177</v>
      </c>
      <c r="B570" s="252"/>
      <c r="C570" s="88">
        <v>0</v>
      </c>
      <c r="D570" s="144">
        <v>2004</v>
      </c>
      <c r="E570" s="57">
        <v>73</v>
      </c>
      <c r="F570" s="58">
        <v>23835088</v>
      </c>
      <c r="G570" s="58">
        <v>8441863</v>
      </c>
      <c r="H570" s="187">
        <f t="shared" si="283"/>
        <v>0.54841418870964331</v>
      </c>
      <c r="I570" s="58">
        <f t="shared" si="272"/>
        <v>15393225</v>
      </c>
      <c r="J570" s="58"/>
      <c r="K570" s="63">
        <f t="shared" si="266"/>
        <v>15393225</v>
      </c>
      <c r="L570" s="63">
        <f t="shared" si="267"/>
        <v>6695.6176598521097</v>
      </c>
      <c r="M570" s="58"/>
      <c r="N570" s="58"/>
      <c r="O570" s="58">
        <v>17854</v>
      </c>
      <c r="P570" s="31">
        <f t="shared" si="268"/>
        <v>1.1598609128366539E-3</v>
      </c>
      <c r="Q570" s="58">
        <v>2176624</v>
      </c>
      <c r="R570" s="93">
        <f t="shared" si="269"/>
        <v>0.14140142822572918</v>
      </c>
      <c r="S570" s="73">
        <f t="shared" si="292"/>
        <v>2909481</v>
      </c>
      <c r="T570" s="281">
        <f t="shared" si="273"/>
        <v>1265.5419747716398</v>
      </c>
      <c r="U570" s="281"/>
      <c r="V570" s="39">
        <f t="shared" si="270"/>
        <v>0.18901049000453121</v>
      </c>
      <c r="W570" s="54"/>
      <c r="X570" s="58">
        <v>0</v>
      </c>
      <c r="Y570" s="58">
        <v>0</v>
      </c>
      <c r="Z570" s="58">
        <v>0</v>
      </c>
      <c r="AA570" s="58">
        <v>0</v>
      </c>
      <c r="AB570" s="58">
        <v>0</v>
      </c>
      <c r="AC570" s="58">
        <v>0</v>
      </c>
      <c r="AD570" s="58">
        <v>0</v>
      </c>
      <c r="AE570" s="58">
        <v>0</v>
      </c>
      <c r="AF570" s="58">
        <v>2031371</v>
      </c>
      <c r="AG570" s="58">
        <v>653160</v>
      </c>
      <c r="AH570" s="58">
        <v>6027500</v>
      </c>
      <c r="AI570" s="58">
        <v>7878</v>
      </c>
      <c r="AJ570" s="58">
        <v>544172</v>
      </c>
      <c r="AK570" s="58">
        <v>2356489</v>
      </c>
      <c r="AL570" s="58">
        <v>17807588</v>
      </c>
      <c r="AM570" s="58">
        <v>0</v>
      </c>
      <c r="AN570" s="58">
        <v>0</v>
      </c>
      <c r="AO570" s="58">
        <v>0</v>
      </c>
      <c r="AP570" s="58">
        <v>0</v>
      </c>
      <c r="AQ570" s="58">
        <v>1686223</v>
      </c>
      <c r="AR570" s="58">
        <v>3009973</v>
      </c>
      <c r="AS570" s="58">
        <v>0</v>
      </c>
      <c r="AT570" s="58">
        <v>0</v>
      </c>
      <c r="AU570" s="58">
        <v>0</v>
      </c>
      <c r="AV570" s="61">
        <v>0</v>
      </c>
      <c r="AW570" s="93">
        <f t="shared" si="271"/>
        <v>0</v>
      </c>
      <c r="AX570" s="58">
        <v>0</v>
      </c>
      <c r="AY570" s="58">
        <v>0</v>
      </c>
      <c r="AZ570" s="58">
        <v>0</v>
      </c>
      <c r="BA570" s="58">
        <v>0</v>
      </c>
      <c r="BB570" s="58">
        <v>0</v>
      </c>
      <c r="BC570" s="58">
        <v>0</v>
      </c>
      <c r="BD570" s="58">
        <v>0</v>
      </c>
      <c r="BE570" s="58">
        <v>0</v>
      </c>
      <c r="BF570" s="58">
        <v>0</v>
      </c>
      <c r="BG570" s="58">
        <v>0</v>
      </c>
      <c r="BH570" s="58">
        <v>0</v>
      </c>
      <c r="BI570" s="58">
        <v>0</v>
      </c>
      <c r="BJ570" s="58">
        <v>0</v>
      </c>
      <c r="BK570" s="58">
        <v>0</v>
      </c>
      <c r="BL570" s="58">
        <v>0</v>
      </c>
      <c r="BM570" s="139">
        <v>106362</v>
      </c>
      <c r="BN570" s="32">
        <f t="shared" si="285"/>
        <v>46.264462809917354</v>
      </c>
      <c r="BO570" s="281"/>
      <c r="BP570" s="19">
        <v>41082748</v>
      </c>
      <c r="BQ570" s="19">
        <v>195642192</v>
      </c>
      <c r="BR570" s="19">
        <v>236831296</v>
      </c>
      <c r="BS570" s="19">
        <v>4714.6401400000004</v>
      </c>
      <c r="BT570" s="19">
        <v>2299</v>
      </c>
      <c r="BU570" s="4"/>
      <c r="BV570" s="175">
        <f t="shared" si="274"/>
        <v>-0.19420493098663835</v>
      </c>
    </row>
    <row r="571" spans="1:74" s="20" customFormat="1" x14ac:dyDescent="0.25">
      <c r="A571" s="48" t="s">
        <v>177</v>
      </c>
      <c r="B571" s="252"/>
      <c r="C571" s="88">
        <v>0</v>
      </c>
      <c r="D571" s="144">
        <v>2005</v>
      </c>
      <c r="E571" s="57">
        <v>73</v>
      </c>
      <c r="F571" s="58">
        <v>21989736</v>
      </c>
      <c r="G571" s="58">
        <v>7657106</v>
      </c>
      <c r="H571" s="187">
        <f t="shared" si="283"/>
        <v>0.53424291284990966</v>
      </c>
      <c r="I571" s="58">
        <f t="shared" si="272"/>
        <v>14332630</v>
      </c>
      <c r="J571" s="58"/>
      <c r="K571" s="63">
        <f t="shared" si="266"/>
        <v>14332630</v>
      </c>
      <c r="L571" s="63">
        <f t="shared" si="267"/>
        <v>6234.2888212266207</v>
      </c>
      <c r="M571" s="58"/>
      <c r="N571" s="58"/>
      <c r="O571" s="58">
        <v>297608</v>
      </c>
      <c r="P571" s="31">
        <f t="shared" si="268"/>
        <v>2.0764367739905375E-2</v>
      </c>
      <c r="Q571" s="58">
        <v>1565610</v>
      </c>
      <c r="R571" s="93">
        <f t="shared" si="269"/>
        <v>0.10923396473640916</v>
      </c>
      <c r="S571" s="73">
        <f t="shared" si="292"/>
        <v>2971942</v>
      </c>
      <c r="T571" s="281">
        <f t="shared" si="273"/>
        <v>1292.7107438016528</v>
      </c>
      <c r="U571" s="281"/>
      <c r="V571" s="39">
        <f t="shared" si="270"/>
        <v>0.20735496555761224</v>
      </c>
      <c r="W571" s="54"/>
      <c r="X571" s="58">
        <v>0</v>
      </c>
      <c r="Y571" s="58">
        <v>0</v>
      </c>
      <c r="Z571" s="58">
        <v>0</v>
      </c>
      <c r="AA571" s="58">
        <v>0</v>
      </c>
      <c r="AB571" s="58">
        <v>0</v>
      </c>
      <c r="AC571" s="58">
        <v>0</v>
      </c>
      <c r="AD571" s="58">
        <v>0</v>
      </c>
      <c r="AE571" s="58">
        <v>0</v>
      </c>
      <c r="AF571" s="58">
        <v>2013395</v>
      </c>
      <c r="AG571" s="58">
        <v>695940</v>
      </c>
      <c r="AH571" s="58">
        <v>5377915</v>
      </c>
      <c r="AI571" s="58">
        <v>16446</v>
      </c>
      <c r="AJ571" s="58">
        <v>515152</v>
      </c>
      <c r="AK571" s="58">
        <v>1908500</v>
      </c>
      <c r="AL571" s="58">
        <v>16611821</v>
      </c>
      <c r="AM571" s="58">
        <v>0</v>
      </c>
      <c r="AN571" s="58">
        <v>0</v>
      </c>
      <c r="AO571" s="58">
        <v>0</v>
      </c>
      <c r="AP571" s="58">
        <v>0</v>
      </c>
      <c r="AQ571" s="58">
        <v>1591008</v>
      </c>
      <c r="AR571" s="58">
        <v>2688845</v>
      </c>
      <c r="AS571" s="58">
        <v>68184</v>
      </c>
      <c r="AT571" s="58">
        <v>0</v>
      </c>
      <c r="AU571" s="58">
        <v>0</v>
      </c>
      <c r="AV571" s="61">
        <v>0</v>
      </c>
      <c r="AW571" s="93">
        <f t="shared" si="271"/>
        <v>0</v>
      </c>
      <c r="AX571" s="58">
        <v>0</v>
      </c>
      <c r="AY571" s="58">
        <v>0</v>
      </c>
      <c r="AZ571" s="58">
        <v>0</v>
      </c>
      <c r="BA571" s="58">
        <v>0</v>
      </c>
      <c r="BB571" s="58">
        <v>0</v>
      </c>
      <c r="BC571" s="58">
        <v>0</v>
      </c>
      <c r="BD571" s="58">
        <v>0</v>
      </c>
      <c r="BE571" s="58">
        <v>0</v>
      </c>
      <c r="BF571" s="58">
        <v>0</v>
      </c>
      <c r="BG571" s="58">
        <v>0</v>
      </c>
      <c r="BH571" s="58">
        <v>0</v>
      </c>
      <c r="BI571" s="58">
        <v>0</v>
      </c>
      <c r="BJ571" s="58">
        <v>0</v>
      </c>
      <c r="BK571" s="58">
        <v>0</v>
      </c>
      <c r="BL571" s="58">
        <v>0</v>
      </c>
      <c r="BM571" s="139">
        <v>77483</v>
      </c>
      <c r="BN571" s="32">
        <f t="shared" si="285"/>
        <v>33.70291431056981</v>
      </c>
      <c r="BO571" s="281"/>
      <c r="BP571" s="19">
        <v>-1023410</v>
      </c>
      <c r="BQ571" s="19">
        <v>222310320</v>
      </c>
      <c r="BR571" s="19">
        <v>221364384</v>
      </c>
      <c r="BS571" s="19">
        <v>4701.8500999999997</v>
      </c>
      <c r="BT571" s="19">
        <v>2299</v>
      </c>
      <c r="BU571" s="4"/>
      <c r="BV571" s="175">
        <f t="shared" si="274"/>
        <v>-0.1955631916059716</v>
      </c>
    </row>
    <row r="572" spans="1:74" s="20" customFormat="1" ht="17.25" customHeight="1" x14ac:dyDescent="0.25">
      <c r="A572" s="48" t="s">
        <v>177</v>
      </c>
      <c r="B572" s="252"/>
      <c r="C572" s="88">
        <v>0</v>
      </c>
      <c r="D572" s="146">
        <v>2006</v>
      </c>
      <c r="E572" s="62">
        <v>73</v>
      </c>
      <c r="F572" s="63">
        <v>23669858</v>
      </c>
      <c r="G572" s="63">
        <v>7638680</v>
      </c>
      <c r="H572" s="187">
        <f t="shared" ref="H572:H596" si="293">G572/I572</f>
        <v>0.47648900161921975</v>
      </c>
      <c r="I572" s="63">
        <f t="shared" si="272"/>
        <v>16031178</v>
      </c>
      <c r="J572" s="58"/>
      <c r="K572" s="63">
        <f t="shared" si="266"/>
        <v>16031178</v>
      </c>
      <c r="L572" s="63">
        <f t="shared" si="267"/>
        <v>6973.1091779034359</v>
      </c>
      <c r="M572" s="58"/>
      <c r="N572" s="58"/>
      <c r="O572" s="63">
        <v>270768</v>
      </c>
      <c r="P572" s="29">
        <f t="shared" si="268"/>
        <v>1.689008755314176E-2</v>
      </c>
      <c r="Q572" s="63">
        <v>1152152</v>
      </c>
      <c r="R572" s="94">
        <f t="shared" si="269"/>
        <v>7.186945338639493E-2</v>
      </c>
      <c r="S572" s="73">
        <f t="shared" ref="S572:S580" si="294">SUM(W572:AE572)</f>
        <v>3486275</v>
      </c>
      <c r="T572" s="281">
        <f t="shared" si="273"/>
        <v>1516.4310569812963</v>
      </c>
      <c r="U572" s="281"/>
      <c r="V572" s="39">
        <f t="shared" si="270"/>
        <v>0.21746842309404835</v>
      </c>
      <c r="W572" s="127">
        <v>1166233</v>
      </c>
      <c r="X572" s="127">
        <v>565</v>
      </c>
      <c r="Y572" s="127">
        <v>1525337</v>
      </c>
      <c r="Z572" s="127">
        <v>765078</v>
      </c>
      <c r="AA572" s="19"/>
      <c r="AB572" s="19"/>
      <c r="AC572" s="19"/>
      <c r="AD572" s="127">
        <v>29062</v>
      </c>
      <c r="AE572" s="19"/>
      <c r="AF572" s="63">
        <v>2537078</v>
      </c>
      <c r="AG572" s="63">
        <v>460937</v>
      </c>
      <c r="AH572" s="63">
        <v>5848203</v>
      </c>
      <c r="AI572" s="63">
        <v>31222</v>
      </c>
      <c r="AJ572" s="63">
        <v>869797</v>
      </c>
      <c r="AK572" s="63">
        <v>2257538</v>
      </c>
      <c r="AL572" s="63">
        <v>17821656</v>
      </c>
      <c r="AM572" s="127">
        <v>98980</v>
      </c>
      <c r="AN572" s="127">
        <v>93345</v>
      </c>
      <c r="AO572" s="127">
        <v>5757</v>
      </c>
      <c r="AQ572" s="63">
        <v>1866905</v>
      </c>
      <c r="AR572" s="63">
        <v>2900424</v>
      </c>
      <c r="AS572" s="63">
        <v>0</v>
      </c>
      <c r="AT572" s="63">
        <v>0</v>
      </c>
      <c r="AU572" s="63">
        <v>0</v>
      </c>
      <c r="AV572" s="27">
        <v>0</v>
      </c>
      <c r="AW572" s="94">
        <f t="shared" si="271"/>
        <v>0</v>
      </c>
      <c r="AX572" s="63">
        <v>0</v>
      </c>
      <c r="AY572" s="63">
        <v>0</v>
      </c>
      <c r="AZ572" s="63">
        <v>0</v>
      </c>
      <c r="BA572" s="63">
        <v>0</v>
      </c>
      <c r="BB572" s="63">
        <v>0</v>
      </c>
      <c r="BC572" s="63">
        <v>0</v>
      </c>
      <c r="BD572" s="63">
        <v>0</v>
      </c>
      <c r="BE572" s="63">
        <v>0</v>
      </c>
      <c r="BF572" s="63">
        <v>0</v>
      </c>
      <c r="BG572" s="63">
        <v>0</v>
      </c>
      <c r="BH572" s="63">
        <v>0</v>
      </c>
      <c r="BI572" s="63">
        <v>0</v>
      </c>
      <c r="BJ572" s="63">
        <v>0</v>
      </c>
      <c r="BK572" s="63">
        <v>0</v>
      </c>
      <c r="BL572" s="63">
        <v>0</v>
      </c>
      <c r="BM572" s="139">
        <v>76140</v>
      </c>
      <c r="BN572" s="32">
        <f t="shared" si="285"/>
        <v>33.118747281426707</v>
      </c>
      <c r="BO572" s="281"/>
      <c r="BP572" s="19">
        <v>-27304586</v>
      </c>
      <c r="BQ572" s="19">
        <v>283439872</v>
      </c>
      <c r="BR572" s="19">
        <v>256211424</v>
      </c>
      <c r="BS572" s="19">
        <v>4581.75</v>
      </c>
      <c r="BT572" s="19">
        <v>2299</v>
      </c>
      <c r="BU572" s="4"/>
      <c r="BV572" s="175">
        <f t="shared" si="274"/>
        <v>-0.20850071577737511</v>
      </c>
    </row>
    <row r="573" spans="1:74" s="20" customFormat="1" ht="17.25" customHeight="1" x14ac:dyDescent="0.25">
      <c r="A573" s="48" t="s">
        <v>177</v>
      </c>
      <c r="B573" s="252"/>
      <c r="C573" s="88">
        <v>0</v>
      </c>
      <c r="D573" s="146">
        <v>2007</v>
      </c>
      <c r="E573" s="62">
        <v>73</v>
      </c>
      <c r="F573" s="63">
        <v>26659256</v>
      </c>
      <c r="G573" s="63">
        <v>10469725</v>
      </c>
      <c r="H573" s="187">
        <f t="shared" si="293"/>
        <v>0.64669723909852606</v>
      </c>
      <c r="I573" s="63">
        <f t="shared" si="272"/>
        <v>16189531</v>
      </c>
      <c r="J573" s="58"/>
      <c r="K573" s="63">
        <f t="shared" si="266"/>
        <v>16189531</v>
      </c>
      <c r="L573" s="63">
        <f t="shared" si="267"/>
        <v>6684.3645747316268</v>
      </c>
      <c r="M573" s="58"/>
      <c r="N573" s="58"/>
      <c r="O573" s="63">
        <v>622227</v>
      </c>
      <c r="P573" s="29">
        <f t="shared" si="268"/>
        <v>3.8433911396197951E-2</v>
      </c>
      <c r="Q573" s="63">
        <v>1163462</v>
      </c>
      <c r="R573" s="94">
        <f t="shared" si="269"/>
        <v>7.1865083676605573E-2</v>
      </c>
      <c r="S573" s="73">
        <f t="shared" si="294"/>
        <v>3258900</v>
      </c>
      <c r="T573" s="281">
        <f t="shared" si="273"/>
        <v>1345.5408753096615</v>
      </c>
      <c r="U573" s="281"/>
      <c r="V573" s="39">
        <f t="shared" si="270"/>
        <v>0.20129675158594773</v>
      </c>
      <c r="W573" s="127">
        <v>51610</v>
      </c>
      <c r="X573" s="127">
        <v>0</v>
      </c>
      <c r="Y573" s="127">
        <v>2042253</v>
      </c>
      <c r="Z573" s="127">
        <v>1098119</v>
      </c>
      <c r="AA573" s="19"/>
      <c r="AB573" s="19"/>
      <c r="AC573" s="19"/>
      <c r="AD573" s="127">
        <v>66918</v>
      </c>
      <c r="AE573" s="19"/>
      <c r="AF573" s="63">
        <v>2334833</v>
      </c>
      <c r="AG573" s="63">
        <v>442117</v>
      </c>
      <c r="AH573" s="63">
        <v>6137436</v>
      </c>
      <c r="AI573" s="63">
        <v>2527</v>
      </c>
      <c r="AJ573" s="63">
        <v>924264</v>
      </c>
      <c r="AK573" s="63">
        <v>2341428</v>
      </c>
      <c r="AL573" s="63">
        <v>20521820</v>
      </c>
      <c r="AM573" s="127">
        <v>123219</v>
      </c>
      <c r="AN573" s="127">
        <v>307535</v>
      </c>
      <c r="AO573" s="127">
        <v>21369</v>
      </c>
      <c r="AQ573" s="63">
        <v>1748408</v>
      </c>
      <c r="AR573" s="63">
        <v>2899130</v>
      </c>
      <c r="AS573" s="63">
        <v>111</v>
      </c>
      <c r="AT573" s="63">
        <v>0</v>
      </c>
      <c r="AU573" s="63">
        <v>0</v>
      </c>
      <c r="AV573" s="27">
        <v>0</v>
      </c>
      <c r="AW573" s="94">
        <f t="shared" si="271"/>
        <v>0</v>
      </c>
      <c r="AX573" s="63">
        <v>0</v>
      </c>
      <c r="AY573" s="63">
        <v>0</v>
      </c>
      <c r="AZ573" s="63">
        <v>0</v>
      </c>
      <c r="BA573" s="63">
        <v>0</v>
      </c>
      <c r="BB573" s="63">
        <v>0</v>
      </c>
      <c r="BC573" s="63">
        <v>0</v>
      </c>
      <c r="BD573" s="63">
        <v>0</v>
      </c>
      <c r="BE573" s="63">
        <v>0</v>
      </c>
      <c r="BF573" s="63">
        <v>0</v>
      </c>
      <c r="BG573" s="63">
        <v>0</v>
      </c>
      <c r="BH573" s="63">
        <v>0</v>
      </c>
      <c r="BI573" s="63">
        <v>0</v>
      </c>
      <c r="BJ573" s="63">
        <v>0</v>
      </c>
      <c r="BK573" s="63">
        <v>0</v>
      </c>
      <c r="BL573" s="63">
        <v>0</v>
      </c>
      <c r="BM573" s="139">
        <v>77489</v>
      </c>
      <c r="BN573" s="32">
        <f t="shared" si="285"/>
        <v>31.993806771263419</v>
      </c>
      <c r="BO573" s="281"/>
      <c r="BP573" s="19">
        <v>-118678520</v>
      </c>
      <c r="BQ573" s="19">
        <v>289484224</v>
      </c>
      <c r="BR573" s="19">
        <v>170883184</v>
      </c>
      <c r="BS573" s="19">
        <v>4689.8999000000003</v>
      </c>
      <c r="BT573" s="19">
        <v>2422</v>
      </c>
      <c r="BU573" s="4"/>
      <c r="BV573" s="175">
        <f t="shared" si="274"/>
        <v>-0.17077590723695418</v>
      </c>
    </row>
    <row r="574" spans="1:74" s="20" customFormat="1" ht="17.25" customHeight="1" x14ac:dyDescent="0.25">
      <c r="A574" s="48" t="s">
        <v>177</v>
      </c>
      <c r="B574" s="252"/>
      <c r="C574" s="88">
        <v>0</v>
      </c>
      <c r="D574" s="146">
        <v>2008</v>
      </c>
      <c r="E574" s="62">
        <v>73</v>
      </c>
      <c r="F574" s="63">
        <v>23588204</v>
      </c>
      <c r="G574" s="63">
        <v>7250299</v>
      </c>
      <c r="H574" s="187">
        <f t="shared" si="293"/>
        <v>0.44377164636469607</v>
      </c>
      <c r="I574" s="63">
        <f t="shared" si="272"/>
        <v>16337905</v>
      </c>
      <c r="J574" s="58"/>
      <c r="K574" s="63">
        <f t="shared" si="266"/>
        <v>16337905</v>
      </c>
      <c r="L574" s="63">
        <f t="shared" si="267"/>
        <v>6630.6432629870133</v>
      </c>
      <c r="M574" s="58"/>
      <c r="N574" s="58"/>
      <c r="O574" s="63">
        <v>465343</v>
      </c>
      <c r="P574" s="29">
        <f t="shared" si="268"/>
        <v>2.8482415585107147E-2</v>
      </c>
      <c r="Q574" s="63">
        <v>1085343</v>
      </c>
      <c r="R574" s="94">
        <f t="shared" si="269"/>
        <v>6.643097753353322E-2</v>
      </c>
      <c r="S574" s="73">
        <f t="shared" si="294"/>
        <v>2883995</v>
      </c>
      <c r="T574" s="281">
        <f t="shared" si="273"/>
        <v>1170.4525162337663</v>
      </c>
      <c r="U574" s="281"/>
      <c r="V574" s="39">
        <f t="shared" si="270"/>
        <v>0.17652171438137265</v>
      </c>
      <c r="W574" s="127">
        <v>87197</v>
      </c>
      <c r="X574" s="127">
        <v>1517</v>
      </c>
      <c r="Y574" s="127">
        <v>1635606</v>
      </c>
      <c r="Z574" s="127">
        <v>1069383</v>
      </c>
      <c r="AA574" s="19"/>
      <c r="AB574" s="19"/>
      <c r="AC574" s="19"/>
      <c r="AD574" s="127">
        <v>90292</v>
      </c>
      <c r="AE574" s="19"/>
      <c r="AF574" s="63">
        <v>2404396</v>
      </c>
      <c r="AG574" s="63">
        <v>431690</v>
      </c>
      <c r="AH574" s="63">
        <v>6957761</v>
      </c>
      <c r="AI574" s="63">
        <v>272</v>
      </c>
      <c r="AJ574" s="63">
        <v>735577</v>
      </c>
      <c r="AK574" s="63">
        <v>3367619</v>
      </c>
      <c r="AL574" s="63">
        <v>16630444</v>
      </c>
      <c r="AM574" s="127">
        <v>98395</v>
      </c>
      <c r="AN574" s="127">
        <v>328872</v>
      </c>
      <c r="AO574" s="127">
        <v>24333</v>
      </c>
      <c r="AQ574" s="63">
        <v>1805491</v>
      </c>
      <c r="AR574" s="63">
        <v>2706580</v>
      </c>
      <c r="AS574" s="63">
        <v>0</v>
      </c>
      <c r="AT574" s="63">
        <v>0</v>
      </c>
      <c r="AU574" s="63">
        <v>0</v>
      </c>
      <c r="AV574" s="27">
        <v>0</v>
      </c>
      <c r="AW574" s="94">
        <f t="shared" si="271"/>
        <v>0</v>
      </c>
      <c r="AX574" s="63">
        <v>0</v>
      </c>
      <c r="AY574" s="63">
        <v>0</v>
      </c>
      <c r="AZ574" s="63">
        <v>0</v>
      </c>
      <c r="BA574" s="63">
        <v>0</v>
      </c>
      <c r="BB574" s="63">
        <v>0</v>
      </c>
      <c r="BC574" s="63">
        <v>0</v>
      </c>
      <c r="BD574" s="63">
        <v>0</v>
      </c>
      <c r="BE574" s="63">
        <v>0</v>
      </c>
      <c r="BF574" s="63">
        <v>0</v>
      </c>
      <c r="BG574" s="63">
        <v>0</v>
      </c>
      <c r="BH574" s="63">
        <v>0</v>
      </c>
      <c r="BI574" s="63">
        <v>0</v>
      </c>
      <c r="BJ574" s="63">
        <v>0</v>
      </c>
      <c r="BK574" s="63">
        <v>0</v>
      </c>
      <c r="BL574" s="63">
        <v>0</v>
      </c>
      <c r="BM574" s="139">
        <v>77979</v>
      </c>
      <c r="BN574" s="32">
        <f t="shared" si="285"/>
        <v>31.647321428571427</v>
      </c>
      <c r="BO574" s="281"/>
      <c r="BP574" s="19">
        <v>-44906304</v>
      </c>
      <c r="BQ574" s="19">
        <v>231137296</v>
      </c>
      <c r="BR574" s="19">
        <v>186308976</v>
      </c>
      <c r="BS574" s="19">
        <v>4737.7900399999999</v>
      </c>
      <c r="BT574" s="19">
        <v>2464</v>
      </c>
      <c r="BU574" s="4"/>
      <c r="BV574" s="175">
        <f t="shared" si="274"/>
        <v>-0.15709993109111872</v>
      </c>
    </row>
    <row r="575" spans="1:74" s="20" customFormat="1" ht="17.25" customHeight="1" x14ac:dyDescent="0.25">
      <c r="A575" s="48" t="s">
        <v>177</v>
      </c>
      <c r="B575" s="252"/>
      <c r="C575" s="88">
        <v>0</v>
      </c>
      <c r="D575" s="146">
        <v>2009</v>
      </c>
      <c r="E575" s="62">
        <v>73</v>
      </c>
      <c r="F575" s="63">
        <v>23490832</v>
      </c>
      <c r="G575" s="63">
        <v>6628695</v>
      </c>
      <c r="H575" s="187">
        <f t="shared" si="293"/>
        <v>0.393111205299779</v>
      </c>
      <c r="I575" s="63">
        <f t="shared" si="272"/>
        <v>16862137</v>
      </c>
      <c r="J575" s="58"/>
      <c r="K575" s="63">
        <f t="shared" si="266"/>
        <v>16862137</v>
      </c>
      <c r="L575" s="63">
        <f t="shared" si="267"/>
        <v>6843.3997564935062</v>
      </c>
      <c r="M575" s="58"/>
      <c r="N575" s="58"/>
      <c r="O575" s="63">
        <v>386603</v>
      </c>
      <c r="P575" s="29">
        <f t="shared" si="268"/>
        <v>2.2927283771920486E-2</v>
      </c>
      <c r="Q575" s="63">
        <v>1564349</v>
      </c>
      <c r="R575" s="94">
        <f t="shared" si="269"/>
        <v>9.2772879261982036E-2</v>
      </c>
      <c r="S575" s="73">
        <f t="shared" si="294"/>
        <v>2614591</v>
      </c>
      <c r="T575" s="281">
        <f t="shared" si="273"/>
        <v>1061.1164772727273</v>
      </c>
      <c r="U575" s="281"/>
      <c r="V575" s="39">
        <f t="shared" si="270"/>
        <v>0.15505691834907995</v>
      </c>
      <c r="W575" s="127">
        <v>169190</v>
      </c>
      <c r="X575" s="127">
        <v>0</v>
      </c>
      <c r="Y575" s="127">
        <v>1348929</v>
      </c>
      <c r="Z575" s="127">
        <v>994682</v>
      </c>
      <c r="AA575" s="19"/>
      <c r="AB575" s="19"/>
      <c r="AC575" s="19"/>
      <c r="AD575" s="127">
        <v>101790</v>
      </c>
      <c r="AE575" s="19"/>
      <c r="AF575" s="63">
        <v>2534092</v>
      </c>
      <c r="AG575" s="63">
        <v>590179</v>
      </c>
      <c r="AH575" s="63">
        <v>6909234</v>
      </c>
      <c r="AI575" s="63">
        <v>38</v>
      </c>
      <c r="AJ575" s="63">
        <v>907200</v>
      </c>
      <c r="AK575" s="63">
        <v>2936203</v>
      </c>
      <c r="AL575" s="63">
        <v>16581598</v>
      </c>
      <c r="AM575" s="127">
        <v>82703</v>
      </c>
      <c r="AN575" s="127">
        <v>268304</v>
      </c>
      <c r="AO575" s="127">
        <v>32141</v>
      </c>
      <c r="AQ575" s="63">
        <v>1946068</v>
      </c>
      <c r="AR575" s="63">
        <v>2999666</v>
      </c>
      <c r="AS575" s="63">
        <v>0</v>
      </c>
      <c r="AT575" s="63">
        <v>0</v>
      </c>
      <c r="AU575" s="63">
        <v>0</v>
      </c>
      <c r="AV575" s="27">
        <v>0</v>
      </c>
      <c r="AW575" s="94">
        <f t="shared" si="271"/>
        <v>0</v>
      </c>
      <c r="AX575" s="63">
        <v>0</v>
      </c>
      <c r="AY575" s="63">
        <v>0</v>
      </c>
      <c r="AZ575" s="63">
        <v>0</v>
      </c>
      <c r="BA575" s="63">
        <v>0</v>
      </c>
      <c r="BB575" s="63">
        <v>0</v>
      </c>
      <c r="BC575" s="63">
        <v>0</v>
      </c>
      <c r="BD575" s="63">
        <v>0</v>
      </c>
      <c r="BE575" s="63">
        <v>0</v>
      </c>
      <c r="BF575" s="63">
        <v>0</v>
      </c>
      <c r="BG575" s="63">
        <v>0</v>
      </c>
      <c r="BH575" s="63">
        <v>0</v>
      </c>
      <c r="BI575" s="63">
        <v>0</v>
      </c>
      <c r="BJ575" s="63">
        <v>0</v>
      </c>
      <c r="BK575" s="63">
        <v>0</v>
      </c>
      <c r="BL575" s="63">
        <v>0</v>
      </c>
      <c r="BM575" s="139">
        <v>13142</v>
      </c>
      <c r="BN575" s="32">
        <f t="shared" si="285"/>
        <v>5.3336038961038961</v>
      </c>
      <c r="BO575" s="281"/>
      <c r="BP575" s="19">
        <v>69383800</v>
      </c>
      <c r="BQ575" s="19">
        <v>160569072</v>
      </c>
      <c r="BR575" s="19">
        <v>229966016</v>
      </c>
      <c r="BS575" s="19">
        <v>4751.4399400000002</v>
      </c>
      <c r="BT575" s="19">
        <v>2464</v>
      </c>
      <c r="BU575" s="4"/>
      <c r="BV575" s="175">
        <f t="shared" si="274"/>
        <v>-0.15566146775495196</v>
      </c>
    </row>
    <row r="576" spans="1:74" s="20" customFormat="1" ht="17.25" customHeight="1" x14ac:dyDescent="0.25">
      <c r="A576" s="48" t="s">
        <v>177</v>
      </c>
      <c r="B576" s="252"/>
      <c r="C576" s="88">
        <v>0</v>
      </c>
      <c r="D576" s="146">
        <v>2010</v>
      </c>
      <c r="E576" s="62">
        <v>73</v>
      </c>
      <c r="F576" s="63">
        <v>23606246</v>
      </c>
      <c r="G576" s="63">
        <v>5918507</v>
      </c>
      <c r="H576" s="187">
        <f t="shared" si="293"/>
        <v>0.3346107153661641</v>
      </c>
      <c r="I576" s="63">
        <f t="shared" si="272"/>
        <v>17687739</v>
      </c>
      <c r="J576" s="58"/>
      <c r="K576" s="63">
        <f t="shared" si="266"/>
        <v>17687739</v>
      </c>
      <c r="L576" s="63">
        <f t="shared" si="267"/>
        <v>7178.4655032467535</v>
      </c>
      <c r="M576" s="58"/>
      <c r="N576" s="58"/>
      <c r="O576" s="63">
        <v>336835</v>
      </c>
      <c r="P576" s="29">
        <f t="shared" si="268"/>
        <v>1.9043417590004014E-2</v>
      </c>
      <c r="Q576" s="63">
        <v>1569168</v>
      </c>
      <c r="R576" s="94">
        <f t="shared" si="269"/>
        <v>8.8715013264273071E-2</v>
      </c>
      <c r="S576" s="73">
        <f t="shared" si="294"/>
        <v>2953094</v>
      </c>
      <c r="T576" s="281">
        <f t="shared" si="273"/>
        <v>1198.4959415584415</v>
      </c>
      <c r="U576" s="281"/>
      <c r="V576" s="39">
        <f t="shared" si="270"/>
        <v>0.16695712210588362</v>
      </c>
      <c r="W576" s="127">
        <v>273869</v>
      </c>
      <c r="X576" s="19"/>
      <c r="Y576" s="127">
        <v>1254735</v>
      </c>
      <c r="Z576" s="127">
        <v>1316482</v>
      </c>
      <c r="AA576" s="19"/>
      <c r="AB576" s="19"/>
      <c r="AC576" s="19"/>
      <c r="AD576" s="127">
        <v>108008</v>
      </c>
      <c r="AE576" s="19"/>
      <c r="AF576" s="63">
        <v>2992955</v>
      </c>
      <c r="AG576" s="63">
        <v>540340</v>
      </c>
      <c r="AH576" s="63">
        <v>7188438</v>
      </c>
      <c r="AI576" s="63">
        <v>-40</v>
      </c>
      <c r="AJ576" s="63">
        <v>660035</v>
      </c>
      <c r="AK576" s="63">
        <v>2781256</v>
      </c>
      <c r="AL576" s="63">
        <v>16417808</v>
      </c>
      <c r="AM576" s="127">
        <v>66482</v>
      </c>
      <c r="AN576" s="127">
        <v>324033</v>
      </c>
      <c r="AO576" s="127">
        <v>28510</v>
      </c>
      <c r="AQ576" s="63">
        <v>1987214</v>
      </c>
      <c r="AR576" s="63">
        <v>3447662</v>
      </c>
      <c r="AS576" s="63">
        <v>195</v>
      </c>
      <c r="AT576" s="63">
        <v>0</v>
      </c>
      <c r="AU576" s="63">
        <v>0</v>
      </c>
      <c r="AV576" s="27">
        <v>0</v>
      </c>
      <c r="AW576" s="94">
        <f t="shared" si="271"/>
        <v>0</v>
      </c>
      <c r="AX576" s="63">
        <v>0</v>
      </c>
      <c r="AY576" s="63">
        <v>0</v>
      </c>
      <c r="AZ576" s="63">
        <v>0</v>
      </c>
      <c r="BA576" s="63">
        <v>0</v>
      </c>
      <c r="BB576" s="63">
        <v>0</v>
      </c>
      <c r="BC576" s="63">
        <v>0</v>
      </c>
      <c r="BD576" s="63">
        <v>0</v>
      </c>
      <c r="BE576" s="63">
        <v>0</v>
      </c>
      <c r="BF576" s="63">
        <v>0</v>
      </c>
      <c r="BG576" s="63">
        <v>0</v>
      </c>
      <c r="BH576" s="63">
        <v>0</v>
      </c>
      <c r="BI576" s="63">
        <v>0</v>
      </c>
      <c r="BJ576" s="63">
        <v>0</v>
      </c>
      <c r="BK576" s="63">
        <v>0</v>
      </c>
      <c r="BL576" s="63">
        <v>0</v>
      </c>
      <c r="BM576" s="139">
        <v>160</v>
      </c>
      <c r="BN576" s="32">
        <f t="shared" si="285"/>
        <v>6.4935064935064929E-2</v>
      </c>
      <c r="BO576" s="281"/>
      <c r="BP576" s="19">
        <v>53795016</v>
      </c>
      <c r="BQ576" s="19">
        <v>137850336</v>
      </c>
      <c r="BR576" s="19">
        <v>191645504</v>
      </c>
      <c r="BS576" s="19">
        <v>4758.3100599999998</v>
      </c>
      <c r="BT576" s="19">
        <v>2464</v>
      </c>
      <c r="BU576" s="4"/>
      <c r="BV576" s="175">
        <f t="shared" si="274"/>
        <v>-0.15493903854333438</v>
      </c>
    </row>
    <row r="577" spans="1:74" s="20" customFormat="1" ht="17.25" customHeight="1" x14ac:dyDescent="0.25">
      <c r="A577" s="48" t="s">
        <v>177</v>
      </c>
      <c r="B577" s="252"/>
      <c r="C577" s="88">
        <v>0</v>
      </c>
      <c r="D577" s="146">
        <v>2011</v>
      </c>
      <c r="E577" s="62">
        <v>73</v>
      </c>
      <c r="F577" s="63">
        <v>26590676</v>
      </c>
      <c r="G577" s="63">
        <v>6462104</v>
      </c>
      <c r="H577" s="187">
        <f t="shared" si="293"/>
        <v>0.32104135355453928</v>
      </c>
      <c r="I577" s="63">
        <f t="shared" si="272"/>
        <v>20128572</v>
      </c>
      <c r="J577" s="58"/>
      <c r="K577" s="63">
        <f t="shared" si="266"/>
        <v>20128572</v>
      </c>
      <c r="L577" s="63">
        <f t="shared" si="267"/>
        <v>8169.0633116883118</v>
      </c>
      <c r="M577" s="58"/>
      <c r="N577" s="58"/>
      <c r="O577" s="63">
        <v>307899</v>
      </c>
      <c r="P577" s="29">
        <f t="shared" si="268"/>
        <v>1.5296614186043601E-2</v>
      </c>
      <c r="Q577" s="63">
        <v>3283621</v>
      </c>
      <c r="R577" s="94">
        <f t="shared" si="269"/>
        <v>0.16313233745543398</v>
      </c>
      <c r="S577" s="73">
        <f t="shared" si="294"/>
        <v>2906776</v>
      </c>
      <c r="T577" s="281">
        <f t="shared" si="273"/>
        <v>1179.6980519480519</v>
      </c>
      <c r="U577" s="281"/>
      <c r="V577" s="39">
        <f t="shared" si="270"/>
        <v>0.14441044302596329</v>
      </c>
      <c r="W577" s="127">
        <v>192086</v>
      </c>
      <c r="X577" s="19"/>
      <c r="Y577" s="127">
        <v>1188357</v>
      </c>
      <c r="Z577" s="127">
        <v>1423636</v>
      </c>
      <c r="AA577" s="19"/>
      <c r="AB577" s="19"/>
      <c r="AC577" s="19"/>
      <c r="AD577" s="127">
        <v>102697</v>
      </c>
      <c r="AE577" s="19"/>
      <c r="AF577" s="63">
        <v>3326891</v>
      </c>
      <c r="AG577" s="63">
        <v>220612</v>
      </c>
      <c r="AH577" s="63">
        <v>7304963</v>
      </c>
      <c r="AI577" s="63">
        <v>5474</v>
      </c>
      <c r="AJ577" s="63">
        <v>746070</v>
      </c>
      <c r="AK577" s="63">
        <v>3675361</v>
      </c>
      <c r="AL577" s="63">
        <v>19285712</v>
      </c>
      <c r="AM577" s="127">
        <v>54018</v>
      </c>
      <c r="AN577" s="127">
        <v>347776</v>
      </c>
      <c r="AO577" s="127">
        <v>26183</v>
      </c>
      <c r="AQ577" s="63">
        <v>2252352</v>
      </c>
      <c r="AR577" s="63">
        <v>2975539</v>
      </c>
      <c r="AS577" s="63">
        <v>0</v>
      </c>
      <c r="AT577" s="63">
        <v>0</v>
      </c>
      <c r="AU577" s="63">
        <v>0</v>
      </c>
      <c r="AV577" s="27">
        <v>0</v>
      </c>
      <c r="AW577" s="94">
        <f t="shared" si="271"/>
        <v>0</v>
      </c>
      <c r="AX577" s="63">
        <v>0</v>
      </c>
      <c r="AY577" s="63">
        <v>0</v>
      </c>
      <c r="AZ577" s="63">
        <v>0</v>
      </c>
      <c r="BA577" s="63">
        <v>0</v>
      </c>
      <c r="BB577" s="63">
        <v>0</v>
      </c>
      <c r="BC577" s="63">
        <v>0</v>
      </c>
      <c r="BD577" s="63">
        <v>0</v>
      </c>
      <c r="BE577" s="63">
        <v>0</v>
      </c>
      <c r="BF577" s="63">
        <v>0</v>
      </c>
      <c r="BG577" s="63">
        <v>0</v>
      </c>
      <c r="BH577" s="63">
        <v>0</v>
      </c>
      <c r="BI577" s="63">
        <v>0</v>
      </c>
      <c r="BJ577" s="63">
        <v>0</v>
      </c>
      <c r="BK577" s="63">
        <v>0</v>
      </c>
      <c r="BL577" s="63">
        <v>0</v>
      </c>
      <c r="BM577" s="139">
        <v>1219</v>
      </c>
      <c r="BN577" s="32">
        <f t="shared" si="285"/>
        <v>0.49472402597402598</v>
      </c>
      <c r="BO577" s="281"/>
      <c r="BP577" s="19">
        <v>41459600</v>
      </c>
      <c r="BQ577" s="19">
        <v>156873744</v>
      </c>
      <c r="BR577" s="19">
        <v>198334560</v>
      </c>
      <c r="BS577" s="19">
        <v>4770.0297899999996</v>
      </c>
      <c r="BT577" s="19">
        <v>2464</v>
      </c>
      <c r="BU577" s="4"/>
      <c r="BV577" s="175">
        <f t="shared" si="274"/>
        <v>-0.15370905135830171</v>
      </c>
    </row>
    <row r="578" spans="1:74" s="20" customFormat="1" ht="17.25" customHeight="1" x14ac:dyDescent="0.25">
      <c r="A578" s="48" t="s">
        <v>177</v>
      </c>
      <c r="B578" s="252"/>
      <c r="C578" s="88">
        <v>0</v>
      </c>
      <c r="D578" s="146">
        <v>2012</v>
      </c>
      <c r="E578" s="62">
        <v>73</v>
      </c>
      <c r="F578" s="63">
        <v>29051216</v>
      </c>
      <c r="G578" s="63">
        <v>6294410</v>
      </c>
      <c r="H578" s="187">
        <f t="shared" si="293"/>
        <v>0.27659461525488244</v>
      </c>
      <c r="I578" s="63">
        <f t="shared" si="272"/>
        <v>22756806</v>
      </c>
      <c r="J578" s="58"/>
      <c r="K578" s="63">
        <f t="shared" si="266"/>
        <v>22756806</v>
      </c>
      <c r="L578" s="63">
        <f t="shared" si="267"/>
        <v>9235.7167207792209</v>
      </c>
      <c r="M578" s="58"/>
      <c r="N578" s="58"/>
      <c r="O578" s="63">
        <v>175701</v>
      </c>
      <c r="P578" s="29">
        <f t="shared" si="268"/>
        <v>7.7208110839456119E-3</v>
      </c>
      <c r="Q578" s="63">
        <v>3002229</v>
      </c>
      <c r="R578" s="94">
        <f t="shared" si="269"/>
        <v>0.13192664207797877</v>
      </c>
      <c r="S578" s="73">
        <f t="shared" si="294"/>
        <v>2743844</v>
      </c>
      <c r="T578" s="281">
        <f t="shared" si="273"/>
        <v>1113.5730519480519</v>
      </c>
      <c r="U578" s="281"/>
      <c r="V578" s="39">
        <f t="shared" si="270"/>
        <v>0.12057245643347313</v>
      </c>
      <c r="W578" s="127">
        <v>0</v>
      </c>
      <c r="X578" s="127">
        <v>130631</v>
      </c>
      <c r="Y578" s="127">
        <v>1170321</v>
      </c>
      <c r="Z578" s="127">
        <v>1345152</v>
      </c>
      <c r="AA578" s="19"/>
      <c r="AB578" s="19"/>
      <c r="AC578" s="19"/>
      <c r="AD578" s="127">
        <v>97740</v>
      </c>
      <c r="AE578" s="19"/>
      <c r="AF578" s="63">
        <v>3580561</v>
      </c>
      <c r="AG578" s="63">
        <v>484817</v>
      </c>
      <c r="AH578" s="63">
        <v>10235719</v>
      </c>
      <c r="AI578" s="63">
        <v>1530</v>
      </c>
      <c r="AJ578" s="63">
        <v>659259</v>
      </c>
      <c r="AK578" s="63">
        <v>5293220</v>
      </c>
      <c r="AL578" s="63">
        <v>18815498</v>
      </c>
      <c r="AM578" s="127">
        <v>13444</v>
      </c>
      <c r="AN578" s="127">
        <v>749101</v>
      </c>
      <c r="AO578" s="127">
        <v>4138</v>
      </c>
      <c r="AQ578" s="63">
        <v>2359494</v>
      </c>
      <c r="AR578" s="63">
        <v>3689469</v>
      </c>
      <c r="AS578" s="63">
        <v>0</v>
      </c>
      <c r="AT578" s="63">
        <v>0</v>
      </c>
      <c r="AU578" s="63">
        <v>0</v>
      </c>
      <c r="AV578" s="27">
        <v>0</v>
      </c>
      <c r="AW578" s="94">
        <f t="shared" si="271"/>
        <v>0</v>
      </c>
      <c r="AX578" s="63">
        <v>0</v>
      </c>
      <c r="AY578" s="63">
        <v>0</v>
      </c>
      <c r="AZ578" s="63">
        <v>0</v>
      </c>
      <c r="BA578" s="63">
        <v>0</v>
      </c>
      <c r="BB578" s="63">
        <v>0</v>
      </c>
      <c r="BC578" s="63">
        <v>0</v>
      </c>
      <c r="BD578" s="63">
        <v>0</v>
      </c>
      <c r="BE578" s="63">
        <v>0</v>
      </c>
      <c r="BF578" s="63">
        <v>0</v>
      </c>
      <c r="BG578" s="63">
        <v>0</v>
      </c>
      <c r="BH578" s="63">
        <v>0</v>
      </c>
      <c r="BI578" s="63">
        <v>0</v>
      </c>
      <c r="BJ578" s="63">
        <v>0</v>
      </c>
      <c r="BK578" s="63">
        <v>0</v>
      </c>
      <c r="BL578" s="63">
        <v>0</v>
      </c>
      <c r="BM578" s="139">
        <v>2250</v>
      </c>
      <c r="BN578" s="32">
        <f t="shared" si="285"/>
        <v>0.91314935064935066</v>
      </c>
      <c r="BO578" s="281"/>
      <c r="BP578" s="19">
        <v>-57611492</v>
      </c>
      <c r="BQ578" s="19">
        <v>190640704</v>
      </c>
      <c r="BR578" s="19">
        <v>133031464</v>
      </c>
      <c r="BS578" s="19">
        <v>4789.9301800000003</v>
      </c>
      <c r="BT578" s="19">
        <v>2464</v>
      </c>
      <c r="BU578" s="4"/>
      <c r="BV578" s="175">
        <f t="shared" si="274"/>
        <v>-0.15162740888209886</v>
      </c>
    </row>
    <row r="579" spans="1:74" s="20" customFormat="1" ht="17.25" customHeight="1" x14ac:dyDescent="0.25">
      <c r="A579" s="48" t="s">
        <v>177</v>
      </c>
      <c r="B579" s="252"/>
      <c r="C579" s="88">
        <v>0</v>
      </c>
      <c r="D579" s="146">
        <v>2013</v>
      </c>
      <c r="E579" s="62">
        <v>73</v>
      </c>
      <c r="F579" s="63">
        <v>26450218</v>
      </c>
      <c r="G579" s="63">
        <v>5637278</v>
      </c>
      <c r="H579" s="187">
        <f t="shared" si="293"/>
        <v>0.2708544780314554</v>
      </c>
      <c r="I579" s="63">
        <f t="shared" si="272"/>
        <v>20812940</v>
      </c>
      <c r="J579" s="58"/>
      <c r="K579" s="63">
        <f t="shared" si="266"/>
        <v>20812940</v>
      </c>
      <c r="L579" s="63">
        <f t="shared" si="267"/>
        <v>8446.8100649350654</v>
      </c>
      <c r="M579" s="58"/>
      <c r="N579" s="58"/>
      <c r="O579" s="63">
        <v>49579</v>
      </c>
      <c r="P579" s="29">
        <f t="shared" si="268"/>
        <v>2.3821238133584204E-3</v>
      </c>
      <c r="Q579" s="63">
        <v>2917528</v>
      </c>
      <c r="R579" s="94">
        <f t="shared" si="269"/>
        <v>0.14017856199076151</v>
      </c>
      <c r="S579" s="73">
        <f t="shared" si="294"/>
        <v>2873259</v>
      </c>
      <c r="T579" s="281">
        <f t="shared" si="273"/>
        <v>1166.0953733766235</v>
      </c>
      <c r="U579" s="281"/>
      <c r="V579" s="39">
        <f t="shared" si="270"/>
        <v>0.13805156791880435</v>
      </c>
      <c r="W579" s="19"/>
      <c r="X579" s="127">
        <v>39635</v>
      </c>
      <c r="Y579" s="127">
        <v>1702334</v>
      </c>
      <c r="Z579" s="127">
        <v>1036729</v>
      </c>
      <c r="AA579" s="19"/>
      <c r="AB579" s="19"/>
      <c r="AC579" s="19"/>
      <c r="AD579" s="127">
        <v>94561</v>
      </c>
      <c r="AE579" s="19"/>
      <c r="AF579" s="63">
        <v>3560221</v>
      </c>
      <c r="AG579" s="63">
        <v>323417</v>
      </c>
      <c r="AH579" s="63">
        <v>8276494</v>
      </c>
      <c r="AI579" s="63">
        <v>607</v>
      </c>
      <c r="AJ579" s="63">
        <v>732402</v>
      </c>
      <c r="AK579" s="63">
        <v>3588427</v>
      </c>
      <c r="AL579" s="63">
        <v>18173724</v>
      </c>
      <c r="AM579" s="127">
        <v>7491</v>
      </c>
      <c r="AN579" s="127">
        <v>734188</v>
      </c>
      <c r="AO579" s="127">
        <v>4564</v>
      </c>
      <c r="AQ579" s="63">
        <v>2403457</v>
      </c>
      <c r="AR579" s="63">
        <v>3610183</v>
      </c>
      <c r="AS579" s="63">
        <v>7617</v>
      </c>
      <c r="AT579" s="63">
        <v>0</v>
      </c>
      <c r="AU579" s="63">
        <v>0</v>
      </c>
      <c r="AV579" s="27">
        <v>0</v>
      </c>
      <c r="AW579" s="94">
        <f t="shared" si="271"/>
        <v>0</v>
      </c>
      <c r="AX579" s="63">
        <v>0</v>
      </c>
      <c r="AY579" s="63">
        <v>0</v>
      </c>
      <c r="AZ579" s="63">
        <v>0</v>
      </c>
      <c r="BA579" s="63">
        <v>0</v>
      </c>
      <c r="BB579" s="63">
        <v>0</v>
      </c>
      <c r="BC579" s="63">
        <v>0</v>
      </c>
      <c r="BD579" s="63">
        <v>0</v>
      </c>
      <c r="BE579" s="63">
        <v>0</v>
      </c>
      <c r="BF579" s="63">
        <v>0</v>
      </c>
      <c r="BG579" s="63">
        <v>0</v>
      </c>
      <c r="BH579" s="63">
        <v>0</v>
      </c>
      <c r="BI579" s="63">
        <v>0</v>
      </c>
      <c r="BJ579" s="63">
        <v>0</v>
      </c>
      <c r="BK579" s="63">
        <v>0</v>
      </c>
      <c r="BL579" s="63">
        <v>0</v>
      </c>
      <c r="BM579" s="19">
        <v>1403451</v>
      </c>
      <c r="BN579" s="32">
        <f t="shared" si="285"/>
        <v>569.58238636363637</v>
      </c>
      <c r="BO579" s="281"/>
      <c r="BP579" s="19">
        <v>-34629988</v>
      </c>
      <c r="BQ579" s="19">
        <v>214941824</v>
      </c>
      <c r="BR579" s="19">
        <v>181715280</v>
      </c>
      <c r="BS579" s="19">
        <v>4790.3798800000004</v>
      </c>
      <c r="BT579" s="19">
        <v>2464</v>
      </c>
      <c r="BU579" s="4"/>
      <c r="BV579" s="175">
        <f t="shared" si="274"/>
        <v>-0.15158046885640933</v>
      </c>
    </row>
    <row r="580" spans="1:74" s="20" customFormat="1" ht="17.25" customHeight="1" x14ac:dyDescent="0.25">
      <c r="A580" s="48" t="s">
        <v>177</v>
      </c>
      <c r="B580" s="252"/>
      <c r="C580" s="88">
        <v>0</v>
      </c>
      <c r="D580" s="146">
        <v>2014</v>
      </c>
      <c r="E580" s="62">
        <v>73</v>
      </c>
      <c r="F580" s="63">
        <v>27335660</v>
      </c>
      <c r="G580" s="63">
        <v>6081299</v>
      </c>
      <c r="H580" s="187">
        <f t="shared" si="293"/>
        <v>0.28612005790246997</v>
      </c>
      <c r="I580" s="63">
        <f t="shared" si="272"/>
        <v>21254361</v>
      </c>
      <c r="J580" s="58"/>
      <c r="K580" s="63">
        <f t="shared" si="266"/>
        <v>21254361</v>
      </c>
      <c r="L580" s="63">
        <f t="shared" si="267"/>
        <v>8625.9581980519488</v>
      </c>
      <c r="M580" s="58"/>
      <c r="N580" s="58"/>
      <c r="O580" s="63">
        <v>18274</v>
      </c>
      <c r="P580" s="29">
        <f t="shared" si="268"/>
        <v>8.5977649480970051E-4</v>
      </c>
      <c r="Q580" s="63">
        <v>3284850</v>
      </c>
      <c r="R580" s="94">
        <f t="shared" si="269"/>
        <v>0.15454945928508507</v>
      </c>
      <c r="S580" s="73">
        <f t="shared" si="294"/>
        <v>2694103</v>
      </c>
      <c r="T580" s="281">
        <f t="shared" si="273"/>
        <v>1093.3859577922078</v>
      </c>
      <c r="U580" s="281"/>
      <c r="V580" s="39">
        <f t="shared" si="270"/>
        <v>0.12675530447610259</v>
      </c>
      <c r="W580" s="19"/>
      <c r="X580" s="127">
        <v>55425</v>
      </c>
      <c r="Y580" s="127">
        <v>1673701</v>
      </c>
      <c r="Z580" s="127">
        <v>926555</v>
      </c>
      <c r="AA580" s="19"/>
      <c r="AB580" s="19"/>
      <c r="AC580" s="19"/>
      <c r="AD580" s="127">
        <v>38422</v>
      </c>
      <c r="AE580" s="19"/>
      <c r="AF580" s="63">
        <v>4019284</v>
      </c>
      <c r="AG580" s="63">
        <v>169505</v>
      </c>
      <c r="AH580" s="63">
        <v>8110340</v>
      </c>
      <c r="AI580" s="63">
        <v>1593</v>
      </c>
      <c r="AJ580" s="63">
        <v>669240</v>
      </c>
      <c r="AK580" s="63">
        <v>3198420</v>
      </c>
      <c r="AL580" s="63">
        <v>19225320</v>
      </c>
      <c r="AM580" s="127">
        <v>9454</v>
      </c>
      <c r="AN580" s="127">
        <v>960142</v>
      </c>
      <c r="AO580" s="127">
        <v>42031</v>
      </c>
      <c r="AQ580" s="63">
        <v>2458270</v>
      </c>
      <c r="AR580" s="63">
        <v>3702550</v>
      </c>
      <c r="AS580" s="63">
        <v>26645</v>
      </c>
      <c r="AT580" s="63">
        <v>0</v>
      </c>
      <c r="AU580" s="63">
        <v>0</v>
      </c>
      <c r="AV580" s="27">
        <v>0</v>
      </c>
      <c r="AW580" s="94">
        <f t="shared" si="271"/>
        <v>0</v>
      </c>
      <c r="AX580" s="63">
        <v>0</v>
      </c>
      <c r="AY580" s="63">
        <v>0</v>
      </c>
      <c r="AZ580" s="63">
        <v>0</v>
      </c>
      <c r="BA580" s="63">
        <v>0</v>
      </c>
      <c r="BB580" s="63">
        <v>0</v>
      </c>
      <c r="BC580" s="63">
        <v>0</v>
      </c>
      <c r="BD580" s="63">
        <v>0</v>
      </c>
      <c r="BE580" s="63">
        <v>0</v>
      </c>
      <c r="BF580" s="63">
        <v>0</v>
      </c>
      <c r="BG580" s="63">
        <v>0</v>
      </c>
      <c r="BH580" s="63">
        <v>0</v>
      </c>
      <c r="BI580" s="63">
        <v>0</v>
      </c>
      <c r="BJ580" s="63">
        <v>0</v>
      </c>
      <c r="BK580" s="63">
        <v>0</v>
      </c>
      <c r="BL580" s="63">
        <v>0</v>
      </c>
      <c r="BM580" s="139">
        <v>-1242</v>
      </c>
      <c r="BN580" s="32">
        <f t="shared" si="285"/>
        <v>-0.50405844155844159</v>
      </c>
      <c r="BO580" s="281"/>
      <c r="BP580" s="19">
        <v>25139588</v>
      </c>
      <c r="BQ580" s="19">
        <v>237121904</v>
      </c>
      <c r="BR580" s="19">
        <v>262260240</v>
      </c>
      <c r="BS580" s="19">
        <v>4793.1298800000004</v>
      </c>
      <c r="BT580" s="19">
        <v>2464</v>
      </c>
      <c r="BU580" s="4"/>
      <c r="BV580" s="175">
        <f t="shared" si="274"/>
        <v>-0.15129351760949172</v>
      </c>
    </row>
    <row r="581" spans="1:74" s="20" customFormat="1" ht="17.25" customHeight="1" x14ac:dyDescent="0.25">
      <c r="A581" s="48" t="s">
        <v>177</v>
      </c>
      <c r="B581" s="252"/>
      <c r="C581" s="88">
        <v>0</v>
      </c>
      <c r="D581" s="146">
        <v>2015</v>
      </c>
      <c r="E581" s="62">
        <v>73</v>
      </c>
      <c r="F581" s="63">
        <v>27353256</v>
      </c>
      <c r="G581" s="63">
        <v>6279133</v>
      </c>
      <c r="H581" s="187">
        <f t="shared" si="293"/>
        <v>0.29795465272742311</v>
      </c>
      <c r="I581" s="63">
        <f t="shared" si="272"/>
        <v>21074123</v>
      </c>
      <c r="J581" s="58"/>
      <c r="K581" s="63">
        <f t="shared" si="266"/>
        <v>21074123</v>
      </c>
      <c r="L581" s="63">
        <f t="shared" si="267"/>
        <v>8552.8096590909099</v>
      </c>
      <c r="M581" s="58"/>
      <c r="N581" s="58"/>
      <c r="O581" s="63">
        <v>2365</v>
      </c>
      <c r="P581" s="29">
        <f t="shared" si="268"/>
        <v>1.1222293805535823E-4</v>
      </c>
      <c r="Q581" s="63">
        <v>3084849</v>
      </c>
      <c r="R581" s="94">
        <f t="shared" si="269"/>
        <v>0.14638089566052168</v>
      </c>
      <c r="S581" s="63">
        <f t="shared" si="275"/>
        <v>2938551</v>
      </c>
      <c r="T581" s="281">
        <f t="shared" si="273"/>
        <v>1192.59375</v>
      </c>
      <c r="U581" s="281"/>
      <c r="V581" s="39">
        <f t="shared" si="270"/>
        <v>0.13943882741882072</v>
      </c>
      <c r="W581" s="29"/>
      <c r="X581" s="63">
        <v>0</v>
      </c>
      <c r="Y581" s="63">
        <v>1757323</v>
      </c>
      <c r="Z581" s="63">
        <v>1159643</v>
      </c>
      <c r="AA581" s="63">
        <v>0</v>
      </c>
      <c r="AB581" s="63">
        <v>0</v>
      </c>
      <c r="AC581" s="63">
        <v>0</v>
      </c>
      <c r="AD581" s="63">
        <v>21585</v>
      </c>
      <c r="AE581" s="63">
        <v>0</v>
      </c>
      <c r="AF581" s="63">
        <v>4136382</v>
      </c>
      <c r="AG581" s="63">
        <v>157051</v>
      </c>
      <c r="AH581" s="63">
        <v>7311311</v>
      </c>
      <c r="AI581" s="63">
        <v>0</v>
      </c>
      <c r="AJ581" s="63">
        <v>967338</v>
      </c>
      <c r="AK581" s="63">
        <v>2935312</v>
      </c>
      <c r="AL581" s="63">
        <v>20041946</v>
      </c>
      <c r="AM581" s="63">
        <v>23408</v>
      </c>
      <c r="AN581" s="63">
        <v>867398</v>
      </c>
      <c r="AO581" s="63">
        <v>29123</v>
      </c>
      <c r="AP581" s="63">
        <v>0</v>
      </c>
      <c r="AQ581" s="63">
        <v>2633328</v>
      </c>
      <c r="AR581" s="63">
        <v>3286329</v>
      </c>
      <c r="AS581" s="63">
        <v>12690</v>
      </c>
      <c r="AT581" s="63">
        <v>0</v>
      </c>
      <c r="AU581" s="63">
        <v>0</v>
      </c>
      <c r="AV581" s="27">
        <v>0</v>
      </c>
      <c r="AW581" s="94">
        <f t="shared" si="271"/>
        <v>0</v>
      </c>
      <c r="AX581" s="63">
        <v>0</v>
      </c>
      <c r="AY581" s="63">
        <v>0</v>
      </c>
      <c r="AZ581" s="63">
        <v>0</v>
      </c>
      <c r="BA581" s="63">
        <v>0</v>
      </c>
      <c r="BB581" s="63">
        <v>0</v>
      </c>
      <c r="BC581" s="63">
        <v>0</v>
      </c>
      <c r="BD581" s="63">
        <v>0</v>
      </c>
      <c r="BE581" s="63">
        <v>0</v>
      </c>
      <c r="BF581" s="63">
        <v>0</v>
      </c>
      <c r="BG581" s="19"/>
      <c r="BH581" s="63">
        <v>0</v>
      </c>
      <c r="BI581" s="63">
        <v>0</v>
      </c>
      <c r="BJ581" s="63">
        <v>0</v>
      </c>
      <c r="BK581" s="63">
        <v>0</v>
      </c>
      <c r="BL581" s="63">
        <v>0</v>
      </c>
      <c r="BM581" s="139">
        <v>2436</v>
      </c>
      <c r="BN581" s="32">
        <f t="shared" si="285"/>
        <v>0.98863636363636365</v>
      </c>
      <c r="BO581" s="281"/>
      <c r="BP581" s="19">
        <v>20615244</v>
      </c>
      <c r="BQ581" s="19">
        <v>217596608</v>
      </c>
      <c r="BR581" s="19">
        <v>238214288</v>
      </c>
      <c r="BS581" s="19">
        <v>4780.0497999999998</v>
      </c>
      <c r="BT581" s="19">
        <v>2464</v>
      </c>
      <c r="BU581" s="4"/>
      <c r="BV581" s="175">
        <f t="shared" si="274"/>
        <v>-0.15265984401061761</v>
      </c>
    </row>
    <row r="582" spans="1:74" s="20" customFormat="1" ht="17.25" customHeight="1" x14ac:dyDescent="0.25">
      <c r="A582" s="48" t="s">
        <v>177</v>
      </c>
      <c r="B582" s="252"/>
      <c r="C582" s="88">
        <v>0</v>
      </c>
      <c r="D582" s="146">
        <v>2016</v>
      </c>
      <c r="E582" s="62">
        <v>73</v>
      </c>
      <c r="F582" s="63">
        <v>25408262</v>
      </c>
      <c r="G582" s="63">
        <v>5555121</v>
      </c>
      <c r="H582" s="187">
        <f t="shared" si="293"/>
        <v>0.27981068587585206</v>
      </c>
      <c r="I582" s="63">
        <f t="shared" si="272"/>
        <v>19853141</v>
      </c>
      <c r="J582" s="58"/>
      <c r="K582" s="63">
        <f t="shared" si="266"/>
        <v>19853141</v>
      </c>
      <c r="L582" s="63">
        <f t="shared" si="267"/>
        <v>8057.28125</v>
      </c>
      <c r="M582" s="58"/>
      <c r="N582" s="58"/>
      <c r="O582" s="63">
        <v>7471</v>
      </c>
      <c r="P582" s="29">
        <f t="shared" si="268"/>
        <v>3.7631324937449444E-4</v>
      </c>
      <c r="Q582" s="63">
        <v>4139757</v>
      </c>
      <c r="R582" s="94">
        <f t="shared" si="269"/>
        <v>0.20851899455103856</v>
      </c>
      <c r="S582" s="63">
        <f t="shared" si="275"/>
        <v>4696575</v>
      </c>
      <c r="T582" s="281">
        <f t="shared" si="273"/>
        <v>1906.0775162337663</v>
      </c>
      <c r="U582" s="281"/>
      <c r="V582" s="39">
        <f t="shared" si="270"/>
        <v>0.23656584114322263</v>
      </c>
      <c r="W582" s="29"/>
      <c r="X582" s="63">
        <v>43356</v>
      </c>
      <c r="Y582" s="63">
        <v>1602644</v>
      </c>
      <c r="Z582" s="63">
        <v>1390552</v>
      </c>
      <c r="AA582" s="63">
        <v>0</v>
      </c>
      <c r="AB582" s="63">
        <v>0</v>
      </c>
      <c r="AC582" s="63">
        <v>0</v>
      </c>
      <c r="AD582" s="63">
        <v>25459</v>
      </c>
      <c r="AE582" s="63">
        <v>1634564</v>
      </c>
      <c r="AF582" s="63">
        <v>2953141</v>
      </c>
      <c r="AG582" s="63">
        <v>169832</v>
      </c>
      <c r="AH582" s="63">
        <v>4464875</v>
      </c>
      <c r="AI582" s="63">
        <v>0</v>
      </c>
      <c r="AJ582" s="63">
        <v>953376</v>
      </c>
      <c r="AK582" s="63">
        <v>1132781</v>
      </c>
      <c r="AL582" s="63">
        <v>20943388</v>
      </c>
      <c r="AM582" s="63">
        <v>27827</v>
      </c>
      <c r="AN582" s="63">
        <v>896206</v>
      </c>
      <c r="AO582" s="63">
        <v>15105</v>
      </c>
      <c r="AP582" s="63">
        <v>0</v>
      </c>
      <c r="AQ582" s="63">
        <v>2637946</v>
      </c>
      <c r="AR582" s="63">
        <v>2220242</v>
      </c>
      <c r="AS582" s="63">
        <v>2882</v>
      </c>
      <c r="AT582" s="63">
        <v>0</v>
      </c>
      <c r="AU582" s="63">
        <v>0</v>
      </c>
      <c r="AV582" s="27">
        <v>0</v>
      </c>
      <c r="AW582" s="94">
        <f t="shared" si="271"/>
        <v>0</v>
      </c>
      <c r="AX582" s="63">
        <v>0</v>
      </c>
      <c r="AY582" s="63">
        <v>0</v>
      </c>
      <c r="AZ582" s="63">
        <v>0</v>
      </c>
      <c r="BA582" s="63">
        <v>0</v>
      </c>
      <c r="BB582" s="63">
        <v>0</v>
      </c>
      <c r="BC582" s="63">
        <v>0</v>
      </c>
      <c r="BD582" s="63">
        <v>0</v>
      </c>
      <c r="BE582" s="63">
        <v>0</v>
      </c>
      <c r="BF582" s="63">
        <v>0</v>
      </c>
      <c r="BG582" s="19"/>
      <c r="BH582" s="63">
        <v>0</v>
      </c>
      <c r="BI582" s="63">
        <v>0</v>
      </c>
      <c r="BJ582" s="63">
        <v>0</v>
      </c>
      <c r="BK582" s="63">
        <v>0</v>
      </c>
      <c r="BL582" s="63">
        <v>0</v>
      </c>
      <c r="BM582" s="139">
        <v>2678</v>
      </c>
      <c r="BN582" s="32">
        <f t="shared" si="285"/>
        <v>1.0868506493506493</v>
      </c>
      <c r="BO582" s="281"/>
      <c r="BP582" s="19">
        <v>-1206336</v>
      </c>
      <c r="BQ582" s="19">
        <v>240208736</v>
      </c>
      <c r="BR582" s="19">
        <v>239005072</v>
      </c>
      <c r="BS582" s="19">
        <v>4872.2597699999997</v>
      </c>
      <c r="BT582" s="19">
        <v>2464</v>
      </c>
      <c r="BU582" s="4"/>
      <c r="BV582" s="175">
        <f t="shared" si="274"/>
        <v>-0.1431064024643314</v>
      </c>
    </row>
    <row r="583" spans="1:74" s="20" customFormat="1" ht="17.25" customHeight="1" x14ac:dyDescent="0.25">
      <c r="A583" s="48" t="s">
        <v>177</v>
      </c>
      <c r="B583" s="252"/>
      <c r="C583" s="88">
        <v>0</v>
      </c>
      <c r="D583" s="146">
        <v>2017</v>
      </c>
      <c r="E583" s="62">
        <v>73</v>
      </c>
      <c r="F583" s="63">
        <v>25278818</v>
      </c>
      <c r="G583" s="63">
        <v>4568399</v>
      </c>
      <c r="H583" s="187">
        <f t="shared" si="293"/>
        <v>0.22058457629466599</v>
      </c>
      <c r="I583" s="63">
        <f t="shared" si="272"/>
        <v>20710419</v>
      </c>
      <c r="J583" s="58"/>
      <c r="K583" s="63">
        <f t="shared" si="266"/>
        <v>20710419</v>
      </c>
      <c r="L583" s="63">
        <f t="shared" si="267"/>
        <v>8195.6545310645033</v>
      </c>
      <c r="M583" s="58"/>
      <c r="N583" s="58"/>
      <c r="O583" s="63">
        <v>25</v>
      </c>
      <c r="P583" s="29">
        <f t="shared" si="268"/>
        <v>1.207121883917462E-6</v>
      </c>
      <c r="Q583" s="63">
        <v>4782018</v>
      </c>
      <c r="R583" s="94">
        <f t="shared" si="269"/>
        <v>0.23089914308348855</v>
      </c>
      <c r="S583" s="63">
        <f t="shared" si="275"/>
        <v>4888191</v>
      </c>
      <c r="T583" s="281">
        <f t="shared" si="273"/>
        <v>1934.3850415512466</v>
      </c>
      <c r="U583" s="281"/>
      <c r="V583" s="39">
        <f t="shared" si="270"/>
        <v>0.23602569315473532</v>
      </c>
      <c r="W583" s="29"/>
      <c r="X583" s="63">
        <v>11169</v>
      </c>
      <c r="Y583" s="63">
        <v>1620215</v>
      </c>
      <c r="Z583" s="63">
        <v>1526249</v>
      </c>
      <c r="AA583" s="63">
        <v>0</v>
      </c>
      <c r="AB583" s="63">
        <v>0</v>
      </c>
      <c r="AC583" s="63">
        <v>0</v>
      </c>
      <c r="AD583" s="63">
        <v>32101</v>
      </c>
      <c r="AE583" s="63">
        <v>1698457</v>
      </c>
      <c r="AF583" s="63">
        <v>3150433</v>
      </c>
      <c r="AG583" s="63">
        <v>154736</v>
      </c>
      <c r="AH583" s="63">
        <v>3931851</v>
      </c>
      <c r="AI583" s="63">
        <v>3357</v>
      </c>
      <c r="AJ583" s="63">
        <v>1070029</v>
      </c>
      <c r="AK583" s="63">
        <v>883265</v>
      </c>
      <c r="AL583" s="63">
        <v>21346968</v>
      </c>
      <c r="AM583" s="63">
        <v>31344</v>
      </c>
      <c r="AN583" s="63">
        <v>925878</v>
      </c>
      <c r="AO583" s="63">
        <v>8099</v>
      </c>
      <c r="AP583" s="63">
        <v>0</v>
      </c>
      <c r="AQ583" s="63">
        <v>2887872</v>
      </c>
      <c r="AR583" s="63">
        <v>1925172</v>
      </c>
      <c r="AS583" s="63">
        <v>0</v>
      </c>
      <c r="AT583" s="63">
        <v>0</v>
      </c>
      <c r="AU583" s="63">
        <v>0</v>
      </c>
      <c r="AV583" s="27">
        <v>0</v>
      </c>
      <c r="AW583" s="94">
        <f t="shared" si="271"/>
        <v>0</v>
      </c>
      <c r="AX583" s="63">
        <v>0</v>
      </c>
      <c r="AY583" s="63">
        <v>0</v>
      </c>
      <c r="AZ583" s="63">
        <v>0</v>
      </c>
      <c r="BA583" s="63">
        <v>0</v>
      </c>
      <c r="BB583" s="63">
        <v>0</v>
      </c>
      <c r="BC583" s="63">
        <v>0</v>
      </c>
      <c r="BD583" s="63">
        <v>0</v>
      </c>
      <c r="BE583" s="63">
        <v>0</v>
      </c>
      <c r="BF583" s="63">
        <v>0</v>
      </c>
      <c r="BG583" s="63">
        <v>0</v>
      </c>
      <c r="BH583" s="63">
        <v>0</v>
      </c>
      <c r="BI583" s="63">
        <v>0</v>
      </c>
      <c r="BJ583" s="63">
        <v>0</v>
      </c>
      <c r="BK583" s="63">
        <v>0</v>
      </c>
      <c r="BL583" s="63">
        <v>0</v>
      </c>
      <c r="BM583" s="139">
        <v>2885</v>
      </c>
      <c r="BN583" s="32">
        <f t="shared" si="285"/>
        <v>1.1416699643846457</v>
      </c>
      <c r="BO583" s="281"/>
      <c r="BP583" s="19">
        <v>56007260</v>
      </c>
      <c r="BQ583" s="19">
        <v>244381200</v>
      </c>
      <c r="BR583" s="19">
        <v>300391360</v>
      </c>
      <c r="BS583" s="19">
        <v>4780.9101600000004</v>
      </c>
      <c r="BT583" s="19">
        <v>2527</v>
      </c>
      <c r="BU583" s="4"/>
      <c r="BV583" s="175">
        <f t="shared" si="274"/>
        <v>-0.139946465863036</v>
      </c>
    </row>
    <row r="584" spans="1:74" s="20" customFormat="1" ht="17.25" customHeight="1" x14ac:dyDescent="0.25">
      <c r="A584" s="48" t="s">
        <v>177</v>
      </c>
      <c r="B584" s="252"/>
      <c r="C584" s="88">
        <v>0</v>
      </c>
      <c r="D584" s="146">
        <v>2018</v>
      </c>
      <c r="E584" s="62">
        <v>73</v>
      </c>
      <c r="F584" s="63">
        <v>23043358</v>
      </c>
      <c r="G584" s="63">
        <v>3602155</v>
      </c>
      <c r="H584" s="187">
        <f t="shared" si="293"/>
        <v>0.18528457318201966</v>
      </c>
      <c r="I584" s="63">
        <f t="shared" si="272"/>
        <v>19441203</v>
      </c>
      <c r="J584" s="58"/>
      <c r="K584" s="63">
        <f t="shared" si="266"/>
        <v>19029480</v>
      </c>
      <c r="L584" s="63">
        <f t="shared" si="267"/>
        <v>7530.462999604274</v>
      </c>
      <c r="M584" s="58"/>
      <c r="N584" s="58"/>
      <c r="O584" s="63">
        <v>15165</v>
      </c>
      <c r="P584" s="29">
        <f t="shared" si="268"/>
        <v>7.8004432133134969E-4</v>
      </c>
      <c r="Q584" s="63">
        <v>2710673</v>
      </c>
      <c r="R584" s="94">
        <f t="shared" si="269"/>
        <v>0.13942928325988879</v>
      </c>
      <c r="S584" s="63">
        <f t="shared" si="275"/>
        <v>5326690</v>
      </c>
      <c r="T584" s="281">
        <f t="shared" si="273"/>
        <v>2107.910565888405</v>
      </c>
      <c r="U584" s="281"/>
      <c r="V584" s="39">
        <f t="shared" si="270"/>
        <v>0.2799177907120951</v>
      </c>
      <c r="W584" s="29"/>
      <c r="X584" s="63">
        <v>10084</v>
      </c>
      <c r="Y584" s="63">
        <v>2117726</v>
      </c>
      <c r="Z584" s="63">
        <v>1440842</v>
      </c>
      <c r="AA584" s="63">
        <v>6438</v>
      </c>
      <c r="AB584" s="63">
        <v>0</v>
      </c>
      <c r="AC584" s="63">
        <v>0</v>
      </c>
      <c r="AD584" s="63">
        <v>35961</v>
      </c>
      <c r="AE584" s="63">
        <v>1715639</v>
      </c>
      <c r="AF584" s="63">
        <v>3318397</v>
      </c>
      <c r="AG584" s="63">
        <v>712201</v>
      </c>
      <c r="AH584" s="63">
        <v>4336382</v>
      </c>
      <c r="AI584" s="63">
        <v>0</v>
      </c>
      <c r="AJ584" s="63">
        <v>878708</v>
      </c>
      <c r="AK584" s="63">
        <v>832096</v>
      </c>
      <c r="AL584" s="63">
        <v>18706976</v>
      </c>
      <c r="AM584" s="63">
        <v>33857</v>
      </c>
      <c r="AN584" s="63">
        <v>1024304</v>
      </c>
      <c r="AO584" s="63">
        <v>15553</v>
      </c>
      <c r="AP584" s="63">
        <v>0</v>
      </c>
      <c r="AQ584" s="63">
        <v>2855188</v>
      </c>
      <c r="AR584" s="63">
        <v>1721024</v>
      </c>
      <c r="AS584" s="63">
        <v>-2653</v>
      </c>
      <c r="AT584" s="63">
        <v>0</v>
      </c>
      <c r="AU584" s="63">
        <v>0</v>
      </c>
      <c r="AV584" s="27">
        <v>411723</v>
      </c>
      <c r="AW584" s="94">
        <f t="shared" si="271"/>
        <v>2.0738655853550253E-2</v>
      </c>
      <c r="AX584" s="63">
        <v>0</v>
      </c>
      <c r="AY584" s="63">
        <v>0</v>
      </c>
      <c r="AZ584" s="63">
        <v>0</v>
      </c>
      <c r="BA584" s="63">
        <v>0</v>
      </c>
      <c r="BB584" s="63">
        <v>0</v>
      </c>
      <c r="BC584" s="63">
        <v>0</v>
      </c>
      <c r="BD584" s="63">
        <v>411723</v>
      </c>
      <c r="BE584" s="63">
        <v>0</v>
      </c>
      <c r="BF584" s="63">
        <v>0</v>
      </c>
      <c r="BG584" s="63">
        <v>0</v>
      </c>
      <c r="BH584" s="63">
        <v>411723</v>
      </c>
      <c r="BI584" s="63">
        <v>0</v>
      </c>
      <c r="BJ584" s="63">
        <v>0</v>
      </c>
      <c r="BK584" s="63">
        <v>0</v>
      </c>
      <c r="BL584" s="63">
        <v>0</v>
      </c>
      <c r="BM584" s="139">
        <v>5331</v>
      </c>
      <c r="BN584" s="32">
        <f t="shared" si="285"/>
        <v>2.1096161456272258</v>
      </c>
      <c r="BO584" s="281"/>
      <c r="BP584" s="19">
        <v>46535908</v>
      </c>
      <c r="BQ584" s="19">
        <v>287762144</v>
      </c>
      <c r="BR584" s="19">
        <v>334303392</v>
      </c>
      <c r="BS584" s="19">
        <v>4765.6601600000004</v>
      </c>
      <c r="BT584" s="19">
        <v>2527</v>
      </c>
      <c r="BU584" s="4"/>
      <c r="BV584" s="175">
        <f t="shared" si="274"/>
        <v>-0.14154389954449861</v>
      </c>
    </row>
    <row r="585" spans="1:74" s="23" customFormat="1" ht="17.25" customHeight="1" thickBot="1" x14ac:dyDescent="0.3">
      <c r="A585" s="16" t="s">
        <v>177</v>
      </c>
      <c r="B585" s="253"/>
      <c r="C585" s="16">
        <v>0</v>
      </c>
      <c r="D585" s="148">
        <v>2019</v>
      </c>
      <c r="E585" s="65">
        <v>73</v>
      </c>
      <c r="F585" s="66">
        <v>22946814</v>
      </c>
      <c r="G585" s="66">
        <v>2844842</v>
      </c>
      <c r="H585" s="193">
        <f t="shared" si="293"/>
        <v>0.14152054335763675</v>
      </c>
      <c r="I585" s="66">
        <f t="shared" si="272"/>
        <v>20101972</v>
      </c>
      <c r="J585" s="149">
        <f t="shared" ref="J585" si="295">LN(I585/I561)/(2019-1995)</f>
        <v>4.3266803890121934E-2</v>
      </c>
      <c r="K585" s="66">
        <f t="shared" si="266"/>
        <v>19490718</v>
      </c>
      <c r="L585" s="66">
        <f t="shared" si="267"/>
        <v>7712.9869410368028</v>
      </c>
      <c r="M585" s="149">
        <f t="shared" ref="M585" si="296">LN(L585/L561)/(2019-1995)</f>
        <v>3.6130350881022615E-2</v>
      </c>
      <c r="N585" s="184">
        <f t="shared" ref="N585" si="297">AVERAGE(L583:L585)</f>
        <v>7813.0348239018595</v>
      </c>
      <c r="O585" s="66">
        <v>0</v>
      </c>
      <c r="P585" s="30">
        <f t="shared" si="268"/>
        <v>0</v>
      </c>
      <c r="Q585" s="66">
        <v>3934696</v>
      </c>
      <c r="R585" s="95">
        <f t="shared" si="269"/>
        <v>0.19573681626857306</v>
      </c>
      <c r="S585" s="66">
        <f t="shared" si="275"/>
        <v>5496866</v>
      </c>
      <c r="T585" s="285">
        <f t="shared" si="273"/>
        <v>2175.2536604669567</v>
      </c>
      <c r="U585" s="285">
        <f t="shared" ref="U585" si="298">AVERAGE(T583:T585)</f>
        <v>2072.5164226355359</v>
      </c>
      <c r="V585" s="194">
        <f t="shared" si="270"/>
        <v>0.28202480791112983</v>
      </c>
      <c r="W585" s="30"/>
      <c r="X585" s="66">
        <v>22832</v>
      </c>
      <c r="Y585" s="66">
        <v>2389656</v>
      </c>
      <c r="Z585" s="66">
        <v>1042766</v>
      </c>
      <c r="AA585" s="66">
        <v>9944</v>
      </c>
      <c r="AB585" s="66">
        <v>0</v>
      </c>
      <c r="AC585" s="66">
        <v>0</v>
      </c>
      <c r="AD585" s="66">
        <v>30393</v>
      </c>
      <c r="AE585" s="66">
        <v>2001275</v>
      </c>
      <c r="AF585" s="66">
        <v>3163972</v>
      </c>
      <c r="AG585" s="66">
        <v>-40993</v>
      </c>
      <c r="AH585" s="66">
        <v>3793880</v>
      </c>
      <c r="AI585" s="66">
        <v>470</v>
      </c>
      <c r="AJ585" s="66">
        <v>896240</v>
      </c>
      <c r="AK585" s="66">
        <v>991062</v>
      </c>
      <c r="AL585" s="66">
        <v>19152934</v>
      </c>
      <c r="AM585" s="66">
        <v>34910</v>
      </c>
      <c r="AN585" s="66">
        <v>1176214</v>
      </c>
      <c r="AO585" s="66">
        <v>16080</v>
      </c>
      <c r="AP585" s="66">
        <v>0</v>
      </c>
      <c r="AQ585" s="66">
        <v>2816318</v>
      </c>
      <c r="AR585" s="66">
        <v>1616137</v>
      </c>
      <c r="AS585" s="66">
        <v>0</v>
      </c>
      <c r="AT585" s="66">
        <v>0</v>
      </c>
      <c r="AU585" s="66">
        <v>0</v>
      </c>
      <c r="AV585" s="28">
        <v>611254</v>
      </c>
      <c r="AW585" s="95">
        <f t="shared" si="271"/>
        <v>2.9510323500549843E-2</v>
      </c>
      <c r="AX585" s="66">
        <v>0</v>
      </c>
      <c r="AY585" s="66">
        <v>0</v>
      </c>
      <c r="AZ585" s="66">
        <v>0</v>
      </c>
      <c r="BA585" s="66">
        <v>0</v>
      </c>
      <c r="BB585" s="66">
        <v>0</v>
      </c>
      <c r="BC585" s="66">
        <v>0</v>
      </c>
      <c r="BD585" s="66">
        <v>611254</v>
      </c>
      <c r="BE585" s="66">
        <v>0</v>
      </c>
      <c r="BF585" s="66">
        <v>0</v>
      </c>
      <c r="BG585" s="66">
        <v>0</v>
      </c>
      <c r="BH585" s="66">
        <v>611254</v>
      </c>
      <c r="BI585" s="66">
        <v>0</v>
      </c>
      <c r="BJ585" s="66">
        <v>0</v>
      </c>
      <c r="BK585" s="66">
        <v>0</v>
      </c>
      <c r="BL585" s="66">
        <v>0</v>
      </c>
      <c r="BM585" s="140">
        <v>4948</v>
      </c>
      <c r="BN585" s="32">
        <f t="shared" si="285"/>
        <v>1.9580530273051049</v>
      </c>
      <c r="BO585" s="285">
        <f t="shared" ref="BO585" si="299">AVERAGE(BN583:BN585)</f>
        <v>1.7364463791056588</v>
      </c>
      <c r="BP585" s="22">
        <v>6759649</v>
      </c>
      <c r="BQ585" s="22">
        <v>280320704</v>
      </c>
      <c r="BR585" s="22">
        <v>287085280</v>
      </c>
      <c r="BS585" s="22">
        <v>4779.6201199999996</v>
      </c>
      <c r="BT585" s="22">
        <v>2527</v>
      </c>
      <c r="BU585" s="275">
        <f t="shared" ref="BU585" si="300">AVERAGE(BT583:BT585)</f>
        <v>2527</v>
      </c>
      <c r="BV585" s="175">
        <f t="shared" si="274"/>
        <v>-0.14008139980184994</v>
      </c>
    </row>
    <row r="586" spans="1:74" ht="16.5" thickTop="1" x14ac:dyDescent="0.25">
      <c r="A586" s="68" t="s">
        <v>178</v>
      </c>
      <c r="C586" s="68">
        <v>0</v>
      </c>
      <c r="D586" s="166">
        <v>1995</v>
      </c>
      <c r="E586" s="69">
        <v>78</v>
      </c>
      <c r="F586" s="70">
        <v>5796937</v>
      </c>
      <c r="G586" s="70">
        <v>0</v>
      </c>
      <c r="H586" s="179">
        <f t="shared" si="293"/>
        <v>0</v>
      </c>
      <c r="I586" s="70">
        <f t="shared" si="272"/>
        <v>5796937</v>
      </c>
      <c r="J586" s="70"/>
      <c r="K586" s="70">
        <f t="shared" si="266"/>
        <v>5796937</v>
      </c>
      <c r="L586" s="70">
        <f t="shared" si="267"/>
        <v>2531.4135371179041</v>
      </c>
      <c r="M586" s="70"/>
      <c r="N586" s="70"/>
      <c r="O586" s="70">
        <v>85349</v>
      </c>
      <c r="P586" s="40">
        <f t="shared" si="268"/>
        <v>1.4723120158111086E-2</v>
      </c>
      <c r="Q586" s="70">
        <v>46273</v>
      </c>
      <c r="R586" s="72">
        <f t="shared" si="269"/>
        <v>7.9823189384324866E-3</v>
      </c>
      <c r="S586" s="73">
        <f t="shared" ref="S586:S596" si="301">F586-G586-O586-Q586-AF586-AG586-AI586-AJ586-AK586-SUM(AM586:AU586)</f>
        <v>310375</v>
      </c>
      <c r="T586" s="281">
        <f t="shared" si="273"/>
        <v>135.53493449781661</v>
      </c>
      <c r="U586" s="281"/>
      <c r="V586" s="168">
        <f t="shared" si="270"/>
        <v>5.3541206330170572E-2</v>
      </c>
      <c r="W586" s="125"/>
      <c r="X586" s="70">
        <v>0</v>
      </c>
      <c r="Y586" s="70">
        <v>0</v>
      </c>
      <c r="Z586" s="70">
        <v>0</v>
      </c>
      <c r="AA586" s="70">
        <v>0</v>
      </c>
      <c r="AB586" s="70">
        <v>0</v>
      </c>
      <c r="AC586" s="70">
        <v>0</v>
      </c>
      <c r="AD586" s="70">
        <v>0</v>
      </c>
      <c r="AE586" s="70">
        <v>0</v>
      </c>
      <c r="AF586" s="70">
        <v>358</v>
      </c>
      <c r="AG586" s="70">
        <v>0</v>
      </c>
      <c r="AH586" s="70">
        <v>4651359</v>
      </c>
      <c r="AI586" s="70">
        <v>47532</v>
      </c>
      <c r="AJ586" s="70">
        <v>74154</v>
      </c>
      <c r="AK586" s="70">
        <v>923319</v>
      </c>
      <c r="AL586" s="70">
        <v>1145578</v>
      </c>
      <c r="AM586" s="70">
        <v>0</v>
      </c>
      <c r="AN586" s="70">
        <v>0</v>
      </c>
      <c r="AO586" s="70">
        <v>0</v>
      </c>
      <c r="AP586" s="70">
        <v>0</v>
      </c>
      <c r="AQ586" s="70">
        <v>627441</v>
      </c>
      <c r="AR586" s="70">
        <v>3604610</v>
      </c>
      <c r="AS586" s="70">
        <v>50570</v>
      </c>
      <c r="AT586" s="70">
        <v>1628</v>
      </c>
      <c r="AU586" s="70">
        <v>25328</v>
      </c>
      <c r="AV586" s="74">
        <v>0</v>
      </c>
      <c r="AW586" s="72">
        <f t="shared" si="271"/>
        <v>0</v>
      </c>
      <c r="AX586" s="70">
        <v>0</v>
      </c>
      <c r="AY586" s="70">
        <v>0</v>
      </c>
      <c r="AZ586" s="70">
        <v>0</v>
      </c>
      <c r="BA586" s="70">
        <v>0</v>
      </c>
      <c r="BB586" s="70">
        <v>0</v>
      </c>
      <c r="BC586" s="70">
        <v>0</v>
      </c>
      <c r="BD586" s="70">
        <v>0</v>
      </c>
      <c r="BE586" s="70">
        <v>0</v>
      </c>
      <c r="BF586" s="70">
        <v>0</v>
      </c>
      <c r="BG586" s="70">
        <v>0</v>
      </c>
      <c r="BH586" s="70">
        <v>0</v>
      </c>
      <c r="BI586" s="70">
        <v>0</v>
      </c>
      <c r="BJ586" s="70">
        <v>0</v>
      </c>
      <c r="BK586" s="70">
        <v>0</v>
      </c>
      <c r="BL586" s="70">
        <v>0</v>
      </c>
      <c r="BM586" s="4">
        <v>250948</v>
      </c>
      <c r="BN586" s="32">
        <f t="shared" si="285"/>
        <v>109.58427947598253</v>
      </c>
      <c r="BO586" s="281"/>
      <c r="BP586" s="4">
        <v>25587</v>
      </c>
      <c r="BQ586" s="4">
        <v>19102324</v>
      </c>
      <c r="BR586" s="4">
        <v>19378860</v>
      </c>
      <c r="BS586" s="4">
        <v>1088.7199700000001</v>
      </c>
      <c r="BT586" s="4">
        <v>2290</v>
      </c>
      <c r="BV586" s="175">
        <f t="shared" si="274"/>
        <v>-0.92900110713543249</v>
      </c>
    </row>
    <row r="587" spans="1:74" x14ac:dyDescent="0.25">
      <c r="A587" s="76" t="s">
        <v>178</v>
      </c>
      <c r="B587" s="255"/>
      <c r="C587" s="76">
        <v>0</v>
      </c>
      <c r="D587" s="141">
        <v>1996</v>
      </c>
      <c r="E587" s="77">
        <v>78</v>
      </c>
      <c r="F587" s="59">
        <v>6018826</v>
      </c>
      <c r="G587" s="59">
        <v>0</v>
      </c>
      <c r="H587" s="179">
        <f t="shared" si="293"/>
        <v>0</v>
      </c>
      <c r="I587" s="59">
        <f t="shared" si="272"/>
        <v>6018826</v>
      </c>
      <c r="J587" s="59"/>
      <c r="K587" s="59">
        <f t="shared" ref="K587:K650" si="302">I587-AV587</f>
        <v>6018826</v>
      </c>
      <c r="L587" s="59">
        <f t="shared" ref="L587:L650" si="303">K587/BT587</f>
        <v>2582.0789360789363</v>
      </c>
      <c r="M587" s="59"/>
      <c r="N587" s="59"/>
      <c r="O587" s="59">
        <v>105694</v>
      </c>
      <c r="P587" s="13">
        <f t="shared" ref="P587:P650" si="304">O587/I587</f>
        <v>1.7560567459501238E-2</v>
      </c>
      <c r="Q587" s="59">
        <v>30091</v>
      </c>
      <c r="R587" s="79">
        <f t="shared" ref="R587:R650" si="305">Q587/I587</f>
        <v>4.9994799650297248E-3</v>
      </c>
      <c r="S587" s="73">
        <f t="shared" si="301"/>
        <v>325469</v>
      </c>
      <c r="T587" s="281">
        <f t="shared" si="273"/>
        <v>139.62634062634064</v>
      </c>
      <c r="U587" s="281"/>
      <c r="V587" s="131">
        <f t="shared" ref="V587:V650" si="306">S587/K587</f>
        <v>5.4075163495339459E-2</v>
      </c>
      <c r="W587" s="54"/>
      <c r="X587" s="59">
        <v>0</v>
      </c>
      <c r="Y587" s="59">
        <v>0</v>
      </c>
      <c r="Z587" s="59">
        <v>0</v>
      </c>
      <c r="AA587" s="59">
        <v>0</v>
      </c>
      <c r="AB587" s="59">
        <v>0</v>
      </c>
      <c r="AC587" s="59">
        <v>0</v>
      </c>
      <c r="AD587" s="59">
        <v>0</v>
      </c>
      <c r="AE587" s="59">
        <v>0</v>
      </c>
      <c r="AF587" s="59">
        <v>2803</v>
      </c>
      <c r="AG587" s="59">
        <v>0</v>
      </c>
      <c r="AH587" s="59">
        <v>4699455</v>
      </c>
      <c r="AI587" s="59">
        <v>28778</v>
      </c>
      <c r="AJ587" s="59">
        <v>142852</v>
      </c>
      <c r="AK587" s="59">
        <v>1407944</v>
      </c>
      <c r="AL587" s="59">
        <v>1319371</v>
      </c>
      <c r="AM587" s="59">
        <v>0</v>
      </c>
      <c r="AN587" s="59">
        <v>0</v>
      </c>
      <c r="AO587" s="59">
        <v>0</v>
      </c>
      <c r="AP587" s="59">
        <v>0</v>
      </c>
      <c r="AQ587" s="59">
        <v>708123</v>
      </c>
      <c r="AR587" s="59">
        <v>3207939</v>
      </c>
      <c r="AS587" s="59">
        <v>19548</v>
      </c>
      <c r="AT587" s="59">
        <v>4339</v>
      </c>
      <c r="AU587" s="59">
        <v>35246</v>
      </c>
      <c r="AV587" s="80">
        <v>0</v>
      </c>
      <c r="AW587" s="79">
        <f t="shared" ref="AW587:AW650" si="307">AV587/(AV587+I587)</f>
        <v>0</v>
      </c>
      <c r="AX587" s="59">
        <v>0</v>
      </c>
      <c r="AY587" s="59">
        <v>0</v>
      </c>
      <c r="AZ587" s="59">
        <v>0</v>
      </c>
      <c r="BA587" s="59">
        <v>0</v>
      </c>
      <c r="BB587" s="59">
        <v>0</v>
      </c>
      <c r="BC587" s="59">
        <v>0</v>
      </c>
      <c r="BD587" s="59">
        <v>0</v>
      </c>
      <c r="BE587" s="59">
        <v>0</v>
      </c>
      <c r="BF587" s="59">
        <v>0</v>
      </c>
      <c r="BG587" s="59">
        <v>0</v>
      </c>
      <c r="BH587" s="59">
        <v>0</v>
      </c>
      <c r="BI587" s="59">
        <v>0</v>
      </c>
      <c r="BJ587" s="59">
        <v>0</v>
      </c>
      <c r="BK587" s="59">
        <v>0</v>
      </c>
      <c r="BL587" s="59">
        <v>0</v>
      </c>
      <c r="BM587" s="4">
        <v>261543</v>
      </c>
      <c r="BN587" s="32">
        <f t="shared" si="285"/>
        <v>112.2020592020592</v>
      </c>
      <c r="BO587" s="281"/>
      <c r="BP587" s="4">
        <v>0</v>
      </c>
      <c r="BQ587" s="4">
        <v>18365460</v>
      </c>
      <c r="BR587" s="4">
        <v>18627004</v>
      </c>
      <c r="BS587" s="4">
        <v>1086.81006</v>
      </c>
      <c r="BT587" s="4">
        <v>2331</v>
      </c>
      <c r="BV587" s="175">
        <f t="shared" si="274"/>
        <v>-0.92100624171893442</v>
      </c>
    </row>
    <row r="588" spans="1:74" x14ac:dyDescent="0.25">
      <c r="A588" s="76" t="s">
        <v>178</v>
      </c>
      <c r="B588" s="255"/>
      <c r="C588" s="76">
        <v>0</v>
      </c>
      <c r="D588" s="141">
        <v>1997</v>
      </c>
      <c r="E588" s="77">
        <v>78</v>
      </c>
      <c r="F588" s="59">
        <v>6577374</v>
      </c>
      <c r="G588" s="59">
        <v>0</v>
      </c>
      <c r="H588" s="179">
        <f t="shared" si="293"/>
        <v>0</v>
      </c>
      <c r="I588" s="59">
        <f t="shared" ref="I588:I651" si="308">F588-G588</f>
        <v>6577374</v>
      </c>
      <c r="J588" s="59"/>
      <c r="K588" s="59">
        <f t="shared" si="302"/>
        <v>6577374</v>
      </c>
      <c r="L588" s="59">
        <f t="shared" si="303"/>
        <v>2685.7386688444262</v>
      </c>
      <c r="M588" s="59"/>
      <c r="N588" s="59"/>
      <c r="O588" s="59">
        <v>114369</v>
      </c>
      <c r="P588" s="13">
        <f t="shared" si="304"/>
        <v>1.7388246433911164E-2</v>
      </c>
      <c r="Q588" s="59">
        <v>56312</v>
      </c>
      <c r="R588" s="79">
        <f t="shared" si="305"/>
        <v>8.5614714930305012E-3</v>
      </c>
      <c r="S588" s="73">
        <f t="shared" si="301"/>
        <v>351993</v>
      </c>
      <c r="T588" s="281">
        <f t="shared" ref="T588:T651" si="309">S588/BT588</f>
        <v>143.72927725602287</v>
      </c>
      <c r="U588" s="281"/>
      <c r="V588" s="131">
        <f t="shared" si="306"/>
        <v>5.3515734394912015E-2</v>
      </c>
      <c r="W588" s="54"/>
      <c r="X588" s="59">
        <v>0</v>
      </c>
      <c r="Y588" s="59">
        <v>0</v>
      </c>
      <c r="Z588" s="59">
        <v>0</v>
      </c>
      <c r="AA588" s="59">
        <v>0</v>
      </c>
      <c r="AB588" s="59">
        <v>0</v>
      </c>
      <c r="AC588" s="59">
        <v>0</v>
      </c>
      <c r="AD588" s="59">
        <v>0</v>
      </c>
      <c r="AE588" s="59">
        <v>0</v>
      </c>
      <c r="AF588" s="59">
        <v>0</v>
      </c>
      <c r="AG588" s="59">
        <v>65</v>
      </c>
      <c r="AH588" s="59">
        <v>5407354</v>
      </c>
      <c r="AI588" s="59">
        <v>40282</v>
      </c>
      <c r="AJ588" s="59">
        <v>18252</v>
      </c>
      <c r="AK588" s="59">
        <v>1416454</v>
      </c>
      <c r="AL588" s="59">
        <v>1170020</v>
      </c>
      <c r="AM588" s="59">
        <v>0</v>
      </c>
      <c r="AN588" s="59">
        <v>0</v>
      </c>
      <c r="AO588" s="59">
        <v>0</v>
      </c>
      <c r="AP588" s="59">
        <v>0</v>
      </c>
      <c r="AQ588" s="59">
        <v>625619</v>
      </c>
      <c r="AR588" s="59">
        <v>3886181</v>
      </c>
      <c r="AS588" s="59">
        <v>7075</v>
      </c>
      <c r="AT588" s="59">
        <v>3475</v>
      </c>
      <c r="AU588" s="59">
        <v>57297</v>
      </c>
      <c r="AV588" s="80">
        <v>0</v>
      </c>
      <c r="AW588" s="79">
        <f t="shared" si="307"/>
        <v>0</v>
      </c>
      <c r="AX588" s="59">
        <v>0</v>
      </c>
      <c r="AY588" s="59">
        <v>0</v>
      </c>
      <c r="AZ588" s="59">
        <v>0</v>
      </c>
      <c r="BA588" s="59">
        <v>0</v>
      </c>
      <c r="BB588" s="59">
        <v>0</v>
      </c>
      <c r="BC588" s="59">
        <v>0</v>
      </c>
      <c r="BD588" s="59">
        <v>0</v>
      </c>
      <c r="BE588" s="59">
        <v>0</v>
      </c>
      <c r="BF588" s="59">
        <v>0</v>
      </c>
      <c r="BG588" s="59">
        <v>0</v>
      </c>
      <c r="BH588" s="59">
        <v>0</v>
      </c>
      <c r="BI588" s="59">
        <v>0</v>
      </c>
      <c r="BJ588" s="59">
        <v>0</v>
      </c>
      <c r="BK588" s="59">
        <v>0</v>
      </c>
      <c r="BL588" s="59">
        <v>0</v>
      </c>
      <c r="BM588" s="4">
        <v>262269</v>
      </c>
      <c r="BN588" s="32">
        <f t="shared" si="285"/>
        <v>107.09228256431196</v>
      </c>
      <c r="BO588" s="281"/>
      <c r="BP588" s="4">
        <v>633</v>
      </c>
      <c r="BQ588" s="4">
        <v>7832844</v>
      </c>
      <c r="BR588" s="4">
        <v>8095746</v>
      </c>
      <c r="BS588" s="4">
        <v>1082</v>
      </c>
      <c r="BT588" s="4">
        <v>2449</v>
      </c>
      <c r="BV588" s="175">
        <f t="shared" ref="BV588:BV651" si="310">0.5*LN(BS588/BS$10)+0.5*LN(BT588/BT$10)</f>
        <v>-0.89853287007866167</v>
      </c>
    </row>
    <row r="589" spans="1:74" x14ac:dyDescent="0.25">
      <c r="A589" s="76" t="s">
        <v>178</v>
      </c>
      <c r="B589" s="255"/>
      <c r="C589" s="76">
        <v>0</v>
      </c>
      <c r="D589" s="141">
        <v>1998</v>
      </c>
      <c r="E589" s="77">
        <v>78</v>
      </c>
      <c r="F589" s="59">
        <v>6550563</v>
      </c>
      <c r="G589" s="59">
        <v>0</v>
      </c>
      <c r="H589" s="179">
        <f t="shared" si="293"/>
        <v>0</v>
      </c>
      <c r="I589" s="59">
        <f t="shared" si="308"/>
        <v>6550563</v>
      </c>
      <c r="J589" s="59"/>
      <c r="K589" s="59">
        <f t="shared" si="302"/>
        <v>6550563</v>
      </c>
      <c r="L589" s="59">
        <f t="shared" si="303"/>
        <v>2674.7909350755413</v>
      </c>
      <c r="M589" s="59"/>
      <c r="N589" s="59"/>
      <c r="O589" s="59">
        <v>133079</v>
      </c>
      <c r="P589" s="13">
        <f t="shared" si="304"/>
        <v>2.0315658364021535E-2</v>
      </c>
      <c r="Q589" s="59">
        <v>50024</v>
      </c>
      <c r="R589" s="79">
        <f t="shared" si="305"/>
        <v>7.6365955109507378E-3</v>
      </c>
      <c r="S589" s="73">
        <f t="shared" si="301"/>
        <v>368638</v>
      </c>
      <c r="T589" s="281">
        <f t="shared" si="309"/>
        <v>150.52592895059209</v>
      </c>
      <c r="U589" s="281"/>
      <c r="V589" s="131">
        <f t="shared" si="306"/>
        <v>5.6275773548014114E-2</v>
      </c>
      <c r="W589" s="54"/>
      <c r="X589" s="59">
        <v>0</v>
      </c>
      <c r="Y589" s="59">
        <v>0</v>
      </c>
      <c r="Z589" s="59">
        <v>0</v>
      </c>
      <c r="AA589" s="59">
        <v>0</v>
      </c>
      <c r="AB589" s="59">
        <v>0</v>
      </c>
      <c r="AC589" s="59">
        <v>0</v>
      </c>
      <c r="AD589" s="59">
        <v>0</v>
      </c>
      <c r="AE589" s="59">
        <v>0</v>
      </c>
      <c r="AF589" s="59">
        <v>0</v>
      </c>
      <c r="AG589" s="59">
        <v>15003</v>
      </c>
      <c r="AH589" s="59">
        <v>5332668</v>
      </c>
      <c r="AI589" s="59">
        <v>41540</v>
      </c>
      <c r="AJ589" s="59">
        <v>77723</v>
      </c>
      <c r="AK589" s="59">
        <v>1302617</v>
      </c>
      <c r="AL589" s="59">
        <v>1217895</v>
      </c>
      <c r="AM589" s="59">
        <v>0</v>
      </c>
      <c r="AN589" s="59">
        <v>0</v>
      </c>
      <c r="AO589" s="59">
        <v>0</v>
      </c>
      <c r="AP589" s="59">
        <v>0</v>
      </c>
      <c r="AQ589" s="59">
        <v>586529</v>
      </c>
      <c r="AR589" s="59">
        <v>3933153</v>
      </c>
      <c r="AS589" s="59">
        <v>10012</v>
      </c>
      <c r="AT589" s="59">
        <v>1902</v>
      </c>
      <c r="AU589" s="59">
        <v>30343</v>
      </c>
      <c r="AV589" s="80">
        <v>0</v>
      </c>
      <c r="AW589" s="79">
        <f t="shared" si="307"/>
        <v>0</v>
      </c>
      <c r="AX589" s="59">
        <v>0</v>
      </c>
      <c r="AY589" s="59">
        <v>0</v>
      </c>
      <c r="AZ589" s="59">
        <v>0</v>
      </c>
      <c r="BA589" s="59">
        <v>0</v>
      </c>
      <c r="BB589" s="59">
        <v>0</v>
      </c>
      <c r="BC589" s="59">
        <v>0</v>
      </c>
      <c r="BD589" s="59">
        <v>0</v>
      </c>
      <c r="BE589" s="59">
        <v>0</v>
      </c>
      <c r="BF589" s="59">
        <v>0</v>
      </c>
      <c r="BG589" s="59">
        <v>0</v>
      </c>
      <c r="BH589" s="59">
        <v>0</v>
      </c>
      <c r="BI589" s="59">
        <v>0</v>
      </c>
      <c r="BJ589" s="59">
        <v>0</v>
      </c>
      <c r="BK589" s="59">
        <v>0</v>
      </c>
      <c r="BL589" s="59">
        <v>0</v>
      </c>
      <c r="BM589" s="4">
        <v>277417</v>
      </c>
      <c r="BN589" s="32">
        <f t="shared" si="285"/>
        <v>113.27766435279706</v>
      </c>
      <c r="BO589" s="281"/>
      <c r="BP589" s="4">
        <v>0</v>
      </c>
      <c r="BQ589" s="4">
        <v>7170277</v>
      </c>
      <c r="BR589" s="4">
        <v>7447694</v>
      </c>
      <c r="BS589" s="4">
        <v>1086.8199500000001</v>
      </c>
      <c r="BT589" s="4">
        <v>2449</v>
      </c>
      <c r="BV589" s="175">
        <f t="shared" si="310"/>
        <v>-0.8963104827683408</v>
      </c>
    </row>
    <row r="590" spans="1:74" x14ac:dyDescent="0.25">
      <c r="A590" s="76" t="s">
        <v>178</v>
      </c>
      <c r="B590" s="255"/>
      <c r="C590" s="76">
        <v>0</v>
      </c>
      <c r="D590" s="141">
        <v>1999</v>
      </c>
      <c r="E590" s="77">
        <v>78</v>
      </c>
      <c r="F590" s="59">
        <v>6636991</v>
      </c>
      <c r="G590" s="59">
        <v>0</v>
      </c>
      <c r="H590" s="179">
        <f t="shared" si="293"/>
        <v>0</v>
      </c>
      <c r="I590" s="59">
        <f t="shared" si="308"/>
        <v>6636991</v>
      </c>
      <c r="J590" s="59"/>
      <c r="K590" s="59">
        <f t="shared" si="302"/>
        <v>6636991</v>
      </c>
      <c r="L590" s="59">
        <f t="shared" si="303"/>
        <v>2710.0820743160475</v>
      </c>
      <c r="M590" s="59"/>
      <c r="N590" s="59"/>
      <c r="O590" s="59">
        <v>0</v>
      </c>
      <c r="P590" s="13">
        <f t="shared" si="304"/>
        <v>0</v>
      </c>
      <c r="Q590" s="59">
        <v>52774</v>
      </c>
      <c r="R590" s="79">
        <f t="shared" si="305"/>
        <v>7.9514948867641985E-3</v>
      </c>
      <c r="S590" s="73">
        <f t="shared" si="301"/>
        <v>1258911</v>
      </c>
      <c r="T590" s="281">
        <f t="shared" si="309"/>
        <v>514.05104124132299</v>
      </c>
      <c r="U590" s="281"/>
      <c r="V590" s="131">
        <f t="shared" si="306"/>
        <v>0.18968098645907461</v>
      </c>
      <c r="W590" s="54"/>
      <c r="X590" s="59">
        <v>0</v>
      </c>
      <c r="Y590" s="59">
        <v>0</v>
      </c>
      <c r="Z590" s="59">
        <v>0</v>
      </c>
      <c r="AA590" s="59">
        <v>0</v>
      </c>
      <c r="AB590" s="59">
        <v>0</v>
      </c>
      <c r="AC590" s="59">
        <v>0</v>
      </c>
      <c r="AD590" s="59">
        <v>0</v>
      </c>
      <c r="AE590" s="59">
        <v>0</v>
      </c>
      <c r="AF590" s="59">
        <v>329186</v>
      </c>
      <c r="AG590" s="59">
        <v>0</v>
      </c>
      <c r="AH590" s="59">
        <v>4402521</v>
      </c>
      <c r="AI590" s="59">
        <v>0</v>
      </c>
      <c r="AJ590" s="59">
        <v>233660</v>
      </c>
      <c r="AK590" s="59">
        <v>899171</v>
      </c>
      <c r="AL590" s="59">
        <v>2234470</v>
      </c>
      <c r="AM590" s="59">
        <v>0</v>
      </c>
      <c r="AN590" s="59">
        <v>0</v>
      </c>
      <c r="AO590" s="59">
        <v>0</v>
      </c>
      <c r="AP590" s="59">
        <v>0</v>
      </c>
      <c r="AQ590" s="59">
        <v>357715</v>
      </c>
      <c r="AR590" s="59">
        <v>3459896</v>
      </c>
      <c r="AS590" s="59">
        <v>43165</v>
      </c>
      <c r="AT590" s="59">
        <v>2224</v>
      </c>
      <c r="AU590" s="59">
        <v>289</v>
      </c>
      <c r="AV590" s="80">
        <v>0</v>
      </c>
      <c r="AW590" s="79">
        <f t="shared" si="307"/>
        <v>0</v>
      </c>
      <c r="AX590" s="59">
        <v>0</v>
      </c>
      <c r="AY590" s="59">
        <v>0</v>
      </c>
      <c r="AZ590" s="59">
        <v>0</v>
      </c>
      <c r="BA590" s="59">
        <v>0</v>
      </c>
      <c r="BB590" s="59">
        <v>0</v>
      </c>
      <c r="BC590" s="59">
        <v>0</v>
      </c>
      <c r="BD590" s="59">
        <v>0</v>
      </c>
      <c r="BE590" s="59">
        <v>0</v>
      </c>
      <c r="BF590" s="59">
        <v>0</v>
      </c>
      <c r="BG590" s="59">
        <v>0</v>
      </c>
      <c r="BH590" s="59">
        <v>0</v>
      </c>
      <c r="BI590" s="59">
        <v>0</v>
      </c>
      <c r="BJ590" s="59">
        <v>0</v>
      </c>
      <c r="BK590" s="59">
        <v>0</v>
      </c>
      <c r="BL590" s="59">
        <v>0</v>
      </c>
      <c r="BM590" s="4">
        <v>491381</v>
      </c>
      <c r="BN590" s="32">
        <f t="shared" si="285"/>
        <v>200.64556962025316</v>
      </c>
      <c r="BO590" s="281"/>
      <c r="BP590" s="4">
        <v>0</v>
      </c>
      <c r="BQ590" s="4">
        <v>29769054</v>
      </c>
      <c r="BR590" s="4">
        <v>30260436</v>
      </c>
      <c r="BS590" s="4">
        <v>1086.59998</v>
      </c>
      <c r="BT590" s="4">
        <v>2449</v>
      </c>
      <c r="BV590" s="175">
        <f t="shared" si="310"/>
        <v>-0.89641169192618242</v>
      </c>
    </row>
    <row r="591" spans="1:74" x14ac:dyDescent="0.25">
      <c r="A591" s="76" t="s">
        <v>178</v>
      </c>
      <c r="B591" s="255"/>
      <c r="C591" s="76">
        <v>0</v>
      </c>
      <c r="D591" s="141">
        <v>2000</v>
      </c>
      <c r="E591" s="77">
        <v>78</v>
      </c>
      <c r="F591" s="59">
        <v>5492189</v>
      </c>
      <c r="G591" s="59">
        <v>0</v>
      </c>
      <c r="H591" s="179">
        <f t="shared" si="293"/>
        <v>0</v>
      </c>
      <c r="I591" s="59">
        <f t="shared" si="308"/>
        <v>5492189</v>
      </c>
      <c r="J591" s="59"/>
      <c r="K591" s="59">
        <f t="shared" si="302"/>
        <v>5492189</v>
      </c>
      <c r="L591" s="59">
        <f t="shared" si="303"/>
        <v>2209.247385358005</v>
      </c>
      <c r="M591" s="59"/>
      <c r="N591" s="59"/>
      <c r="O591" s="59">
        <v>0</v>
      </c>
      <c r="P591" s="13">
        <f t="shared" si="304"/>
        <v>0</v>
      </c>
      <c r="Q591" s="59">
        <v>55037</v>
      </c>
      <c r="R591" s="79">
        <f t="shared" si="305"/>
        <v>1.0020958856295732E-2</v>
      </c>
      <c r="S591" s="73">
        <f t="shared" si="301"/>
        <v>2199713</v>
      </c>
      <c r="T591" s="281">
        <f t="shared" si="309"/>
        <v>884.84030571198718</v>
      </c>
      <c r="U591" s="281"/>
      <c r="V591" s="131">
        <f t="shared" si="306"/>
        <v>0.40051662460996879</v>
      </c>
      <c r="W591" s="54"/>
      <c r="X591" s="59">
        <v>0</v>
      </c>
      <c r="Y591" s="59">
        <v>0</v>
      </c>
      <c r="Z591" s="59">
        <v>0</v>
      </c>
      <c r="AA591" s="59">
        <v>0</v>
      </c>
      <c r="AB591" s="59">
        <v>0</v>
      </c>
      <c r="AC591" s="59">
        <v>0</v>
      </c>
      <c r="AD591" s="59">
        <v>0</v>
      </c>
      <c r="AE591" s="59">
        <v>0</v>
      </c>
      <c r="AF591" s="59">
        <v>688414</v>
      </c>
      <c r="AG591" s="59">
        <v>0</v>
      </c>
      <c r="AH591" s="59">
        <v>1931445</v>
      </c>
      <c r="AI591" s="59">
        <v>0</v>
      </c>
      <c r="AJ591" s="59">
        <v>265498</v>
      </c>
      <c r="AK591" s="59">
        <v>911962</v>
      </c>
      <c r="AL591" s="59">
        <v>3560744</v>
      </c>
      <c r="AM591" s="59">
        <v>0</v>
      </c>
      <c r="AN591" s="59">
        <v>0</v>
      </c>
      <c r="AO591" s="59">
        <v>0</v>
      </c>
      <c r="AP591" s="59">
        <v>0</v>
      </c>
      <c r="AQ591" s="59">
        <v>351886</v>
      </c>
      <c r="AR591" s="59">
        <v>1008169</v>
      </c>
      <c r="AS591" s="59">
        <v>7772</v>
      </c>
      <c r="AT591" s="59">
        <v>196</v>
      </c>
      <c r="AU591" s="59">
        <v>3542</v>
      </c>
      <c r="AV591" s="80">
        <v>0</v>
      </c>
      <c r="AW591" s="79">
        <f t="shared" si="307"/>
        <v>0</v>
      </c>
      <c r="AX591" s="59">
        <v>0</v>
      </c>
      <c r="AY591" s="59">
        <v>0</v>
      </c>
      <c r="AZ591" s="59">
        <v>0</v>
      </c>
      <c r="BA591" s="59">
        <v>0</v>
      </c>
      <c r="BB591" s="59">
        <v>0</v>
      </c>
      <c r="BC591" s="59">
        <v>0</v>
      </c>
      <c r="BD591" s="59">
        <v>0</v>
      </c>
      <c r="BE591" s="59">
        <v>0</v>
      </c>
      <c r="BF591" s="59">
        <v>0</v>
      </c>
      <c r="BG591" s="59">
        <v>0</v>
      </c>
      <c r="BH591" s="59">
        <v>0</v>
      </c>
      <c r="BI591" s="59">
        <v>0</v>
      </c>
      <c r="BJ591" s="59">
        <v>0</v>
      </c>
      <c r="BK591" s="59">
        <v>0</v>
      </c>
      <c r="BL591" s="59">
        <v>0</v>
      </c>
      <c r="BM591" s="4">
        <v>431154</v>
      </c>
      <c r="BN591" s="32">
        <f t="shared" si="285"/>
        <v>173.43282381335479</v>
      </c>
      <c r="BO591" s="281"/>
      <c r="BP591" s="4">
        <v>0</v>
      </c>
      <c r="BQ591" s="4">
        <v>13206486</v>
      </c>
      <c r="BR591" s="4">
        <v>13637640</v>
      </c>
      <c r="BS591" s="4">
        <v>1083.84998</v>
      </c>
      <c r="BT591" s="4">
        <v>2486</v>
      </c>
      <c r="BV591" s="175">
        <f t="shared" si="310"/>
        <v>-0.8901811034285334</v>
      </c>
    </row>
    <row r="592" spans="1:74" x14ac:dyDescent="0.25">
      <c r="A592" s="76" t="s">
        <v>178</v>
      </c>
      <c r="B592" s="255"/>
      <c r="C592" s="76">
        <v>0</v>
      </c>
      <c r="D592" s="141">
        <v>2001</v>
      </c>
      <c r="E592" s="77">
        <v>78</v>
      </c>
      <c r="F592" s="59">
        <v>5606667</v>
      </c>
      <c r="G592" s="59">
        <v>0</v>
      </c>
      <c r="H592" s="179">
        <f t="shared" si="293"/>
        <v>0</v>
      </c>
      <c r="I592" s="59">
        <f t="shared" si="308"/>
        <v>5606667</v>
      </c>
      <c r="J592" s="59"/>
      <c r="K592" s="59">
        <f t="shared" si="302"/>
        <v>5606667</v>
      </c>
      <c r="L592" s="59">
        <f t="shared" si="303"/>
        <v>2255.2964601769913</v>
      </c>
      <c r="M592" s="59"/>
      <c r="N592" s="59"/>
      <c r="O592" s="59">
        <v>22598</v>
      </c>
      <c r="P592" s="13">
        <f t="shared" si="304"/>
        <v>4.0305586188728523E-3</v>
      </c>
      <c r="Q592" s="59">
        <v>65128</v>
      </c>
      <c r="R592" s="79">
        <f t="shared" si="305"/>
        <v>1.1616170534115901E-2</v>
      </c>
      <c r="S592" s="73">
        <f t="shared" si="301"/>
        <v>1893820</v>
      </c>
      <c r="T592" s="281">
        <f t="shared" si="309"/>
        <v>761.79404666130335</v>
      </c>
      <c r="U592" s="281"/>
      <c r="V592" s="131">
        <f t="shared" si="306"/>
        <v>0.33778000369916744</v>
      </c>
      <c r="W592" s="54"/>
      <c r="X592" s="59">
        <v>0</v>
      </c>
      <c r="Y592" s="59">
        <v>0</v>
      </c>
      <c r="Z592" s="59">
        <v>0</v>
      </c>
      <c r="AA592" s="59">
        <v>0</v>
      </c>
      <c r="AB592" s="59">
        <v>0</v>
      </c>
      <c r="AC592" s="59">
        <v>0</v>
      </c>
      <c r="AD592" s="59">
        <v>0</v>
      </c>
      <c r="AE592" s="59">
        <v>0</v>
      </c>
      <c r="AF592" s="59">
        <v>824506</v>
      </c>
      <c r="AG592" s="59">
        <v>0</v>
      </c>
      <c r="AH592" s="59">
        <v>2309036</v>
      </c>
      <c r="AI592" s="59">
        <v>3891</v>
      </c>
      <c r="AJ592" s="59">
        <v>122984</v>
      </c>
      <c r="AK592" s="59">
        <v>1764126</v>
      </c>
      <c r="AL592" s="59">
        <v>3297631</v>
      </c>
      <c r="AM592" s="59">
        <v>0</v>
      </c>
      <c r="AN592" s="59">
        <v>0</v>
      </c>
      <c r="AO592" s="59">
        <v>0</v>
      </c>
      <c r="AP592" s="59">
        <v>0</v>
      </c>
      <c r="AQ592" s="59">
        <v>365300</v>
      </c>
      <c r="AR592" s="59">
        <v>456451</v>
      </c>
      <c r="AS592" s="59">
        <v>76211</v>
      </c>
      <c r="AT592" s="59">
        <v>3295</v>
      </c>
      <c r="AU592" s="59">
        <v>8357</v>
      </c>
      <c r="AV592" s="80">
        <v>0</v>
      </c>
      <c r="AW592" s="79">
        <f t="shared" si="307"/>
        <v>0</v>
      </c>
      <c r="AX592" s="59">
        <v>0</v>
      </c>
      <c r="AY592" s="59">
        <v>0</v>
      </c>
      <c r="AZ592" s="59">
        <v>0</v>
      </c>
      <c r="BA592" s="59">
        <v>0</v>
      </c>
      <c r="BB592" s="59">
        <v>0</v>
      </c>
      <c r="BC592" s="59">
        <v>0</v>
      </c>
      <c r="BD592" s="59">
        <v>0</v>
      </c>
      <c r="BE592" s="59">
        <v>0</v>
      </c>
      <c r="BF592" s="59">
        <v>0</v>
      </c>
      <c r="BG592" s="59">
        <v>0</v>
      </c>
      <c r="BH592" s="59">
        <v>0</v>
      </c>
      <c r="BI592" s="59">
        <v>0</v>
      </c>
      <c r="BJ592" s="59">
        <v>0</v>
      </c>
      <c r="BK592" s="59">
        <v>0</v>
      </c>
      <c r="BL592" s="59">
        <v>0</v>
      </c>
      <c r="BM592" s="4">
        <v>518727</v>
      </c>
      <c r="BN592" s="32">
        <f t="shared" si="285"/>
        <v>208.65929203539824</v>
      </c>
      <c r="BO592" s="281"/>
      <c r="BP592" s="4">
        <v>0</v>
      </c>
      <c r="BQ592" s="4">
        <v>16932264</v>
      </c>
      <c r="BR592" s="4">
        <v>17450992</v>
      </c>
      <c r="BS592" s="4">
        <v>1083.84998</v>
      </c>
      <c r="BT592" s="4">
        <v>2486</v>
      </c>
      <c r="BV592" s="175">
        <f t="shared" si="310"/>
        <v>-0.8901811034285334</v>
      </c>
    </row>
    <row r="593" spans="1:74" x14ac:dyDescent="0.25">
      <c r="A593" s="76" t="s">
        <v>178</v>
      </c>
      <c r="B593" s="254" t="s">
        <v>139</v>
      </c>
      <c r="C593" s="76">
        <v>1</v>
      </c>
      <c r="D593" s="141">
        <v>2002</v>
      </c>
      <c r="E593" s="77">
        <v>78</v>
      </c>
      <c r="F593" s="59">
        <v>6390803</v>
      </c>
      <c r="G593" s="59">
        <v>0</v>
      </c>
      <c r="H593" s="179">
        <f t="shared" si="293"/>
        <v>0</v>
      </c>
      <c r="I593" s="59">
        <f t="shared" si="308"/>
        <v>6390803</v>
      </c>
      <c r="J593" s="59"/>
      <c r="K593" s="59">
        <f t="shared" si="302"/>
        <v>6390803</v>
      </c>
      <c r="L593" s="59">
        <f t="shared" si="303"/>
        <v>2570.7172164119065</v>
      </c>
      <c r="M593" s="59"/>
      <c r="N593" s="59"/>
      <c r="O593" s="59">
        <v>466110</v>
      </c>
      <c r="P593" s="13">
        <f t="shared" si="304"/>
        <v>7.2934496650890343E-2</v>
      </c>
      <c r="Q593" s="59">
        <v>77321</v>
      </c>
      <c r="R593" s="79">
        <f t="shared" si="305"/>
        <v>1.2098792593043473E-2</v>
      </c>
      <c r="S593" s="73">
        <f t="shared" si="301"/>
        <v>1374403</v>
      </c>
      <c r="T593" s="281">
        <f t="shared" si="309"/>
        <v>552.85720032180211</v>
      </c>
      <c r="U593" s="281"/>
      <c r="V593" s="131">
        <f t="shared" si="306"/>
        <v>0.21505951599509482</v>
      </c>
      <c r="W593" s="54"/>
      <c r="X593" s="59">
        <v>0</v>
      </c>
      <c r="Y593" s="59">
        <v>0</v>
      </c>
      <c r="Z593" s="59">
        <v>0</v>
      </c>
      <c r="AA593" s="59">
        <v>0</v>
      </c>
      <c r="AB593" s="59">
        <v>0</v>
      </c>
      <c r="AC593" s="59">
        <v>0</v>
      </c>
      <c r="AD593" s="59">
        <v>0</v>
      </c>
      <c r="AE593" s="59">
        <v>0</v>
      </c>
      <c r="AF593" s="59">
        <v>1000313</v>
      </c>
      <c r="AG593" s="59">
        <v>0</v>
      </c>
      <c r="AH593" s="59">
        <v>3042883</v>
      </c>
      <c r="AI593" s="59">
        <v>75861</v>
      </c>
      <c r="AJ593" s="59">
        <v>84719</v>
      </c>
      <c r="AK593" s="59">
        <v>1870560</v>
      </c>
      <c r="AL593" s="59">
        <v>3347920</v>
      </c>
      <c r="AM593" s="59">
        <v>0</v>
      </c>
      <c r="AN593" s="59">
        <v>0</v>
      </c>
      <c r="AO593" s="59">
        <v>0</v>
      </c>
      <c r="AP593" s="59">
        <v>0</v>
      </c>
      <c r="AQ593" s="59">
        <v>344539</v>
      </c>
      <c r="AR593" s="59">
        <v>1021480</v>
      </c>
      <c r="AS593" s="59">
        <v>67962</v>
      </c>
      <c r="AT593" s="59">
        <v>515</v>
      </c>
      <c r="AU593" s="59">
        <v>7020</v>
      </c>
      <c r="AV593" s="80">
        <v>0</v>
      </c>
      <c r="AW593" s="79">
        <f t="shared" si="307"/>
        <v>0</v>
      </c>
      <c r="AX593" s="59">
        <v>0</v>
      </c>
      <c r="AY593" s="59">
        <v>0</v>
      </c>
      <c r="AZ593" s="59">
        <v>0</v>
      </c>
      <c r="BA593" s="59">
        <v>0</v>
      </c>
      <c r="BB593" s="59">
        <v>0</v>
      </c>
      <c r="BC593" s="59">
        <v>0</v>
      </c>
      <c r="BD593" s="59">
        <v>0</v>
      </c>
      <c r="BE593" s="59">
        <v>0</v>
      </c>
      <c r="BF593" s="59">
        <v>0</v>
      </c>
      <c r="BG593" s="59">
        <v>0</v>
      </c>
      <c r="BH593" s="59">
        <v>0</v>
      </c>
      <c r="BI593" s="59">
        <v>0</v>
      </c>
      <c r="BJ593" s="59">
        <v>0</v>
      </c>
      <c r="BK593" s="59">
        <v>0</v>
      </c>
      <c r="BL593" s="59">
        <v>0</v>
      </c>
      <c r="BM593" s="4">
        <v>450767</v>
      </c>
      <c r="BN593" s="32">
        <f t="shared" si="285"/>
        <v>181.32220434432824</v>
      </c>
      <c r="BO593" s="281"/>
      <c r="BP593" s="4">
        <v>0</v>
      </c>
      <c r="BQ593" s="4">
        <v>18002212</v>
      </c>
      <c r="BR593" s="4">
        <v>18452980</v>
      </c>
      <c r="BS593" s="4">
        <v>1090.31006</v>
      </c>
      <c r="BT593" s="4">
        <v>2486</v>
      </c>
      <c r="BV593" s="175">
        <f t="shared" si="310"/>
        <v>-0.88720979547859258</v>
      </c>
    </row>
    <row r="594" spans="1:74" x14ac:dyDescent="0.25">
      <c r="A594" s="76" t="s">
        <v>178</v>
      </c>
      <c r="B594" s="254" t="s">
        <v>139</v>
      </c>
      <c r="C594" s="76">
        <v>1</v>
      </c>
      <c r="D594" s="141">
        <v>2003</v>
      </c>
      <c r="E594" s="77">
        <v>78</v>
      </c>
      <c r="F594" s="59">
        <v>8578930</v>
      </c>
      <c r="G594" s="59">
        <v>3798116</v>
      </c>
      <c r="H594" s="179">
        <f t="shared" si="293"/>
        <v>0.79444964811431695</v>
      </c>
      <c r="I594" s="59">
        <f t="shared" si="308"/>
        <v>4780814</v>
      </c>
      <c r="J594" s="59"/>
      <c r="K594" s="59">
        <f t="shared" si="302"/>
        <v>4780814</v>
      </c>
      <c r="L594" s="59">
        <f t="shared" si="303"/>
        <v>1797.9744264761189</v>
      </c>
      <c r="M594" s="59"/>
      <c r="N594" s="59"/>
      <c r="O594" s="59">
        <v>267418</v>
      </c>
      <c r="P594" s="13">
        <f t="shared" si="304"/>
        <v>5.5935662839006077E-2</v>
      </c>
      <c r="Q594" s="59">
        <v>16639</v>
      </c>
      <c r="R594" s="79">
        <f t="shared" si="305"/>
        <v>3.4803696608987507E-3</v>
      </c>
      <c r="S594" s="73">
        <f t="shared" si="301"/>
        <v>625664</v>
      </c>
      <c r="T594" s="281">
        <f t="shared" si="309"/>
        <v>235.3004889056036</v>
      </c>
      <c r="U594" s="281"/>
      <c r="V594" s="131">
        <f t="shared" si="306"/>
        <v>0.13086976401926534</v>
      </c>
      <c r="W594" s="54"/>
      <c r="X594" s="59">
        <v>0</v>
      </c>
      <c r="Y594" s="59">
        <v>0</v>
      </c>
      <c r="Z594" s="59">
        <v>0</v>
      </c>
      <c r="AA594" s="59">
        <v>0</v>
      </c>
      <c r="AB594" s="59">
        <v>0</v>
      </c>
      <c r="AC594" s="59">
        <v>0</v>
      </c>
      <c r="AD594" s="59">
        <v>0</v>
      </c>
      <c r="AE594" s="59">
        <v>0</v>
      </c>
      <c r="AF594" s="59">
        <v>1061130</v>
      </c>
      <c r="AG594" s="59">
        <v>0</v>
      </c>
      <c r="AH594" s="59">
        <v>2453122</v>
      </c>
      <c r="AI594" s="59">
        <v>153230</v>
      </c>
      <c r="AJ594" s="59">
        <v>11563</v>
      </c>
      <c r="AK594" s="59">
        <v>984037</v>
      </c>
      <c r="AL594" s="59">
        <v>6125808</v>
      </c>
      <c r="AM594" s="59">
        <v>0</v>
      </c>
      <c r="AN594" s="59">
        <v>0</v>
      </c>
      <c r="AO594" s="59">
        <v>0</v>
      </c>
      <c r="AP594" s="59">
        <v>0</v>
      </c>
      <c r="AQ594" s="59">
        <v>345278</v>
      </c>
      <c r="AR594" s="59">
        <v>1299398</v>
      </c>
      <c r="AS594" s="59">
        <v>518</v>
      </c>
      <c r="AT594" s="59">
        <v>0</v>
      </c>
      <c r="AU594" s="59">
        <v>15939</v>
      </c>
      <c r="AV594" s="80">
        <v>0</v>
      </c>
      <c r="AW594" s="79">
        <f t="shared" si="307"/>
        <v>0</v>
      </c>
      <c r="AX594" s="59">
        <v>0</v>
      </c>
      <c r="AY594" s="59">
        <v>0</v>
      </c>
      <c r="AZ594" s="59">
        <v>0</v>
      </c>
      <c r="BA594" s="59">
        <v>0</v>
      </c>
      <c r="BB594" s="59">
        <v>0</v>
      </c>
      <c r="BC594" s="59">
        <v>0</v>
      </c>
      <c r="BD594" s="59">
        <v>0</v>
      </c>
      <c r="BE594" s="59">
        <v>0</v>
      </c>
      <c r="BF594" s="59">
        <v>0</v>
      </c>
      <c r="BG594" s="59">
        <v>0</v>
      </c>
      <c r="BH594" s="59">
        <v>0</v>
      </c>
      <c r="BI594" s="59">
        <v>0</v>
      </c>
      <c r="BJ594" s="59">
        <v>0</v>
      </c>
      <c r="BK594" s="59">
        <v>0</v>
      </c>
      <c r="BL594" s="59">
        <v>0</v>
      </c>
      <c r="BM594" s="4">
        <v>791666</v>
      </c>
      <c r="BN594" s="32">
        <f t="shared" si="285"/>
        <v>297.73072583678072</v>
      </c>
      <c r="BO594" s="281"/>
      <c r="BP594" s="4">
        <v>0</v>
      </c>
      <c r="BQ594" s="4">
        <v>16942416</v>
      </c>
      <c r="BR594" s="4">
        <v>17734080</v>
      </c>
      <c r="BS594" s="4">
        <v>1091.4499499999999</v>
      </c>
      <c r="BT594" s="4">
        <v>2659</v>
      </c>
      <c r="BV594" s="175">
        <f t="shared" si="310"/>
        <v>-0.85304977233157331</v>
      </c>
    </row>
    <row r="595" spans="1:74" x14ac:dyDescent="0.25">
      <c r="A595" s="76" t="s">
        <v>178</v>
      </c>
      <c r="B595" s="254" t="s">
        <v>139</v>
      </c>
      <c r="C595" s="76">
        <v>1</v>
      </c>
      <c r="D595" s="141">
        <v>2004</v>
      </c>
      <c r="E595" s="77">
        <v>78</v>
      </c>
      <c r="F595" s="59">
        <v>7960339</v>
      </c>
      <c r="G595" s="59">
        <v>2315376</v>
      </c>
      <c r="H595" s="179">
        <f t="shared" si="293"/>
        <v>0.41016672739927612</v>
      </c>
      <c r="I595" s="59">
        <f t="shared" si="308"/>
        <v>5644963</v>
      </c>
      <c r="J595" s="59"/>
      <c r="K595" s="59">
        <f t="shared" si="302"/>
        <v>5644963</v>
      </c>
      <c r="L595" s="59">
        <f t="shared" si="303"/>
        <v>2122.9646483640468</v>
      </c>
      <c r="M595" s="59"/>
      <c r="N595" s="59"/>
      <c r="O595" s="59">
        <v>708203</v>
      </c>
      <c r="P595" s="13">
        <f t="shared" si="304"/>
        <v>0.12545750964178154</v>
      </c>
      <c r="Q595" s="59">
        <v>33095</v>
      </c>
      <c r="R595" s="79">
        <f t="shared" si="305"/>
        <v>5.8627487903817974E-3</v>
      </c>
      <c r="S595" s="73">
        <f t="shared" si="301"/>
        <v>508725</v>
      </c>
      <c r="T595" s="281">
        <f t="shared" si="309"/>
        <v>191.32192553591577</v>
      </c>
      <c r="U595" s="281"/>
      <c r="V595" s="131">
        <f t="shared" si="306"/>
        <v>9.0120165535185967E-2</v>
      </c>
      <c r="W595" s="54"/>
      <c r="X595" s="59">
        <v>0</v>
      </c>
      <c r="Y595" s="59">
        <v>0</v>
      </c>
      <c r="Z595" s="59">
        <v>0</v>
      </c>
      <c r="AA595" s="59">
        <v>0</v>
      </c>
      <c r="AB595" s="59">
        <v>0</v>
      </c>
      <c r="AC595" s="59">
        <v>0</v>
      </c>
      <c r="AD595" s="59">
        <v>0</v>
      </c>
      <c r="AE595" s="59">
        <v>0</v>
      </c>
      <c r="AF595" s="59">
        <v>1000930</v>
      </c>
      <c r="AG595" s="59">
        <v>0</v>
      </c>
      <c r="AH595" s="59">
        <v>3048269</v>
      </c>
      <c r="AI595" s="59">
        <v>135204</v>
      </c>
      <c r="AJ595" s="59">
        <v>1502</v>
      </c>
      <c r="AK595" s="59">
        <v>1620394</v>
      </c>
      <c r="AL595" s="59">
        <v>4912070</v>
      </c>
      <c r="AM595" s="59">
        <v>0</v>
      </c>
      <c r="AN595" s="59">
        <v>0</v>
      </c>
      <c r="AO595" s="59">
        <v>0</v>
      </c>
      <c r="AP595" s="59">
        <v>0</v>
      </c>
      <c r="AQ595" s="59">
        <v>344239</v>
      </c>
      <c r="AR595" s="59">
        <v>1277630</v>
      </c>
      <c r="AS595" s="59">
        <v>0</v>
      </c>
      <c r="AT595" s="59">
        <v>0</v>
      </c>
      <c r="AU595" s="59">
        <v>15041</v>
      </c>
      <c r="AV595" s="80">
        <v>0</v>
      </c>
      <c r="AW595" s="79">
        <f t="shared" si="307"/>
        <v>0</v>
      </c>
      <c r="AX595" s="59">
        <v>0</v>
      </c>
      <c r="AY595" s="59">
        <v>0</v>
      </c>
      <c r="AZ595" s="59">
        <v>0</v>
      </c>
      <c r="BA595" s="59">
        <v>0</v>
      </c>
      <c r="BB595" s="59">
        <v>0</v>
      </c>
      <c r="BC595" s="59">
        <v>0</v>
      </c>
      <c r="BD595" s="59">
        <v>0</v>
      </c>
      <c r="BE595" s="59">
        <v>0</v>
      </c>
      <c r="BF595" s="59">
        <v>0</v>
      </c>
      <c r="BG595" s="59">
        <v>0</v>
      </c>
      <c r="BH595" s="59">
        <v>0</v>
      </c>
      <c r="BI595" s="59">
        <v>0</v>
      </c>
      <c r="BJ595" s="59">
        <v>0</v>
      </c>
      <c r="BK595" s="59">
        <v>0</v>
      </c>
      <c r="BL595" s="59">
        <v>0</v>
      </c>
      <c r="BM595" s="4">
        <v>747778</v>
      </c>
      <c r="BN595" s="32">
        <f t="shared" si="285"/>
        <v>281.22527265889431</v>
      </c>
      <c r="BO595" s="281"/>
      <c r="BP595" s="4">
        <v>0</v>
      </c>
      <c r="BQ595" s="4">
        <v>15172046</v>
      </c>
      <c r="BR595" s="4">
        <v>15919824</v>
      </c>
      <c r="BS595" s="4">
        <v>1091.4499499999999</v>
      </c>
      <c r="BT595" s="4">
        <v>2659</v>
      </c>
      <c r="BV595" s="175">
        <f t="shared" si="310"/>
        <v>-0.85304977233157331</v>
      </c>
    </row>
    <row r="596" spans="1:74" x14ac:dyDescent="0.25">
      <c r="A596" s="76" t="s">
        <v>178</v>
      </c>
      <c r="B596" s="254" t="s">
        <v>139</v>
      </c>
      <c r="C596" s="76">
        <v>1</v>
      </c>
      <c r="D596" s="141">
        <v>2005</v>
      </c>
      <c r="E596" s="77">
        <v>78</v>
      </c>
      <c r="F596" s="59">
        <v>5714824</v>
      </c>
      <c r="G596" s="59">
        <v>835934</v>
      </c>
      <c r="H596" s="179">
        <f t="shared" si="293"/>
        <v>0.17133692294763769</v>
      </c>
      <c r="I596" s="59">
        <f t="shared" si="308"/>
        <v>4878890</v>
      </c>
      <c r="J596" s="59"/>
      <c r="K596" s="59">
        <f t="shared" si="302"/>
        <v>4878890</v>
      </c>
      <c r="L596" s="59">
        <f t="shared" si="303"/>
        <v>1826.6154998128043</v>
      </c>
      <c r="M596" s="59"/>
      <c r="N596" s="59"/>
      <c r="O596" s="59">
        <v>919219</v>
      </c>
      <c r="P596" s="13">
        <f t="shared" si="304"/>
        <v>0.18840740414315552</v>
      </c>
      <c r="Q596" s="59">
        <v>18254</v>
      </c>
      <c r="R596" s="79">
        <f t="shared" si="305"/>
        <v>3.7414247912947412E-3</v>
      </c>
      <c r="S596" s="73">
        <f t="shared" si="301"/>
        <v>779199</v>
      </c>
      <c r="T596" s="281">
        <f t="shared" si="309"/>
        <v>291.72557094721077</v>
      </c>
      <c r="U596" s="281"/>
      <c r="V596" s="131">
        <f t="shared" si="306"/>
        <v>0.1597082533117164</v>
      </c>
      <c r="W596" s="54"/>
      <c r="X596" s="59">
        <v>0</v>
      </c>
      <c r="Y596" s="59">
        <v>0</v>
      </c>
      <c r="Z596" s="59">
        <v>0</v>
      </c>
      <c r="AA596" s="59">
        <v>0</v>
      </c>
      <c r="AB596" s="59">
        <v>0</v>
      </c>
      <c r="AC596" s="59">
        <v>0</v>
      </c>
      <c r="AD596" s="59">
        <v>0</v>
      </c>
      <c r="AE596" s="59">
        <v>0</v>
      </c>
      <c r="AF596" s="59">
        <v>1028442</v>
      </c>
      <c r="AG596" s="59">
        <v>8812</v>
      </c>
      <c r="AH596" s="59">
        <v>1777864</v>
      </c>
      <c r="AI596" s="59">
        <v>130433</v>
      </c>
      <c r="AJ596" s="59">
        <v>0</v>
      </c>
      <c r="AK596" s="59">
        <v>594649</v>
      </c>
      <c r="AL596" s="59">
        <v>3936960</v>
      </c>
      <c r="AM596" s="59">
        <v>0</v>
      </c>
      <c r="AN596" s="59">
        <v>0</v>
      </c>
      <c r="AO596" s="59">
        <v>0</v>
      </c>
      <c r="AP596" s="59">
        <v>0</v>
      </c>
      <c r="AQ596" s="59">
        <v>361743</v>
      </c>
      <c r="AR596" s="59">
        <v>1023220</v>
      </c>
      <c r="AS596" s="59">
        <v>0</v>
      </c>
      <c r="AT596" s="59">
        <v>0</v>
      </c>
      <c r="AU596" s="59">
        <v>14919</v>
      </c>
      <c r="AV596" s="80">
        <v>0</v>
      </c>
      <c r="AW596" s="79">
        <f t="shared" si="307"/>
        <v>0</v>
      </c>
      <c r="AX596" s="59">
        <v>0</v>
      </c>
      <c r="AY596" s="59">
        <v>0</v>
      </c>
      <c r="AZ596" s="59">
        <v>0</v>
      </c>
      <c r="BA596" s="59">
        <v>0</v>
      </c>
      <c r="BB596" s="59">
        <v>0</v>
      </c>
      <c r="BC596" s="59">
        <v>0</v>
      </c>
      <c r="BD596" s="59">
        <v>0</v>
      </c>
      <c r="BE596" s="59">
        <v>0</v>
      </c>
      <c r="BF596" s="59">
        <v>0</v>
      </c>
      <c r="BG596" s="59">
        <v>0</v>
      </c>
      <c r="BH596" s="59">
        <v>0</v>
      </c>
      <c r="BI596" s="59">
        <v>0</v>
      </c>
      <c r="BJ596" s="59">
        <v>0</v>
      </c>
      <c r="BK596" s="59">
        <v>0</v>
      </c>
      <c r="BL596" s="59">
        <v>0</v>
      </c>
      <c r="BM596" s="4">
        <v>823074</v>
      </c>
      <c r="BN596" s="32">
        <f t="shared" si="285"/>
        <v>308.15200299513293</v>
      </c>
      <c r="BO596" s="281"/>
      <c r="BP596" s="4">
        <v>0</v>
      </c>
      <c r="BQ596" s="4">
        <v>51680424</v>
      </c>
      <c r="BR596" s="4">
        <v>52503500</v>
      </c>
      <c r="BS596" s="4">
        <v>1091.4499499999999</v>
      </c>
      <c r="BT596" s="4">
        <v>2671</v>
      </c>
      <c r="BV596" s="175">
        <f t="shared" si="310"/>
        <v>-0.85079836139810272</v>
      </c>
    </row>
    <row r="597" spans="1:74" ht="17.25" customHeight="1" x14ac:dyDescent="0.25">
      <c r="A597" s="76" t="s">
        <v>178</v>
      </c>
      <c r="B597" s="254" t="s">
        <v>139</v>
      </c>
      <c r="C597" s="76">
        <v>1</v>
      </c>
      <c r="D597" s="142">
        <v>2006</v>
      </c>
      <c r="E597" s="77">
        <v>78</v>
      </c>
      <c r="F597" s="59">
        <v>10174396</v>
      </c>
      <c r="G597" s="59">
        <v>4137015</v>
      </c>
      <c r="H597" s="179">
        <f t="shared" ref="H597:H621" si="311">G597/I597</f>
        <v>0.68523338182566251</v>
      </c>
      <c r="I597" s="59">
        <f t="shared" si="308"/>
        <v>6037381</v>
      </c>
      <c r="J597" s="59"/>
      <c r="K597" s="59">
        <f t="shared" si="302"/>
        <v>5654544</v>
      </c>
      <c r="L597" s="59">
        <f t="shared" si="303"/>
        <v>2117.0138524897043</v>
      </c>
      <c r="M597" s="59"/>
      <c r="N597" s="59"/>
      <c r="O597" s="59">
        <v>989504</v>
      </c>
      <c r="P597" s="13">
        <f t="shared" si="304"/>
        <v>0.16389623248888882</v>
      </c>
      <c r="Q597" s="59">
        <v>36823</v>
      </c>
      <c r="R597" s="79">
        <f t="shared" si="305"/>
        <v>6.0991678345295747E-3</v>
      </c>
      <c r="S597" s="73">
        <f t="shared" ref="S597:S605" si="312">SUM(W597:AE597)</f>
        <v>1233074</v>
      </c>
      <c r="T597" s="281">
        <f t="shared" si="309"/>
        <v>461.65256458255334</v>
      </c>
      <c r="U597" s="281"/>
      <c r="V597" s="131">
        <f t="shared" si="306"/>
        <v>0.21806780529075379</v>
      </c>
      <c r="W597" s="126">
        <v>698167</v>
      </c>
      <c r="X597" s="126">
        <v>275013</v>
      </c>
      <c r="Y597" s="126">
        <v>248141</v>
      </c>
      <c r="AC597" s="126">
        <v>5940</v>
      </c>
      <c r="AD597" s="126">
        <v>5813</v>
      </c>
      <c r="AF597" s="59">
        <v>1139990</v>
      </c>
      <c r="AG597" s="59">
        <v>11724</v>
      </c>
      <c r="AH597" s="59">
        <v>2326422</v>
      </c>
      <c r="AI597" s="59">
        <v>97669</v>
      </c>
      <c r="AJ597" s="59">
        <v>846</v>
      </c>
      <c r="AK597" s="59">
        <v>950746</v>
      </c>
      <c r="AL597" s="59">
        <v>7847974</v>
      </c>
      <c r="AM597" s="126">
        <v>14648</v>
      </c>
      <c r="AP597" s="59">
        <v>0</v>
      </c>
      <c r="AQ597" s="59">
        <v>310722</v>
      </c>
      <c r="AR597" s="59">
        <v>1237609</v>
      </c>
      <c r="AS597" s="59">
        <v>0</v>
      </c>
      <c r="AT597" s="59">
        <v>0</v>
      </c>
      <c r="AU597" s="59">
        <v>14026</v>
      </c>
      <c r="AV597" s="27">
        <v>382837</v>
      </c>
      <c r="AW597" s="79">
        <f t="shared" si="307"/>
        <v>5.962990664802971E-2</v>
      </c>
      <c r="AX597" s="59">
        <v>0</v>
      </c>
      <c r="AY597" s="59">
        <v>0</v>
      </c>
      <c r="AZ597" s="59">
        <v>0</v>
      </c>
      <c r="BA597" s="59">
        <v>0</v>
      </c>
      <c r="BB597" s="59">
        <v>0</v>
      </c>
      <c r="BC597" s="59">
        <v>0</v>
      </c>
      <c r="BD597" s="59">
        <v>382837</v>
      </c>
      <c r="BE597" s="59">
        <v>0</v>
      </c>
      <c r="BF597" s="59">
        <v>0</v>
      </c>
      <c r="BG597" s="59">
        <v>0</v>
      </c>
      <c r="BH597" s="59">
        <v>382837</v>
      </c>
      <c r="BI597" s="59">
        <v>0</v>
      </c>
      <c r="BJ597" s="59">
        <v>0</v>
      </c>
      <c r="BK597" s="59">
        <v>0</v>
      </c>
      <c r="BL597" s="59">
        <v>0</v>
      </c>
      <c r="BM597" s="4">
        <v>764325</v>
      </c>
      <c r="BN597" s="32">
        <f t="shared" si="285"/>
        <v>286.15687008611008</v>
      </c>
      <c r="BO597" s="281"/>
      <c r="BP597" s="4">
        <v>0</v>
      </c>
      <c r="BQ597" s="4">
        <v>39405592</v>
      </c>
      <c r="BR597" s="4">
        <v>40169916</v>
      </c>
      <c r="BS597" s="4">
        <v>1092.5</v>
      </c>
      <c r="BT597" s="4">
        <v>2671</v>
      </c>
      <c r="BV597" s="175">
        <f t="shared" si="310"/>
        <v>-0.85031755821810595</v>
      </c>
    </row>
    <row r="598" spans="1:74" ht="17.25" customHeight="1" x14ac:dyDescent="0.25">
      <c r="A598" s="76" t="s">
        <v>178</v>
      </c>
      <c r="B598" s="254" t="s">
        <v>139</v>
      </c>
      <c r="C598" s="76">
        <v>1</v>
      </c>
      <c r="D598" s="142">
        <v>2007</v>
      </c>
      <c r="E598" s="77">
        <v>78</v>
      </c>
      <c r="F598" s="59">
        <v>10108080</v>
      </c>
      <c r="G598" s="59">
        <v>3723853</v>
      </c>
      <c r="H598" s="179">
        <f t="shared" si="311"/>
        <v>0.58328956661472098</v>
      </c>
      <c r="I598" s="59">
        <f t="shared" si="308"/>
        <v>6384227</v>
      </c>
      <c r="J598" s="59"/>
      <c r="K598" s="59">
        <f t="shared" si="302"/>
        <v>6266858</v>
      </c>
      <c r="L598" s="59">
        <f t="shared" si="303"/>
        <v>2346.2590789966303</v>
      </c>
      <c r="M598" s="59"/>
      <c r="N598" s="59"/>
      <c r="O598" s="59">
        <v>825308</v>
      </c>
      <c r="P598" s="13">
        <f t="shared" si="304"/>
        <v>0.12927297227996434</v>
      </c>
      <c r="Q598" s="59">
        <v>33106</v>
      </c>
      <c r="R598" s="79">
        <f t="shared" si="305"/>
        <v>5.1855925549013212E-3</v>
      </c>
      <c r="S598" s="73">
        <f t="shared" si="312"/>
        <v>1437460</v>
      </c>
      <c r="T598" s="281">
        <f t="shared" si="309"/>
        <v>538.17296892549609</v>
      </c>
      <c r="U598" s="281"/>
      <c r="V598" s="131">
        <f t="shared" si="306"/>
        <v>0.22937491163833615</v>
      </c>
      <c r="W598" s="4"/>
      <c r="X598" s="126">
        <v>469615</v>
      </c>
      <c r="Y598" s="126">
        <v>523968</v>
      </c>
      <c r="Z598" s="126">
        <v>424868</v>
      </c>
      <c r="AB598" s="126">
        <v>390</v>
      </c>
      <c r="AC598" s="126">
        <v>9408</v>
      </c>
      <c r="AD598" s="126">
        <v>9211</v>
      </c>
      <c r="AF598" s="59">
        <v>1201543</v>
      </c>
      <c r="AG598" s="59">
        <v>60851</v>
      </c>
      <c r="AH598" s="59">
        <v>2622199</v>
      </c>
      <c r="AI598" s="59">
        <v>106418</v>
      </c>
      <c r="AJ598" s="59">
        <v>2805</v>
      </c>
      <c r="AK598" s="59">
        <v>1149171</v>
      </c>
      <c r="AL598" s="59">
        <v>7485881</v>
      </c>
      <c r="AM598" s="126">
        <v>63971</v>
      </c>
      <c r="AP598" s="59">
        <v>0</v>
      </c>
      <c r="AQ598" s="59">
        <v>261806</v>
      </c>
      <c r="AR598" s="59">
        <v>1205917</v>
      </c>
      <c r="AS598" s="59">
        <v>0</v>
      </c>
      <c r="AT598" s="59">
        <v>0</v>
      </c>
      <c r="AU598" s="59">
        <v>35871</v>
      </c>
      <c r="AV598" s="27">
        <v>117369</v>
      </c>
      <c r="AW598" s="79">
        <f t="shared" si="307"/>
        <v>1.8052336687791735E-2</v>
      </c>
      <c r="AX598" s="59">
        <v>0</v>
      </c>
      <c r="AY598" s="59">
        <v>0</v>
      </c>
      <c r="AZ598" s="59">
        <v>0</v>
      </c>
      <c r="BA598" s="59">
        <v>0</v>
      </c>
      <c r="BB598" s="59">
        <v>0</v>
      </c>
      <c r="BC598" s="59">
        <v>0</v>
      </c>
      <c r="BD598" s="59">
        <v>117369</v>
      </c>
      <c r="BE598" s="59">
        <v>0</v>
      </c>
      <c r="BF598" s="59">
        <v>0</v>
      </c>
      <c r="BG598" s="59">
        <v>0</v>
      </c>
      <c r="BH598" s="59">
        <v>117369</v>
      </c>
      <c r="BI598" s="59">
        <v>0</v>
      </c>
      <c r="BJ598" s="59">
        <v>0</v>
      </c>
      <c r="BK598" s="59">
        <v>0</v>
      </c>
      <c r="BL598" s="59">
        <v>0</v>
      </c>
      <c r="BM598" s="4">
        <v>773669</v>
      </c>
      <c r="BN598" s="32">
        <f t="shared" si="285"/>
        <v>289.65518532384874</v>
      </c>
      <c r="BO598" s="281"/>
      <c r="BP598" s="4">
        <v>0</v>
      </c>
      <c r="BQ598" s="4">
        <v>57447708</v>
      </c>
      <c r="BR598" s="4">
        <v>58221376</v>
      </c>
      <c r="BS598" s="4">
        <v>830.21001999999999</v>
      </c>
      <c r="BT598" s="4">
        <v>2671</v>
      </c>
      <c r="BV598" s="175">
        <f t="shared" si="310"/>
        <v>-0.98759016923949039</v>
      </c>
    </row>
    <row r="599" spans="1:74" ht="17.25" customHeight="1" x14ac:dyDescent="0.25">
      <c r="A599" s="76" t="s">
        <v>178</v>
      </c>
      <c r="B599" s="254" t="s">
        <v>139</v>
      </c>
      <c r="C599" s="76">
        <v>1</v>
      </c>
      <c r="D599" s="142">
        <v>2008</v>
      </c>
      <c r="E599" s="77">
        <v>78</v>
      </c>
      <c r="F599" s="59">
        <v>11101532</v>
      </c>
      <c r="G599" s="59">
        <v>3463808</v>
      </c>
      <c r="H599" s="179">
        <f t="shared" si="311"/>
        <v>0.45351311463991106</v>
      </c>
      <c r="I599" s="59">
        <f t="shared" si="308"/>
        <v>7637724</v>
      </c>
      <c r="J599" s="59"/>
      <c r="K599" s="59">
        <f t="shared" si="302"/>
        <v>7548932</v>
      </c>
      <c r="L599" s="59">
        <f t="shared" si="303"/>
        <v>2688.366096866097</v>
      </c>
      <c r="M599" s="59"/>
      <c r="N599" s="59"/>
      <c r="O599" s="59">
        <v>823694</v>
      </c>
      <c r="P599" s="13">
        <f t="shared" si="304"/>
        <v>0.10784547857450727</v>
      </c>
      <c r="Q599" s="59">
        <v>34100</v>
      </c>
      <c r="R599" s="79">
        <f t="shared" si="305"/>
        <v>4.4646808394752154E-3</v>
      </c>
      <c r="S599" s="73">
        <f t="shared" si="312"/>
        <v>1690063</v>
      </c>
      <c r="T599" s="281">
        <f t="shared" si="309"/>
        <v>601.87428774928776</v>
      </c>
      <c r="U599" s="281"/>
      <c r="V599" s="131">
        <f t="shared" si="306"/>
        <v>0.22388107350814659</v>
      </c>
      <c r="W599" s="4"/>
      <c r="X599" s="126">
        <v>667290</v>
      </c>
      <c r="Y599" s="126">
        <v>572597</v>
      </c>
      <c r="Z599" s="126">
        <v>431404</v>
      </c>
      <c r="AB599" s="126">
        <v>0</v>
      </c>
      <c r="AC599" s="126">
        <v>9386</v>
      </c>
      <c r="AD599" s="126">
        <v>9386</v>
      </c>
      <c r="AF599" s="59">
        <v>1256031</v>
      </c>
      <c r="AG599" s="59">
        <v>139120</v>
      </c>
      <c r="AH599" s="59">
        <v>3537871</v>
      </c>
      <c r="AI599" s="59">
        <v>127766</v>
      </c>
      <c r="AJ599" s="59">
        <v>13</v>
      </c>
      <c r="AK599" s="59">
        <v>1842772</v>
      </c>
      <c r="AL599" s="59">
        <v>7563661</v>
      </c>
      <c r="AM599" s="126">
        <v>91276</v>
      </c>
      <c r="AP599" s="59">
        <v>0</v>
      </c>
      <c r="AQ599" s="59">
        <v>295064</v>
      </c>
      <c r="AR599" s="59">
        <v>1294725</v>
      </c>
      <c r="AS599" s="59">
        <v>0</v>
      </c>
      <c r="AT599" s="59">
        <v>888</v>
      </c>
      <c r="AU599" s="59">
        <v>42212</v>
      </c>
      <c r="AV599" s="27">
        <v>88792</v>
      </c>
      <c r="AW599" s="79">
        <f t="shared" si="307"/>
        <v>1.1491854802345585E-2</v>
      </c>
      <c r="AX599" s="59">
        <v>0</v>
      </c>
      <c r="AY599" s="59">
        <v>0</v>
      </c>
      <c r="AZ599" s="59">
        <v>0</v>
      </c>
      <c r="BA599" s="59">
        <v>0</v>
      </c>
      <c r="BB599" s="59">
        <v>0</v>
      </c>
      <c r="BC599" s="59">
        <v>0</v>
      </c>
      <c r="BD599" s="59">
        <v>88792</v>
      </c>
      <c r="BE599" s="59">
        <v>0</v>
      </c>
      <c r="BF599" s="59">
        <v>0</v>
      </c>
      <c r="BG599" s="59">
        <v>0</v>
      </c>
      <c r="BH599" s="59">
        <v>88792</v>
      </c>
      <c r="BI599" s="59">
        <v>0</v>
      </c>
      <c r="BJ599" s="59">
        <v>0</v>
      </c>
      <c r="BK599" s="59">
        <v>0</v>
      </c>
      <c r="BL599" s="59">
        <v>0</v>
      </c>
      <c r="BM599" s="4">
        <v>868024</v>
      </c>
      <c r="BN599" s="32">
        <f t="shared" si="285"/>
        <v>309.12535612535612</v>
      </c>
      <c r="BO599" s="281"/>
      <c r="BP599" s="4">
        <v>0</v>
      </c>
      <c r="BQ599" s="4">
        <v>57131024</v>
      </c>
      <c r="BR599" s="4">
        <v>57999048</v>
      </c>
      <c r="BS599" s="4">
        <v>827.16998000000001</v>
      </c>
      <c r="BT599" s="4">
        <v>2808</v>
      </c>
      <c r="BV599" s="175">
        <f t="shared" si="310"/>
        <v>-0.96441463968855179</v>
      </c>
    </row>
    <row r="600" spans="1:74" ht="17.25" customHeight="1" x14ac:dyDescent="0.25">
      <c r="A600" s="76" t="s">
        <v>178</v>
      </c>
      <c r="B600" s="254" t="s">
        <v>139</v>
      </c>
      <c r="C600" s="76">
        <v>1</v>
      </c>
      <c r="D600" s="142">
        <v>2009</v>
      </c>
      <c r="E600" s="77">
        <v>78</v>
      </c>
      <c r="F600" s="59">
        <v>10883641</v>
      </c>
      <c r="G600" s="59">
        <v>3634762</v>
      </c>
      <c r="H600" s="179">
        <f t="shared" si="311"/>
        <v>0.50142401328536457</v>
      </c>
      <c r="I600" s="59">
        <f t="shared" si="308"/>
        <v>7248879</v>
      </c>
      <c r="J600" s="59"/>
      <c r="K600" s="59">
        <f t="shared" si="302"/>
        <v>7062118</v>
      </c>
      <c r="L600" s="59">
        <f t="shared" si="303"/>
        <v>2377.017165937395</v>
      </c>
      <c r="M600" s="59"/>
      <c r="N600" s="59"/>
      <c r="O600" s="59">
        <v>1028409</v>
      </c>
      <c r="P600" s="13">
        <f t="shared" si="304"/>
        <v>0.14187145350336239</v>
      </c>
      <c r="Q600" s="59">
        <v>33778</v>
      </c>
      <c r="R600" s="79">
        <f t="shared" si="305"/>
        <v>4.6597549772868325E-3</v>
      </c>
      <c r="S600" s="73">
        <f t="shared" si="312"/>
        <v>1739329</v>
      </c>
      <c r="T600" s="281">
        <f t="shared" si="309"/>
        <v>585.43554358801748</v>
      </c>
      <c r="U600" s="281"/>
      <c r="V600" s="131">
        <f t="shared" si="306"/>
        <v>0.24628999402162355</v>
      </c>
      <c r="W600" s="4"/>
      <c r="X600" s="126">
        <v>650733</v>
      </c>
      <c r="Y600" s="126">
        <v>638384</v>
      </c>
      <c r="Z600" s="126">
        <v>436727</v>
      </c>
      <c r="AC600" s="126">
        <v>10180</v>
      </c>
      <c r="AD600" s="126">
        <v>3305</v>
      </c>
      <c r="AF600" s="59">
        <v>1105490</v>
      </c>
      <c r="AG600" s="59">
        <v>126852</v>
      </c>
      <c r="AH600" s="59">
        <v>3084996</v>
      </c>
      <c r="AI600" s="59">
        <v>224814</v>
      </c>
      <c r="AJ600" s="59">
        <v>0</v>
      </c>
      <c r="AK600" s="59">
        <v>1449250</v>
      </c>
      <c r="AL600" s="59">
        <v>7798645</v>
      </c>
      <c r="AM600" s="126">
        <v>66186</v>
      </c>
      <c r="AP600" s="59">
        <v>0</v>
      </c>
      <c r="AQ600" s="59">
        <v>256591</v>
      </c>
      <c r="AR600" s="59">
        <v>1176553</v>
      </c>
      <c r="AS600" s="59">
        <v>0</v>
      </c>
      <c r="AT600" s="59">
        <v>286</v>
      </c>
      <c r="AU600" s="59">
        <v>41341</v>
      </c>
      <c r="AV600" s="27">
        <v>186761</v>
      </c>
      <c r="AW600" s="79">
        <f t="shared" si="307"/>
        <v>2.5117004050760929E-2</v>
      </c>
      <c r="AX600" s="59">
        <v>0</v>
      </c>
      <c r="AY600" s="59">
        <v>0</v>
      </c>
      <c r="AZ600" s="59">
        <v>0</v>
      </c>
      <c r="BA600" s="59">
        <v>0</v>
      </c>
      <c r="BB600" s="59">
        <v>0</v>
      </c>
      <c r="BC600" s="59">
        <v>0</v>
      </c>
      <c r="BD600" s="59">
        <v>186761</v>
      </c>
      <c r="BE600" s="59">
        <v>0</v>
      </c>
      <c r="BF600" s="59">
        <v>0</v>
      </c>
      <c r="BG600" s="59">
        <v>0</v>
      </c>
      <c r="BH600" s="59">
        <v>186761</v>
      </c>
      <c r="BI600" s="59">
        <v>0</v>
      </c>
      <c r="BJ600" s="59">
        <v>0</v>
      </c>
      <c r="BK600" s="59">
        <v>0</v>
      </c>
      <c r="BL600" s="59">
        <v>0</v>
      </c>
      <c r="BM600" s="4">
        <v>928833</v>
      </c>
      <c r="BN600" s="32">
        <f t="shared" si="285"/>
        <v>312.63312016156175</v>
      </c>
      <c r="BO600" s="281"/>
      <c r="BP600" s="4">
        <v>0</v>
      </c>
      <c r="BQ600" s="4">
        <v>46459424</v>
      </c>
      <c r="BR600" s="4">
        <v>47388256</v>
      </c>
      <c r="BS600" s="4">
        <v>830.04998999999998</v>
      </c>
      <c r="BT600" s="4">
        <v>2971</v>
      </c>
      <c r="BV600" s="175">
        <f t="shared" si="310"/>
        <v>-0.93446372658034615</v>
      </c>
    </row>
    <row r="601" spans="1:74" ht="17.25" customHeight="1" x14ac:dyDescent="0.25">
      <c r="A601" s="76" t="s">
        <v>178</v>
      </c>
      <c r="B601" s="254" t="s">
        <v>139</v>
      </c>
      <c r="C601" s="76">
        <v>1</v>
      </c>
      <c r="D601" s="142">
        <v>2010</v>
      </c>
      <c r="E601" s="77">
        <v>78</v>
      </c>
      <c r="F601" s="59">
        <v>11261017</v>
      </c>
      <c r="G601" s="59">
        <v>3412634</v>
      </c>
      <c r="H601" s="179">
        <f t="shared" si="311"/>
        <v>0.43482001324349234</v>
      </c>
      <c r="I601" s="59">
        <f t="shared" si="308"/>
        <v>7848383</v>
      </c>
      <c r="J601" s="59"/>
      <c r="K601" s="59">
        <f t="shared" si="302"/>
        <v>7661015</v>
      </c>
      <c r="L601" s="59">
        <f t="shared" si="303"/>
        <v>2578.5981151127567</v>
      </c>
      <c r="M601" s="59"/>
      <c r="N601" s="59"/>
      <c r="O601" s="59">
        <v>736940</v>
      </c>
      <c r="P601" s="13">
        <f t="shared" si="304"/>
        <v>9.389704860224074E-2</v>
      </c>
      <c r="Q601" s="59">
        <v>28357</v>
      </c>
      <c r="R601" s="79">
        <f t="shared" si="305"/>
        <v>3.6131009406651024E-3</v>
      </c>
      <c r="S601" s="73">
        <f t="shared" si="312"/>
        <v>2097614</v>
      </c>
      <c r="T601" s="281">
        <f t="shared" si="309"/>
        <v>706.02961965668123</v>
      </c>
      <c r="U601" s="281"/>
      <c r="V601" s="131">
        <f t="shared" si="306"/>
        <v>0.27380366700757014</v>
      </c>
      <c r="W601" s="4"/>
      <c r="X601" s="126">
        <v>797473</v>
      </c>
      <c r="Y601" s="126">
        <v>766975</v>
      </c>
      <c r="Z601" s="126">
        <v>513620</v>
      </c>
      <c r="AC601" s="126">
        <v>9773</v>
      </c>
      <c r="AD601" s="126">
        <v>9773</v>
      </c>
      <c r="AF601" s="59">
        <v>1454084</v>
      </c>
      <c r="AG601" s="59">
        <v>131134</v>
      </c>
      <c r="AH601" s="59">
        <v>3234047</v>
      </c>
      <c r="AI601" s="59">
        <v>232719</v>
      </c>
      <c r="AJ601" s="59">
        <v>0</v>
      </c>
      <c r="AK601" s="59">
        <v>1759555</v>
      </c>
      <c r="AL601" s="59">
        <v>8026970</v>
      </c>
      <c r="AM601" s="126">
        <v>27925</v>
      </c>
      <c r="AP601" s="59">
        <v>0</v>
      </c>
      <c r="AQ601" s="59">
        <v>297341</v>
      </c>
      <c r="AR601" s="59">
        <v>1069967</v>
      </c>
      <c r="AS601" s="59">
        <v>0</v>
      </c>
      <c r="AT601" s="59">
        <v>0</v>
      </c>
      <c r="AU601" s="59">
        <v>12747</v>
      </c>
      <c r="AV601" s="27">
        <v>187368</v>
      </c>
      <c r="AW601" s="79">
        <f t="shared" si="307"/>
        <v>2.3316800134797606E-2</v>
      </c>
      <c r="AX601" s="59">
        <v>0</v>
      </c>
      <c r="AY601" s="59">
        <v>0</v>
      </c>
      <c r="AZ601" s="59">
        <v>0</v>
      </c>
      <c r="BA601" s="59">
        <v>0</v>
      </c>
      <c r="BB601" s="59">
        <v>0</v>
      </c>
      <c r="BC601" s="59">
        <v>0</v>
      </c>
      <c r="BD601" s="59">
        <v>187368</v>
      </c>
      <c r="BE601" s="59">
        <v>0</v>
      </c>
      <c r="BF601" s="59">
        <v>0</v>
      </c>
      <c r="BG601" s="59">
        <v>0</v>
      </c>
      <c r="BH601" s="59">
        <v>187368</v>
      </c>
      <c r="BI601" s="59">
        <v>0</v>
      </c>
      <c r="BJ601" s="59">
        <v>0</v>
      </c>
      <c r="BK601" s="59">
        <v>0</v>
      </c>
      <c r="BL601" s="59">
        <v>0</v>
      </c>
      <c r="BM601" s="4">
        <v>832646</v>
      </c>
      <c r="BN601" s="32">
        <f t="shared" si="285"/>
        <v>280.25782564792996</v>
      </c>
      <c r="BO601" s="281"/>
      <c r="BP601" s="4">
        <v>0</v>
      </c>
      <c r="BQ601" s="4">
        <v>55268900</v>
      </c>
      <c r="BR601" s="4">
        <v>56101544</v>
      </c>
      <c r="BS601" s="4">
        <v>838.52002000000005</v>
      </c>
      <c r="BT601" s="4">
        <v>2971</v>
      </c>
      <c r="BV601" s="175">
        <f t="shared" si="310"/>
        <v>-0.92938746205304035</v>
      </c>
    </row>
    <row r="602" spans="1:74" ht="17.25" customHeight="1" x14ac:dyDescent="0.25">
      <c r="A602" s="76" t="s">
        <v>178</v>
      </c>
      <c r="B602" s="254" t="s">
        <v>139</v>
      </c>
      <c r="C602" s="76">
        <v>1</v>
      </c>
      <c r="D602" s="142">
        <v>2011</v>
      </c>
      <c r="E602" s="77">
        <v>78</v>
      </c>
      <c r="F602" s="59">
        <v>11500700</v>
      </c>
      <c r="G602" s="59">
        <v>3701670</v>
      </c>
      <c r="H602" s="179">
        <f t="shared" si="311"/>
        <v>0.47463210168444026</v>
      </c>
      <c r="I602" s="59">
        <f t="shared" si="308"/>
        <v>7799030</v>
      </c>
      <c r="J602" s="59"/>
      <c r="K602" s="59">
        <f t="shared" si="302"/>
        <v>7667836</v>
      </c>
      <c r="L602" s="59">
        <f t="shared" si="303"/>
        <v>2580.8939750925615</v>
      </c>
      <c r="M602" s="59"/>
      <c r="N602" s="59"/>
      <c r="O602" s="59">
        <v>852300</v>
      </c>
      <c r="P602" s="13">
        <f t="shared" si="304"/>
        <v>0.10928282106877393</v>
      </c>
      <c r="Q602" s="59">
        <v>44506</v>
      </c>
      <c r="R602" s="79">
        <f t="shared" si="305"/>
        <v>5.706607103703922E-3</v>
      </c>
      <c r="S602" s="73">
        <f t="shared" si="312"/>
        <v>2243179</v>
      </c>
      <c r="T602" s="281">
        <f t="shared" si="309"/>
        <v>755.02490743857288</v>
      </c>
      <c r="U602" s="281"/>
      <c r="V602" s="131">
        <f t="shared" si="306"/>
        <v>0.29254394590598964</v>
      </c>
      <c r="W602" s="4"/>
      <c r="X602" s="126">
        <v>939390</v>
      </c>
      <c r="Y602" s="126">
        <v>762086</v>
      </c>
      <c r="Z602" s="126">
        <v>541752</v>
      </c>
      <c r="AC602" s="126">
        <v>-196</v>
      </c>
      <c r="AD602" s="126">
        <v>147</v>
      </c>
      <c r="AF602" s="59">
        <v>1491150</v>
      </c>
      <c r="AG602" s="59">
        <v>100505</v>
      </c>
      <c r="AH602" s="59">
        <v>2900934</v>
      </c>
      <c r="AI602" s="59">
        <v>205781</v>
      </c>
      <c r="AJ602" s="59">
        <v>0</v>
      </c>
      <c r="AK602" s="59">
        <v>1347000</v>
      </c>
      <c r="AL602" s="59">
        <v>8599766</v>
      </c>
      <c r="AM602" s="126">
        <v>5013</v>
      </c>
      <c r="AP602" s="59">
        <v>0</v>
      </c>
      <c r="AQ602" s="59">
        <v>266961</v>
      </c>
      <c r="AR602" s="59">
        <v>1228551</v>
      </c>
      <c r="AS602" s="59">
        <v>0</v>
      </c>
      <c r="AT602" s="59">
        <v>0</v>
      </c>
      <c r="AU602" s="59">
        <v>14084</v>
      </c>
      <c r="AV602" s="27">
        <v>131194</v>
      </c>
      <c r="AW602" s="79">
        <f t="shared" si="307"/>
        <v>1.6543542780128279E-2</v>
      </c>
      <c r="AX602" s="59">
        <v>0</v>
      </c>
      <c r="AY602" s="59">
        <v>0</v>
      </c>
      <c r="AZ602" s="59">
        <v>0</v>
      </c>
      <c r="BA602" s="59">
        <v>0</v>
      </c>
      <c r="BB602" s="59">
        <v>0</v>
      </c>
      <c r="BC602" s="59">
        <v>0</v>
      </c>
      <c r="BD602" s="59">
        <v>131194</v>
      </c>
      <c r="BE602" s="59">
        <v>0</v>
      </c>
      <c r="BF602" s="59">
        <v>0</v>
      </c>
      <c r="BG602" s="59">
        <v>0</v>
      </c>
      <c r="BH602" s="59">
        <v>131194</v>
      </c>
      <c r="BI602" s="59">
        <v>0</v>
      </c>
      <c r="BJ602" s="59">
        <v>0</v>
      </c>
      <c r="BK602" s="59">
        <v>0</v>
      </c>
      <c r="BL602" s="59">
        <v>0</v>
      </c>
      <c r="BM602" s="4">
        <v>848640</v>
      </c>
      <c r="BN602" s="32">
        <f t="shared" si="285"/>
        <v>285.64119824974756</v>
      </c>
      <c r="BO602" s="281"/>
      <c r="BP602" s="4">
        <v>0</v>
      </c>
      <c r="BQ602" s="4">
        <v>90027984</v>
      </c>
      <c r="BR602" s="4">
        <v>90876624</v>
      </c>
      <c r="BS602" s="4">
        <v>838.28003000000001</v>
      </c>
      <c r="BT602" s="4">
        <v>2971</v>
      </c>
      <c r="BV602" s="175">
        <f t="shared" si="310"/>
        <v>-0.92953058585700177</v>
      </c>
    </row>
    <row r="603" spans="1:74" ht="17.25" customHeight="1" x14ac:dyDescent="0.25">
      <c r="A603" s="76" t="s">
        <v>178</v>
      </c>
      <c r="B603" s="254" t="s">
        <v>139</v>
      </c>
      <c r="C603" s="76">
        <v>1</v>
      </c>
      <c r="D603" s="142">
        <v>2012</v>
      </c>
      <c r="E603" s="77">
        <v>78</v>
      </c>
      <c r="F603" s="59">
        <v>10553219</v>
      </c>
      <c r="G603" s="59">
        <v>3199204</v>
      </c>
      <c r="H603" s="179">
        <f t="shared" si="311"/>
        <v>0.43502821247984946</v>
      </c>
      <c r="I603" s="59">
        <f t="shared" si="308"/>
        <v>7354015</v>
      </c>
      <c r="J603" s="59"/>
      <c r="K603" s="59">
        <f t="shared" si="302"/>
        <v>7233230</v>
      </c>
      <c r="L603" s="59">
        <f t="shared" si="303"/>
        <v>2434.6112420060585</v>
      </c>
      <c r="M603" s="59"/>
      <c r="N603" s="59"/>
      <c r="O603" s="59">
        <v>1005889</v>
      </c>
      <c r="P603" s="13">
        <f t="shared" si="304"/>
        <v>0.13678092851319992</v>
      </c>
      <c r="Q603" s="59">
        <v>33754</v>
      </c>
      <c r="R603" s="79">
        <f t="shared" si="305"/>
        <v>4.5898736948456051E-3</v>
      </c>
      <c r="S603" s="73">
        <f t="shared" si="312"/>
        <v>2241018</v>
      </c>
      <c r="T603" s="281">
        <f t="shared" si="309"/>
        <v>754.29754291484346</v>
      </c>
      <c r="U603" s="281"/>
      <c r="V603" s="131">
        <f t="shared" si="306"/>
        <v>0.30982258271892366</v>
      </c>
      <c r="W603" s="4"/>
      <c r="X603" s="126">
        <v>910077</v>
      </c>
      <c r="Y603" s="126">
        <v>807471</v>
      </c>
      <c r="Z603" s="126">
        <v>522371</v>
      </c>
      <c r="AC603" s="126">
        <v>5</v>
      </c>
      <c r="AD603" s="126">
        <v>1094</v>
      </c>
      <c r="AF603" s="59">
        <v>1558834</v>
      </c>
      <c r="AG603" s="59">
        <v>129061</v>
      </c>
      <c r="AH603" s="59">
        <v>2208632</v>
      </c>
      <c r="AI603" s="59">
        <v>197337</v>
      </c>
      <c r="AJ603" s="59">
        <v>0</v>
      </c>
      <c r="AK603" s="59">
        <v>505035</v>
      </c>
      <c r="AL603" s="59">
        <v>8344587</v>
      </c>
      <c r="AM603" s="126">
        <v>0</v>
      </c>
      <c r="AP603" s="59">
        <v>0</v>
      </c>
      <c r="AQ603" s="59">
        <v>305888</v>
      </c>
      <c r="AR603" s="59">
        <v>1321840</v>
      </c>
      <c r="AS603" s="59">
        <v>48789</v>
      </c>
      <c r="AT603" s="59">
        <v>0</v>
      </c>
      <c r="AU603" s="59">
        <v>6570</v>
      </c>
      <c r="AV603" s="27">
        <v>120785</v>
      </c>
      <c r="AW603" s="79">
        <f t="shared" si="307"/>
        <v>1.615896077487023E-2</v>
      </c>
      <c r="AX603" s="59">
        <v>0</v>
      </c>
      <c r="AY603" s="59">
        <v>0</v>
      </c>
      <c r="AZ603" s="59">
        <v>0</v>
      </c>
      <c r="BA603" s="59">
        <v>0</v>
      </c>
      <c r="BB603" s="59">
        <v>0</v>
      </c>
      <c r="BC603" s="59">
        <v>0</v>
      </c>
      <c r="BD603" s="59">
        <v>120785</v>
      </c>
      <c r="BE603" s="59">
        <v>0</v>
      </c>
      <c r="BF603" s="59">
        <v>0</v>
      </c>
      <c r="BG603" s="59">
        <v>0</v>
      </c>
      <c r="BH603" s="59">
        <v>120785</v>
      </c>
      <c r="BI603" s="59">
        <v>0</v>
      </c>
      <c r="BJ603" s="59">
        <v>0</v>
      </c>
      <c r="BK603" s="59">
        <v>0</v>
      </c>
      <c r="BL603" s="59">
        <v>0</v>
      </c>
      <c r="BM603" s="4">
        <v>852405</v>
      </c>
      <c r="BN603" s="32">
        <f t="shared" si="285"/>
        <v>286.90844833389428</v>
      </c>
      <c r="BO603" s="281"/>
      <c r="BP603" s="4">
        <v>53780</v>
      </c>
      <c r="BQ603" s="4">
        <v>121063256</v>
      </c>
      <c r="BR603" s="4">
        <v>121969440</v>
      </c>
      <c r="BS603" s="4">
        <v>838.88</v>
      </c>
      <c r="BT603" s="4">
        <v>2971</v>
      </c>
      <c r="BV603" s="175">
        <f t="shared" si="310"/>
        <v>-0.92917285611454381</v>
      </c>
    </row>
    <row r="604" spans="1:74" ht="17.25" customHeight="1" x14ac:dyDescent="0.25">
      <c r="A604" s="76" t="s">
        <v>178</v>
      </c>
      <c r="B604" s="254" t="s">
        <v>139</v>
      </c>
      <c r="C604" s="76">
        <v>1</v>
      </c>
      <c r="D604" s="142">
        <v>2013</v>
      </c>
      <c r="E604" s="77">
        <v>78</v>
      </c>
      <c r="F604" s="59">
        <v>11831279</v>
      </c>
      <c r="G604" s="59">
        <v>3260827</v>
      </c>
      <c r="H604" s="179">
        <f t="shared" si="311"/>
        <v>0.38047316524262664</v>
      </c>
      <c r="I604" s="59">
        <f t="shared" si="308"/>
        <v>8570452</v>
      </c>
      <c r="J604" s="59"/>
      <c r="K604" s="59">
        <f t="shared" si="302"/>
        <v>8382438</v>
      </c>
      <c r="L604" s="59">
        <f t="shared" si="303"/>
        <v>2821.4197239986538</v>
      </c>
      <c r="M604" s="59"/>
      <c r="N604" s="59"/>
      <c r="O604" s="59">
        <v>1126866</v>
      </c>
      <c r="P604" s="13">
        <f t="shared" si="304"/>
        <v>0.13148268026003762</v>
      </c>
      <c r="Q604" s="59">
        <v>48597</v>
      </c>
      <c r="R604" s="79">
        <f t="shared" si="305"/>
        <v>5.670296035728337E-3</v>
      </c>
      <c r="S604" s="73">
        <f t="shared" si="312"/>
        <v>2532973</v>
      </c>
      <c r="T604" s="281">
        <f t="shared" si="309"/>
        <v>852.56580276001341</v>
      </c>
      <c r="U604" s="281"/>
      <c r="V604" s="131">
        <f t="shared" si="306"/>
        <v>0.30217616879480647</v>
      </c>
      <c r="W604" s="4"/>
      <c r="X604" s="126">
        <v>1062337</v>
      </c>
      <c r="Y604" s="126">
        <v>923321</v>
      </c>
      <c r="Z604" s="126">
        <v>547315</v>
      </c>
      <c r="AC604" s="126">
        <v>0</v>
      </c>
      <c r="AD604" s="126">
        <v>0</v>
      </c>
      <c r="AF604" s="59">
        <v>1711394</v>
      </c>
      <c r="AG604" s="59">
        <v>100590</v>
      </c>
      <c r="AH604" s="59">
        <v>2815386</v>
      </c>
      <c r="AI604" s="59">
        <v>204518</v>
      </c>
      <c r="AJ604" s="59">
        <v>0</v>
      </c>
      <c r="AK604" s="59">
        <v>925561</v>
      </c>
      <c r="AL604" s="59">
        <v>9015893</v>
      </c>
      <c r="AP604" s="59">
        <v>0</v>
      </c>
      <c r="AQ604" s="59">
        <v>335236</v>
      </c>
      <c r="AR604" s="59">
        <v>1507036</v>
      </c>
      <c r="AS604" s="59">
        <v>69613</v>
      </c>
      <c r="AT604" s="59">
        <v>0</v>
      </c>
      <c r="AU604" s="59">
        <v>8068</v>
      </c>
      <c r="AV604" s="27">
        <v>188014</v>
      </c>
      <c r="AW604" s="79">
        <f t="shared" si="307"/>
        <v>2.1466544483931319E-2</v>
      </c>
      <c r="AX604" s="59">
        <v>0</v>
      </c>
      <c r="AY604" s="59">
        <v>0</v>
      </c>
      <c r="AZ604" s="59">
        <v>0</v>
      </c>
      <c r="BA604" s="59">
        <v>0</v>
      </c>
      <c r="BB604" s="59">
        <v>0</v>
      </c>
      <c r="BC604" s="59">
        <v>0</v>
      </c>
      <c r="BD604" s="59">
        <v>188014</v>
      </c>
      <c r="BE604" s="59">
        <v>0</v>
      </c>
      <c r="BF604" s="59">
        <v>0</v>
      </c>
      <c r="BG604" s="59">
        <v>0</v>
      </c>
      <c r="BH604" s="59">
        <v>188014</v>
      </c>
      <c r="BI604" s="59">
        <v>0</v>
      </c>
      <c r="BJ604" s="59">
        <v>0</v>
      </c>
      <c r="BK604" s="59">
        <v>0</v>
      </c>
      <c r="BL604" s="59">
        <v>0</v>
      </c>
      <c r="BM604" s="4">
        <v>1020643</v>
      </c>
      <c r="BN604" s="32">
        <f t="shared" si="285"/>
        <v>343.53517334230901</v>
      </c>
      <c r="BO604" s="281"/>
      <c r="BP604" s="4">
        <v>11792</v>
      </c>
      <c r="BQ604" s="4">
        <v>94065240</v>
      </c>
      <c r="BR604" s="4">
        <v>95097680</v>
      </c>
      <c r="BS604" s="4">
        <v>838.88</v>
      </c>
      <c r="BT604" s="4">
        <v>2971</v>
      </c>
      <c r="BV604" s="175">
        <f t="shared" si="310"/>
        <v>-0.92917285611454381</v>
      </c>
    </row>
    <row r="605" spans="1:74" ht="17.25" customHeight="1" x14ac:dyDescent="0.25">
      <c r="A605" s="76" t="s">
        <v>178</v>
      </c>
      <c r="B605" s="254" t="s">
        <v>139</v>
      </c>
      <c r="C605" s="76">
        <v>1</v>
      </c>
      <c r="D605" s="142">
        <v>2014</v>
      </c>
      <c r="E605" s="77">
        <v>78</v>
      </c>
      <c r="F605" s="59">
        <v>11608456</v>
      </c>
      <c r="G605" s="59">
        <v>3424872</v>
      </c>
      <c r="H605" s="179">
        <f t="shared" si="311"/>
        <v>0.41850514395648652</v>
      </c>
      <c r="I605" s="59">
        <f t="shared" si="308"/>
        <v>8183584</v>
      </c>
      <c r="J605" s="59"/>
      <c r="K605" s="59">
        <f t="shared" si="302"/>
        <v>8021287</v>
      </c>
      <c r="L605" s="59">
        <f t="shared" si="303"/>
        <v>2699.8609895658028</v>
      </c>
      <c r="M605" s="59"/>
      <c r="N605" s="59"/>
      <c r="O605" s="59">
        <v>883075</v>
      </c>
      <c r="P605" s="13">
        <f t="shared" si="304"/>
        <v>0.10790809992296774</v>
      </c>
      <c r="Q605" s="59">
        <v>41699</v>
      </c>
      <c r="R605" s="79">
        <f t="shared" si="305"/>
        <v>5.0954447342386909E-3</v>
      </c>
      <c r="S605" s="73">
        <f t="shared" si="312"/>
        <v>1913494</v>
      </c>
      <c r="T605" s="281">
        <f t="shared" si="309"/>
        <v>644.05721979131602</v>
      </c>
      <c r="U605" s="281"/>
      <c r="V605" s="131">
        <f t="shared" si="306"/>
        <v>0.23855199296571736</v>
      </c>
      <c r="W605" s="4"/>
      <c r="X605" s="126">
        <v>502318</v>
      </c>
      <c r="Y605" s="126">
        <v>900969</v>
      </c>
      <c r="Z605" s="126">
        <v>510207</v>
      </c>
      <c r="AF605" s="59">
        <v>1382756</v>
      </c>
      <c r="AG605" s="59">
        <v>55637</v>
      </c>
      <c r="AH605" s="59">
        <v>3547762</v>
      </c>
      <c r="AI605" s="59">
        <v>217594</v>
      </c>
      <c r="AJ605" s="59">
        <v>0</v>
      </c>
      <c r="AK605" s="59">
        <v>1767911</v>
      </c>
      <c r="AL605" s="59">
        <v>8060694</v>
      </c>
      <c r="AP605" s="59">
        <v>0</v>
      </c>
      <c r="AQ605" s="59">
        <v>414798</v>
      </c>
      <c r="AR605" s="59">
        <v>1466146</v>
      </c>
      <c r="AS605" s="59">
        <v>37582</v>
      </c>
      <c r="AT605" s="59">
        <v>0</v>
      </c>
      <c r="AU605" s="59">
        <v>2892</v>
      </c>
      <c r="AV605" s="27">
        <v>162297</v>
      </c>
      <c r="AW605" s="79">
        <f t="shared" si="307"/>
        <v>1.944635922798324E-2</v>
      </c>
      <c r="AX605" s="59">
        <v>0</v>
      </c>
      <c r="AY605" s="59">
        <v>0</v>
      </c>
      <c r="AZ605" s="59">
        <v>0</v>
      </c>
      <c r="BA605" s="59">
        <v>0</v>
      </c>
      <c r="BB605" s="59">
        <v>0</v>
      </c>
      <c r="BC605" s="59">
        <v>0</v>
      </c>
      <c r="BD605" s="59">
        <v>162297</v>
      </c>
      <c r="BE605" s="59">
        <v>0</v>
      </c>
      <c r="BF605" s="59">
        <v>0</v>
      </c>
      <c r="BG605" s="59">
        <v>0</v>
      </c>
      <c r="BH605" s="59">
        <v>162297</v>
      </c>
      <c r="BI605" s="59">
        <v>0</v>
      </c>
      <c r="BJ605" s="59">
        <v>0</v>
      </c>
      <c r="BK605" s="59">
        <v>0</v>
      </c>
      <c r="BL605" s="59">
        <v>0</v>
      </c>
      <c r="BM605" s="4">
        <v>1145785</v>
      </c>
      <c r="BN605" s="32">
        <f t="shared" si="285"/>
        <v>385.6563446650959</v>
      </c>
      <c r="BO605" s="281"/>
      <c r="BP605" s="4">
        <v>213156</v>
      </c>
      <c r="BQ605" s="4">
        <v>116272576</v>
      </c>
      <c r="BR605" s="4">
        <v>117631520</v>
      </c>
      <c r="BS605" s="4">
        <v>838.91998000000001</v>
      </c>
      <c r="BT605" s="4">
        <v>2971</v>
      </c>
      <c r="BV605" s="175">
        <f t="shared" si="310"/>
        <v>-0.92914902729079596</v>
      </c>
    </row>
    <row r="606" spans="1:74" ht="17.25" customHeight="1" x14ac:dyDescent="0.25">
      <c r="A606" s="76" t="s">
        <v>178</v>
      </c>
      <c r="B606" s="254" t="s">
        <v>139</v>
      </c>
      <c r="C606" s="76">
        <v>1</v>
      </c>
      <c r="D606" s="142">
        <v>2015</v>
      </c>
      <c r="E606" s="77">
        <v>78</v>
      </c>
      <c r="F606" s="59">
        <v>10253975</v>
      </c>
      <c r="G606" s="59">
        <v>3267971</v>
      </c>
      <c r="H606" s="179">
        <f t="shared" si="311"/>
        <v>0.46778830931101673</v>
      </c>
      <c r="I606" s="59">
        <f t="shared" si="308"/>
        <v>6986004</v>
      </c>
      <c r="J606" s="59"/>
      <c r="K606" s="59">
        <f t="shared" si="302"/>
        <v>6932270</v>
      </c>
      <c r="L606" s="59">
        <f t="shared" si="303"/>
        <v>2333.3120161561765</v>
      </c>
      <c r="M606" s="59"/>
      <c r="N606" s="59"/>
      <c r="O606" s="59">
        <v>954677</v>
      </c>
      <c r="P606" s="13">
        <f t="shared" si="304"/>
        <v>0.13665566180609115</v>
      </c>
      <c r="Q606" s="59">
        <v>35768</v>
      </c>
      <c r="R606" s="79">
        <f t="shared" si="305"/>
        <v>5.1199512625529561E-3</v>
      </c>
      <c r="S606" s="59">
        <f t="shared" ref="S606:S635" si="313">SUM(X606:AE606)</f>
        <v>1510287</v>
      </c>
      <c r="T606" s="281">
        <f t="shared" si="309"/>
        <v>508.3429821608886</v>
      </c>
      <c r="U606" s="281"/>
      <c r="V606" s="131">
        <f t="shared" si="306"/>
        <v>0.21786326845319065</v>
      </c>
      <c r="W606" s="13"/>
      <c r="X606" s="59">
        <v>41988</v>
      </c>
      <c r="Y606" s="59">
        <v>949253</v>
      </c>
      <c r="Z606" s="59">
        <v>519046</v>
      </c>
      <c r="AA606" s="59">
        <v>0</v>
      </c>
      <c r="AB606" s="59">
        <v>0</v>
      </c>
      <c r="AC606" s="59">
        <v>0</v>
      </c>
      <c r="AD606" s="59">
        <v>0</v>
      </c>
      <c r="AE606" s="59">
        <v>0</v>
      </c>
      <c r="AF606" s="59">
        <v>1423961</v>
      </c>
      <c r="AG606" s="59">
        <v>163704</v>
      </c>
      <c r="AH606" s="59">
        <v>2618977</v>
      </c>
      <c r="AI606" s="59">
        <v>164886</v>
      </c>
      <c r="AJ606" s="59">
        <v>0</v>
      </c>
      <c r="AK606" s="59">
        <v>953108</v>
      </c>
      <c r="AL606" s="59">
        <v>7634998</v>
      </c>
      <c r="AM606" s="59">
        <v>0</v>
      </c>
      <c r="AN606" s="59">
        <v>0</v>
      </c>
      <c r="AO606" s="59">
        <v>0</v>
      </c>
      <c r="AP606" s="59">
        <v>0</v>
      </c>
      <c r="AQ606" s="59">
        <v>442334</v>
      </c>
      <c r="AR606" s="59">
        <v>1296361</v>
      </c>
      <c r="AS606" s="59">
        <v>39580</v>
      </c>
      <c r="AT606" s="59">
        <v>0</v>
      </c>
      <c r="AU606" s="59">
        <v>1338</v>
      </c>
      <c r="AV606" s="27">
        <v>53734</v>
      </c>
      <c r="AW606" s="79">
        <f t="shared" si="307"/>
        <v>7.6329545218870361E-3</v>
      </c>
      <c r="AX606" s="59">
        <v>0</v>
      </c>
      <c r="AY606" s="59">
        <v>0</v>
      </c>
      <c r="AZ606" s="59">
        <v>0</v>
      </c>
      <c r="BA606" s="59">
        <v>0</v>
      </c>
      <c r="BB606" s="59">
        <v>0</v>
      </c>
      <c r="BC606" s="59">
        <v>0</v>
      </c>
      <c r="BD606" s="59">
        <v>53734</v>
      </c>
      <c r="BE606" s="59">
        <v>0</v>
      </c>
      <c r="BF606" s="59">
        <v>0</v>
      </c>
      <c r="BH606" s="59">
        <v>53734</v>
      </c>
      <c r="BI606" s="59">
        <v>0</v>
      </c>
      <c r="BJ606" s="59">
        <v>0</v>
      </c>
      <c r="BK606" s="59">
        <v>0</v>
      </c>
      <c r="BL606" s="59">
        <v>0</v>
      </c>
      <c r="BM606" s="4">
        <v>1223906</v>
      </c>
      <c r="BN606" s="32">
        <f t="shared" si="285"/>
        <v>411.95085829686974</v>
      </c>
      <c r="BO606" s="281"/>
      <c r="BP606" s="4">
        <v>207622</v>
      </c>
      <c r="BQ606" s="4">
        <v>144802496</v>
      </c>
      <c r="BR606" s="4">
        <v>146234032</v>
      </c>
      <c r="BS606" s="4">
        <v>838.91998000000001</v>
      </c>
      <c r="BT606" s="4">
        <v>2971</v>
      </c>
      <c r="BV606" s="175">
        <f t="shared" si="310"/>
        <v>-0.92914902729079596</v>
      </c>
    </row>
    <row r="607" spans="1:74" ht="17.25" customHeight="1" x14ac:dyDescent="0.25">
      <c r="A607" s="203" t="s">
        <v>178</v>
      </c>
      <c r="B607" s="254" t="s">
        <v>139</v>
      </c>
      <c r="C607" s="76">
        <v>1</v>
      </c>
      <c r="D607" s="142">
        <v>2016</v>
      </c>
      <c r="E607" s="77">
        <v>78</v>
      </c>
      <c r="F607" s="59">
        <v>27978548</v>
      </c>
      <c r="G607" s="59">
        <v>7501609</v>
      </c>
      <c r="H607" s="179">
        <f t="shared" si="311"/>
        <v>0.36634425682471389</v>
      </c>
      <c r="I607" s="82">
        <f t="shared" si="308"/>
        <v>20476939</v>
      </c>
      <c r="J607" s="59"/>
      <c r="K607" s="82">
        <f t="shared" si="302"/>
        <v>16894227</v>
      </c>
      <c r="L607" s="82">
        <f t="shared" si="303"/>
        <v>5686.377314035678</v>
      </c>
      <c r="M607" s="59"/>
      <c r="N607" s="59"/>
      <c r="O607" s="82">
        <v>12445825</v>
      </c>
      <c r="P607" s="15">
        <f t="shared" si="304"/>
        <v>0.60779714194587386</v>
      </c>
      <c r="Q607" s="59">
        <v>597765</v>
      </c>
      <c r="R607" s="79">
        <f t="shared" si="305"/>
        <v>2.9192107277362111E-2</v>
      </c>
      <c r="S607" s="59">
        <f t="shared" si="313"/>
        <v>1300762</v>
      </c>
      <c r="T607" s="281">
        <f t="shared" si="309"/>
        <v>437.81958936385058</v>
      </c>
      <c r="U607" s="281"/>
      <c r="V607" s="131">
        <f t="shared" si="306"/>
        <v>7.6994466808099599E-2</v>
      </c>
      <c r="W607" s="13"/>
      <c r="X607" s="59">
        <v>22489</v>
      </c>
      <c r="Y607" s="59">
        <v>645757</v>
      </c>
      <c r="Z607" s="59">
        <v>551769</v>
      </c>
      <c r="AA607" s="59">
        <v>80747</v>
      </c>
      <c r="AB607" s="59">
        <v>0</v>
      </c>
      <c r="AC607" s="59">
        <v>0</v>
      </c>
      <c r="AD607" s="59">
        <v>0</v>
      </c>
      <c r="AE607" s="59">
        <v>0</v>
      </c>
      <c r="AF607" s="59">
        <v>1540611</v>
      </c>
      <c r="AG607" s="59">
        <v>235516</v>
      </c>
      <c r="AH607" s="59">
        <v>3230354</v>
      </c>
      <c r="AI607" s="59">
        <v>181048</v>
      </c>
      <c r="AJ607" s="59">
        <v>0</v>
      </c>
      <c r="AK607" s="59">
        <v>879375</v>
      </c>
      <c r="AL607" s="59">
        <v>24748194</v>
      </c>
      <c r="AM607" s="59">
        <v>0</v>
      </c>
      <c r="AN607" s="59">
        <v>0</v>
      </c>
      <c r="AO607" s="59">
        <v>0</v>
      </c>
      <c r="AP607" s="59">
        <v>0</v>
      </c>
      <c r="AQ607" s="59">
        <v>1361622</v>
      </c>
      <c r="AR607" s="59">
        <v>1868875</v>
      </c>
      <c r="AS607" s="59">
        <v>58301</v>
      </c>
      <c r="AT607" s="59">
        <v>0</v>
      </c>
      <c r="AU607" s="59">
        <v>7239</v>
      </c>
      <c r="AV607" s="27">
        <v>3582712</v>
      </c>
      <c r="AW607" s="79">
        <f t="shared" si="307"/>
        <v>0.14890955816441395</v>
      </c>
      <c r="AX607" s="59">
        <v>0</v>
      </c>
      <c r="AY607" s="59">
        <v>0</v>
      </c>
      <c r="AZ607" s="59">
        <v>0</v>
      </c>
      <c r="BA607" s="59">
        <v>0</v>
      </c>
      <c r="BB607" s="59">
        <v>3519698</v>
      </c>
      <c r="BC607" s="59">
        <v>0</v>
      </c>
      <c r="BD607" s="59">
        <v>37179</v>
      </c>
      <c r="BE607" s="59">
        <v>0</v>
      </c>
      <c r="BF607" s="59">
        <v>0</v>
      </c>
      <c r="BH607" s="59">
        <v>3582712</v>
      </c>
      <c r="BI607" s="59">
        <v>25835</v>
      </c>
      <c r="BJ607" s="59">
        <v>0</v>
      </c>
      <c r="BK607" s="59">
        <v>0</v>
      </c>
      <c r="BL607" s="59">
        <v>0</v>
      </c>
      <c r="BM607" s="4">
        <v>1082958</v>
      </c>
      <c r="BN607" s="32">
        <f t="shared" si="285"/>
        <v>364.50959272972062</v>
      </c>
      <c r="BO607" s="281"/>
      <c r="BP607" s="4">
        <v>4911679</v>
      </c>
      <c r="BQ607" s="4">
        <v>161971616</v>
      </c>
      <c r="BR607" s="4">
        <v>167966256</v>
      </c>
      <c r="BS607" s="4">
        <v>863.76000999999997</v>
      </c>
      <c r="BT607" s="4">
        <v>2971</v>
      </c>
      <c r="BV607" s="175">
        <f t="shared" si="310"/>
        <v>-0.91455920851856765</v>
      </c>
    </row>
    <row r="608" spans="1:74" ht="17.25" customHeight="1" x14ac:dyDescent="0.25">
      <c r="A608" s="203" t="s">
        <v>178</v>
      </c>
      <c r="B608" s="254" t="s">
        <v>139</v>
      </c>
      <c r="C608" s="76">
        <v>1</v>
      </c>
      <c r="D608" s="142">
        <v>2017</v>
      </c>
      <c r="E608" s="77">
        <v>78</v>
      </c>
      <c r="F608" s="59">
        <v>40278532</v>
      </c>
      <c r="G608" s="82">
        <v>10283202</v>
      </c>
      <c r="H608" s="179">
        <f t="shared" si="311"/>
        <v>0.34282676670001633</v>
      </c>
      <c r="I608" s="82">
        <f t="shared" si="308"/>
        <v>29995330</v>
      </c>
      <c r="J608" s="59"/>
      <c r="K608" s="82">
        <f t="shared" si="302"/>
        <v>24550799</v>
      </c>
      <c r="L608" s="82">
        <f t="shared" si="303"/>
        <v>8263.4799730730392</v>
      </c>
      <c r="M608" s="59"/>
      <c r="N608" s="59"/>
      <c r="O608" s="82">
        <v>21608268</v>
      </c>
      <c r="P608" s="15">
        <f t="shared" si="304"/>
        <v>0.72038774035824915</v>
      </c>
      <c r="Q608" s="59">
        <v>975700</v>
      </c>
      <c r="R608" s="79">
        <f t="shared" si="305"/>
        <v>3.252839692045395E-2</v>
      </c>
      <c r="S608" s="59">
        <f t="shared" si="313"/>
        <v>1366367</v>
      </c>
      <c r="T608" s="281">
        <f t="shared" si="309"/>
        <v>459.90138000673176</v>
      </c>
      <c r="U608" s="281"/>
      <c r="V608" s="131">
        <f t="shared" si="306"/>
        <v>5.5654685617360151E-2</v>
      </c>
      <c r="W608" s="13"/>
      <c r="X608" s="59">
        <v>18889</v>
      </c>
      <c r="Y608" s="59">
        <v>631975</v>
      </c>
      <c r="Z608" s="59">
        <v>706531</v>
      </c>
      <c r="AA608" s="59">
        <v>8972</v>
      </c>
      <c r="AB608" s="59">
        <v>0</v>
      </c>
      <c r="AC608" s="59">
        <v>0</v>
      </c>
      <c r="AD608" s="59">
        <v>0</v>
      </c>
      <c r="AE608" s="59">
        <v>0</v>
      </c>
      <c r="AF608" s="59">
        <v>1936640</v>
      </c>
      <c r="AG608" s="59">
        <v>77163</v>
      </c>
      <c r="AH608" s="59">
        <v>3327848</v>
      </c>
      <c r="AI608" s="59">
        <v>236636</v>
      </c>
      <c r="AJ608" s="59">
        <v>0</v>
      </c>
      <c r="AK608" s="59">
        <v>1407723</v>
      </c>
      <c r="AL608" s="59">
        <v>36950684</v>
      </c>
      <c r="AM608" s="59">
        <v>0</v>
      </c>
      <c r="AN608" s="59">
        <v>0</v>
      </c>
      <c r="AO608" s="59">
        <v>0</v>
      </c>
      <c r="AP608" s="59">
        <v>0</v>
      </c>
      <c r="AQ608" s="59">
        <v>780507</v>
      </c>
      <c r="AR608" s="59">
        <v>1569209</v>
      </c>
      <c r="AS608" s="59">
        <v>23670</v>
      </c>
      <c r="AT608" s="59">
        <v>0</v>
      </c>
      <c r="AU608" s="59">
        <v>13447</v>
      </c>
      <c r="AV608" s="27">
        <v>5444531</v>
      </c>
      <c r="AW608" s="79">
        <f t="shared" si="307"/>
        <v>0.153627323764052</v>
      </c>
      <c r="AX608" s="59">
        <v>0</v>
      </c>
      <c r="AY608" s="59">
        <v>0</v>
      </c>
      <c r="AZ608" s="59">
        <v>0</v>
      </c>
      <c r="BA608" s="59">
        <v>0</v>
      </c>
      <c r="BB608" s="59">
        <v>5371422</v>
      </c>
      <c r="BC608" s="59">
        <v>0</v>
      </c>
      <c r="BD608" s="59">
        <v>21873</v>
      </c>
      <c r="BE608" s="59">
        <v>0</v>
      </c>
      <c r="BF608" s="59">
        <v>0</v>
      </c>
      <c r="BG608" s="59">
        <v>0</v>
      </c>
      <c r="BH608" s="59">
        <v>5444531</v>
      </c>
      <c r="BI608" s="59">
        <v>51236</v>
      </c>
      <c r="BJ608" s="59">
        <v>0</v>
      </c>
      <c r="BK608" s="59">
        <v>0</v>
      </c>
      <c r="BL608" s="59">
        <v>0</v>
      </c>
      <c r="BM608" s="4">
        <v>1362175</v>
      </c>
      <c r="BN608" s="32">
        <f t="shared" si="285"/>
        <v>458.49040727027938</v>
      </c>
      <c r="BO608" s="281"/>
      <c r="BP608" s="4">
        <v>7761325</v>
      </c>
      <c r="BQ608" s="4">
        <v>176641152</v>
      </c>
      <c r="BR608" s="4">
        <v>185764640</v>
      </c>
      <c r="BS608" s="4">
        <v>863.76000999999997</v>
      </c>
      <c r="BT608" s="4">
        <v>2971</v>
      </c>
      <c r="BV608" s="175">
        <f t="shared" si="310"/>
        <v>-0.91455920851856765</v>
      </c>
    </row>
    <row r="609" spans="1:74" ht="17.25" customHeight="1" x14ac:dyDescent="0.25">
      <c r="A609" s="203" t="s">
        <v>179</v>
      </c>
      <c r="B609" s="254" t="s">
        <v>139</v>
      </c>
      <c r="C609" s="76">
        <v>1</v>
      </c>
      <c r="D609" s="142">
        <v>2018</v>
      </c>
      <c r="E609" s="77">
        <v>78</v>
      </c>
      <c r="F609" s="59">
        <v>47056568</v>
      </c>
      <c r="G609" s="82">
        <v>11327951</v>
      </c>
      <c r="H609" s="179">
        <f t="shared" si="311"/>
        <v>0.31705540127679727</v>
      </c>
      <c r="I609" s="82">
        <f t="shared" si="308"/>
        <v>35728617</v>
      </c>
      <c r="J609" s="59"/>
      <c r="K609" s="82">
        <f t="shared" si="302"/>
        <v>29191362</v>
      </c>
      <c r="L609" s="82">
        <f t="shared" si="303"/>
        <v>9825.4331874789641</v>
      </c>
      <c r="M609" s="59"/>
      <c r="N609" s="59"/>
      <c r="O609" s="82">
        <v>28375536</v>
      </c>
      <c r="P609" s="15">
        <f t="shared" si="304"/>
        <v>0.79419631607906904</v>
      </c>
      <c r="Q609" s="59">
        <v>263059</v>
      </c>
      <c r="R609" s="79">
        <f t="shared" si="305"/>
        <v>7.3626975261874813E-3</v>
      </c>
      <c r="S609" s="59">
        <f t="shared" si="313"/>
        <v>1028046</v>
      </c>
      <c r="T609" s="281">
        <f t="shared" si="309"/>
        <v>346.02692696061933</v>
      </c>
      <c r="U609" s="281"/>
      <c r="V609" s="131">
        <f t="shared" si="306"/>
        <v>3.5217472894892674E-2</v>
      </c>
      <c r="W609" s="13"/>
      <c r="X609" s="59">
        <v>10686</v>
      </c>
      <c r="Y609" s="59">
        <v>208213</v>
      </c>
      <c r="Z609" s="59">
        <v>808881</v>
      </c>
      <c r="AA609" s="59">
        <v>266</v>
      </c>
      <c r="AB609" s="59">
        <v>0</v>
      </c>
      <c r="AC609" s="59">
        <v>0</v>
      </c>
      <c r="AD609" s="59">
        <v>0</v>
      </c>
      <c r="AE609" s="59">
        <v>0</v>
      </c>
      <c r="AF609" s="59">
        <v>1774672</v>
      </c>
      <c r="AG609" s="59">
        <v>140904</v>
      </c>
      <c r="AH609" s="59">
        <v>3227789</v>
      </c>
      <c r="AI609" s="59">
        <v>274774</v>
      </c>
      <c r="AJ609" s="59">
        <v>0</v>
      </c>
      <c r="AK609" s="59">
        <v>947461</v>
      </c>
      <c r="AL609" s="59">
        <v>43828776</v>
      </c>
      <c r="AM609" s="59">
        <v>0</v>
      </c>
      <c r="AN609" s="59">
        <v>0</v>
      </c>
      <c r="AO609" s="59">
        <v>0</v>
      </c>
      <c r="AP609" s="59">
        <v>0</v>
      </c>
      <c r="AQ609" s="59">
        <v>1059515</v>
      </c>
      <c r="AR609" s="59">
        <v>1836498</v>
      </c>
      <c r="AS609" s="59">
        <v>22968</v>
      </c>
      <c r="AT609" s="59">
        <v>0</v>
      </c>
      <c r="AU609" s="59">
        <v>5184</v>
      </c>
      <c r="AV609" s="27">
        <v>6537255</v>
      </c>
      <c r="AW609" s="79">
        <f t="shared" si="307"/>
        <v>0.15466982439165103</v>
      </c>
      <c r="AX609" s="59">
        <v>0</v>
      </c>
      <c r="AY609" s="59">
        <v>0</v>
      </c>
      <c r="AZ609" s="59">
        <v>0</v>
      </c>
      <c r="BA609" s="59">
        <v>0</v>
      </c>
      <c r="BB609" s="59">
        <v>6392580</v>
      </c>
      <c r="BC609" s="59">
        <v>0</v>
      </c>
      <c r="BD609" s="59">
        <v>107053</v>
      </c>
      <c r="BE609" s="59">
        <v>0</v>
      </c>
      <c r="BF609" s="59">
        <v>0</v>
      </c>
      <c r="BG609" s="59">
        <v>0</v>
      </c>
      <c r="BH609" s="59">
        <v>6537255</v>
      </c>
      <c r="BI609" s="59">
        <v>37622</v>
      </c>
      <c r="BJ609" s="59">
        <v>0</v>
      </c>
      <c r="BK609" s="59">
        <v>0</v>
      </c>
      <c r="BL609" s="59">
        <v>0</v>
      </c>
      <c r="BM609" s="4">
        <v>489569</v>
      </c>
      <c r="BN609" s="32">
        <f t="shared" si="285"/>
        <v>164.78256479299898</v>
      </c>
      <c r="BO609" s="281"/>
      <c r="BP609" s="4">
        <v>8161481</v>
      </c>
      <c r="BQ609" s="4">
        <v>149843440</v>
      </c>
      <c r="BR609" s="4">
        <v>158494480</v>
      </c>
      <c r="BS609" s="4">
        <v>863.76000999999997</v>
      </c>
      <c r="BT609" s="4">
        <v>2971</v>
      </c>
      <c r="BV609" s="175">
        <f t="shared" si="310"/>
        <v>-0.91455920851856765</v>
      </c>
    </row>
    <row r="610" spans="1:74" s="8" customFormat="1" ht="17.25" customHeight="1" thickBot="1" x14ac:dyDescent="0.3">
      <c r="A610" s="204" t="s">
        <v>178</v>
      </c>
      <c r="B610" s="262" t="s">
        <v>139</v>
      </c>
      <c r="C610" s="84">
        <v>1</v>
      </c>
      <c r="D610" s="143">
        <v>2019</v>
      </c>
      <c r="E610" s="85">
        <v>78</v>
      </c>
      <c r="F610" s="86">
        <v>46410248</v>
      </c>
      <c r="G610" s="104">
        <v>10180176</v>
      </c>
      <c r="H610" s="202">
        <f t="shared" si="311"/>
        <v>0.28098691054215957</v>
      </c>
      <c r="I610" s="104">
        <f t="shared" si="308"/>
        <v>36230072</v>
      </c>
      <c r="J610" s="282">
        <f t="shared" ref="J610" si="314">LN(I610/I586)/(2019-1995)</f>
        <v>7.6356659066666388E-2</v>
      </c>
      <c r="K610" s="104">
        <f t="shared" si="302"/>
        <v>30127116</v>
      </c>
      <c r="L610" s="104">
        <f t="shared" si="303"/>
        <v>10140.395826321104</v>
      </c>
      <c r="M610" s="282">
        <f t="shared" ref="M610" si="315">LN(L610/L586)/(2019-1995)</f>
        <v>5.7822882353553325E-2</v>
      </c>
      <c r="N610" s="283">
        <f t="shared" ref="N610" si="316">AVERAGE(L608:L610)</f>
        <v>9409.7696622910353</v>
      </c>
      <c r="O610" s="104">
        <v>27573216</v>
      </c>
      <c r="P610" s="17">
        <f t="shared" si="304"/>
        <v>0.76105882428276705</v>
      </c>
      <c r="Q610" s="86">
        <v>63054</v>
      </c>
      <c r="R610" s="87">
        <f t="shared" si="305"/>
        <v>1.7403774411488887E-3</v>
      </c>
      <c r="S610" s="86">
        <f t="shared" si="313"/>
        <v>1984145</v>
      </c>
      <c r="T610" s="285">
        <f t="shared" si="309"/>
        <v>667.83742847526082</v>
      </c>
      <c r="U610" s="285">
        <f t="shared" ref="U610" si="317">AVERAGE(T608:T610)</f>
        <v>491.25524514753732</v>
      </c>
      <c r="V610" s="131">
        <f t="shared" si="306"/>
        <v>6.5859108452332449E-2</v>
      </c>
      <c r="W610" s="14"/>
      <c r="X610" s="86">
        <v>10271</v>
      </c>
      <c r="Y610" s="86">
        <v>1270262</v>
      </c>
      <c r="Z610" s="86">
        <v>703612</v>
      </c>
      <c r="AA610" s="86">
        <v>0</v>
      </c>
      <c r="AB610" s="86">
        <v>0</v>
      </c>
      <c r="AC610" s="86">
        <v>0</v>
      </c>
      <c r="AD610" s="86">
        <v>0</v>
      </c>
      <c r="AE610" s="86">
        <v>0</v>
      </c>
      <c r="AF610" s="86">
        <v>2103650</v>
      </c>
      <c r="AG610" s="86">
        <v>445383</v>
      </c>
      <c r="AH610" s="86">
        <v>4154768</v>
      </c>
      <c r="AI610" s="86">
        <v>123845</v>
      </c>
      <c r="AJ610" s="86">
        <v>5</v>
      </c>
      <c r="AK610" s="86">
        <v>1428027</v>
      </c>
      <c r="AL610" s="86">
        <v>42255480</v>
      </c>
      <c r="AM610" s="86">
        <v>24942</v>
      </c>
      <c r="AN610" s="86">
        <v>0</v>
      </c>
      <c r="AO610" s="86">
        <v>0</v>
      </c>
      <c r="AP610" s="86">
        <v>0</v>
      </c>
      <c r="AQ610" s="86">
        <v>351235</v>
      </c>
      <c r="AR610" s="86">
        <v>2119744</v>
      </c>
      <c r="AS610" s="86">
        <v>10876</v>
      </c>
      <c r="AT610" s="86">
        <v>0</v>
      </c>
      <c r="AU610" s="86">
        <v>1951</v>
      </c>
      <c r="AV610" s="28">
        <v>6102956</v>
      </c>
      <c r="AW610" s="87">
        <f t="shared" si="307"/>
        <v>0.14416535476744069</v>
      </c>
      <c r="AX610" s="86">
        <v>0</v>
      </c>
      <c r="AY610" s="86">
        <v>0</v>
      </c>
      <c r="AZ610" s="86">
        <v>0</v>
      </c>
      <c r="BA610" s="86">
        <v>0</v>
      </c>
      <c r="BB610" s="86">
        <v>5795396</v>
      </c>
      <c r="BC610" s="86">
        <v>0</v>
      </c>
      <c r="BD610" s="86">
        <v>248263</v>
      </c>
      <c r="BE610" s="86">
        <v>0</v>
      </c>
      <c r="BF610" s="86">
        <v>0</v>
      </c>
      <c r="BG610" s="86">
        <v>0</v>
      </c>
      <c r="BH610" s="86">
        <v>6102956</v>
      </c>
      <c r="BI610" s="86">
        <v>59297</v>
      </c>
      <c r="BJ610" s="86">
        <v>0</v>
      </c>
      <c r="BK610" s="86">
        <v>0</v>
      </c>
      <c r="BL610" s="86">
        <v>0</v>
      </c>
      <c r="BM610" s="7">
        <v>748721</v>
      </c>
      <c r="BN610" s="32">
        <f t="shared" si="285"/>
        <v>252.00976102322451</v>
      </c>
      <c r="BO610" s="285">
        <f t="shared" ref="BO610" si="318">AVERAGE(BN608:BN610)</f>
        <v>291.7609110288343</v>
      </c>
      <c r="BP610" s="7">
        <v>7065212</v>
      </c>
      <c r="BQ610" s="7">
        <v>120475064</v>
      </c>
      <c r="BR610" s="7">
        <v>128288992</v>
      </c>
      <c r="BS610" s="7">
        <v>863.76000999999997</v>
      </c>
      <c r="BT610" s="7">
        <v>2971</v>
      </c>
      <c r="BU610" s="275">
        <f t="shared" ref="BU610" si="319">AVERAGE(BT608:BT610)</f>
        <v>2971</v>
      </c>
      <c r="BV610" s="175">
        <f t="shared" si="310"/>
        <v>-0.91455920851856765</v>
      </c>
    </row>
    <row r="611" spans="1:74" ht="16.5" thickTop="1" x14ac:dyDescent="0.25">
      <c r="A611" s="68" t="s">
        <v>180</v>
      </c>
      <c r="B611" s="254"/>
      <c r="C611" s="68">
        <v>0</v>
      </c>
      <c r="D611" s="166">
        <v>1995</v>
      </c>
      <c r="E611" s="69">
        <v>87</v>
      </c>
      <c r="F611" s="70">
        <v>28508008</v>
      </c>
      <c r="G611" s="70">
        <v>5422180</v>
      </c>
      <c r="H611" s="179">
        <f t="shared" si="311"/>
        <v>0.23487050150421288</v>
      </c>
      <c r="I611" s="70">
        <f t="shared" si="308"/>
        <v>23085828</v>
      </c>
      <c r="J611" s="70"/>
      <c r="K611" s="70">
        <f t="shared" si="302"/>
        <v>23085828</v>
      </c>
      <c r="L611" s="70">
        <f t="shared" si="303"/>
        <v>7338.1525746980296</v>
      </c>
      <c r="M611" s="70"/>
      <c r="N611" s="70"/>
      <c r="O611" s="70">
        <v>1685870</v>
      </c>
      <c r="P611" s="40">
        <f t="shared" si="304"/>
        <v>7.3026187321503039E-2</v>
      </c>
      <c r="Q611" s="70">
        <v>9369558</v>
      </c>
      <c r="R611" s="72">
        <f t="shared" si="305"/>
        <v>0.40585756768178294</v>
      </c>
      <c r="S611" s="169">
        <f t="shared" ref="S611:S621" si="320">F611-G611-O611-Q611-AF611-AG611-AI611-AJ611-AK611-SUM(AM611:AU611)</f>
        <v>2472582</v>
      </c>
      <c r="T611" s="281">
        <f t="shared" si="309"/>
        <v>785.94469167196439</v>
      </c>
      <c r="U611" s="281"/>
      <c r="V611" s="131">
        <f t="shared" si="306"/>
        <v>0.10710389075063714</v>
      </c>
      <c r="W611" s="125"/>
      <c r="X611" s="70">
        <v>0</v>
      </c>
      <c r="Y611" s="70">
        <v>0</v>
      </c>
      <c r="Z611" s="70">
        <v>0</v>
      </c>
      <c r="AA611" s="70">
        <v>0</v>
      </c>
      <c r="AB611" s="70">
        <v>0</v>
      </c>
      <c r="AC611" s="70">
        <v>0</v>
      </c>
      <c r="AD611" s="70">
        <v>0</v>
      </c>
      <c r="AE611" s="70">
        <v>0</v>
      </c>
      <c r="AF611" s="70">
        <v>1166001</v>
      </c>
      <c r="AG611" s="70">
        <v>311766</v>
      </c>
      <c r="AH611" s="70">
        <v>6015049</v>
      </c>
      <c r="AI611" s="70">
        <v>2167</v>
      </c>
      <c r="AJ611" s="70">
        <v>550730</v>
      </c>
      <c r="AK611" s="70">
        <v>2275102</v>
      </c>
      <c r="AL611" s="70">
        <v>22492960</v>
      </c>
      <c r="AM611" s="70">
        <v>0</v>
      </c>
      <c r="AN611" s="70">
        <v>0</v>
      </c>
      <c r="AO611" s="70">
        <v>0</v>
      </c>
      <c r="AP611" s="70">
        <v>0</v>
      </c>
      <c r="AQ611" s="70">
        <v>1785730</v>
      </c>
      <c r="AR611" s="70">
        <v>3405917</v>
      </c>
      <c r="AS611" s="70">
        <v>14776</v>
      </c>
      <c r="AT611" s="70">
        <v>40308</v>
      </c>
      <c r="AU611" s="70">
        <v>5321</v>
      </c>
      <c r="AV611" s="74">
        <v>0</v>
      </c>
      <c r="AW611" s="72">
        <f t="shared" si="307"/>
        <v>0</v>
      </c>
      <c r="AX611" s="70">
        <v>0</v>
      </c>
      <c r="AY611" s="70">
        <v>0</v>
      </c>
      <c r="AZ611" s="70">
        <v>0</v>
      </c>
      <c r="BA611" s="70">
        <v>0</v>
      </c>
      <c r="BB611" s="70">
        <v>0</v>
      </c>
      <c r="BC611" s="70">
        <v>0</v>
      </c>
      <c r="BD611" s="70">
        <v>0</v>
      </c>
      <c r="BE611" s="70">
        <v>0</v>
      </c>
      <c r="BF611" s="70">
        <v>0</v>
      </c>
      <c r="BG611" s="70">
        <v>0</v>
      </c>
      <c r="BH611" s="70">
        <v>0</v>
      </c>
      <c r="BI611" s="70">
        <v>0</v>
      </c>
      <c r="BJ611" s="70">
        <v>0</v>
      </c>
      <c r="BK611" s="70">
        <v>0</v>
      </c>
      <c r="BL611" s="70">
        <v>0</v>
      </c>
      <c r="BM611" s="4">
        <v>6013904</v>
      </c>
      <c r="BN611" s="32">
        <f t="shared" si="285"/>
        <v>1911.6033057851239</v>
      </c>
      <c r="BO611" s="281"/>
      <c r="BP611" s="4">
        <v>-2460143</v>
      </c>
      <c r="BQ611" s="4">
        <v>660808640</v>
      </c>
      <c r="BR611" s="4">
        <v>664362368</v>
      </c>
      <c r="BS611" s="4">
        <v>2119.9499500000002</v>
      </c>
      <c r="BT611" s="4">
        <v>3146</v>
      </c>
      <c r="BV611" s="175">
        <f t="shared" si="310"/>
        <v>-0.43701620700044363</v>
      </c>
    </row>
    <row r="612" spans="1:74" x14ac:dyDescent="0.25">
      <c r="A612" s="76" t="s">
        <v>180</v>
      </c>
      <c r="C612" s="76">
        <v>0</v>
      </c>
      <c r="D612" s="141">
        <v>1996</v>
      </c>
      <c r="E612" s="77">
        <v>87</v>
      </c>
      <c r="F612" s="59">
        <v>39504992</v>
      </c>
      <c r="G612" s="59">
        <v>11885955</v>
      </c>
      <c r="H612" s="179">
        <f t="shared" si="311"/>
        <v>0.43035370856702931</v>
      </c>
      <c r="I612" s="59">
        <f t="shared" si="308"/>
        <v>27619037</v>
      </c>
      <c r="J612" s="59"/>
      <c r="K612" s="59">
        <f t="shared" si="302"/>
        <v>27619037</v>
      </c>
      <c r="L612" s="59">
        <f t="shared" si="303"/>
        <v>8779.0963127781306</v>
      </c>
      <c r="M612" s="59"/>
      <c r="N612" s="59"/>
      <c r="O612" s="59">
        <v>2545482</v>
      </c>
      <c r="P612" s="13">
        <f t="shared" si="304"/>
        <v>9.2164038883759777E-2</v>
      </c>
      <c r="Q612" s="59">
        <v>10633823</v>
      </c>
      <c r="R612" s="79">
        <f t="shared" si="305"/>
        <v>0.38501787734308041</v>
      </c>
      <c r="S612" s="73">
        <f t="shared" si="320"/>
        <v>2582716</v>
      </c>
      <c r="T612" s="281">
        <f t="shared" si="309"/>
        <v>820.95232040686585</v>
      </c>
      <c r="U612" s="281"/>
      <c r="V612" s="131">
        <f t="shared" si="306"/>
        <v>9.3512166988298687E-2</v>
      </c>
      <c r="W612" s="54"/>
      <c r="X612" s="59">
        <v>0</v>
      </c>
      <c r="Y612" s="59">
        <v>0</v>
      </c>
      <c r="Z612" s="59">
        <v>0</v>
      </c>
      <c r="AA612" s="59">
        <v>0</v>
      </c>
      <c r="AB612" s="59">
        <v>0</v>
      </c>
      <c r="AC612" s="59">
        <v>0</v>
      </c>
      <c r="AD612" s="59">
        <v>0</v>
      </c>
      <c r="AE612" s="59">
        <v>0</v>
      </c>
      <c r="AF612" s="59">
        <v>1018424</v>
      </c>
      <c r="AG612" s="59">
        <v>378193</v>
      </c>
      <c r="AH612" s="59">
        <v>7993719</v>
      </c>
      <c r="AI612" s="59">
        <v>1766</v>
      </c>
      <c r="AJ612" s="59">
        <v>726254</v>
      </c>
      <c r="AK612" s="59">
        <v>3160669</v>
      </c>
      <c r="AL612" s="59">
        <v>31511272</v>
      </c>
      <c r="AM612" s="59">
        <v>0</v>
      </c>
      <c r="AN612" s="59">
        <v>0</v>
      </c>
      <c r="AO612" s="59">
        <v>0</v>
      </c>
      <c r="AP612" s="59">
        <v>0</v>
      </c>
      <c r="AQ612" s="59">
        <v>2106420</v>
      </c>
      <c r="AR612" s="59">
        <v>4424872</v>
      </c>
      <c r="AS612" s="59">
        <v>15709</v>
      </c>
      <c r="AT612" s="59">
        <v>12199</v>
      </c>
      <c r="AU612" s="59">
        <v>12510</v>
      </c>
      <c r="AV612" s="80">
        <v>0</v>
      </c>
      <c r="AW612" s="79">
        <f t="shared" si="307"/>
        <v>0</v>
      </c>
      <c r="AX612" s="59">
        <v>0</v>
      </c>
      <c r="AY612" s="59">
        <v>0</v>
      </c>
      <c r="AZ612" s="59">
        <v>0</v>
      </c>
      <c r="BA612" s="59">
        <v>0</v>
      </c>
      <c r="BB612" s="59">
        <v>0</v>
      </c>
      <c r="BC612" s="59">
        <v>0</v>
      </c>
      <c r="BD612" s="59">
        <v>0</v>
      </c>
      <c r="BE612" s="59">
        <v>0</v>
      </c>
      <c r="BF612" s="59">
        <v>0</v>
      </c>
      <c r="BG612" s="59">
        <v>0</v>
      </c>
      <c r="BH612" s="59">
        <v>0</v>
      </c>
      <c r="BI612" s="59">
        <v>0</v>
      </c>
      <c r="BJ612" s="59">
        <v>0</v>
      </c>
      <c r="BK612" s="59">
        <v>0</v>
      </c>
      <c r="BL612" s="59">
        <v>0</v>
      </c>
      <c r="BM612" s="4">
        <v>2399860</v>
      </c>
      <c r="BN612" s="32">
        <f t="shared" si="285"/>
        <v>762.8289891926255</v>
      </c>
      <c r="BO612" s="281"/>
      <c r="BP612" s="4">
        <v>21259022</v>
      </c>
      <c r="BQ612" s="4">
        <v>616454208</v>
      </c>
      <c r="BR612" s="4">
        <v>640113088</v>
      </c>
      <c r="BS612" s="4">
        <v>2122.1599099999999</v>
      </c>
      <c r="BT612" s="4">
        <v>3146</v>
      </c>
      <c r="BV612" s="175">
        <f t="shared" si="310"/>
        <v>-0.43649524920518157</v>
      </c>
    </row>
    <row r="613" spans="1:74" x14ac:dyDescent="0.25">
      <c r="A613" s="76" t="s">
        <v>180</v>
      </c>
      <c r="B613" s="255"/>
      <c r="C613" s="76">
        <v>0</v>
      </c>
      <c r="D613" s="141">
        <v>1997</v>
      </c>
      <c r="E613" s="77">
        <v>87</v>
      </c>
      <c r="F613" s="59">
        <v>28598026</v>
      </c>
      <c r="G613" s="59">
        <v>4270700</v>
      </c>
      <c r="H613" s="179">
        <f t="shared" si="311"/>
        <v>0.17555155876975545</v>
      </c>
      <c r="I613" s="59">
        <f t="shared" si="308"/>
        <v>24327326</v>
      </c>
      <c r="J613" s="59"/>
      <c r="K613" s="59">
        <f t="shared" si="302"/>
        <v>24327326</v>
      </c>
      <c r="L613" s="59">
        <f t="shared" si="303"/>
        <v>7679.0801767676767</v>
      </c>
      <c r="M613" s="59"/>
      <c r="N613" s="59"/>
      <c r="O613" s="59">
        <v>1773607</v>
      </c>
      <c r="P613" s="13">
        <f t="shared" si="304"/>
        <v>7.2905957687252596E-2</v>
      </c>
      <c r="Q613" s="59">
        <v>9103682</v>
      </c>
      <c r="R613" s="79">
        <f t="shared" si="305"/>
        <v>0.37421630309882803</v>
      </c>
      <c r="S613" s="73">
        <f t="shared" si="320"/>
        <v>2260887</v>
      </c>
      <c r="T613" s="281">
        <f t="shared" si="309"/>
        <v>713.66382575757575</v>
      </c>
      <c r="U613" s="281"/>
      <c r="V613" s="131">
        <f t="shared" si="306"/>
        <v>9.293610814439697E-2</v>
      </c>
      <c r="W613" s="54"/>
      <c r="X613" s="59">
        <v>0</v>
      </c>
      <c r="Y613" s="59">
        <v>0</v>
      </c>
      <c r="Z613" s="59">
        <v>0</v>
      </c>
      <c r="AA613" s="59">
        <v>0</v>
      </c>
      <c r="AB613" s="59">
        <v>0</v>
      </c>
      <c r="AC613" s="59">
        <v>0</v>
      </c>
      <c r="AD613" s="59">
        <v>0</v>
      </c>
      <c r="AE613" s="59">
        <v>0</v>
      </c>
      <c r="AF613" s="59">
        <v>1136381</v>
      </c>
      <c r="AG613" s="59">
        <v>301915</v>
      </c>
      <c r="AH613" s="59">
        <v>7283766</v>
      </c>
      <c r="AI613" s="59">
        <v>120263</v>
      </c>
      <c r="AJ613" s="59">
        <v>543240</v>
      </c>
      <c r="AK613" s="59">
        <v>3378652</v>
      </c>
      <c r="AL613" s="59">
        <v>21314260</v>
      </c>
      <c r="AM613" s="59">
        <v>0</v>
      </c>
      <c r="AN613" s="59">
        <v>0</v>
      </c>
      <c r="AO613" s="59">
        <v>0</v>
      </c>
      <c r="AP613" s="59">
        <v>0</v>
      </c>
      <c r="AQ613" s="59">
        <v>2217919</v>
      </c>
      <c r="AR613" s="59">
        <v>3453418</v>
      </c>
      <c r="AS613" s="59">
        <v>6119</v>
      </c>
      <c r="AT613" s="59">
        <v>7844</v>
      </c>
      <c r="AU613" s="59">
        <v>23399</v>
      </c>
      <c r="AV613" s="80">
        <v>0</v>
      </c>
      <c r="AW613" s="79">
        <f t="shared" si="307"/>
        <v>0</v>
      </c>
      <c r="AX613" s="59">
        <v>0</v>
      </c>
      <c r="AY613" s="59">
        <v>0</v>
      </c>
      <c r="AZ613" s="59">
        <v>0</v>
      </c>
      <c r="BA613" s="59">
        <v>0</v>
      </c>
      <c r="BB613" s="59">
        <v>0</v>
      </c>
      <c r="BC613" s="59">
        <v>0</v>
      </c>
      <c r="BD613" s="59">
        <v>0</v>
      </c>
      <c r="BE613" s="59">
        <v>0</v>
      </c>
      <c r="BF613" s="59">
        <v>0</v>
      </c>
      <c r="BG613" s="59">
        <v>0</v>
      </c>
      <c r="BH613" s="59">
        <v>0</v>
      </c>
      <c r="BI613" s="59">
        <v>0</v>
      </c>
      <c r="BJ613" s="59">
        <v>0</v>
      </c>
      <c r="BK613" s="59">
        <v>0</v>
      </c>
      <c r="BL613" s="59">
        <v>0</v>
      </c>
      <c r="BM613" s="4">
        <v>3999595</v>
      </c>
      <c r="BN613" s="32">
        <f t="shared" ref="BN613:BN676" si="321">BM613/BT613</f>
        <v>1262.4984217171718</v>
      </c>
      <c r="BO613" s="281"/>
      <c r="BP613" s="4">
        <v>7297495</v>
      </c>
      <c r="BQ613" s="4">
        <v>626771392</v>
      </c>
      <c r="BR613" s="4">
        <v>638068480</v>
      </c>
      <c r="BS613" s="4">
        <v>2119.9499500000002</v>
      </c>
      <c r="BT613" s="4">
        <v>3168</v>
      </c>
      <c r="BV613" s="175">
        <f t="shared" si="310"/>
        <v>-0.43353187234239698</v>
      </c>
    </row>
    <row r="614" spans="1:74" x14ac:dyDescent="0.25">
      <c r="A614" s="76" t="s">
        <v>180</v>
      </c>
      <c r="B614" s="254" t="s">
        <v>142</v>
      </c>
      <c r="C614" s="76">
        <v>1</v>
      </c>
      <c r="D614" s="141">
        <v>1998</v>
      </c>
      <c r="E614" s="77">
        <v>87</v>
      </c>
      <c r="F614" s="59">
        <v>26608456</v>
      </c>
      <c r="G614" s="59">
        <v>3124675</v>
      </c>
      <c r="H614" s="179">
        <f t="shared" si="311"/>
        <v>0.13305672540550434</v>
      </c>
      <c r="I614" s="59">
        <f t="shared" si="308"/>
        <v>23483781</v>
      </c>
      <c r="J614" s="59"/>
      <c r="K614" s="59">
        <f t="shared" si="302"/>
        <v>23483781</v>
      </c>
      <c r="L614" s="59">
        <f t="shared" si="303"/>
        <v>7412.809659090909</v>
      </c>
      <c r="M614" s="59"/>
      <c r="N614" s="59"/>
      <c r="O614" s="59">
        <v>1402301</v>
      </c>
      <c r="P614" s="13">
        <f t="shared" si="304"/>
        <v>5.9713595523650985E-2</v>
      </c>
      <c r="Q614" s="59">
        <v>9566048</v>
      </c>
      <c r="R614" s="79">
        <f t="shared" si="305"/>
        <v>0.40734701111375549</v>
      </c>
      <c r="S614" s="73">
        <f t="shared" si="320"/>
        <v>901121</v>
      </c>
      <c r="T614" s="281">
        <f t="shared" si="309"/>
        <v>284.4447601010101</v>
      </c>
      <c r="U614" s="281"/>
      <c r="V614" s="131">
        <f t="shared" si="306"/>
        <v>3.8372057719325524E-2</v>
      </c>
      <c r="W614" s="54"/>
      <c r="X614" s="59">
        <v>0</v>
      </c>
      <c r="Y614" s="59">
        <v>0</v>
      </c>
      <c r="Z614" s="59">
        <v>0</v>
      </c>
      <c r="AA614" s="59">
        <v>0</v>
      </c>
      <c r="AB614" s="59">
        <v>0</v>
      </c>
      <c r="AC614" s="59">
        <v>0</v>
      </c>
      <c r="AD614" s="59">
        <v>0</v>
      </c>
      <c r="AE614" s="59">
        <v>0</v>
      </c>
      <c r="AF614" s="59">
        <v>1253473</v>
      </c>
      <c r="AG614" s="59">
        <v>388613</v>
      </c>
      <c r="AH614" s="59">
        <v>8166096</v>
      </c>
      <c r="AI614" s="59">
        <v>-115073</v>
      </c>
      <c r="AJ614" s="59">
        <v>627368</v>
      </c>
      <c r="AK614" s="59">
        <v>4445089</v>
      </c>
      <c r="AL614" s="59">
        <v>18442360</v>
      </c>
      <c r="AM614" s="59">
        <v>0</v>
      </c>
      <c r="AN614" s="59">
        <v>0</v>
      </c>
      <c r="AO614" s="59">
        <v>0</v>
      </c>
      <c r="AP614" s="59">
        <v>0</v>
      </c>
      <c r="AQ614" s="59">
        <v>1538791</v>
      </c>
      <c r="AR614" s="59">
        <v>3438897</v>
      </c>
      <c r="AS614" s="59">
        <v>919</v>
      </c>
      <c r="AT614" s="59">
        <v>28583</v>
      </c>
      <c r="AU614" s="59">
        <v>7651</v>
      </c>
      <c r="AV614" s="80">
        <v>0</v>
      </c>
      <c r="AW614" s="79">
        <f t="shared" si="307"/>
        <v>0</v>
      </c>
      <c r="AX614" s="59">
        <v>0</v>
      </c>
      <c r="AY614" s="59">
        <v>0</v>
      </c>
      <c r="AZ614" s="59">
        <v>0</v>
      </c>
      <c r="BA614" s="59">
        <v>0</v>
      </c>
      <c r="BB614" s="59">
        <v>0</v>
      </c>
      <c r="BC614" s="59">
        <v>0</v>
      </c>
      <c r="BD614" s="59">
        <v>0</v>
      </c>
      <c r="BE614" s="59">
        <v>0</v>
      </c>
      <c r="BF614" s="59">
        <v>0</v>
      </c>
      <c r="BG614" s="59">
        <v>0</v>
      </c>
      <c r="BH614" s="59">
        <v>0</v>
      </c>
      <c r="BI614" s="59">
        <v>0</v>
      </c>
      <c r="BJ614" s="59">
        <v>0</v>
      </c>
      <c r="BK614" s="59">
        <v>0</v>
      </c>
      <c r="BL614" s="59">
        <v>0</v>
      </c>
      <c r="BM614" s="4">
        <v>7288629</v>
      </c>
      <c r="BN614" s="32">
        <f t="shared" si="321"/>
        <v>2300.7035984848485</v>
      </c>
      <c r="BO614" s="281"/>
      <c r="BP614" s="4">
        <v>-24669824</v>
      </c>
      <c r="BQ614" s="4">
        <v>716385152</v>
      </c>
      <c r="BR614" s="4">
        <v>699003968</v>
      </c>
      <c r="BS614" s="4">
        <v>2126.4099099999999</v>
      </c>
      <c r="BT614" s="4">
        <v>3168</v>
      </c>
      <c r="BV614" s="175">
        <f t="shared" si="310"/>
        <v>-0.43201057758724437</v>
      </c>
    </row>
    <row r="615" spans="1:74" x14ac:dyDescent="0.25">
      <c r="A615" s="76" t="s">
        <v>180</v>
      </c>
      <c r="B615" s="254" t="s">
        <v>142</v>
      </c>
      <c r="C615" s="76">
        <v>1</v>
      </c>
      <c r="D615" s="141">
        <v>1999</v>
      </c>
      <c r="E615" s="77">
        <v>87</v>
      </c>
      <c r="F615" s="59">
        <v>30427128</v>
      </c>
      <c r="G615" s="59">
        <v>0</v>
      </c>
      <c r="H615" s="179">
        <f t="shared" si="311"/>
        <v>0</v>
      </c>
      <c r="I615" s="59">
        <f t="shared" si="308"/>
        <v>30427128</v>
      </c>
      <c r="J615" s="59"/>
      <c r="K615" s="59">
        <f t="shared" si="302"/>
        <v>30427128</v>
      </c>
      <c r="L615" s="59">
        <f t="shared" si="303"/>
        <v>8943.8941798941796</v>
      </c>
      <c r="M615" s="59"/>
      <c r="N615" s="59"/>
      <c r="O615" s="59">
        <v>4522965</v>
      </c>
      <c r="P615" s="13">
        <f t="shared" si="304"/>
        <v>0.14864909366404874</v>
      </c>
      <c r="Q615" s="59">
        <v>12005068</v>
      </c>
      <c r="R615" s="79">
        <f t="shared" si="305"/>
        <v>0.39455146736162544</v>
      </c>
      <c r="S615" s="73">
        <f t="shared" si="320"/>
        <v>802797</v>
      </c>
      <c r="T615" s="281">
        <f t="shared" si="309"/>
        <v>235.97795414462081</v>
      </c>
      <c r="U615" s="281"/>
      <c r="V615" s="131">
        <f t="shared" si="306"/>
        <v>2.638425157970874E-2</v>
      </c>
      <c r="W615" s="54"/>
      <c r="X615" s="59">
        <v>0</v>
      </c>
      <c r="Y615" s="59">
        <v>0</v>
      </c>
      <c r="Z615" s="59">
        <v>0</v>
      </c>
      <c r="AA615" s="59">
        <v>0</v>
      </c>
      <c r="AB615" s="59">
        <v>0</v>
      </c>
      <c r="AC615" s="59">
        <v>0</v>
      </c>
      <c r="AD615" s="59">
        <v>0</v>
      </c>
      <c r="AE615" s="59">
        <v>0</v>
      </c>
      <c r="AF615" s="59">
        <v>1593878</v>
      </c>
      <c r="AG615" s="59">
        <v>286256</v>
      </c>
      <c r="AH615" s="59">
        <v>10533011</v>
      </c>
      <c r="AI615" s="59">
        <v>251188</v>
      </c>
      <c r="AJ615" s="59">
        <v>38799</v>
      </c>
      <c r="AK615" s="59">
        <v>5525303</v>
      </c>
      <c r="AL615" s="59">
        <v>19894118</v>
      </c>
      <c r="AM615" s="59">
        <v>0</v>
      </c>
      <c r="AN615" s="59">
        <v>0</v>
      </c>
      <c r="AO615" s="59">
        <v>0</v>
      </c>
      <c r="AP615" s="59">
        <v>0</v>
      </c>
      <c r="AQ615" s="59">
        <v>930610</v>
      </c>
      <c r="AR615" s="59">
        <v>4404078</v>
      </c>
      <c r="AS615" s="59">
        <v>66186</v>
      </c>
      <c r="AT615" s="59">
        <v>0</v>
      </c>
      <c r="AU615" s="59">
        <v>0</v>
      </c>
      <c r="AV615" s="80">
        <v>0</v>
      </c>
      <c r="AW615" s="79">
        <f t="shared" si="307"/>
        <v>0</v>
      </c>
      <c r="AX615" s="59">
        <v>0</v>
      </c>
      <c r="AY615" s="59">
        <v>0</v>
      </c>
      <c r="AZ615" s="59">
        <v>0</v>
      </c>
      <c r="BA615" s="59">
        <v>0</v>
      </c>
      <c r="BB615" s="59">
        <v>0</v>
      </c>
      <c r="BC615" s="59">
        <v>0</v>
      </c>
      <c r="BD615" s="59">
        <v>0</v>
      </c>
      <c r="BE615" s="59">
        <v>0</v>
      </c>
      <c r="BF615" s="59">
        <v>0</v>
      </c>
      <c r="BG615" s="59">
        <v>0</v>
      </c>
      <c r="BH615" s="59">
        <v>0</v>
      </c>
      <c r="BI615" s="59">
        <v>0</v>
      </c>
      <c r="BJ615" s="59">
        <v>0</v>
      </c>
      <c r="BK615" s="59">
        <v>0</v>
      </c>
      <c r="BL615" s="59">
        <v>0</v>
      </c>
      <c r="BM615" s="4">
        <v>7383272</v>
      </c>
      <c r="BN615" s="32">
        <f t="shared" si="321"/>
        <v>2170.2739564961789</v>
      </c>
      <c r="BO615" s="281"/>
      <c r="BP615" s="4">
        <v>-36714564</v>
      </c>
      <c r="BQ615" s="4">
        <v>797944320</v>
      </c>
      <c r="BR615" s="4">
        <v>768613056</v>
      </c>
      <c r="BS615" s="4">
        <v>2126.4099099999999</v>
      </c>
      <c r="BT615" s="4">
        <v>3402</v>
      </c>
      <c r="BV615" s="175">
        <f t="shared" si="310"/>
        <v>-0.39637906757649899</v>
      </c>
    </row>
    <row r="616" spans="1:74" x14ac:dyDescent="0.25">
      <c r="A616" s="76" t="s">
        <v>180</v>
      </c>
      <c r="B616" s="254" t="s">
        <v>142</v>
      </c>
      <c r="C616" s="76">
        <v>1</v>
      </c>
      <c r="D616" s="141">
        <v>2000</v>
      </c>
      <c r="E616" s="77">
        <v>87</v>
      </c>
      <c r="F616" s="59">
        <v>27786126</v>
      </c>
      <c r="G616" s="59">
        <v>9954</v>
      </c>
      <c r="H616" s="179">
        <f t="shared" si="311"/>
        <v>3.583647163475226E-4</v>
      </c>
      <c r="I616" s="59">
        <f t="shared" si="308"/>
        <v>27776172</v>
      </c>
      <c r="J616" s="59"/>
      <c r="K616" s="59">
        <f t="shared" si="302"/>
        <v>27776172</v>
      </c>
      <c r="L616" s="59">
        <f t="shared" si="303"/>
        <v>7675.0958828405637</v>
      </c>
      <c r="M616" s="59"/>
      <c r="N616" s="59"/>
      <c r="O616" s="59">
        <v>2006693</v>
      </c>
      <c r="P616" s="13">
        <f t="shared" si="304"/>
        <v>7.2245124346148201E-2</v>
      </c>
      <c r="Q616" s="59">
        <v>12296755</v>
      </c>
      <c r="R616" s="79">
        <f t="shared" si="305"/>
        <v>0.44270877210869808</v>
      </c>
      <c r="S616" s="73">
        <f t="shared" si="320"/>
        <v>1738597</v>
      </c>
      <c r="T616" s="281">
        <f t="shared" si="309"/>
        <v>480.40812379110253</v>
      </c>
      <c r="U616" s="281"/>
      <c r="V616" s="131">
        <f t="shared" si="306"/>
        <v>6.2593110382524991E-2</v>
      </c>
      <c r="W616" s="54"/>
      <c r="X616" s="59">
        <v>0</v>
      </c>
      <c r="Y616" s="59">
        <v>0</v>
      </c>
      <c r="Z616" s="59">
        <v>0</v>
      </c>
      <c r="AA616" s="59">
        <v>0</v>
      </c>
      <c r="AB616" s="59">
        <v>0</v>
      </c>
      <c r="AC616" s="59">
        <v>0</v>
      </c>
      <c r="AD616" s="59">
        <v>0</v>
      </c>
      <c r="AE616" s="59">
        <v>0</v>
      </c>
      <c r="AF616" s="59">
        <v>1695641</v>
      </c>
      <c r="AG616" s="59">
        <v>339887</v>
      </c>
      <c r="AH616" s="59">
        <v>8929135</v>
      </c>
      <c r="AI616" s="59">
        <v>134830</v>
      </c>
      <c r="AJ616" s="59">
        <v>466617</v>
      </c>
      <c r="AK616" s="59">
        <v>3462873</v>
      </c>
      <c r="AL616" s="59">
        <v>18856992</v>
      </c>
      <c r="AM616" s="59">
        <v>0</v>
      </c>
      <c r="AN616" s="59">
        <v>0</v>
      </c>
      <c r="AO616" s="59">
        <v>0</v>
      </c>
      <c r="AP616" s="59">
        <v>0</v>
      </c>
      <c r="AQ616" s="59">
        <v>642734</v>
      </c>
      <c r="AR616" s="59">
        <v>4780945</v>
      </c>
      <c r="AS616" s="59">
        <v>210600</v>
      </c>
      <c r="AT616" s="59">
        <v>0</v>
      </c>
      <c r="AU616" s="59">
        <v>0</v>
      </c>
      <c r="AV616" s="80">
        <v>0</v>
      </c>
      <c r="AW616" s="79">
        <f t="shared" si="307"/>
        <v>0</v>
      </c>
      <c r="AX616" s="59">
        <v>0</v>
      </c>
      <c r="AY616" s="59">
        <v>0</v>
      </c>
      <c r="AZ616" s="59">
        <v>0</v>
      </c>
      <c r="BA616" s="59">
        <v>0</v>
      </c>
      <c r="BB616" s="59">
        <v>0</v>
      </c>
      <c r="BC616" s="59">
        <v>0</v>
      </c>
      <c r="BD616" s="59">
        <v>0</v>
      </c>
      <c r="BE616" s="59">
        <v>0</v>
      </c>
      <c r="BF616" s="59">
        <v>0</v>
      </c>
      <c r="BG616" s="59">
        <v>0</v>
      </c>
      <c r="BH616" s="59">
        <v>0</v>
      </c>
      <c r="BI616" s="59">
        <v>0</v>
      </c>
      <c r="BJ616" s="59">
        <v>0</v>
      </c>
      <c r="BK616" s="59">
        <v>0</v>
      </c>
      <c r="BL616" s="59">
        <v>0</v>
      </c>
      <c r="BM616" s="4">
        <v>7965830</v>
      </c>
      <c r="BN616" s="32">
        <f t="shared" si="321"/>
        <v>2201.11356728378</v>
      </c>
      <c r="BO616" s="281"/>
      <c r="BP616" s="4">
        <v>-227571696</v>
      </c>
      <c r="BQ616" s="4">
        <v>1100239232</v>
      </c>
      <c r="BR616" s="4">
        <v>880633344</v>
      </c>
      <c r="BS616" s="4">
        <v>2126.4099099999999</v>
      </c>
      <c r="BT616" s="4">
        <v>3619</v>
      </c>
      <c r="BV616" s="175">
        <f t="shared" si="310"/>
        <v>-0.36546194227253131</v>
      </c>
    </row>
    <row r="617" spans="1:74" x14ac:dyDescent="0.25">
      <c r="A617" s="76" t="s">
        <v>180</v>
      </c>
      <c r="B617" s="255" t="s">
        <v>143</v>
      </c>
      <c r="C617" s="76">
        <v>1</v>
      </c>
      <c r="D617" s="141">
        <v>2001</v>
      </c>
      <c r="E617" s="77">
        <v>87</v>
      </c>
      <c r="F617" s="59">
        <v>28223388</v>
      </c>
      <c r="G617" s="59">
        <v>0</v>
      </c>
      <c r="H617" s="179">
        <f t="shared" si="311"/>
        <v>0</v>
      </c>
      <c r="I617" s="59">
        <f t="shared" si="308"/>
        <v>28223388</v>
      </c>
      <c r="J617" s="59"/>
      <c r="K617" s="59">
        <f t="shared" si="302"/>
        <v>28223388</v>
      </c>
      <c r="L617" s="59">
        <f t="shared" si="303"/>
        <v>7798.6703509256704</v>
      </c>
      <c r="M617" s="59"/>
      <c r="N617" s="59"/>
      <c r="O617" s="59">
        <v>786322</v>
      </c>
      <c r="P617" s="13">
        <f t="shared" si="304"/>
        <v>2.7860652307228319E-2</v>
      </c>
      <c r="Q617" s="59">
        <v>11952220</v>
      </c>
      <c r="R617" s="79">
        <f t="shared" si="305"/>
        <v>0.42348636527974598</v>
      </c>
      <c r="S617" s="73">
        <f t="shared" si="320"/>
        <v>1765845</v>
      </c>
      <c r="T617" s="281">
        <f t="shared" si="309"/>
        <v>487.93727549046696</v>
      </c>
      <c r="U617" s="281"/>
      <c r="V617" s="131">
        <f t="shared" si="306"/>
        <v>6.2566726574428272E-2</v>
      </c>
      <c r="W617" s="54"/>
      <c r="X617" s="59">
        <v>0</v>
      </c>
      <c r="Y617" s="59">
        <v>0</v>
      </c>
      <c r="Z617" s="59">
        <v>0</v>
      </c>
      <c r="AA617" s="59">
        <v>0</v>
      </c>
      <c r="AB617" s="59">
        <v>0</v>
      </c>
      <c r="AC617" s="59">
        <v>0</v>
      </c>
      <c r="AD617" s="59">
        <v>0</v>
      </c>
      <c r="AE617" s="59">
        <v>0</v>
      </c>
      <c r="AF617" s="59">
        <v>1889610</v>
      </c>
      <c r="AG617" s="59">
        <v>333396</v>
      </c>
      <c r="AH617" s="59">
        <v>10949124</v>
      </c>
      <c r="AI617" s="59">
        <v>5011</v>
      </c>
      <c r="AJ617" s="59">
        <v>304137</v>
      </c>
      <c r="AK617" s="59">
        <v>4869121</v>
      </c>
      <c r="AL617" s="59">
        <v>17274264</v>
      </c>
      <c r="AM617" s="59">
        <v>0</v>
      </c>
      <c r="AN617" s="59">
        <v>0</v>
      </c>
      <c r="AO617" s="59">
        <v>0</v>
      </c>
      <c r="AP617" s="59">
        <v>0</v>
      </c>
      <c r="AQ617" s="59">
        <v>590228</v>
      </c>
      <c r="AR617" s="59">
        <v>5290385</v>
      </c>
      <c r="AS617" s="59">
        <v>451211</v>
      </c>
      <c r="AT617" s="59">
        <v>-14098</v>
      </c>
      <c r="AU617" s="59">
        <v>0</v>
      </c>
      <c r="AV617" s="80">
        <v>0</v>
      </c>
      <c r="AW617" s="79">
        <f t="shared" si="307"/>
        <v>0</v>
      </c>
      <c r="AX617" s="59">
        <v>0</v>
      </c>
      <c r="AY617" s="59">
        <v>0</v>
      </c>
      <c r="AZ617" s="59">
        <v>0</v>
      </c>
      <c r="BA617" s="59">
        <v>0</v>
      </c>
      <c r="BB617" s="59">
        <v>0</v>
      </c>
      <c r="BC617" s="59">
        <v>0</v>
      </c>
      <c r="BD617" s="59">
        <v>0</v>
      </c>
      <c r="BE617" s="59">
        <v>0</v>
      </c>
      <c r="BF617" s="59">
        <v>0</v>
      </c>
      <c r="BG617" s="59">
        <v>0</v>
      </c>
      <c r="BH617" s="59">
        <v>0</v>
      </c>
      <c r="BI617" s="59">
        <v>0</v>
      </c>
      <c r="BJ617" s="59">
        <v>0</v>
      </c>
      <c r="BK617" s="59">
        <v>0</v>
      </c>
      <c r="BL617" s="59">
        <v>0</v>
      </c>
      <c r="BM617" s="4">
        <v>9097032</v>
      </c>
      <c r="BN617" s="32">
        <f t="shared" si="321"/>
        <v>2513.6866537717601</v>
      </c>
      <c r="BO617" s="281"/>
      <c r="BP617" s="4">
        <v>-353248288</v>
      </c>
      <c r="BQ617" s="4">
        <v>1418021888</v>
      </c>
      <c r="BR617" s="4">
        <v>1073870592</v>
      </c>
      <c r="BS617" s="4">
        <v>2105.7900399999999</v>
      </c>
      <c r="BT617" s="4">
        <v>3619</v>
      </c>
      <c r="BV617" s="175">
        <f t="shared" si="310"/>
        <v>-0.3703341206673022</v>
      </c>
    </row>
    <row r="618" spans="1:74" x14ac:dyDescent="0.25">
      <c r="A618" s="76" t="s">
        <v>180</v>
      </c>
      <c r="B618" s="255" t="s">
        <v>143</v>
      </c>
      <c r="C618" s="76">
        <v>1</v>
      </c>
      <c r="D618" s="141">
        <v>2002</v>
      </c>
      <c r="E618" s="77">
        <v>87</v>
      </c>
      <c r="F618" s="59">
        <v>22988804</v>
      </c>
      <c r="G618" s="59">
        <v>0</v>
      </c>
      <c r="H618" s="179">
        <f t="shared" si="311"/>
        <v>0</v>
      </c>
      <c r="I618" s="59">
        <f t="shared" si="308"/>
        <v>22988804</v>
      </c>
      <c r="J618" s="59"/>
      <c r="K618" s="59">
        <f t="shared" si="302"/>
        <v>22988804</v>
      </c>
      <c r="L618" s="59">
        <f t="shared" si="303"/>
        <v>6352.2531085935343</v>
      </c>
      <c r="M618" s="59"/>
      <c r="N618" s="59"/>
      <c r="O618" s="59">
        <v>-1238565</v>
      </c>
      <c r="P618" s="13">
        <f t="shared" si="304"/>
        <v>-5.3876878501378324E-2</v>
      </c>
      <c r="Q618" s="59">
        <v>11964056</v>
      </c>
      <c r="R618" s="79">
        <f t="shared" si="305"/>
        <v>0.52042968394528044</v>
      </c>
      <c r="S618" s="73">
        <f t="shared" si="320"/>
        <v>1138950</v>
      </c>
      <c r="T618" s="281">
        <f t="shared" si="309"/>
        <v>314.71400939486045</v>
      </c>
      <c r="U618" s="281"/>
      <c r="V618" s="131">
        <f t="shared" si="306"/>
        <v>4.9543682220266873E-2</v>
      </c>
      <c r="W618" s="54"/>
      <c r="X618" s="59">
        <v>0</v>
      </c>
      <c r="Y618" s="59">
        <v>0</v>
      </c>
      <c r="Z618" s="59">
        <v>0</v>
      </c>
      <c r="AA618" s="59">
        <v>0</v>
      </c>
      <c r="AB618" s="59">
        <v>0</v>
      </c>
      <c r="AC618" s="59">
        <v>0</v>
      </c>
      <c r="AD618" s="59">
        <v>0</v>
      </c>
      <c r="AE618" s="59">
        <v>0</v>
      </c>
      <c r="AF618" s="59">
        <v>1200699</v>
      </c>
      <c r="AG618" s="59">
        <v>191075</v>
      </c>
      <c r="AH618" s="59">
        <v>9374115</v>
      </c>
      <c r="AI618" s="59">
        <v>50587</v>
      </c>
      <c r="AJ618" s="59">
        <v>12120</v>
      </c>
      <c r="AK618" s="59">
        <v>4398060</v>
      </c>
      <c r="AL618" s="59">
        <v>13614690</v>
      </c>
      <c r="AM618" s="59">
        <v>0</v>
      </c>
      <c r="AN618" s="59">
        <v>0</v>
      </c>
      <c r="AO618" s="59">
        <v>0</v>
      </c>
      <c r="AP618" s="59">
        <v>0</v>
      </c>
      <c r="AQ618" s="59">
        <v>536537</v>
      </c>
      <c r="AR618" s="59">
        <v>4114226</v>
      </c>
      <c r="AS618" s="59">
        <v>620167</v>
      </c>
      <c r="AT618" s="59">
        <v>892</v>
      </c>
      <c r="AU618" s="59">
        <v>0</v>
      </c>
      <c r="AV618" s="80">
        <v>0</v>
      </c>
      <c r="AW618" s="79">
        <f t="shared" si="307"/>
        <v>0</v>
      </c>
      <c r="AX618" s="59">
        <v>0</v>
      </c>
      <c r="AY618" s="59">
        <v>0</v>
      </c>
      <c r="AZ618" s="59">
        <v>0</v>
      </c>
      <c r="BA618" s="59">
        <v>0</v>
      </c>
      <c r="BB618" s="59">
        <v>0</v>
      </c>
      <c r="BC618" s="59">
        <v>0</v>
      </c>
      <c r="BD618" s="59">
        <v>0</v>
      </c>
      <c r="BE618" s="59">
        <v>0</v>
      </c>
      <c r="BF618" s="59">
        <v>0</v>
      </c>
      <c r="BG618" s="59">
        <v>0</v>
      </c>
      <c r="BH618" s="59">
        <v>0</v>
      </c>
      <c r="BI618" s="59">
        <v>0</v>
      </c>
      <c r="BJ618" s="59">
        <v>0</v>
      </c>
      <c r="BK618" s="59">
        <v>0</v>
      </c>
      <c r="BL618" s="59">
        <v>0</v>
      </c>
      <c r="BM618" s="4">
        <v>6426925</v>
      </c>
      <c r="BN618" s="32">
        <f t="shared" si="321"/>
        <v>1775.8842221608179</v>
      </c>
      <c r="BO618" s="281"/>
      <c r="BP618" s="4">
        <v>-284498304</v>
      </c>
      <c r="BQ618" s="4">
        <v>1527369472</v>
      </c>
      <c r="BR618" s="4">
        <v>1249298176</v>
      </c>
      <c r="BS618" s="4">
        <v>2105.7900399999999</v>
      </c>
      <c r="BT618" s="4">
        <v>3619</v>
      </c>
      <c r="BV618" s="175">
        <f t="shared" si="310"/>
        <v>-0.3703341206673022</v>
      </c>
    </row>
    <row r="619" spans="1:74" x14ac:dyDescent="0.25">
      <c r="A619" s="76" t="s">
        <v>180</v>
      </c>
      <c r="B619" s="255" t="s">
        <v>143</v>
      </c>
      <c r="C619" s="76">
        <v>1</v>
      </c>
      <c r="D619" s="141">
        <v>2003</v>
      </c>
      <c r="E619" s="77">
        <v>87</v>
      </c>
      <c r="F619" s="59">
        <v>20516932</v>
      </c>
      <c r="G619" s="59">
        <v>0</v>
      </c>
      <c r="H619" s="179">
        <f t="shared" si="311"/>
        <v>0</v>
      </c>
      <c r="I619" s="59">
        <f t="shared" si="308"/>
        <v>20516932</v>
      </c>
      <c r="J619" s="59"/>
      <c r="K619" s="59">
        <f t="shared" si="302"/>
        <v>20516932</v>
      </c>
      <c r="L619" s="59">
        <f t="shared" si="303"/>
        <v>5417.7269606548716</v>
      </c>
      <c r="M619" s="59"/>
      <c r="N619" s="59"/>
      <c r="O619" s="59">
        <v>-748448</v>
      </c>
      <c r="P619" s="13">
        <f t="shared" si="304"/>
        <v>-3.6479528225760068E-2</v>
      </c>
      <c r="Q619" s="59">
        <v>11744242</v>
      </c>
      <c r="R619" s="79">
        <f t="shared" si="305"/>
        <v>0.57241706508555956</v>
      </c>
      <c r="S619" s="73">
        <f t="shared" si="320"/>
        <v>657139</v>
      </c>
      <c r="T619" s="281">
        <f t="shared" si="309"/>
        <v>173.52495378927912</v>
      </c>
      <c r="U619" s="281"/>
      <c r="V619" s="131">
        <f t="shared" si="306"/>
        <v>3.2029106496039468E-2</v>
      </c>
      <c r="W619" s="54"/>
      <c r="X619" s="59">
        <v>0</v>
      </c>
      <c r="Y619" s="59">
        <v>0</v>
      </c>
      <c r="Z619" s="59">
        <v>0</v>
      </c>
      <c r="AA619" s="59">
        <v>0</v>
      </c>
      <c r="AB619" s="59">
        <v>0</v>
      </c>
      <c r="AC619" s="59">
        <v>0</v>
      </c>
      <c r="AD619" s="59">
        <v>0</v>
      </c>
      <c r="AE619" s="59">
        <v>0</v>
      </c>
      <c r="AF619" s="59">
        <v>663395</v>
      </c>
      <c r="AG619" s="59">
        <v>78524</v>
      </c>
      <c r="AH619" s="59">
        <v>7782643</v>
      </c>
      <c r="AI619" s="59">
        <v>4241</v>
      </c>
      <c r="AJ619" s="59">
        <v>123614</v>
      </c>
      <c r="AK619" s="59">
        <v>4388660</v>
      </c>
      <c r="AL619" s="59">
        <v>12734289</v>
      </c>
      <c r="AM619" s="59">
        <v>0</v>
      </c>
      <c r="AN619" s="59">
        <v>0</v>
      </c>
      <c r="AO619" s="59">
        <v>0</v>
      </c>
      <c r="AP619" s="59">
        <v>0</v>
      </c>
      <c r="AQ619" s="59">
        <v>294249</v>
      </c>
      <c r="AR619" s="59">
        <v>3169768</v>
      </c>
      <c r="AS619" s="59">
        <v>142565</v>
      </c>
      <c r="AT619" s="59">
        <v>98</v>
      </c>
      <c r="AU619" s="59">
        <v>-1115</v>
      </c>
      <c r="AV619" s="80">
        <v>0</v>
      </c>
      <c r="AW619" s="79">
        <f t="shared" si="307"/>
        <v>0</v>
      </c>
      <c r="AX619" s="59">
        <v>0</v>
      </c>
      <c r="AY619" s="59">
        <v>0</v>
      </c>
      <c r="AZ619" s="59">
        <v>0</v>
      </c>
      <c r="BA619" s="59">
        <v>0</v>
      </c>
      <c r="BB619" s="59">
        <v>0</v>
      </c>
      <c r="BC619" s="59">
        <v>0</v>
      </c>
      <c r="BD619" s="59">
        <v>0</v>
      </c>
      <c r="BE619" s="59">
        <v>0</v>
      </c>
      <c r="BF619" s="59">
        <v>0</v>
      </c>
      <c r="BG619" s="59">
        <v>0</v>
      </c>
      <c r="BH619" s="59">
        <v>0</v>
      </c>
      <c r="BI619" s="59">
        <v>0</v>
      </c>
      <c r="BJ619" s="59">
        <v>0</v>
      </c>
      <c r="BK619" s="59">
        <v>0</v>
      </c>
      <c r="BL619" s="59">
        <v>0</v>
      </c>
      <c r="BM619" s="139">
        <v>-468940</v>
      </c>
      <c r="BN619" s="32">
        <f t="shared" si="321"/>
        <v>-123.82888830208609</v>
      </c>
      <c r="BO619" s="281"/>
      <c r="BP619" s="4">
        <v>-125265376</v>
      </c>
      <c r="BQ619" s="4">
        <v>1512611072</v>
      </c>
      <c r="BR619" s="4">
        <v>1386876672</v>
      </c>
      <c r="BS619" s="4">
        <v>2136.12012</v>
      </c>
      <c r="BT619" s="4">
        <v>3787</v>
      </c>
      <c r="BV619" s="175">
        <f t="shared" si="310"/>
        <v>-0.34049569708008165</v>
      </c>
    </row>
    <row r="620" spans="1:74" x14ac:dyDescent="0.25">
      <c r="A620" s="76" t="s">
        <v>180</v>
      </c>
      <c r="B620" s="255" t="s">
        <v>143</v>
      </c>
      <c r="C620" s="76">
        <v>1</v>
      </c>
      <c r="D620" s="141">
        <v>2004</v>
      </c>
      <c r="E620" s="77">
        <v>87</v>
      </c>
      <c r="F620" s="59">
        <v>26267520</v>
      </c>
      <c r="G620" s="59">
        <v>4104894</v>
      </c>
      <c r="H620" s="179">
        <f t="shared" si="311"/>
        <v>0.18521695037402156</v>
      </c>
      <c r="I620" s="59">
        <f t="shared" si="308"/>
        <v>22162626</v>
      </c>
      <c r="J620" s="59"/>
      <c r="K620" s="59">
        <f t="shared" si="302"/>
        <v>22162626</v>
      </c>
      <c r="L620" s="59">
        <f t="shared" si="303"/>
        <v>5607.9519230769229</v>
      </c>
      <c r="M620" s="59"/>
      <c r="N620" s="59"/>
      <c r="O620" s="59">
        <v>2430555</v>
      </c>
      <c r="P620" s="13">
        <f t="shared" si="304"/>
        <v>0.10966908885255745</v>
      </c>
      <c r="Q620" s="59">
        <v>12002028</v>
      </c>
      <c r="R620" s="79">
        <f t="shared" si="305"/>
        <v>0.54154358784017742</v>
      </c>
      <c r="S620" s="133">
        <f t="shared" si="320"/>
        <v>-1938836</v>
      </c>
      <c r="T620" s="281">
        <f t="shared" si="309"/>
        <v>-490.59615384615387</v>
      </c>
      <c r="U620" s="281"/>
      <c r="V620" s="131">
        <f t="shared" si="306"/>
        <v>-8.7482232475519825E-2</v>
      </c>
      <c r="W620" s="54"/>
      <c r="X620" s="59">
        <v>0</v>
      </c>
      <c r="Y620" s="59">
        <v>0</v>
      </c>
      <c r="Z620" s="59">
        <v>0</v>
      </c>
      <c r="AA620" s="59">
        <v>0</v>
      </c>
      <c r="AB620" s="59">
        <v>0</v>
      </c>
      <c r="AC620" s="59">
        <v>0</v>
      </c>
      <c r="AD620" s="59">
        <v>0</v>
      </c>
      <c r="AE620" s="59">
        <v>0</v>
      </c>
      <c r="AF620" s="59">
        <v>93927</v>
      </c>
      <c r="AG620" s="59">
        <v>1022995</v>
      </c>
      <c r="AH620" s="59">
        <v>9377295</v>
      </c>
      <c r="AI620" s="59">
        <v>10583</v>
      </c>
      <c r="AJ620" s="59">
        <v>90047</v>
      </c>
      <c r="AK620" s="59">
        <v>5721784</v>
      </c>
      <c r="AL620" s="59">
        <v>16890226</v>
      </c>
      <c r="AM620" s="59">
        <v>0</v>
      </c>
      <c r="AN620" s="59">
        <v>0</v>
      </c>
      <c r="AO620" s="59">
        <v>0</v>
      </c>
      <c r="AP620" s="59">
        <v>0</v>
      </c>
      <c r="AQ620" s="59">
        <v>107601</v>
      </c>
      <c r="AR620" s="59">
        <v>2623762</v>
      </c>
      <c r="AS620" s="59">
        <v>-305</v>
      </c>
      <c r="AT620" s="59">
        <v>9</v>
      </c>
      <c r="AU620" s="59">
        <v>-1524</v>
      </c>
      <c r="AV620" s="80">
        <v>0</v>
      </c>
      <c r="AW620" s="79">
        <f t="shared" si="307"/>
        <v>0</v>
      </c>
      <c r="AX620" s="59">
        <v>0</v>
      </c>
      <c r="AY620" s="59">
        <v>0</v>
      </c>
      <c r="AZ620" s="59">
        <v>0</v>
      </c>
      <c r="BA620" s="59">
        <v>0</v>
      </c>
      <c r="BB620" s="59">
        <v>0</v>
      </c>
      <c r="BC620" s="59">
        <v>0</v>
      </c>
      <c r="BD620" s="59">
        <v>0</v>
      </c>
      <c r="BE620" s="59">
        <v>0</v>
      </c>
      <c r="BF620" s="59">
        <v>0</v>
      </c>
      <c r="BG620" s="59">
        <v>0</v>
      </c>
      <c r="BH620" s="59">
        <v>0</v>
      </c>
      <c r="BI620" s="59">
        <v>0</v>
      </c>
      <c r="BJ620" s="59">
        <v>0</v>
      </c>
      <c r="BK620" s="59">
        <v>0</v>
      </c>
      <c r="BL620" s="59">
        <v>0</v>
      </c>
      <c r="BM620" s="139">
        <v>-19</v>
      </c>
      <c r="BN620" s="32">
        <f t="shared" si="321"/>
        <v>-4.807692307692308E-3</v>
      </c>
      <c r="BO620" s="281"/>
      <c r="BP620" s="4">
        <v>-265201408</v>
      </c>
      <c r="BQ620" s="4">
        <v>1431634944</v>
      </c>
      <c r="BR620" s="4">
        <v>1166433536</v>
      </c>
      <c r="BS620" s="4">
        <v>2134.62988</v>
      </c>
      <c r="BT620" s="4">
        <v>3952</v>
      </c>
      <c r="BV620" s="175">
        <f t="shared" si="310"/>
        <v>-0.31952082266377052</v>
      </c>
    </row>
    <row r="621" spans="1:74" x14ac:dyDescent="0.25">
      <c r="A621" s="76" t="s">
        <v>180</v>
      </c>
      <c r="B621" s="255" t="s">
        <v>143</v>
      </c>
      <c r="C621" s="76">
        <v>1</v>
      </c>
      <c r="D621" s="141">
        <v>2005</v>
      </c>
      <c r="E621" s="77">
        <v>87</v>
      </c>
      <c r="F621" s="59">
        <v>30594886</v>
      </c>
      <c r="G621" s="59">
        <v>6024690</v>
      </c>
      <c r="H621" s="179">
        <f t="shared" si="311"/>
        <v>0.24520317216842716</v>
      </c>
      <c r="I621" s="59">
        <f t="shared" si="308"/>
        <v>24570196</v>
      </c>
      <c r="J621" s="59"/>
      <c r="K621" s="59">
        <f t="shared" si="302"/>
        <v>24570196</v>
      </c>
      <c r="L621" s="59">
        <f t="shared" si="303"/>
        <v>6217.1548582995947</v>
      </c>
      <c r="M621" s="59"/>
      <c r="N621" s="59"/>
      <c r="O621" s="59">
        <v>2543029</v>
      </c>
      <c r="P621" s="13">
        <f t="shared" si="304"/>
        <v>0.10350055815590563</v>
      </c>
      <c r="Q621" s="59">
        <v>12183405</v>
      </c>
      <c r="R621" s="79">
        <f t="shared" si="305"/>
        <v>0.4958611237777672</v>
      </c>
      <c r="S621" s="133">
        <f t="shared" si="320"/>
        <v>-136521</v>
      </c>
      <c r="T621" s="281">
        <f t="shared" si="309"/>
        <v>-34.544787449392715</v>
      </c>
      <c r="U621" s="281"/>
      <c r="V621" s="131">
        <f t="shared" si="306"/>
        <v>-5.5563659321236185E-3</v>
      </c>
      <c r="W621" s="54"/>
      <c r="X621" s="59">
        <v>0</v>
      </c>
      <c r="Y621" s="59">
        <v>0</v>
      </c>
      <c r="Z621" s="59">
        <v>0</v>
      </c>
      <c r="AA621" s="59">
        <v>0</v>
      </c>
      <c r="AB621" s="59">
        <v>0</v>
      </c>
      <c r="AC621" s="59">
        <v>0</v>
      </c>
      <c r="AD621" s="59">
        <v>0</v>
      </c>
      <c r="AE621" s="59">
        <v>0</v>
      </c>
      <c r="AF621" s="59">
        <v>458313</v>
      </c>
      <c r="AG621" s="59">
        <v>838385</v>
      </c>
      <c r="AH621" s="59">
        <v>9098058</v>
      </c>
      <c r="AI621" s="59">
        <v>3943</v>
      </c>
      <c r="AJ621" s="59">
        <v>326448</v>
      </c>
      <c r="AK621" s="59">
        <v>5764436</v>
      </c>
      <c r="AL621" s="59">
        <v>21496828</v>
      </c>
      <c r="AM621" s="59">
        <v>0</v>
      </c>
      <c r="AN621" s="59">
        <v>0</v>
      </c>
      <c r="AO621" s="59">
        <v>0</v>
      </c>
      <c r="AP621" s="59">
        <v>0</v>
      </c>
      <c r="AQ621" s="59">
        <v>97464</v>
      </c>
      <c r="AR621" s="59">
        <v>2436634</v>
      </c>
      <c r="AS621" s="59">
        <v>54660</v>
      </c>
      <c r="AT621" s="59">
        <v>0</v>
      </c>
      <c r="AU621" s="59">
        <v>0</v>
      </c>
      <c r="AV621" s="80">
        <v>0</v>
      </c>
      <c r="AW621" s="79">
        <f t="shared" si="307"/>
        <v>0</v>
      </c>
      <c r="AX621" s="59">
        <v>0</v>
      </c>
      <c r="AY621" s="59">
        <v>0</v>
      </c>
      <c r="AZ621" s="59">
        <v>0</v>
      </c>
      <c r="BA621" s="59">
        <v>0</v>
      </c>
      <c r="BB621" s="59">
        <v>0</v>
      </c>
      <c r="BC621" s="59">
        <v>0</v>
      </c>
      <c r="BD621" s="59">
        <v>0</v>
      </c>
      <c r="BE621" s="59">
        <v>0</v>
      </c>
      <c r="BF621" s="59">
        <v>0</v>
      </c>
      <c r="BG621" s="59">
        <v>0</v>
      </c>
      <c r="BH621" s="59">
        <v>0</v>
      </c>
      <c r="BI621" s="59">
        <v>0</v>
      </c>
      <c r="BJ621" s="59">
        <v>0</v>
      </c>
      <c r="BK621" s="59">
        <v>0</v>
      </c>
      <c r="BL621" s="59">
        <v>0</v>
      </c>
      <c r="BM621" s="139">
        <v>0</v>
      </c>
      <c r="BN621" s="32">
        <f t="shared" si="321"/>
        <v>0</v>
      </c>
      <c r="BO621" s="281"/>
      <c r="BP621" s="4">
        <v>-330371840</v>
      </c>
      <c r="BQ621" s="4">
        <v>1760369408</v>
      </c>
      <c r="BR621" s="4">
        <v>1429997568</v>
      </c>
      <c r="BS621" s="4">
        <v>2134.62988</v>
      </c>
      <c r="BT621" s="4">
        <v>3952</v>
      </c>
      <c r="BV621" s="175">
        <f t="shared" si="310"/>
        <v>-0.31952082266377052</v>
      </c>
    </row>
    <row r="622" spans="1:74" ht="17.25" customHeight="1" x14ac:dyDescent="0.25">
      <c r="A622" s="76" t="s">
        <v>180</v>
      </c>
      <c r="B622" s="255" t="s">
        <v>143</v>
      </c>
      <c r="C622" s="76">
        <v>1</v>
      </c>
      <c r="D622" s="142">
        <v>2006</v>
      </c>
      <c r="E622" s="77">
        <v>87</v>
      </c>
      <c r="F622" s="59">
        <v>28359940</v>
      </c>
      <c r="G622" s="59">
        <v>3381907</v>
      </c>
      <c r="H622" s="179">
        <f t="shared" ref="H622:H646" si="322">G622/I622</f>
        <v>0.13539524909747697</v>
      </c>
      <c r="I622" s="59">
        <f t="shared" si="308"/>
        <v>24978033</v>
      </c>
      <c r="J622" s="59"/>
      <c r="K622" s="59">
        <f t="shared" si="302"/>
        <v>24905312</v>
      </c>
      <c r="L622" s="59">
        <f t="shared" si="303"/>
        <v>6301.9514170040484</v>
      </c>
      <c r="M622" s="59"/>
      <c r="N622" s="59"/>
      <c r="O622" s="59">
        <v>1060000</v>
      </c>
      <c r="P622" s="13">
        <f t="shared" si="304"/>
        <v>4.2437288796920075E-2</v>
      </c>
      <c r="Q622" s="59">
        <v>12133449</v>
      </c>
      <c r="R622" s="79">
        <f t="shared" si="305"/>
        <v>0.48576479180726523</v>
      </c>
      <c r="S622" s="133">
        <f t="shared" ref="S622:S630" si="323">SUM(W622:AE622)</f>
        <v>-167278</v>
      </c>
      <c r="T622" s="281">
        <f t="shared" si="309"/>
        <v>-42.327429149797574</v>
      </c>
      <c r="U622" s="281"/>
      <c r="V622" s="131">
        <f t="shared" si="306"/>
        <v>-6.7165591019297411E-3</v>
      </c>
      <c r="W622" s="126">
        <v>-368737</v>
      </c>
      <c r="AA622" s="126">
        <v>195394</v>
      </c>
      <c r="AE622" s="126">
        <v>6065</v>
      </c>
      <c r="AF622" s="59">
        <v>135831</v>
      </c>
      <c r="AG622" s="59">
        <v>955698</v>
      </c>
      <c r="AH622" s="59">
        <v>11355319</v>
      </c>
      <c r="AI622" s="59">
        <v>27304</v>
      </c>
      <c r="AJ622" s="59">
        <v>390798</v>
      </c>
      <c r="AK622" s="59">
        <v>6945265</v>
      </c>
      <c r="AL622" s="59">
        <v>17004620</v>
      </c>
      <c r="AM622" s="126">
        <v>83949</v>
      </c>
      <c r="AN622" s="126">
        <v>370270</v>
      </c>
      <c r="AO622" s="126">
        <v>421994</v>
      </c>
      <c r="AP622"/>
      <c r="AQ622" s="59">
        <v>69914</v>
      </c>
      <c r="AR622" s="59">
        <v>2534250</v>
      </c>
      <c r="AS622" s="59">
        <v>0</v>
      </c>
      <c r="AT622" s="59">
        <v>0</v>
      </c>
      <c r="AU622" s="59">
        <v>16589</v>
      </c>
      <c r="AV622" s="27">
        <v>72721</v>
      </c>
      <c r="AW622" s="79">
        <f t="shared" si="307"/>
        <v>2.9029465540238828E-3</v>
      </c>
      <c r="AX622" s="59">
        <v>0</v>
      </c>
      <c r="AY622" s="59">
        <v>0</v>
      </c>
      <c r="AZ622" s="59">
        <v>0</v>
      </c>
      <c r="BA622" s="59">
        <v>0</v>
      </c>
      <c r="BB622" s="59">
        <v>0</v>
      </c>
      <c r="BC622" s="59">
        <v>0</v>
      </c>
      <c r="BD622" s="59">
        <v>72721</v>
      </c>
      <c r="BE622" s="59">
        <v>0</v>
      </c>
      <c r="BF622" s="59">
        <v>0</v>
      </c>
      <c r="BG622" s="59">
        <v>0</v>
      </c>
      <c r="BH622" s="59">
        <v>72721</v>
      </c>
      <c r="BI622" s="59">
        <v>0</v>
      </c>
      <c r="BJ622" s="59">
        <v>0</v>
      </c>
      <c r="BK622" s="59">
        <v>0</v>
      </c>
      <c r="BL622" s="59">
        <v>0</v>
      </c>
      <c r="BM622" s="139">
        <v>0</v>
      </c>
      <c r="BN622" s="32">
        <f t="shared" si="321"/>
        <v>0</v>
      </c>
      <c r="BO622" s="281"/>
      <c r="BP622" s="4">
        <v>-315596640</v>
      </c>
      <c r="BQ622" s="4">
        <v>1836925952</v>
      </c>
      <c r="BR622" s="4">
        <v>1521329280</v>
      </c>
      <c r="BS622" s="4">
        <v>2134.62988</v>
      </c>
      <c r="BT622" s="4">
        <v>3952</v>
      </c>
      <c r="BV622" s="175">
        <f t="shared" si="310"/>
        <v>-0.31952082266377052</v>
      </c>
    </row>
    <row r="623" spans="1:74" ht="17.25" customHeight="1" x14ac:dyDescent="0.25">
      <c r="A623" s="76" t="s">
        <v>180</v>
      </c>
      <c r="B623" s="255" t="s">
        <v>143</v>
      </c>
      <c r="C623" s="76">
        <v>1</v>
      </c>
      <c r="D623" s="142">
        <v>2007</v>
      </c>
      <c r="E623" s="77">
        <v>87</v>
      </c>
      <c r="F623" s="59">
        <v>28723652</v>
      </c>
      <c r="G623" s="59">
        <v>1160969</v>
      </c>
      <c r="H623" s="179">
        <f t="shared" si="322"/>
        <v>4.2121044602225405E-2</v>
      </c>
      <c r="I623" s="59">
        <f t="shared" si="308"/>
        <v>27562683</v>
      </c>
      <c r="J623" s="59"/>
      <c r="K623" s="59">
        <f t="shared" si="302"/>
        <v>27493000</v>
      </c>
      <c r="L623" s="59">
        <f t="shared" si="303"/>
        <v>6956.7307692307695</v>
      </c>
      <c r="M623" s="59"/>
      <c r="N623" s="59"/>
      <c r="O623" s="59">
        <v>592170</v>
      </c>
      <c r="P623" s="13">
        <f t="shared" si="304"/>
        <v>2.1484483205063892E-2</v>
      </c>
      <c r="Q623" s="59">
        <v>11920574</v>
      </c>
      <c r="R623" s="79">
        <f t="shared" si="305"/>
        <v>0.4324896092299868</v>
      </c>
      <c r="S623" s="133">
        <f t="shared" si="323"/>
        <v>-500485</v>
      </c>
      <c r="T623" s="281">
        <f t="shared" si="309"/>
        <v>-126.64094129554655</v>
      </c>
      <c r="U623" s="281"/>
      <c r="V623" s="131">
        <f t="shared" si="306"/>
        <v>-1.8204088313388864E-2</v>
      </c>
      <c r="W623" s="126">
        <v>-676322</v>
      </c>
      <c r="AA623" s="126">
        <v>168429</v>
      </c>
      <c r="AE623" s="126">
        <v>7408</v>
      </c>
      <c r="AF623" s="59">
        <v>256261</v>
      </c>
      <c r="AG623" s="59">
        <v>973277</v>
      </c>
      <c r="AH623" s="59">
        <v>14538540</v>
      </c>
      <c r="AI623" s="59">
        <v>21450</v>
      </c>
      <c r="AJ623" s="59">
        <v>636169</v>
      </c>
      <c r="AK623" s="59">
        <v>9726325</v>
      </c>
      <c r="AL623" s="59">
        <v>14185113</v>
      </c>
      <c r="AM623" s="126">
        <v>68546</v>
      </c>
      <c r="AN623" s="126">
        <v>419359</v>
      </c>
      <c r="AO623" s="126">
        <v>479122</v>
      </c>
      <c r="AP623"/>
      <c r="AQ623" s="59">
        <v>112991</v>
      </c>
      <c r="AR623" s="59">
        <v>2801202</v>
      </c>
      <c r="AS623" s="59">
        <v>33868</v>
      </c>
      <c r="AT623" s="59">
        <v>6464</v>
      </c>
      <c r="AU623" s="59">
        <v>15391</v>
      </c>
      <c r="AV623" s="27">
        <v>69683</v>
      </c>
      <c r="AW623" s="79">
        <f t="shared" si="307"/>
        <v>2.521789122219936E-3</v>
      </c>
      <c r="AX623" s="59">
        <v>0</v>
      </c>
      <c r="AY623" s="59">
        <v>0</v>
      </c>
      <c r="AZ623" s="59">
        <v>0</v>
      </c>
      <c r="BA623" s="59">
        <v>0</v>
      </c>
      <c r="BB623" s="59">
        <v>0</v>
      </c>
      <c r="BC623" s="59">
        <v>0</v>
      </c>
      <c r="BD623" s="59">
        <v>69683</v>
      </c>
      <c r="BE623" s="59">
        <v>0</v>
      </c>
      <c r="BF623" s="59">
        <v>0</v>
      </c>
      <c r="BG623" s="59">
        <v>0</v>
      </c>
      <c r="BH623" s="59">
        <v>69683</v>
      </c>
      <c r="BI623" s="59">
        <v>0</v>
      </c>
      <c r="BJ623" s="59">
        <v>0</v>
      </c>
      <c r="BK623" s="59">
        <v>0</v>
      </c>
      <c r="BL623" s="59">
        <v>0</v>
      </c>
      <c r="BM623" s="139">
        <v>0</v>
      </c>
      <c r="BN623" s="32">
        <f t="shared" si="321"/>
        <v>0</v>
      </c>
      <c r="BO623" s="281"/>
      <c r="BP623" s="4">
        <v>-206217168</v>
      </c>
      <c r="BQ623" s="4">
        <v>2164306944</v>
      </c>
      <c r="BR623" s="4">
        <v>1958089728</v>
      </c>
      <c r="BS623" s="4">
        <v>2134.62988</v>
      </c>
      <c r="BT623" s="4">
        <v>3952</v>
      </c>
      <c r="BV623" s="175">
        <f t="shared" si="310"/>
        <v>-0.31952082266377052</v>
      </c>
    </row>
    <row r="624" spans="1:74" ht="17.25" customHeight="1" x14ac:dyDescent="0.25">
      <c r="A624" s="76" t="s">
        <v>180</v>
      </c>
      <c r="B624" s="255" t="s">
        <v>143</v>
      </c>
      <c r="C624" s="76">
        <v>1</v>
      </c>
      <c r="D624" s="142">
        <v>2008</v>
      </c>
      <c r="E624" s="77">
        <v>87</v>
      </c>
      <c r="F624" s="59">
        <v>25750992</v>
      </c>
      <c r="G624" s="59">
        <v>790718</v>
      </c>
      <c r="H624" s="179">
        <f t="shared" si="322"/>
        <v>3.1679059292377958E-2</v>
      </c>
      <c r="I624" s="59">
        <f t="shared" si="308"/>
        <v>24960274</v>
      </c>
      <c r="J624" s="59"/>
      <c r="K624" s="59">
        <f t="shared" si="302"/>
        <v>24920590</v>
      </c>
      <c r="L624" s="59">
        <f t="shared" si="303"/>
        <v>6142.615232930737</v>
      </c>
      <c r="M624" s="59"/>
      <c r="N624" s="59"/>
      <c r="O624" s="59">
        <v>921220</v>
      </c>
      <c r="P624" s="13">
        <f t="shared" si="304"/>
        <v>3.6907447410232753E-2</v>
      </c>
      <c r="Q624" s="59">
        <v>13388553</v>
      </c>
      <c r="R624" s="79">
        <f t="shared" si="305"/>
        <v>0.53639447227221948</v>
      </c>
      <c r="S624" s="133">
        <f t="shared" si="323"/>
        <v>-440968</v>
      </c>
      <c r="T624" s="281">
        <f t="shared" si="309"/>
        <v>-108.69312299728864</v>
      </c>
      <c r="U624" s="281"/>
      <c r="V624" s="131">
        <f t="shared" si="306"/>
        <v>-1.7694926163465633E-2</v>
      </c>
      <c r="W624" s="126">
        <v>-530655</v>
      </c>
      <c r="AA624" s="126">
        <v>85627</v>
      </c>
      <c r="AE624" s="126">
        <v>4060</v>
      </c>
      <c r="AF624" s="59">
        <v>82184</v>
      </c>
      <c r="AG624" s="59">
        <v>837781</v>
      </c>
      <c r="AH624" s="59">
        <v>10603064</v>
      </c>
      <c r="AI624" s="59">
        <v>62501</v>
      </c>
      <c r="AJ624" s="59">
        <v>339410</v>
      </c>
      <c r="AK624" s="59">
        <v>5017429</v>
      </c>
      <c r="AL624" s="59">
        <v>15147927</v>
      </c>
      <c r="AM624" s="126">
        <v>53910</v>
      </c>
      <c r="AN624" s="126">
        <v>328819</v>
      </c>
      <c r="AO624" s="126">
        <v>480908</v>
      </c>
      <c r="AP624"/>
      <c r="AQ624" s="59">
        <v>65834</v>
      </c>
      <c r="AR624" s="59">
        <v>3827927</v>
      </c>
      <c r="AS624" s="59">
        <v>0</v>
      </c>
      <c r="AT624" s="59">
        <v>976</v>
      </c>
      <c r="AU624" s="59">
        <v>-6211</v>
      </c>
      <c r="AV624" s="27">
        <v>39684</v>
      </c>
      <c r="AW624" s="79">
        <f t="shared" si="307"/>
        <v>1.5873626667692801E-3</v>
      </c>
      <c r="AX624" s="59">
        <v>0</v>
      </c>
      <c r="AY624" s="59">
        <v>0</v>
      </c>
      <c r="AZ624" s="59">
        <v>0</v>
      </c>
      <c r="BA624" s="59">
        <v>0</v>
      </c>
      <c r="BB624" s="59">
        <v>0</v>
      </c>
      <c r="BC624" s="59">
        <v>0</v>
      </c>
      <c r="BD624" s="59">
        <v>39684</v>
      </c>
      <c r="BE624" s="59">
        <v>0</v>
      </c>
      <c r="BF624" s="59">
        <v>0</v>
      </c>
      <c r="BG624" s="59">
        <v>0</v>
      </c>
      <c r="BH624" s="59">
        <v>39684</v>
      </c>
      <c r="BI624" s="59">
        <v>0</v>
      </c>
      <c r="BJ624" s="59">
        <v>0</v>
      </c>
      <c r="BK624" s="59">
        <v>0</v>
      </c>
      <c r="BL624" s="59">
        <v>0</v>
      </c>
      <c r="BM624" s="139">
        <v>0</v>
      </c>
      <c r="BN624" s="32">
        <f t="shared" si="321"/>
        <v>0</v>
      </c>
      <c r="BO624" s="281"/>
      <c r="BP624" s="4">
        <v>-164108240</v>
      </c>
      <c r="BQ624" s="4">
        <v>2370624256</v>
      </c>
      <c r="BR624" s="4">
        <v>2206515968</v>
      </c>
      <c r="BS624" s="4">
        <v>2159.62012</v>
      </c>
      <c r="BT624" s="4">
        <v>4057</v>
      </c>
      <c r="BV624" s="175">
        <f t="shared" si="310"/>
        <v>-0.30059028923431863</v>
      </c>
    </row>
    <row r="625" spans="1:74" ht="17.25" customHeight="1" x14ac:dyDescent="0.25">
      <c r="A625" s="76" t="s">
        <v>180</v>
      </c>
      <c r="B625" s="255" t="s">
        <v>143</v>
      </c>
      <c r="C625" s="76">
        <v>1</v>
      </c>
      <c r="D625" s="142">
        <v>2009</v>
      </c>
      <c r="E625" s="77">
        <v>87</v>
      </c>
      <c r="F625" s="59">
        <v>25249534</v>
      </c>
      <c r="G625" s="59">
        <v>368509</v>
      </c>
      <c r="H625" s="179">
        <f t="shared" si="322"/>
        <v>1.4810844810452946E-2</v>
      </c>
      <c r="I625" s="59">
        <f t="shared" si="308"/>
        <v>24881025</v>
      </c>
      <c r="J625" s="59"/>
      <c r="K625" s="59">
        <f t="shared" si="302"/>
        <v>24795321</v>
      </c>
      <c r="L625" s="59">
        <f t="shared" si="303"/>
        <v>6111.7379837318213</v>
      </c>
      <c r="M625" s="59"/>
      <c r="N625" s="59"/>
      <c r="O625" s="59">
        <v>594020</v>
      </c>
      <c r="P625" s="13">
        <f t="shared" si="304"/>
        <v>2.3874418356960775E-2</v>
      </c>
      <c r="Q625" s="59">
        <v>12069103</v>
      </c>
      <c r="R625" s="79">
        <f t="shared" si="305"/>
        <v>0.48507258041017198</v>
      </c>
      <c r="S625" s="133">
        <f t="shared" si="323"/>
        <v>-869461</v>
      </c>
      <c r="T625" s="281">
        <f t="shared" si="309"/>
        <v>-214.31131377865418</v>
      </c>
      <c r="U625" s="281"/>
      <c r="V625" s="131">
        <f t="shared" si="306"/>
        <v>-3.5065527080693971E-2</v>
      </c>
      <c r="W625" s="126">
        <v>-885132</v>
      </c>
      <c r="AA625" s="126">
        <v>25051</v>
      </c>
      <c r="AD625" s="126">
        <v>-38601</v>
      </c>
      <c r="AE625" s="126">
        <v>29221</v>
      </c>
      <c r="AF625" s="59">
        <v>54508</v>
      </c>
      <c r="AG625" s="59">
        <v>432093</v>
      </c>
      <c r="AH625" s="59">
        <v>12647822</v>
      </c>
      <c r="AI625" s="59">
        <v>70582</v>
      </c>
      <c r="AJ625" s="59">
        <v>335261</v>
      </c>
      <c r="AK625" s="59">
        <v>8949811</v>
      </c>
      <c r="AL625" s="59">
        <v>12601712</v>
      </c>
      <c r="AM625" s="126">
        <v>26601</v>
      </c>
      <c r="AN625" s="126">
        <v>162065</v>
      </c>
      <c r="AO625" s="126">
        <v>387926</v>
      </c>
      <c r="AP625"/>
      <c r="AQ625" s="59">
        <v>49365</v>
      </c>
      <c r="AR625" s="59">
        <v>2558707</v>
      </c>
      <c r="AS625" s="59">
        <v>0</v>
      </c>
      <c r="AT625" s="59">
        <v>407</v>
      </c>
      <c r="AU625" s="59">
        <v>60037</v>
      </c>
      <c r="AV625" s="27">
        <v>85704</v>
      </c>
      <c r="AW625" s="79">
        <f t="shared" si="307"/>
        <v>3.432728412280199E-3</v>
      </c>
      <c r="AX625" s="59">
        <v>0</v>
      </c>
      <c r="AY625" s="59">
        <v>0</v>
      </c>
      <c r="AZ625" s="59">
        <v>0</v>
      </c>
      <c r="BA625" s="59">
        <v>0</v>
      </c>
      <c r="BB625" s="59">
        <v>0</v>
      </c>
      <c r="BC625" s="59">
        <v>0</v>
      </c>
      <c r="BD625" s="59">
        <v>85704</v>
      </c>
      <c r="BE625" s="59">
        <v>0</v>
      </c>
      <c r="BF625" s="59">
        <v>0</v>
      </c>
      <c r="BG625" s="59">
        <v>0</v>
      </c>
      <c r="BH625" s="59">
        <v>85704</v>
      </c>
      <c r="BI625" s="59">
        <v>0</v>
      </c>
      <c r="BJ625" s="59">
        <v>0</v>
      </c>
      <c r="BK625" s="59">
        <v>0</v>
      </c>
      <c r="BL625" s="59">
        <v>0</v>
      </c>
      <c r="BM625" s="139">
        <v>0</v>
      </c>
      <c r="BN625" s="32">
        <f t="shared" si="321"/>
        <v>0</v>
      </c>
      <c r="BO625" s="281"/>
      <c r="BP625" s="4">
        <v>-169073088</v>
      </c>
      <c r="BQ625" s="4">
        <v>1951733760</v>
      </c>
      <c r="BR625" s="4">
        <v>1782660736</v>
      </c>
      <c r="BS625" s="4">
        <v>2159.62012</v>
      </c>
      <c r="BT625" s="4">
        <v>4057</v>
      </c>
      <c r="BV625" s="175">
        <f t="shared" si="310"/>
        <v>-0.30059028923431863</v>
      </c>
    </row>
    <row r="626" spans="1:74" ht="17.25" customHeight="1" x14ac:dyDescent="0.25">
      <c r="A626" s="76" t="s">
        <v>180</v>
      </c>
      <c r="B626" s="255" t="s">
        <v>143</v>
      </c>
      <c r="C626" s="76">
        <v>1</v>
      </c>
      <c r="D626" s="142">
        <v>2010</v>
      </c>
      <c r="E626" s="77">
        <v>87</v>
      </c>
      <c r="F626" s="59">
        <v>22516662</v>
      </c>
      <c r="G626" s="59">
        <v>505020</v>
      </c>
      <c r="H626" s="179">
        <f t="shared" si="322"/>
        <v>2.2943313361174965E-2</v>
      </c>
      <c r="I626" s="59">
        <f t="shared" si="308"/>
        <v>22011642</v>
      </c>
      <c r="J626" s="59"/>
      <c r="K626" s="59">
        <f t="shared" si="302"/>
        <v>21901866</v>
      </c>
      <c r="L626" s="59">
        <f t="shared" si="303"/>
        <v>5398.5373428641851</v>
      </c>
      <c r="M626" s="59"/>
      <c r="N626" s="59"/>
      <c r="O626" s="59">
        <v>701631</v>
      </c>
      <c r="P626" s="13">
        <f t="shared" si="304"/>
        <v>3.1875450273087302E-2</v>
      </c>
      <c r="Q626" s="59">
        <v>9411254</v>
      </c>
      <c r="R626" s="79">
        <f t="shared" si="305"/>
        <v>0.42755801679856503</v>
      </c>
      <c r="S626" s="73">
        <f t="shared" si="323"/>
        <v>1660081</v>
      </c>
      <c r="T626" s="281">
        <f t="shared" si="309"/>
        <v>409.18930244022675</v>
      </c>
      <c r="U626" s="281"/>
      <c r="V626" s="131">
        <f t="shared" si="306"/>
        <v>7.5796327125734406E-2</v>
      </c>
      <c r="W626" s="126">
        <v>1871093</v>
      </c>
      <c r="AA626" s="126">
        <v>19601</v>
      </c>
      <c r="AD626" s="126">
        <v>-265466</v>
      </c>
      <c r="AE626" s="126">
        <v>34853</v>
      </c>
      <c r="AF626" s="59">
        <v>64589</v>
      </c>
      <c r="AG626" s="59">
        <v>235911</v>
      </c>
      <c r="AH626" s="59">
        <v>9793667</v>
      </c>
      <c r="AI626" s="59">
        <v>268731</v>
      </c>
      <c r="AJ626" s="59">
        <v>336115</v>
      </c>
      <c r="AK626" s="59">
        <v>5825422</v>
      </c>
      <c r="AL626" s="59">
        <v>12722995</v>
      </c>
      <c r="AM626" s="126">
        <v>15376</v>
      </c>
      <c r="AN626" s="126">
        <v>98294</v>
      </c>
      <c r="AO626" s="126">
        <v>414524</v>
      </c>
      <c r="AP626"/>
      <c r="AQ626" s="59">
        <v>44305</v>
      </c>
      <c r="AR626" s="59">
        <v>2916367</v>
      </c>
      <c r="AS626" s="59">
        <v>0</v>
      </c>
      <c r="AT626" s="59">
        <v>0</v>
      </c>
      <c r="AU626" s="59">
        <v>19042</v>
      </c>
      <c r="AV626" s="27">
        <v>109776</v>
      </c>
      <c r="AW626" s="79">
        <f t="shared" si="307"/>
        <v>4.962430527735609E-3</v>
      </c>
      <c r="AX626" s="59">
        <v>0</v>
      </c>
      <c r="AY626" s="59">
        <v>0</v>
      </c>
      <c r="AZ626" s="59">
        <v>0</v>
      </c>
      <c r="BA626" s="59">
        <v>0</v>
      </c>
      <c r="BB626" s="59">
        <v>0</v>
      </c>
      <c r="BC626" s="59">
        <v>0</v>
      </c>
      <c r="BD626" s="59">
        <v>109776</v>
      </c>
      <c r="BE626" s="59">
        <v>0</v>
      </c>
      <c r="BF626" s="59">
        <v>0</v>
      </c>
      <c r="BG626" s="59">
        <v>0</v>
      </c>
      <c r="BH626" s="59">
        <v>109776</v>
      </c>
      <c r="BI626" s="59">
        <v>0</v>
      </c>
      <c r="BJ626" s="59">
        <v>0</v>
      </c>
      <c r="BK626" s="59">
        <v>0</v>
      </c>
      <c r="BL626" s="59">
        <v>0</v>
      </c>
      <c r="BM626" s="139">
        <v>0</v>
      </c>
      <c r="BN626" s="32">
        <f t="shared" si="321"/>
        <v>0</v>
      </c>
      <c r="BO626" s="281"/>
      <c r="BP626" s="4">
        <v>-120131912</v>
      </c>
      <c r="BQ626" s="4">
        <v>1856688128</v>
      </c>
      <c r="BR626" s="4">
        <v>1736556288</v>
      </c>
      <c r="BS626" s="4">
        <v>2159.62012</v>
      </c>
      <c r="BT626" s="4">
        <v>4057</v>
      </c>
      <c r="BV626" s="175">
        <f t="shared" si="310"/>
        <v>-0.30059028923431863</v>
      </c>
    </row>
    <row r="627" spans="1:74" ht="17.25" customHeight="1" x14ac:dyDescent="0.25">
      <c r="A627" s="76" t="s">
        <v>180</v>
      </c>
      <c r="B627" s="255" t="s">
        <v>143</v>
      </c>
      <c r="C627" s="76">
        <v>1</v>
      </c>
      <c r="D627" s="142">
        <v>2011</v>
      </c>
      <c r="E627" s="77">
        <v>87</v>
      </c>
      <c r="F627" s="59">
        <v>22955520</v>
      </c>
      <c r="G627" s="59">
        <v>589521</v>
      </c>
      <c r="H627" s="179">
        <f t="shared" si="322"/>
        <v>2.6357910505137732E-2</v>
      </c>
      <c r="I627" s="59">
        <f t="shared" si="308"/>
        <v>22365999</v>
      </c>
      <c r="J627" s="59"/>
      <c r="K627" s="59">
        <f t="shared" si="302"/>
        <v>22284400</v>
      </c>
      <c r="L627" s="59">
        <f t="shared" si="303"/>
        <v>5492.8272122257822</v>
      </c>
      <c r="M627" s="59"/>
      <c r="N627" s="59"/>
      <c r="O627" s="59">
        <v>504505</v>
      </c>
      <c r="P627" s="13">
        <f t="shared" si="304"/>
        <v>2.2556783625001502E-2</v>
      </c>
      <c r="Q627" s="59">
        <v>8738256</v>
      </c>
      <c r="R627" s="79">
        <f t="shared" si="305"/>
        <v>0.39069374902502679</v>
      </c>
      <c r="S627" s="73">
        <f t="shared" si="323"/>
        <v>1295825</v>
      </c>
      <c r="T627" s="281">
        <f t="shared" si="309"/>
        <v>319.40473256100569</v>
      </c>
      <c r="U627" s="281"/>
      <c r="V627" s="131">
        <f t="shared" si="306"/>
        <v>5.8149422914684709E-2</v>
      </c>
      <c r="W627" s="126">
        <v>1241222</v>
      </c>
      <c r="AA627" s="126">
        <v>19450</v>
      </c>
      <c r="AD627" s="126">
        <v>1998</v>
      </c>
      <c r="AE627" s="126">
        <v>33155</v>
      </c>
      <c r="AF627" s="59">
        <v>59335</v>
      </c>
      <c r="AG627" s="59">
        <v>207512</v>
      </c>
      <c r="AH627" s="59">
        <v>11305274</v>
      </c>
      <c r="AI627" s="59">
        <v>159955</v>
      </c>
      <c r="AJ627" s="59">
        <v>402543</v>
      </c>
      <c r="AK627" s="59">
        <v>7529980</v>
      </c>
      <c r="AL627" s="59">
        <v>11650246</v>
      </c>
      <c r="AM627" s="126">
        <v>25989</v>
      </c>
      <c r="AN627" s="126">
        <v>166974</v>
      </c>
      <c r="AO627" s="126">
        <v>407479</v>
      </c>
      <c r="AP627"/>
      <c r="AQ627" s="59">
        <v>60261</v>
      </c>
      <c r="AR627" s="59">
        <v>2807098</v>
      </c>
      <c r="AS627" s="59">
        <v>0</v>
      </c>
      <c r="AT627" s="59">
        <v>0</v>
      </c>
      <c r="AU627" s="59">
        <v>287</v>
      </c>
      <c r="AV627" s="27">
        <v>81599</v>
      </c>
      <c r="AW627" s="79">
        <f t="shared" si="307"/>
        <v>3.6350882620046921E-3</v>
      </c>
      <c r="AX627" s="59">
        <v>0</v>
      </c>
      <c r="AY627" s="59">
        <v>0</v>
      </c>
      <c r="AZ627" s="59">
        <v>0</v>
      </c>
      <c r="BA627" s="59">
        <v>0</v>
      </c>
      <c r="BB627" s="59">
        <v>0</v>
      </c>
      <c r="BC627" s="59">
        <v>0</v>
      </c>
      <c r="BD627" s="59">
        <v>81599</v>
      </c>
      <c r="BE627" s="59">
        <v>0</v>
      </c>
      <c r="BF627" s="59">
        <v>0</v>
      </c>
      <c r="BG627" s="59">
        <v>0</v>
      </c>
      <c r="BH627" s="59">
        <v>81599</v>
      </c>
      <c r="BI627" s="59">
        <v>0</v>
      </c>
      <c r="BJ627" s="59">
        <v>0</v>
      </c>
      <c r="BK627" s="59">
        <v>0</v>
      </c>
      <c r="BL627" s="59">
        <v>0</v>
      </c>
      <c r="BM627" s="139">
        <v>0</v>
      </c>
      <c r="BN627" s="32">
        <f t="shared" si="321"/>
        <v>0</v>
      </c>
      <c r="BO627" s="281"/>
      <c r="BP627" s="4">
        <v>-109738248</v>
      </c>
      <c r="BQ627" s="4">
        <v>1492456320</v>
      </c>
      <c r="BR627" s="4">
        <v>1382718080</v>
      </c>
      <c r="BS627" s="4">
        <v>2159.3998999999999</v>
      </c>
      <c r="BT627" s="4">
        <v>4057</v>
      </c>
      <c r="BV627" s="175">
        <f t="shared" si="310"/>
        <v>-0.3006412776527958</v>
      </c>
    </row>
    <row r="628" spans="1:74" ht="17.25" customHeight="1" x14ac:dyDescent="0.25">
      <c r="A628" s="76" t="s">
        <v>180</v>
      </c>
      <c r="B628" s="255" t="s">
        <v>143</v>
      </c>
      <c r="C628" s="76">
        <v>1</v>
      </c>
      <c r="D628" s="142">
        <v>2012</v>
      </c>
      <c r="E628" s="77">
        <v>87</v>
      </c>
      <c r="F628" s="59">
        <v>31478164</v>
      </c>
      <c r="G628" s="59">
        <v>665281</v>
      </c>
      <c r="H628" s="179">
        <f t="shared" si="322"/>
        <v>2.159100140029091E-2</v>
      </c>
      <c r="I628" s="59">
        <f t="shared" si="308"/>
        <v>30812883</v>
      </c>
      <c r="J628" s="59"/>
      <c r="K628" s="59">
        <f t="shared" si="302"/>
        <v>30776472</v>
      </c>
      <c r="L628" s="59">
        <f t="shared" si="303"/>
        <v>7586.0172541286665</v>
      </c>
      <c r="M628" s="59"/>
      <c r="N628" s="59"/>
      <c r="O628" s="59">
        <v>1164499</v>
      </c>
      <c r="P628" s="13">
        <f t="shared" si="304"/>
        <v>3.7792601231114921E-2</v>
      </c>
      <c r="Q628" s="59">
        <v>8786290</v>
      </c>
      <c r="R628" s="79">
        <f t="shared" si="305"/>
        <v>0.2851498835730496</v>
      </c>
      <c r="S628" s="73">
        <f t="shared" si="323"/>
        <v>724499</v>
      </c>
      <c r="T628" s="281">
        <f t="shared" si="309"/>
        <v>178.57998521074686</v>
      </c>
      <c r="U628" s="281"/>
      <c r="V628" s="131">
        <f t="shared" si="306"/>
        <v>2.3540677436971982E-2</v>
      </c>
      <c r="W628" s="4"/>
      <c r="X628" s="126">
        <v>1195861</v>
      </c>
      <c r="AA628" s="126">
        <v>21122</v>
      </c>
      <c r="AC628" s="126">
        <v>-2045</v>
      </c>
      <c r="AD628" s="126">
        <v>-515989</v>
      </c>
      <c r="AE628" s="126">
        <v>25550</v>
      </c>
      <c r="AF628" s="59">
        <v>52781</v>
      </c>
      <c r="AG628" s="59">
        <v>371640</v>
      </c>
      <c r="AH628" s="59">
        <v>19669438</v>
      </c>
      <c r="AI628" s="59">
        <v>288511</v>
      </c>
      <c r="AJ628" s="59">
        <v>406761</v>
      </c>
      <c r="AK628" s="59">
        <v>14159682</v>
      </c>
      <c r="AL628" s="59">
        <v>11808725</v>
      </c>
      <c r="AM628" s="126">
        <v>35415</v>
      </c>
      <c r="AN628" s="126">
        <v>230424</v>
      </c>
      <c r="AO628" s="126">
        <v>406840</v>
      </c>
      <c r="AP628"/>
      <c r="AQ628" s="59">
        <v>8614</v>
      </c>
      <c r="AR628" s="59">
        <v>4174008</v>
      </c>
      <c r="AS628" s="59">
        <v>0</v>
      </c>
      <c r="AT628" s="59">
        <v>0</v>
      </c>
      <c r="AU628" s="59">
        <v>2918</v>
      </c>
      <c r="AV628" s="27">
        <v>36411</v>
      </c>
      <c r="AW628" s="79">
        <f t="shared" si="307"/>
        <v>1.1802863300534527E-3</v>
      </c>
      <c r="AX628" s="59">
        <v>0</v>
      </c>
      <c r="AY628" s="59">
        <v>0</v>
      </c>
      <c r="AZ628" s="59">
        <v>0</v>
      </c>
      <c r="BA628" s="59">
        <v>0</v>
      </c>
      <c r="BB628" s="59">
        <v>0</v>
      </c>
      <c r="BC628" s="59">
        <v>0</v>
      </c>
      <c r="BD628" s="59">
        <v>36411</v>
      </c>
      <c r="BE628" s="59">
        <v>0</v>
      </c>
      <c r="BF628" s="59">
        <v>0</v>
      </c>
      <c r="BG628" s="59">
        <v>0</v>
      </c>
      <c r="BH628" s="59">
        <v>36411</v>
      </c>
      <c r="BI628" s="59">
        <v>0</v>
      </c>
      <c r="BJ628" s="59">
        <v>0</v>
      </c>
      <c r="BK628" s="59">
        <v>0</v>
      </c>
      <c r="BL628" s="59">
        <v>0</v>
      </c>
      <c r="BM628" s="139">
        <v>0</v>
      </c>
      <c r="BN628" s="32">
        <f t="shared" si="321"/>
        <v>0</v>
      </c>
      <c r="BO628" s="281"/>
      <c r="BP628" s="4">
        <v>-48548912</v>
      </c>
      <c r="BQ628" s="4">
        <v>1118003456</v>
      </c>
      <c r="BR628" s="4">
        <v>1069454528</v>
      </c>
      <c r="BS628" s="4">
        <v>2159.3998999999999</v>
      </c>
      <c r="BT628" s="4">
        <v>4057</v>
      </c>
      <c r="BV628" s="175">
        <f t="shared" si="310"/>
        <v>-0.3006412776527958</v>
      </c>
    </row>
    <row r="629" spans="1:74" ht="17.25" customHeight="1" x14ac:dyDescent="0.25">
      <c r="A629" s="76" t="s">
        <v>180</v>
      </c>
      <c r="B629" s="255" t="s">
        <v>143</v>
      </c>
      <c r="C629" s="76">
        <v>1</v>
      </c>
      <c r="D629" s="142">
        <v>2013</v>
      </c>
      <c r="E629" s="77">
        <v>87</v>
      </c>
      <c r="F629" s="59">
        <v>21872516</v>
      </c>
      <c r="G629" s="59">
        <v>1014012</v>
      </c>
      <c r="H629" s="179">
        <f t="shared" si="322"/>
        <v>4.8613841146038089E-2</v>
      </c>
      <c r="I629" s="59">
        <f t="shared" si="308"/>
        <v>20858504</v>
      </c>
      <c r="J629" s="59"/>
      <c r="K629" s="59">
        <f t="shared" si="302"/>
        <v>20829447</v>
      </c>
      <c r="L629" s="59">
        <f t="shared" si="303"/>
        <v>5134.199408429874</v>
      </c>
      <c r="M629" s="59"/>
      <c r="N629" s="59"/>
      <c r="O629" s="59">
        <v>918438</v>
      </c>
      <c r="P629" s="13">
        <f t="shared" si="304"/>
        <v>4.403182510116737E-2</v>
      </c>
      <c r="Q629" s="59">
        <v>9168147</v>
      </c>
      <c r="R629" s="79">
        <f t="shared" si="305"/>
        <v>0.43954000727952491</v>
      </c>
      <c r="S629" s="73">
        <f t="shared" si="323"/>
        <v>1644477</v>
      </c>
      <c r="T629" s="281">
        <f t="shared" si="309"/>
        <v>405.343110672911</v>
      </c>
      <c r="U629" s="281"/>
      <c r="V629" s="131">
        <f t="shared" si="306"/>
        <v>7.8949623578580846E-2</v>
      </c>
      <c r="W629" s="4"/>
      <c r="X629" s="126">
        <v>1301180</v>
      </c>
      <c r="AA629" s="126">
        <v>42128</v>
      </c>
      <c r="AC629" s="126">
        <v>19617</v>
      </c>
      <c r="AD629" s="126">
        <v>256536</v>
      </c>
      <c r="AE629" s="126">
        <v>25016</v>
      </c>
      <c r="AF629" s="59">
        <v>26745</v>
      </c>
      <c r="AG629" s="59">
        <v>1332011</v>
      </c>
      <c r="AH629" s="59">
        <v>8698543</v>
      </c>
      <c r="AI629" s="59">
        <v>285644</v>
      </c>
      <c r="AJ629" s="59">
        <v>390329</v>
      </c>
      <c r="AK629" s="59">
        <v>3487130</v>
      </c>
      <c r="AL629" s="59">
        <v>13173973</v>
      </c>
      <c r="AM629" s="126">
        <v>25201</v>
      </c>
      <c r="AN629" s="126">
        <v>162331</v>
      </c>
      <c r="AO629" s="126">
        <v>382911</v>
      </c>
      <c r="AP629"/>
      <c r="AQ629" s="59">
        <v>11825</v>
      </c>
      <c r="AR629" s="59">
        <v>3017484</v>
      </c>
      <c r="AS629" s="59">
        <v>0</v>
      </c>
      <c r="AT629" s="59">
        <v>0</v>
      </c>
      <c r="AU629" s="59">
        <v>5831</v>
      </c>
      <c r="AV629" s="27">
        <v>29057</v>
      </c>
      <c r="AW629" s="79">
        <f t="shared" si="307"/>
        <v>1.3911150277430668E-3</v>
      </c>
      <c r="AX629" s="59">
        <v>0</v>
      </c>
      <c r="AY629" s="59">
        <v>0</v>
      </c>
      <c r="AZ629" s="59">
        <v>0</v>
      </c>
      <c r="BA629" s="59">
        <v>0</v>
      </c>
      <c r="BB629" s="59">
        <v>0</v>
      </c>
      <c r="BC629" s="59">
        <v>0</v>
      </c>
      <c r="BD629" s="59">
        <v>29057</v>
      </c>
      <c r="BE629" s="59">
        <v>0</v>
      </c>
      <c r="BF629" s="59">
        <v>0</v>
      </c>
      <c r="BG629" s="59">
        <v>0</v>
      </c>
      <c r="BH629" s="59">
        <v>29057</v>
      </c>
      <c r="BI629" s="59">
        <v>0</v>
      </c>
      <c r="BJ629" s="59">
        <v>0</v>
      </c>
      <c r="BK629" s="59">
        <v>0</v>
      </c>
      <c r="BL629" s="59">
        <v>0</v>
      </c>
      <c r="BM629" s="139">
        <v>0</v>
      </c>
      <c r="BN629" s="32">
        <f t="shared" si="321"/>
        <v>0</v>
      </c>
      <c r="BO629" s="281"/>
      <c r="BP629" s="4">
        <v>-46131248</v>
      </c>
      <c r="BQ629" s="4">
        <v>1046277696</v>
      </c>
      <c r="BR629" s="4">
        <v>1000146496</v>
      </c>
      <c r="BS629" s="4">
        <v>2185.1599099999999</v>
      </c>
      <c r="BT629" s="4">
        <v>4057</v>
      </c>
      <c r="BV629" s="175">
        <f t="shared" si="310"/>
        <v>-0.29471195155150315</v>
      </c>
    </row>
    <row r="630" spans="1:74" ht="17.25" customHeight="1" x14ac:dyDescent="0.25">
      <c r="A630" s="76" t="s">
        <v>180</v>
      </c>
      <c r="B630" s="255" t="s">
        <v>143</v>
      </c>
      <c r="C630" s="76">
        <v>1</v>
      </c>
      <c r="D630" s="142">
        <v>2014</v>
      </c>
      <c r="E630" s="77">
        <v>87</v>
      </c>
      <c r="F630" s="59">
        <v>28942504</v>
      </c>
      <c r="G630" s="59">
        <v>1034251</v>
      </c>
      <c r="H630" s="179">
        <f t="shared" si="322"/>
        <v>3.7058966034169173E-2</v>
      </c>
      <c r="I630" s="59">
        <f t="shared" si="308"/>
        <v>27908253</v>
      </c>
      <c r="J630" s="59"/>
      <c r="K630" s="59">
        <f t="shared" si="302"/>
        <v>27876955</v>
      </c>
      <c r="L630" s="59">
        <f t="shared" si="303"/>
        <v>6834.2620740377542</v>
      </c>
      <c r="M630" s="59"/>
      <c r="N630" s="59"/>
      <c r="O630" s="59">
        <v>1648723</v>
      </c>
      <c r="P630" s="13">
        <f t="shared" si="304"/>
        <v>5.9076539115508232E-2</v>
      </c>
      <c r="Q630" s="59">
        <v>10125016</v>
      </c>
      <c r="R630" s="79">
        <f t="shared" si="305"/>
        <v>0.36279648174323204</v>
      </c>
      <c r="S630" s="73">
        <f t="shared" si="323"/>
        <v>1064083</v>
      </c>
      <c r="T630" s="281">
        <f t="shared" si="309"/>
        <v>260.86859524393236</v>
      </c>
      <c r="U630" s="281"/>
      <c r="V630" s="131">
        <f t="shared" si="306"/>
        <v>3.8170704081561278E-2</v>
      </c>
      <c r="W630" s="4"/>
      <c r="X630" s="126">
        <v>1078923</v>
      </c>
      <c r="AA630" s="126">
        <v>204760</v>
      </c>
      <c r="AB630" s="126">
        <v>30752</v>
      </c>
      <c r="AC630" s="126">
        <v>41808</v>
      </c>
      <c r="AD630" s="126">
        <v>-315438</v>
      </c>
      <c r="AE630" s="126">
        <v>23278</v>
      </c>
      <c r="AF630" s="59">
        <v>51548</v>
      </c>
      <c r="AG630" s="59">
        <v>2302134</v>
      </c>
      <c r="AH630" s="59">
        <v>14591339</v>
      </c>
      <c r="AI630" s="59">
        <v>229257</v>
      </c>
      <c r="AJ630" s="59">
        <v>411278</v>
      </c>
      <c r="AK630" s="59">
        <v>7750832</v>
      </c>
      <c r="AL630" s="59">
        <v>14351164</v>
      </c>
      <c r="AM630" s="126">
        <v>20581</v>
      </c>
      <c r="AN630" s="126">
        <v>135608</v>
      </c>
      <c r="AO630" s="126">
        <v>366687</v>
      </c>
      <c r="AP630"/>
      <c r="AQ630" s="59">
        <v>16265</v>
      </c>
      <c r="AR630" s="59">
        <v>3784072</v>
      </c>
      <c r="AS630" s="59">
        <v>0</v>
      </c>
      <c r="AT630" s="59">
        <v>0</v>
      </c>
      <c r="AU630" s="59">
        <v>2168</v>
      </c>
      <c r="AV630" s="27">
        <v>31298</v>
      </c>
      <c r="AW630" s="79">
        <f t="shared" si="307"/>
        <v>1.1202041149480175E-3</v>
      </c>
      <c r="AX630" s="59">
        <v>0</v>
      </c>
      <c r="AY630" s="59">
        <v>0</v>
      </c>
      <c r="AZ630" s="59">
        <v>0</v>
      </c>
      <c r="BA630" s="59">
        <v>0</v>
      </c>
      <c r="BB630" s="59">
        <v>0</v>
      </c>
      <c r="BC630" s="59">
        <v>0</v>
      </c>
      <c r="BD630" s="59">
        <v>31298</v>
      </c>
      <c r="BE630" s="59">
        <v>0</v>
      </c>
      <c r="BF630" s="59">
        <v>0</v>
      </c>
      <c r="BG630" s="59">
        <v>0</v>
      </c>
      <c r="BH630" s="59">
        <v>31298</v>
      </c>
      <c r="BI630" s="59">
        <v>0</v>
      </c>
      <c r="BJ630" s="59">
        <v>0</v>
      </c>
      <c r="BK630" s="59">
        <v>0</v>
      </c>
      <c r="BL630" s="59">
        <v>0</v>
      </c>
      <c r="BM630" s="139">
        <v>0</v>
      </c>
      <c r="BN630" s="32">
        <f t="shared" si="321"/>
        <v>0</v>
      </c>
      <c r="BO630" s="281"/>
      <c r="BP630" s="4">
        <v>-29104410</v>
      </c>
      <c r="BQ630" s="4">
        <v>1032926464</v>
      </c>
      <c r="BR630" s="4">
        <v>1003822080</v>
      </c>
      <c r="BS630" s="4">
        <v>3717.8100599999998</v>
      </c>
      <c r="BT630" s="4">
        <v>4079</v>
      </c>
      <c r="BV630" s="175">
        <f t="shared" si="310"/>
        <v>-2.6285018413818591E-2</v>
      </c>
    </row>
    <row r="631" spans="1:74" ht="17.25" customHeight="1" x14ac:dyDescent="0.25">
      <c r="A631" s="76" t="s">
        <v>180</v>
      </c>
      <c r="B631" s="255" t="s">
        <v>143</v>
      </c>
      <c r="C631" s="76">
        <v>1</v>
      </c>
      <c r="D631" s="142">
        <v>2015</v>
      </c>
      <c r="E631" s="77">
        <v>87</v>
      </c>
      <c r="F631" s="59">
        <v>30457176</v>
      </c>
      <c r="G631" s="59">
        <v>351638</v>
      </c>
      <c r="H631" s="179">
        <f t="shared" si="322"/>
        <v>1.1680176584122164E-2</v>
      </c>
      <c r="I631" s="59">
        <f t="shared" si="308"/>
        <v>30105538</v>
      </c>
      <c r="J631" s="59"/>
      <c r="K631" s="59">
        <f t="shared" si="302"/>
        <v>30096785</v>
      </c>
      <c r="L631" s="59">
        <f t="shared" si="303"/>
        <v>7378.4714390782055</v>
      </c>
      <c r="M631" s="59"/>
      <c r="N631" s="59"/>
      <c r="O631" s="59">
        <v>679255</v>
      </c>
      <c r="P631" s="13">
        <f t="shared" si="304"/>
        <v>2.2562460102855494E-2</v>
      </c>
      <c r="Q631" s="59">
        <v>10753322</v>
      </c>
      <c r="R631" s="79">
        <f t="shared" si="305"/>
        <v>0.35718750483714989</v>
      </c>
      <c r="S631" s="59">
        <f t="shared" si="313"/>
        <v>1594647</v>
      </c>
      <c r="T631" s="281">
        <f t="shared" si="309"/>
        <v>390.94067173326795</v>
      </c>
      <c r="U631" s="281"/>
      <c r="V631" s="131">
        <f t="shared" si="306"/>
        <v>5.2983964898576374E-2</v>
      </c>
      <c r="W631" s="13"/>
      <c r="X631" s="59">
        <v>1131962</v>
      </c>
      <c r="Y631" s="59">
        <v>104958</v>
      </c>
      <c r="Z631" s="59">
        <v>0</v>
      </c>
      <c r="AA631" s="59">
        <v>134235</v>
      </c>
      <c r="AB631" s="59">
        <v>271079</v>
      </c>
      <c r="AC631" s="59">
        <v>120</v>
      </c>
      <c r="AD631" s="59">
        <v>-61077</v>
      </c>
      <c r="AE631" s="59">
        <v>13370</v>
      </c>
      <c r="AF631" s="59">
        <v>105408</v>
      </c>
      <c r="AG631" s="59">
        <v>2170793</v>
      </c>
      <c r="AH631" s="59">
        <v>16518267</v>
      </c>
      <c r="AI631" s="59">
        <v>342025</v>
      </c>
      <c r="AJ631" s="59">
        <v>404533</v>
      </c>
      <c r="AK631" s="59">
        <v>9783033</v>
      </c>
      <c r="AL631" s="59">
        <v>13938908</v>
      </c>
      <c r="AM631" s="59">
        <v>26710</v>
      </c>
      <c r="AN631" s="59">
        <v>175463</v>
      </c>
      <c r="AO631" s="59">
        <v>336889</v>
      </c>
      <c r="AP631" s="59">
        <v>0</v>
      </c>
      <c r="AQ631" s="59">
        <v>50105</v>
      </c>
      <c r="AR631" s="59">
        <v>3678813</v>
      </c>
      <c r="AS631" s="59">
        <v>0</v>
      </c>
      <c r="AT631" s="59">
        <v>0</v>
      </c>
      <c r="AU631" s="59">
        <v>4541</v>
      </c>
      <c r="AV631" s="27">
        <v>8753</v>
      </c>
      <c r="AW631" s="79">
        <f t="shared" si="307"/>
        <v>2.9065934177231669E-4</v>
      </c>
      <c r="AX631" s="59">
        <v>0</v>
      </c>
      <c r="AY631" s="59">
        <v>0</v>
      </c>
      <c r="AZ631" s="59">
        <v>0</v>
      </c>
      <c r="BA631" s="59">
        <v>0</v>
      </c>
      <c r="BB631" s="59">
        <v>0</v>
      </c>
      <c r="BC631" s="59">
        <v>0</v>
      </c>
      <c r="BD631" s="59">
        <v>8753</v>
      </c>
      <c r="BE631" s="59">
        <v>0</v>
      </c>
      <c r="BF631" s="59">
        <v>0</v>
      </c>
      <c r="BH631" s="59">
        <v>8753</v>
      </c>
      <c r="BI631" s="59">
        <v>0</v>
      </c>
      <c r="BJ631" s="59">
        <v>0</v>
      </c>
      <c r="BK631" s="59">
        <v>0</v>
      </c>
      <c r="BL631" s="59">
        <v>0</v>
      </c>
      <c r="BM631" s="139">
        <v>0</v>
      </c>
      <c r="BN631" s="32">
        <f t="shared" si="321"/>
        <v>0</v>
      </c>
      <c r="BO631" s="281"/>
      <c r="BP631" s="4">
        <v>-10895683</v>
      </c>
      <c r="BQ631" s="4">
        <v>967659392</v>
      </c>
      <c r="BR631" s="4">
        <v>956763712</v>
      </c>
      <c r="BS631" s="4">
        <v>2264.25</v>
      </c>
      <c r="BT631" s="4">
        <v>4079</v>
      </c>
      <c r="BV631" s="175">
        <f t="shared" si="310"/>
        <v>-0.27423062997165071</v>
      </c>
    </row>
    <row r="632" spans="1:74" ht="17.25" customHeight="1" x14ac:dyDescent="0.25">
      <c r="A632" s="76" t="s">
        <v>180</v>
      </c>
      <c r="B632" s="255" t="s">
        <v>143</v>
      </c>
      <c r="C632" s="76">
        <v>1</v>
      </c>
      <c r="D632" s="142">
        <v>2016</v>
      </c>
      <c r="E632" s="77">
        <v>87</v>
      </c>
      <c r="F632" s="59">
        <v>19202662</v>
      </c>
      <c r="G632" s="59">
        <v>-34724</v>
      </c>
      <c r="H632" s="179">
        <f t="shared" si="322"/>
        <v>-1.8050269407704352E-3</v>
      </c>
      <c r="I632" s="59">
        <f t="shared" si="308"/>
        <v>19237386</v>
      </c>
      <c r="J632" s="59"/>
      <c r="K632" s="59">
        <f t="shared" si="302"/>
        <v>19229706</v>
      </c>
      <c r="L632" s="59">
        <f t="shared" si="303"/>
        <v>4714.3187055650897</v>
      </c>
      <c r="M632" s="59"/>
      <c r="N632" s="59"/>
      <c r="O632" s="107">
        <v>-10281661</v>
      </c>
      <c r="P632" s="13">
        <f t="shared" si="304"/>
        <v>-0.53446247842612293</v>
      </c>
      <c r="Q632" s="59">
        <v>10834359</v>
      </c>
      <c r="R632" s="79">
        <f t="shared" si="305"/>
        <v>0.56319288909626286</v>
      </c>
      <c r="S632" s="59">
        <f t="shared" si="313"/>
        <v>1612194</v>
      </c>
      <c r="T632" s="281">
        <f t="shared" si="309"/>
        <v>395.24246138759497</v>
      </c>
      <c r="U632" s="281"/>
      <c r="V632" s="131">
        <f t="shared" si="306"/>
        <v>8.3838723275332441E-2</v>
      </c>
      <c r="W632" s="13"/>
      <c r="X632" s="59">
        <v>1217794</v>
      </c>
      <c r="Y632" s="59">
        <v>268841</v>
      </c>
      <c r="Z632" s="59">
        <v>0</v>
      </c>
      <c r="AA632" s="59">
        <v>84820</v>
      </c>
      <c r="AB632" s="59">
        <v>110309</v>
      </c>
      <c r="AC632" s="59">
        <v>-36983</v>
      </c>
      <c r="AD632" s="59">
        <v>-40928</v>
      </c>
      <c r="AE632" s="59">
        <v>8341</v>
      </c>
      <c r="AF632" s="59">
        <v>78376</v>
      </c>
      <c r="AG632" s="59">
        <v>2661667</v>
      </c>
      <c r="AH632" s="59">
        <v>15543694</v>
      </c>
      <c r="AI632" s="59">
        <v>103681</v>
      </c>
      <c r="AJ632" s="59">
        <v>1213610</v>
      </c>
      <c r="AK632" s="59">
        <v>9358301</v>
      </c>
      <c r="AL632" s="59">
        <v>3658968</v>
      </c>
      <c r="AM632" s="59">
        <v>22072</v>
      </c>
      <c r="AN632" s="59">
        <v>143573</v>
      </c>
      <c r="AO632" s="59">
        <v>281893</v>
      </c>
      <c r="AP632" s="59">
        <v>0</v>
      </c>
      <c r="AQ632" s="59">
        <v>236814</v>
      </c>
      <c r="AR632" s="59">
        <v>2972397</v>
      </c>
      <c r="AS632" s="59">
        <v>0</v>
      </c>
      <c r="AT632" s="59">
        <v>0</v>
      </c>
      <c r="AU632" s="59">
        <v>110</v>
      </c>
      <c r="AV632" s="27">
        <v>7680</v>
      </c>
      <c r="AW632" s="79">
        <f t="shared" si="307"/>
        <v>3.9906332355524267E-4</v>
      </c>
      <c r="AX632" s="59">
        <v>0</v>
      </c>
      <c r="AY632" s="59">
        <v>0</v>
      </c>
      <c r="AZ632" s="59">
        <v>0</v>
      </c>
      <c r="BA632" s="59">
        <v>0</v>
      </c>
      <c r="BB632" s="59">
        <v>0</v>
      </c>
      <c r="BC632" s="59">
        <v>0</v>
      </c>
      <c r="BD632" s="59">
        <v>7680</v>
      </c>
      <c r="BE632" s="59">
        <v>0</v>
      </c>
      <c r="BF632" s="59">
        <v>0</v>
      </c>
      <c r="BH632" s="59">
        <v>7680</v>
      </c>
      <c r="BI632" s="59">
        <v>0</v>
      </c>
      <c r="BJ632" s="59">
        <v>0</v>
      </c>
      <c r="BK632" s="59">
        <v>0</v>
      </c>
      <c r="BL632" s="59">
        <v>0</v>
      </c>
      <c r="BM632" s="139">
        <v>0</v>
      </c>
      <c r="BN632" s="32">
        <f t="shared" si="321"/>
        <v>0</v>
      </c>
      <c r="BO632" s="281"/>
      <c r="BP632" s="4">
        <v>2671763</v>
      </c>
      <c r="BQ632" s="4">
        <v>912866880</v>
      </c>
      <c r="BR632" s="4">
        <v>915538624</v>
      </c>
      <c r="BS632" s="4">
        <v>2654.48999</v>
      </c>
      <c r="BT632" s="4">
        <v>4079</v>
      </c>
      <c r="BV632" s="175">
        <f t="shared" si="310"/>
        <v>-0.19472614806836264</v>
      </c>
    </row>
    <row r="633" spans="1:74" ht="17.25" customHeight="1" x14ac:dyDescent="0.25">
      <c r="A633" s="76" t="s">
        <v>180</v>
      </c>
      <c r="B633" s="255" t="s">
        <v>143</v>
      </c>
      <c r="C633" s="76">
        <v>1</v>
      </c>
      <c r="D633" s="142">
        <v>2017</v>
      </c>
      <c r="E633" s="77">
        <v>87</v>
      </c>
      <c r="F633" s="59">
        <v>28921906</v>
      </c>
      <c r="G633" s="59">
        <v>519592</v>
      </c>
      <c r="H633" s="179">
        <f t="shared" si="322"/>
        <v>1.8294002383045269E-2</v>
      </c>
      <c r="I633" s="59">
        <f t="shared" si="308"/>
        <v>28402314</v>
      </c>
      <c r="J633" s="59"/>
      <c r="K633" s="59">
        <f t="shared" si="302"/>
        <v>28393739</v>
      </c>
      <c r="L633" s="59">
        <f t="shared" si="303"/>
        <v>6960.9558715371413</v>
      </c>
      <c r="M633" s="59"/>
      <c r="N633" s="59"/>
      <c r="O633" s="107">
        <v>-5832156</v>
      </c>
      <c r="P633" s="13">
        <f t="shared" si="304"/>
        <v>-0.20534087469070303</v>
      </c>
      <c r="Q633" s="59">
        <v>10858860</v>
      </c>
      <c r="R633" s="79">
        <f t="shared" si="305"/>
        <v>0.38232307409882166</v>
      </c>
      <c r="S633" s="59">
        <f t="shared" si="313"/>
        <v>2244937</v>
      </c>
      <c r="T633" s="281">
        <f t="shared" si="309"/>
        <v>550.36455013483692</v>
      </c>
      <c r="U633" s="281"/>
      <c r="V633" s="131">
        <f t="shared" si="306"/>
        <v>7.9064507848015372E-2</v>
      </c>
      <c r="W633" s="13"/>
      <c r="X633" s="59">
        <v>1371057</v>
      </c>
      <c r="Y633" s="59">
        <v>221004</v>
      </c>
      <c r="Z633" s="59">
        <v>0</v>
      </c>
      <c r="AA633" s="59">
        <v>79638</v>
      </c>
      <c r="AB633" s="59">
        <v>272507</v>
      </c>
      <c r="AC633" s="59">
        <v>33153</v>
      </c>
      <c r="AD633" s="59">
        <v>258843</v>
      </c>
      <c r="AE633" s="59">
        <v>8735</v>
      </c>
      <c r="AF633" s="59">
        <v>85384</v>
      </c>
      <c r="AG633" s="59">
        <v>1958476</v>
      </c>
      <c r="AH633" s="59">
        <v>18630396</v>
      </c>
      <c r="AI633" s="59">
        <v>201128</v>
      </c>
      <c r="AJ633" s="59">
        <v>1925672</v>
      </c>
      <c r="AK633" s="59">
        <v>12543660</v>
      </c>
      <c r="AL633" s="59">
        <v>10291509</v>
      </c>
      <c r="AM633" s="59">
        <v>16666</v>
      </c>
      <c r="AN633" s="59">
        <v>107218</v>
      </c>
      <c r="AO633" s="59">
        <v>313585</v>
      </c>
      <c r="AP633" s="59">
        <v>0</v>
      </c>
      <c r="AQ633" s="59">
        <v>489220</v>
      </c>
      <c r="AR633" s="59">
        <v>3356630</v>
      </c>
      <c r="AS633" s="59">
        <v>0</v>
      </c>
      <c r="AT633" s="59">
        <v>0</v>
      </c>
      <c r="AU633" s="59">
        <v>133034</v>
      </c>
      <c r="AV633" s="27">
        <v>8575</v>
      </c>
      <c r="AW633" s="79">
        <f t="shared" si="307"/>
        <v>3.0182089691033605E-4</v>
      </c>
      <c r="AX633" s="59">
        <v>0</v>
      </c>
      <c r="AY633" s="59">
        <v>0</v>
      </c>
      <c r="AZ633" s="59">
        <v>0</v>
      </c>
      <c r="BA633" s="59">
        <v>0</v>
      </c>
      <c r="BB633" s="59">
        <v>0</v>
      </c>
      <c r="BC633" s="59">
        <v>0</v>
      </c>
      <c r="BD633" s="59">
        <v>8575</v>
      </c>
      <c r="BE633" s="59">
        <v>0</v>
      </c>
      <c r="BF633" s="59">
        <v>0</v>
      </c>
      <c r="BG633" s="59">
        <v>0</v>
      </c>
      <c r="BH633" s="59">
        <v>8575</v>
      </c>
      <c r="BI633" s="59">
        <v>0</v>
      </c>
      <c r="BJ633" s="59">
        <v>0</v>
      </c>
      <c r="BK633" s="59">
        <v>0</v>
      </c>
      <c r="BL633" s="59">
        <v>0</v>
      </c>
      <c r="BM633" s="139">
        <v>0</v>
      </c>
      <c r="BN633" s="32">
        <f t="shared" si="321"/>
        <v>0</v>
      </c>
      <c r="BO633" s="281"/>
      <c r="BP633" s="4">
        <v>-12071494</v>
      </c>
      <c r="BQ633" s="4">
        <v>836398656</v>
      </c>
      <c r="BR633" s="4">
        <v>824327168</v>
      </c>
      <c r="BS633" s="4">
        <v>2563.12012</v>
      </c>
      <c r="BT633" s="4">
        <v>4079</v>
      </c>
      <c r="BV633" s="175">
        <f t="shared" si="310"/>
        <v>-0.2122397624898599</v>
      </c>
    </row>
    <row r="634" spans="1:74" ht="17.25" customHeight="1" x14ac:dyDescent="0.25">
      <c r="A634" s="76" t="s">
        <v>180</v>
      </c>
      <c r="B634" s="255" t="s">
        <v>143</v>
      </c>
      <c r="C634" s="76">
        <v>1</v>
      </c>
      <c r="D634" s="142">
        <v>2018</v>
      </c>
      <c r="E634" s="77">
        <v>87</v>
      </c>
      <c r="F634" s="59">
        <v>27923512</v>
      </c>
      <c r="G634" s="59">
        <v>235050</v>
      </c>
      <c r="H634" s="179">
        <f t="shared" si="322"/>
        <v>8.4890955662326063E-3</v>
      </c>
      <c r="I634" s="59">
        <f t="shared" si="308"/>
        <v>27688462</v>
      </c>
      <c r="J634" s="59"/>
      <c r="K634" s="59">
        <f t="shared" si="302"/>
        <v>27679142</v>
      </c>
      <c r="L634" s="59">
        <f t="shared" si="303"/>
        <v>6785.766609463104</v>
      </c>
      <c r="M634" s="59"/>
      <c r="N634" s="59"/>
      <c r="O634" s="107">
        <v>-5174911</v>
      </c>
      <c r="P634" s="13">
        <f t="shared" si="304"/>
        <v>-0.18689774101573428</v>
      </c>
      <c r="Q634" s="59">
        <v>10466721</v>
      </c>
      <c r="R634" s="79">
        <f t="shared" si="305"/>
        <v>0.37801742111930953</v>
      </c>
      <c r="S634" s="59">
        <f t="shared" si="313"/>
        <v>1996758</v>
      </c>
      <c r="T634" s="281">
        <f t="shared" si="309"/>
        <v>489.5214513361118</v>
      </c>
      <c r="U634" s="281"/>
      <c r="V634" s="131">
        <f t="shared" si="306"/>
        <v>7.2139447097023454E-2</v>
      </c>
      <c r="W634" s="13"/>
      <c r="X634" s="59">
        <v>1359422</v>
      </c>
      <c r="Y634" s="59">
        <v>188796</v>
      </c>
      <c r="Z634" s="59">
        <v>0</v>
      </c>
      <c r="AA634" s="59">
        <v>93130</v>
      </c>
      <c r="AB634" s="59">
        <v>351461</v>
      </c>
      <c r="AC634" s="59">
        <v>-1338</v>
      </c>
      <c r="AD634" s="59">
        <v>-3442</v>
      </c>
      <c r="AE634" s="59">
        <v>8729</v>
      </c>
      <c r="AF634" s="59">
        <v>100346</v>
      </c>
      <c r="AG634" s="59">
        <v>2596867</v>
      </c>
      <c r="AH634" s="59">
        <v>18532368</v>
      </c>
      <c r="AI634" s="59">
        <v>207311</v>
      </c>
      <c r="AJ634" s="59">
        <v>1398636</v>
      </c>
      <c r="AK634" s="59">
        <v>9223705</v>
      </c>
      <c r="AL634" s="59">
        <v>9391145</v>
      </c>
      <c r="AM634" s="59">
        <v>16701</v>
      </c>
      <c r="AN634" s="59">
        <v>107855</v>
      </c>
      <c r="AO634" s="59">
        <v>302548</v>
      </c>
      <c r="AP634" s="59">
        <v>0</v>
      </c>
      <c r="AQ634" s="59">
        <v>368545</v>
      </c>
      <c r="AR634" s="59">
        <v>6075886</v>
      </c>
      <c r="AS634" s="59">
        <v>0</v>
      </c>
      <c r="AT634" s="59">
        <v>0</v>
      </c>
      <c r="AU634" s="59">
        <v>1494</v>
      </c>
      <c r="AV634" s="27">
        <v>9320</v>
      </c>
      <c r="AW634" s="79">
        <f t="shared" si="307"/>
        <v>3.3648903728103572E-4</v>
      </c>
      <c r="AX634" s="59">
        <v>0</v>
      </c>
      <c r="AY634" s="59">
        <v>0</v>
      </c>
      <c r="AZ634" s="59">
        <v>0</v>
      </c>
      <c r="BA634" s="59">
        <v>0</v>
      </c>
      <c r="BB634" s="59">
        <v>0</v>
      </c>
      <c r="BC634" s="59">
        <v>0</v>
      </c>
      <c r="BD634" s="59">
        <v>9320</v>
      </c>
      <c r="BE634" s="59">
        <v>0</v>
      </c>
      <c r="BF634" s="59">
        <v>0</v>
      </c>
      <c r="BG634" s="59">
        <v>0</v>
      </c>
      <c r="BH634" s="59">
        <v>9320</v>
      </c>
      <c r="BI634" s="59">
        <v>0</v>
      </c>
      <c r="BJ634" s="59">
        <v>0</v>
      </c>
      <c r="BK634" s="59">
        <v>0</v>
      </c>
      <c r="BL634" s="59">
        <v>0</v>
      </c>
      <c r="BM634" s="139">
        <v>0</v>
      </c>
      <c r="BN634" s="32">
        <f t="shared" si="321"/>
        <v>0</v>
      </c>
      <c r="BO634" s="281"/>
      <c r="BP634" s="4">
        <v>-14761982</v>
      </c>
      <c r="BQ634" s="4">
        <v>925040000</v>
      </c>
      <c r="BR634" s="4">
        <v>910278016</v>
      </c>
      <c r="BS634" s="4">
        <v>2563.12012</v>
      </c>
      <c r="BT634" s="4">
        <v>4079</v>
      </c>
      <c r="BV634" s="175">
        <f t="shared" si="310"/>
        <v>-0.2122397624898599</v>
      </c>
    </row>
    <row r="635" spans="1:74" s="8" customFormat="1" ht="17.25" customHeight="1" thickBot="1" x14ac:dyDescent="0.3">
      <c r="A635" s="84" t="s">
        <v>180</v>
      </c>
      <c r="B635" s="256" t="s">
        <v>143</v>
      </c>
      <c r="C635" s="84">
        <v>1</v>
      </c>
      <c r="D635" s="143">
        <v>2019</v>
      </c>
      <c r="E635" s="85">
        <v>87</v>
      </c>
      <c r="F635" s="86">
        <v>31841854</v>
      </c>
      <c r="G635" s="86">
        <v>269269</v>
      </c>
      <c r="H635" s="208">
        <f t="shared" si="322"/>
        <v>8.5285699602994178E-3</v>
      </c>
      <c r="I635" s="86">
        <f t="shared" si="308"/>
        <v>31572585</v>
      </c>
      <c r="J635" s="282">
        <f t="shared" ref="J635" si="324">LN(I635/I611)/(2019-1995)</f>
        <v>1.3044594082865296E-2</v>
      </c>
      <c r="K635" s="86">
        <f t="shared" si="302"/>
        <v>31562968</v>
      </c>
      <c r="L635" s="86">
        <f t="shared" si="303"/>
        <v>7737.9181171855844</v>
      </c>
      <c r="M635" s="282">
        <f t="shared" ref="M635" si="325">LN(L635/L611)/(2019-1995)</f>
        <v>2.2102315077900552E-3</v>
      </c>
      <c r="N635" s="283">
        <f t="shared" ref="N635" si="326">AVERAGE(L633:L635)</f>
        <v>7161.5468660619435</v>
      </c>
      <c r="O635" s="108">
        <v>-5742909</v>
      </c>
      <c r="P635" s="14">
        <f t="shared" si="304"/>
        <v>-0.18189543238223921</v>
      </c>
      <c r="Q635" s="86">
        <v>10387614</v>
      </c>
      <c r="R635" s="87">
        <f t="shared" si="305"/>
        <v>0.3290073967652633</v>
      </c>
      <c r="S635" s="86">
        <f t="shared" si="313"/>
        <v>2200481</v>
      </c>
      <c r="T635" s="286">
        <f t="shared" si="309"/>
        <v>539.46580044128461</v>
      </c>
      <c r="U635" s="286">
        <f t="shared" ref="U635" si="327">AVERAGE(T633:T635)</f>
        <v>526.45060063741118</v>
      </c>
      <c r="V635" s="131">
        <f t="shared" si="306"/>
        <v>6.9717176154029614E-2</v>
      </c>
      <c r="W635" s="14"/>
      <c r="X635" s="86">
        <v>1560334</v>
      </c>
      <c r="Y635" s="86">
        <v>198741</v>
      </c>
      <c r="Z635" s="86">
        <v>0</v>
      </c>
      <c r="AA635" s="86">
        <v>65364</v>
      </c>
      <c r="AB635" s="86">
        <v>418910</v>
      </c>
      <c r="AC635" s="86">
        <v>29</v>
      </c>
      <c r="AD635" s="86">
        <v>-51227</v>
      </c>
      <c r="AE635" s="86">
        <v>8330</v>
      </c>
      <c r="AF635" s="86">
        <v>214074</v>
      </c>
      <c r="AG635" s="86">
        <v>2941280</v>
      </c>
      <c r="AH635" s="86">
        <v>22665432</v>
      </c>
      <c r="AI635" s="86">
        <v>256160</v>
      </c>
      <c r="AJ635" s="86">
        <v>1209780</v>
      </c>
      <c r="AK635" s="86">
        <v>16516399</v>
      </c>
      <c r="AL635" s="86">
        <v>9176421</v>
      </c>
      <c r="AM635" s="86">
        <v>60482</v>
      </c>
      <c r="AN635" s="86">
        <v>107271</v>
      </c>
      <c r="AO635" s="86">
        <v>257236</v>
      </c>
      <c r="AP635" s="86">
        <v>0</v>
      </c>
      <c r="AQ635" s="86">
        <v>638112</v>
      </c>
      <c r="AR635" s="86">
        <v>2525309</v>
      </c>
      <c r="AS635" s="86">
        <v>0</v>
      </c>
      <c r="AT635" s="86">
        <v>0</v>
      </c>
      <c r="AU635" s="86">
        <v>1296</v>
      </c>
      <c r="AV635" s="28">
        <v>9617</v>
      </c>
      <c r="AW635" s="87">
        <f t="shared" si="307"/>
        <v>3.0450694983206046E-4</v>
      </c>
      <c r="AX635" s="86">
        <v>0</v>
      </c>
      <c r="AY635" s="86">
        <v>0</v>
      </c>
      <c r="AZ635" s="86">
        <v>0</v>
      </c>
      <c r="BA635" s="86">
        <v>0</v>
      </c>
      <c r="BB635" s="86">
        <v>0</v>
      </c>
      <c r="BC635" s="86">
        <v>0</v>
      </c>
      <c r="BD635" s="86">
        <v>9617</v>
      </c>
      <c r="BE635" s="86">
        <v>0</v>
      </c>
      <c r="BF635" s="86">
        <v>0</v>
      </c>
      <c r="BG635" s="86">
        <v>0</v>
      </c>
      <c r="BH635" s="86">
        <v>9617</v>
      </c>
      <c r="BI635" s="86">
        <v>0</v>
      </c>
      <c r="BJ635" s="86">
        <v>0</v>
      </c>
      <c r="BK635" s="86">
        <v>0</v>
      </c>
      <c r="BL635" s="86">
        <v>0</v>
      </c>
      <c r="BM635" s="140">
        <v>0</v>
      </c>
      <c r="BN635" s="32">
        <f t="shared" si="321"/>
        <v>0</v>
      </c>
      <c r="BO635" s="286">
        <f t="shared" ref="BO635" si="328">AVERAGE(BN633:BN635)</f>
        <v>0</v>
      </c>
      <c r="BP635" s="7">
        <v>22067108</v>
      </c>
      <c r="BQ635" s="7">
        <v>855938688</v>
      </c>
      <c r="BR635" s="7">
        <v>878005760</v>
      </c>
      <c r="BS635" s="7">
        <v>2597.9599600000001</v>
      </c>
      <c r="BT635" s="7">
        <v>4079</v>
      </c>
      <c r="BU635" s="275">
        <f t="shared" ref="BU635" si="329">AVERAGE(BT633:BT635)</f>
        <v>4079</v>
      </c>
      <c r="BV635" s="175">
        <f t="shared" si="310"/>
        <v>-0.20548916597092573</v>
      </c>
    </row>
    <row r="636" spans="1:74" ht="16.5" thickTop="1" x14ac:dyDescent="0.25">
      <c r="A636" s="68" t="s">
        <v>181</v>
      </c>
      <c r="B636" s="254"/>
      <c r="C636" s="68">
        <v>0</v>
      </c>
      <c r="D636" s="166">
        <v>1995</v>
      </c>
      <c r="E636" s="69">
        <v>89</v>
      </c>
      <c r="F636" s="70">
        <v>6490601</v>
      </c>
      <c r="G636" s="70">
        <v>327395</v>
      </c>
      <c r="H636" s="179">
        <f t="shared" si="322"/>
        <v>5.3120891951364275E-2</v>
      </c>
      <c r="I636" s="70">
        <f t="shared" si="308"/>
        <v>6163206</v>
      </c>
      <c r="J636" s="70"/>
      <c r="K636" s="70">
        <f t="shared" si="302"/>
        <v>6163206</v>
      </c>
      <c r="L636" s="70">
        <f t="shared" si="303"/>
        <v>3418.3061564059899</v>
      </c>
      <c r="M636" s="70"/>
      <c r="N636" s="70"/>
      <c r="O636" s="70">
        <v>270296</v>
      </c>
      <c r="P636" s="40">
        <f t="shared" si="304"/>
        <v>4.3856395518825753E-2</v>
      </c>
      <c r="Q636" s="70">
        <v>2504705</v>
      </c>
      <c r="R636" s="72">
        <f t="shared" si="305"/>
        <v>0.40639644366909039</v>
      </c>
      <c r="S636" s="169">
        <f t="shared" ref="S636:S646" si="330">F636-G636-O636-Q636-AF636-AG636-AI636-AJ636-AK636-SUM(AM636:AU636)</f>
        <v>540916</v>
      </c>
      <c r="T636" s="281">
        <f t="shared" si="309"/>
        <v>300.00887409872433</v>
      </c>
      <c r="U636" s="281"/>
      <c r="V636" s="131">
        <f t="shared" si="306"/>
        <v>8.776536107993145E-2</v>
      </c>
      <c r="W636" s="125"/>
      <c r="X636" s="70">
        <v>0</v>
      </c>
      <c r="Y636" s="70">
        <v>0</v>
      </c>
      <c r="Z636" s="70">
        <v>0</v>
      </c>
      <c r="AA636" s="70">
        <v>0</v>
      </c>
      <c r="AB636" s="70">
        <v>0</v>
      </c>
      <c r="AC636" s="70">
        <v>0</v>
      </c>
      <c r="AD636" s="70">
        <v>0</v>
      </c>
      <c r="AE636" s="70">
        <v>0</v>
      </c>
      <c r="AF636" s="70">
        <v>911191</v>
      </c>
      <c r="AG636" s="70">
        <v>51139</v>
      </c>
      <c r="AH636" s="70">
        <v>1643393</v>
      </c>
      <c r="AI636" s="70">
        <v>0</v>
      </c>
      <c r="AJ636" s="70">
        <v>177045</v>
      </c>
      <c r="AK636" s="70">
        <v>921599</v>
      </c>
      <c r="AL636" s="70">
        <v>4847208</v>
      </c>
      <c r="AM636" s="70">
        <v>0</v>
      </c>
      <c r="AN636" s="70">
        <v>0</v>
      </c>
      <c r="AO636" s="70">
        <v>0</v>
      </c>
      <c r="AP636" s="70">
        <v>0</v>
      </c>
      <c r="AQ636" s="70">
        <v>105854</v>
      </c>
      <c r="AR636" s="70">
        <v>597449</v>
      </c>
      <c r="AS636" s="70">
        <v>5990</v>
      </c>
      <c r="AT636" s="70">
        <v>9806</v>
      </c>
      <c r="AU636" s="70">
        <v>67216</v>
      </c>
      <c r="AV636" s="74">
        <v>0</v>
      </c>
      <c r="AW636" s="72">
        <f t="shared" si="307"/>
        <v>0</v>
      </c>
      <c r="AX636" s="70">
        <v>0</v>
      </c>
      <c r="AY636" s="70">
        <v>0</v>
      </c>
      <c r="AZ636" s="70">
        <v>0</v>
      </c>
      <c r="BA636" s="70">
        <v>0</v>
      </c>
      <c r="BB636" s="70">
        <v>0</v>
      </c>
      <c r="BC636" s="70">
        <v>0</v>
      </c>
      <c r="BD636" s="70">
        <v>0</v>
      </c>
      <c r="BE636" s="70">
        <v>0</v>
      </c>
      <c r="BF636" s="70">
        <v>0</v>
      </c>
      <c r="BG636" s="70">
        <v>0</v>
      </c>
      <c r="BH636" s="70">
        <v>0</v>
      </c>
      <c r="BI636" s="70">
        <v>0</v>
      </c>
      <c r="BJ636" s="70">
        <v>0</v>
      </c>
      <c r="BK636" s="70">
        <v>0</v>
      </c>
      <c r="BL636" s="70">
        <v>0</v>
      </c>
      <c r="BM636" s="4">
        <v>1756652</v>
      </c>
      <c r="BN636" s="32">
        <f t="shared" si="321"/>
        <v>974.29395452024403</v>
      </c>
      <c r="BO636" s="281"/>
      <c r="BP636" s="4">
        <v>3445356</v>
      </c>
      <c r="BQ636" s="4">
        <v>38783344</v>
      </c>
      <c r="BR636" s="4">
        <v>43985352</v>
      </c>
      <c r="BS636" s="4">
        <v>1716.09998</v>
      </c>
      <c r="BT636" s="4">
        <v>1803</v>
      </c>
      <c r="BV636" s="175">
        <f t="shared" si="310"/>
        <v>-0.82102524577933789</v>
      </c>
    </row>
    <row r="637" spans="1:74" x14ac:dyDescent="0.25">
      <c r="A637" s="76" t="s">
        <v>181</v>
      </c>
      <c r="B637" s="255"/>
      <c r="C637" s="68">
        <v>0</v>
      </c>
      <c r="D637" s="141">
        <v>1996</v>
      </c>
      <c r="E637" s="77">
        <v>89</v>
      </c>
      <c r="F637" s="59">
        <v>7771452</v>
      </c>
      <c r="G637" s="59">
        <v>743916</v>
      </c>
      <c r="H637" s="179">
        <f t="shared" si="322"/>
        <v>0.10585730190496356</v>
      </c>
      <c r="I637" s="59">
        <f t="shared" si="308"/>
        <v>7027536</v>
      </c>
      <c r="J637" s="59"/>
      <c r="K637" s="59">
        <f t="shared" si="302"/>
        <v>7027536</v>
      </c>
      <c r="L637" s="59">
        <f t="shared" si="303"/>
        <v>3667.8162839248434</v>
      </c>
      <c r="M637" s="59"/>
      <c r="N637" s="59"/>
      <c r="O637" s="59">
        <v>1096398</v>
      </c>
      <c r="P637" s="13">
        <f t="shared" si="304"/>
        <v>0.15601456897552712</v>
      </c>
      <c r="Q637" s="59">
        <v>2561787</v>
      </c>
      <c r="R637" s="79">
        <f t="shared" si="305"/>
        <v>0.36453559256046503</v>
      </c>
      <c r="S637" s="73">
        <f t="shared" si="330"/>
        <v>431996</v>
      </c>
      <c r="T637" s="281">
        <f t="shared" si="309"/>
        <v>225.46764091858037</v>
      </c>
      <c r="U637" s="281"/>
      <c r="V637" s="131">
        <f t="shared" si="306"/>
        <v>6.1471901389050163E-2</v>
      </c>
      <c r="W637" s="54"/>
      <c r="X637" s="59">
        <v>0</v>
      </c>
      <c r="Y637" s="59">
        <v>0</v>
      </c>
      <c r="Z637" s="59">
        <v>0</v>
      </c>
      <c r="AA637" s="59">
        <v>0</v>
      </c>
      <c r="AB637" s="59">
        <v>0</v>
      </c>
      <c r="AC637" s="59">
        <v>0</v>
      </c>
      <c r="AD637" s="59">
        <v>0</v>
      </c>
      <c r="AE637" s="59">
        <v>0</v>
      </c>
      <c r="AF637" s="59">
        <v>1311728</v>
      </c>
      <c r="AG637" s="59">
        <v>0</v>
      </c>
      <c r="AH637" s="59">
        <v>1360968</v>
      </c>
      <c r="AI637" s="59">
        <v>0</v>
      </c>
      <c r="AJ637" s="59">
        <v>117754</v>
      </c>
      <c r="AK637" s="59">
        <v>869610</v>
      </c>
      <c r="AL637" s="59">
        <v>6410484</v>
      </c>
      <c r="AM637" s="59">
        <v>0</v>
      </c>
      <c r="AN637" s="59">
        <v>0</v>
      </c>
      <c r="AO637" s="59">
        <v>0</v>
      </c>
      <c r="AP637" s="59">
        <v>0</v>
      </c>
      <c r="AQ637" s="59">
        <v>137077</v>
      </c>
      <c r="AR637" s="59">
        <v>448377</v>
      </c>
      <c r="AS637" s="59">
        <v>36444</v>
      </c>
      <c r="AT637" s="59">
        <v>9828</v>
      </c>
      <c r="AU637" s="59">
        <v>6537</v>
      </c>
      <c r="AV637" s="80">
        <v>0</v>
      </c>
      <c r="AW637" s="79">
        <f t="shared" si="307"/>
        <v>0</v>
      </c>
      <c r="AX637" s="59">
        <v>0</v>
      </c>
      <c r="AY637" s="59">
        <v>0</v>
      </c>
      <c r="AZ637" s="59">
        <v>0</v>
      </c>
      <c r="BA637" s="59">
        <v>0</v>
      </c>
      <c r="BB637" s="59">
        <v>0</v>
      </c>
      <c r="BC637" s="59">
        <v>0</v>
      </c>
      <c r="BD637" s="59">
        <v>0</v>
      </c>
      <c r="BE637" s="59">
        <v>0</v>
      </c>
      <c r="BF637" s="59">
        <v>0</v>
      </c>
      <c r="BG637" s="59">
        <v>0</v>
      </c>
      <c r="BH637" s="59">
        <v>0</v>
      </c>
      <c r="BI637" s="59">
        <v>0</v>
      </c>
      <c r="BJ637" s="59">
        <v>0</v>
      </c>
      <c r="BK637" s="59">
        <v>0</v>
      </c>
      <c r="BL637" s="59">
        <v>0</v>
      </c>
      <c r="BM637" s="4">
        <v>788827</v>
      </c>
      <c r="BN637" s="32">
        <f t="shared" si="321"/>
        <v>411.70511482254699</v>
      </c>
      <c r="BO637" s="281"/>
      <c r="BP637" s="4">
        <v>5003167</v>
      </c>
      <c r="BQ637" s="4">
        <v>52454708</v>
      </c>
      <c r="BR637" s="4">
        <v>58246704</v>
      </c>
      <c r="BS637" s="4">
        <v>1714.34998</v>
      </c>
      <c r="BT637" s="4">
        <v>1916</v>
      </c>
      <c r="BV637" s="175">
        <f t="shared" si="310"/>
        <v>-0.79114151531981225</v>
      </c>
    </row>
    <row r="638" spans="1:74" x14ac:dyDescent="0.25">
      <c r="A638" s="76" t="s">
        <v>181</v>
      </c>
      <c r="B638" s="255"/>
      <c r="C638" s="68">
        <v>0</v>
      </c>
      <c r="D638" s="141">
        <v>1997</v>
      </c>
      <c r="E638" s="77">
        <v>89</v>
      </c>
      <c r="F638" s="59">
        <v>9447850</v>
      </c>
      <c r="G638" s="59">
        <v>2058246</v>
      </c>
      <c r="H638" s="179">
        <f t="shared" si="322"/>
        <v>0.27853265208798739</v>
      </c>
      <c r="I638" s="59">
        <f t="shared" si="308"/>
        <v>7389604</v>
      </c>
      <c r="J638" s="59"/>
      <c r="K638" s="59">
        <f t="shared" si="302"/>
        <v>7389604</v>
      </c>
      <c r="L638" s="59">
        <f t="shared" si="303"/>
        <v>3691.1108891108893</v>
      </c>
      <c r="M638" s="59"/>
      <c r="N638" s="59"/>
      <c r="O638" s="59">
        <v>1579115</v>
      </c>
      <c r="P638" s="13">
        <f t="shared" si="304"/>
        <v>0.21369413029439738</v>
      </c>
      <c r="Q638" s="59">
        <v>2554383</v>
      </c>
      <c r="R638" s="79">
        <f t="shared" si="305"/>
        <v>0.34567251506305346</v>
      </c>
      <c r="S638" s="73">
        <f t="shared" si="330"/>
        <v>517389</v>
      </c>
      <c r="T638" s="281">
        <f t="shared" si="309"/>
        <v>258.43606393606393</v>
      </c>
      <c r="U638" s="281"/>
      <c r="V638" s="131">
        <f t="shared" si="306"/>
        <v>7.0015795163042571E-2</v>
      </c>
      <c r="W638" s="54"/>
      <c r="X638" s="59">
        <v>0</v>
      </c>
      <c r="Y638" s="59">
        <v>0</v>
      </c>
      <c r="Z638" s="59">
        <v>0</v>
      </c>
      <c r="AA638" s="59">
        <v>0</v>
      </c>
      <c r="AB638" s="59">
        <v>0</v>
      </c>
      <c r="AC638" s="59">
        <v>0</v>
      </c>
      <c r="AD638" s="59">
        <v>0</v>
      </c>
      <c r="AE638" s="59">
        <v>0</v>
      </c>
      <c r="AF638" s="59">
        <v>959633</v>
      </c>
      <c r="AG638" s="59">
        <v>0</v>
      </c>
      <c r="AH638" s="59">
        <v>1347139</v>
      </c>
      <c r="AI638" s="59">
        <v>0</v>
      </c>
      <c r="AJ638" s="59">
        <v>86411</v>
      </c>
      <c r="AK638" s="59">
        <v>834543</v>
      </c>
      <c r="AL638" s="59">
        <v>8100711</v>
      </c>
      <c r="AM638" s="59">
        <v>0</v>
      </c>
      <c r="AN638" s="59">
        <v>0</v>
      </c>
      <c r="AO638" s="59">
        <v>0</v>
      </c>
      <c r="AP638" s="59">
        <v>0</v>
      </c>
      <c r="AQ638" s="59">
        <v>336182</v>
      </c>
      <c r="AR638" s="59">
        <v>471183</v>
      </c>
      <c r="AS638" s="59">
        <v>14953</v>
      </c>
      <c r="AT638" s="59">
        <v>9352</v>
      </c>
      <c r="AU638" s="59">
        <v>26460</v>
      </c>
      <c r="AV638" s="80">
        <v>0</v>
      </c>
      <c r="AW638" s="79">
        <f t="shared" si="307"/>
        <v>0</v>
      </c>
      <c r="AX638" s="59">
        <v>0</v>
      </c>
      <c r="AY638" s="59">
        <v>0</v>
      </c>
      <c r="AZ638" s="59">
        <v>0</v>
      </c>
      <c r="BA638" s="59">
        <v>0</v>
      </c>
      <c r="BB638" s="59">
        <v>0</v>
      </c>
      <c r="BC638" s="59">
        <v>0</v>
      </c>
      <c r="BD638" s="59">
        <v>0</v>
      </c>
      <c r="BE638" s="59">
        <v>0</v>
      </c>
      <c r="BF638" s="59">
        <v>0</v>
      </c>
      <c r="BG638" s="59">
        <v>0</v>
      </c>
      <c r="BH638" s="59">
        <v>0</v>
      </c>
      <c r="BI638" s="59">
        <v>0</v>
      </c>
      <c r="BJ638" s="59">
        <v>0</v>
      </c>
      <c r="BK638" s="59">
        <v>0</v>
      </c>
      <c r="BL638" s="59">
        <v>0</v>
      </c>
      <c r="BM638" s="4">
        <v>1229952</v>
      </c>
      <c r="BN638" s="32">
        <f t="shared" si="321"/>
        <v>614.36163836163837</v>
      </c>
      <c r="BO638" s="281"/>
      <c r="BP638" s="4">
        <v>6448194</v>
      </c>
      <c r="BQ638" s="4">
        <v>59246952</v>
      </c>
      <c r="BR638" s="4">
        <v>66925096</v>
      </c>
      <c r="BS638" s="4">
        <v>1716.06006</v>
      </c>
      <c r="BT638" s="4">
        <v>2002</v>
      </c>
      <c r="BV638" s="175">
        <f t="shared" si="310"/>
        <v>-0.76868950860266494</v>
      </c>
    </row>
    <row r="639" spans="1:74" x14ac:dyDescent="0.25">
      <c r="A639" s="76" t="s">
        <v>181</v>
      </c>
      <c r="B639" s="255"/>
      <c r="C639" s="68">
        <v>0</v>
      </c>
      <c r="D639" s="141">
        <v>1998</v>
      </c>
      <c r="E639" s="77">
        <v>89</v>
      </c>
      <c r="F639" s="59">
        <v>9467960</v>
      </c>
      <c r="G639" s="59">
        <v>1946145</v>
      </c>
      <c r="H639" s="179">
        <f t="shared" si="322"/>
        <v>0.25873343069458632</v>
      </c>
      <c r="I639" s="59">
        <f t="shared" si="308"/>
        <v>7521815</v>
      </c>
      <c r="J639" s="59"/>
      <c r="K639" s="59">
        <f t="shared" si="302"/>
        <v>7521815</v>
      </c>
      <c r="L639" s="59">
        <f t="shared" si="303"/>
        <v>3757.1503496503497</v>
      </c>
      <c r="M639" s="59"/>
      <c r="N639" s="59"/>
      <c r="O639" s="59">
        <v>1351100</v>
      </c>
      <c r="P639" s="13">
        <f t="shared" si="304"/>
        <v>0.17962419974434363</v>
      </c>
      <c r="Q639" s="59">
        <v>2458214</v>
      </c>
      <c r="R639" s="79">
        <f t="shared" si="305"/>
        <v>0.32681128158562794</v>
      </c>
      <c r="S639" s="73">
        <f t="shared" si="330"/>
        <v>523527</v>
      </c>
      <c r="T639" s="281">
        <f t="shared" si="309"/>
        <v>261.501998001998</v>
      </c>
      <c r="U639" s="281"/>
      <c r="V639" s="131">
        <f t="shared" si="306"/>
        <v>6.9601153445012942E-2</v>
      </c>
      <c r="W639" s="54"/>
      <c r="X639" s="59">
        <v>0</v>
      </c>
      <c r="Y639" s="59">
        <v>0</v>
      </c>
      <c r="Z639" s="59">
        <v>0</v>
      </c>
      <c r="AA639" s="59">
        <v>0</v>
      </c>
      <c r="AB639" s="59">
        <v>0</v>
      </c>
      <c r="AC639" s="59">
        <v>0</v>
      </c>
      <c r="AD639" s="59">
        <v>0</v>
      </c>
      <c r="AE639" s="59">
        <v>0</v>
      </c>
      <c r="AF639" s="59">
        <v>1858694</v>
      </c>
      <c r="AG639" s="59">
        <v>663</v>
      </c>
      <c r="AH639" s="59">
        <v>939161</v>
      </c>
      <c r="AI639" s="59">
        <v>0</v>
      </c>
      <c r="AJ639" s="59">
        <v>89413</v>
      </c>
      <c r="AK639" s="59">
        <v>565412</v>
      </c>
      <c r="AL639" s="59">
        <v>8528799</v>
      </c>
      <c r="AM639" s="59">
        <v>0</v>
      </c>
      <c r="AN639" s="59">
        <v>0</v>
      </c>
      <c r="AO639" s="59">
        <v>0</v>
      </c>
      <c r="AP639" s="59">
        <v>0</v>
      </c>
      <c r="AQ639" s="59">
        <v>292546</v>
      </c>
      <c r="AR639" s="59">
        <v>290442</v>
      </c>
      <c r="AS639" s="59">
        <v>9538</v>
      </c>
      <c r="AT639" s="59">
        <v>9160</v>
      </c>
      <c r="AU639" s="59">
        <v>73106</v>
      </c>
      <c r="AV639" s="80">
        <v>0</v>
      </c>
      <c r="AW639" s="79">
        <f t="shared" si="307"/>
        <v>0</v>
      </c>
      <c r="AX639" s="59">
        <v>0</v>
      </c>
      <c r="AY639" s="59">
        <v>0</v>
      </c>
      <c r="AZ639" s="59">
        <v>0</v>
      </c>
      <c r="BA639" s="59">
        <v>0</v>
      </c>
      <c r="BB639" s="59">
        <v>0</v>
      </c>
      <c r="BC639" s="59">
        <v>0</v>
      </c>
      <c r="BD639" s="59">
        <v>0</v>
      </c>
      <c r="BE639" s="59">
        <v>0</v>
      </c>
      <c r="BF639" s="59">
        <v>0</v>
      </c>
      <c r="BG639" s="59">
        <v>0</v>
      </c>
      <c r="BH639" s="59">
        <v>0</v>
      </c>
      <c r="BI639" s="59">
        <v>0</v>
      </c>
      <c r="BJ639" s="59">
        <v>0</v>
      </c>
      <c r="BK639" s="59">
        <v>0</v>
      </c>
      <c r="BL639" s="59">
        <v>0</v>
      </c>
      <c r="BM639" s="4">
        <v>1484071</v>
      </c>
      <c r="BN639" s="32">
        <f t="shared" si="321"/>
        <v>741.29420579420582</v>
      </c>
      <c r="BO639" s="281"/>
      <c r="BP639" s="4">
        <v>7994621</v>
      </c>
      <c r="BQ639" s="4">
        <v>63618448</v>
      </c>
      <c r="BR639" s="4">
        <v>73097144</v>
      </c>
      <c r="BS639" s="4">
        <v>1716.12</v>
      </c>
      <c r="BT639" s="4">
        <v>2002</v>
      </c>
      <c r="BV639" s="175">
        <f t="shared" si="310"/>
        <v>-0.76867204448395376</v>
      </c>
    </row>
    <row r="640" spans="1:74" x14ac:dyDescent="0.25">
      <c r="A640" s="76" t="s">
        <v>181</v>
      </c>
      <c r="B640" s="255"/>
      <c r="C640" s="68">
        <v>0</v>
      </c>
      <c r="D640" s="141">
        <v>1999</v>
      </c>
      <c r="E640" s="77">
        <v>89</v>
      </c>
      <c r="F640" s="59">
        <v>10064781</v>
      </c>
      <c r="G640" s="59">
        <v>1673266</v>
      </c>
      <c r="H640" s="179">
        <f t="shared" si="322"/>
        <v>0.19939975081972683</v>
      </c>
      <c r="I640" s="59">
        <f t="shared" si="308"/>
        <v>8391515</v>
      </c>
      <c r="J640" s="59"/>
      <c r="K640" s="59">
        <f t="shared" si="302"/>
        <v>8391515</v>
      </c>
      <c r="L640" s="59">
        <f t="shared" si="303"/>
        <v>3865.2763703362507</v>
      </c>
      <c r="M640" s="59"/>
      <c r="N640" s="59"/>
      <c r="O640" s="59">
        <v>1565146</v>
      </c>
      <c r="P640" s="13">
        <f t="shared" si="304"/>
        <v>0.18651530742660891</v>
      </c>
      <c r="Q640" s="59">
        <v>2703211</v>
      </c>
      <c r="R640" s="79">
        <f t="shared" si="305"/>
        <v>0.32213622927445162</v>
      </c>
      <c r="S640" s="73">
        <f t="shared" si="330"/>
        <v>551295</v>
      </c>
      <c r="T640" s="281">
        <f t="shared" si="309"/>
        <v>253.93597420543529</v>
      </c>
      <c r="U640" s="281"/>
      <c r="V640" s="131">
        <f t="shared" si="306"/>
        <v>6.5696718649731312E-2</v>
      </c>
      <c r="W640" s="54"/>
      <c r="X640" s="59">
        <v>0</v>
      </c>
      <c r="Y640" s="59">
        <v>0</v>
      </c>
      <c r="Z640" s="59">
        <v>0</v>
      </c>
      <c r="AA640" s="59">
        <v>0</v>
      </c>
      <c r="AB640" s="59">
        <v>0</v>
      </c>
      <c r="AC640" s="59">
        <v>0</v>
      </c>
      <c r="AD640" s="59">
        <v>0</v>
      </c>
      <c r="AE640" s="59">
        <v>0</v>
      </c>
      <c r="AF640" s="59">
        <v>1908217</v>
      </c>
      <c r="AG640" s="59">
        <v>246</v>
      </c>
      <c r="AH640" s="59">
        <v>1149878</v>
      </c>
      <c r="AI640" s="59">
        <v>0</v>
      </c>
      <c r="AJ640" s="59">
        <v>117302</v>
      </c>
      <c r="AK640" s="59">
        <v>930948</v>
      </c>
      <c r="AL640" s="59">
        <v>8914903</v>
      </c>
      <c r="AM640" s="59">
        <v>0</v>
      </c>
      <c r="AN640" s="59">
        <v>0</v>
      </c>
      <c r="AO640" s="59">
        <v>0</v>
      </c>
      <c r="AP640" s="59">
        <v>0</v>
      </c>
      <c r="AQ640" s="59">
        <v>385367</v>
      </c>
      <c r="AR640" s="59">
        <v>250586</v>
      </c>
      <c r="AS640" s="59">
        <v>14755</v>
      </c>
      <c r="AT640" s="59">
        <v>11099</v>
      </c>
      <c r="AU640" s="59">
        <v>-46657</v>
      </c>
      <c r="AV640" s="80">
        <v>0</v>
      </c>
      <c r="AW640" s="79">
        <f t="shared" si="307"/>
        <v>0</v>
      </c>
      <c r="AX640" s="59">
        <v>0</v>
      </c>
      <c r="AY640" s="59">
        <v>0</v>
      </c>
      <c r="AZ640" s="59">
        <v>0</v>
      </c>
      <c r="BA640" s="59">
        <v>0</v>
      </c>
      <c r="BB640" s="59">
        <v>0</v>
      </c>
      <c r="BC640" s="59">
        <v>0</v>
      </c>
      <c r="BD640" s="59">
        <v>0</v>
      </c>
      <c r="BE640" s="59">
        <v>0</v>
      </c>
      <c r="BF640" s="59">
        <v>0</v>
      </c>
      <c r="BG640" s="59">
        <v>0</v>
      </c>
      <c r="BH640" s="59">
        <v>0</v>
      </c>
      <c r="BI640" s="59">
        <v>0</v>
      </c>
      <c r="BJ640" s="59">
        <v>0</v>
      </c>
      <c r="BK640" s="59">
        <v>0</v>
      </c>
      <c r="BL640" s="59">
        <v>0</v>
      </c>
      <c r="BM640" s="4">
        <v>1330641</v>
      </c>
      <c r="BN640" s="32">
        <f t="shared" si="321"/>
        <v>612.91616766467064</v>
      </c>
      <c r="BO640" s="281"/>
      <c r="BP640" s="4">
        <v>7700973</v>
      </c>
      <c r="BQ640" s="4">
        <v>94696952</v>
      </c>
      <c r="BR640" s="4">
        <v>103728568</v>
      </c>
      <c r="BS640" s="4">
        <v>1719.67004</v>
      </c>
      <c r="BT640" s="4">
        <v>2171</v>
      </c>
      <c r="BV640" s="175">
        <f t="shared" si="310"/>
        <v>-0.72711818622127034</v>
      </c>
    </row>
    <row r="641" spans="1:74" x14ac:dyDescent="0.25">
      <c r="A641" s="76" t="s">
        <v>181</v>
      </c>
      <c r="B641" s="255"/>
      <c r="C641" s="68">
        <v>0</v>
      </c>
      <c r="D641" s="141">
        <v>2000</v>
      </c>
      <c r="E641" s="77">
        <v>89</v>
      </c>
      <c r="F641" s="59">
        <v>10715501</v>
      </c>
      <c r="G641" s="59">
        <v>1448513</v>
      </c>
      <c r="H641" s="179">
        <f t="shared" si="322"/>
        <v>0.15630893230896598</v>
      </c>
      <c r="I641" s="59">
        <f t="shared" si="308"/>
        <v>9266988</v>
      </c>
      <c r="J641" s="59"/>
      <c r="K641" s="59">
        <f t="shared" si="302"/>
        <v>9266988</v>
      </c>
      <c r="L641" s="59">
        <f t="shared" si="303"/>
        <v>4268.5343159834174</v>
      </c>
      <c r="M641" s="59"/>
      <c r="N641" s="59"/>
      <c r="O641" s="59">
        <v>1352809</v>
      </c>
      <c r="P641" s="13">
        <f t="shared" si="304"/>
        <v>0.14598152064079506</v>
      </c>
      <c r="Q641" s="59">
        <v>2737768</v>
      </c>
      <c r="R641" s="79">
        <f t="shared" si="305"/>
        <v>0.29543234543953223</v>
      </c>
      <c r="S641" s="73">
        <f t="shared" si="330"/>
        <v>588145</v>
      </c>
      <c r="T641" s="281">
        <f t="shared" si="309"/>
        <v>270.9097190234915</v>
      </c>
      <c r="U641" s="281"/>
      <c r="V641" s="131">
        <f t="shared" si="306"/>
        <v>6.3466684104910895E-2</v>
      </c>
      <c r="W641" s="54"/>
      <c r="X641" s="59">
        <v>0</v>
      </c>
      <c r="Y641" s="59">
        <v>0</v>
      </c>
      <c r="Z641" s="59">
        <v>0</v>
      </c>
      <c r="AA641" s="59">
        <v>0</v>
      </c>
      <c r="AB641" s="59">
        <v>0</v>
      </c>
      <c r="AC641" s="59">
        <v>0</v>
      </c>
      <c r="AD641" s="59">
        <v>0</v>
      </c>
      <c r="AE641" s="59">
        <v>0</v>
      </c>
      <c r="AF641" s="59">
        <v>2522724</v>
      </c>
      <c r="AG641" s="59">
        <v>921</v>
      </c>
      <c r="AH641" s="59">
        <v>1499950</v>
      </c>
      <c r="AI641" s="59">
        <v>0</v>
      </c>
      <c r="AJ641" s="59">
        <v>131634</v>
      </c>
      <c r="AK641" s="59">
        <v>1011758</v>
      </c>
      <c r="AL641" s="59">
        <v>9215551</v>
      </c>
      <c r="AM641" s="59">
        <v>0</v>
      </c>
      <c r="AN641" s="59">
        <v>0</v>
      </c>
      <c r="AO641" s="59">
        <v>0</v>
      </c>
      <c r="AP641" s="59">
        <v>0</v>
      </c>
      <c r="AQ641" s="59">
        <v>424222</v>
      </c>
      <c r="AR641" s="59">
        <v>446807</v>
      </c>
      <c r="AS641" s="59">
        <v>30680</v>
      </c>
      <c r="AT641" s="59">
        <v>9736</v>
      </c>
      <c r="AU641" s="59">
        <v>9784</v>
      </c>
      <c r="AV641" s="80">
        <v>0</v>
      </c>
      <c r="AW641" s="79">
        <f t="shared" si="307"/>
        <v>0</v>
      </c>
      <c r="AX641" s="59">
        <v>0</v>
      </c>
      <c r="AY641" s="59">
        <v>0</v>
      </c>
      <c r="AZ641" s="59">
        <v>0</v>
      </c>
      <c r="BA641" s="59">
        <v>0</v>
      </c>
      <c r="BB641" s="59">
        <v>0</v>
      </c>
      <c r="BC641" s="59">
        <v>0</v>
      </c>
      <c r="BD641" s="59">
        <v>0</v>
      </c>
      <c r="BE641" s="59">
        <v>0</v>
      </c>
      <c r="BF641" s="59">
        <v>0</v>
      </c>
      <c r="BG641" s="59">
        <v>0</v>
      </c>
      <c r="BH641" s="59">
        <v>0</v>
      </c>
      <c r="BI641" s="59">
        <v>0</v>
      </c>
      <c r="BJ641" s="59">
        <v>0</v>
      </c>
      <c r="BK641" s="59">
        <v>0</v>
      </c>
      <c r="BL641" s="59">
        <v>0</v>
      </c>
      <c r="BM641" s="4">
        <v>1583699</v>
      </c>
      <c r="BN641" s="32">
        <f t="shared" si="321"/>
        <v>729.47904191616772</v>
      </c>
      <c r="BO641" s="281"/>
      <c r="BP641" s="4">
        <v>15180438</v>
      </c>
      <c r="BQ641" s="4">
        <v>105721696</v>
      </c>
      <c r="BR641" s="4">
        <v>122485832</v>
      </c>
      <c r="BS641" s="4">
        <v>1724.0300299999999</v>
      </c>
      <c r="BT641" s="4">
        <v>2171</v>
      </c>
      <c r="BV641" s="175">
        <f t="shared" si="310"/>
        <v>-0.72585210838609471</v>
      </c>
    </row>
    <row r="642" spans="1:74" x14ac:dyDescent="0.25">
      <c r="A642" s="76" t="s">
        <v>181</v>
      </c>
      <c r="B642" s="255"/>
      <c r="C642" s="68">
        <v>0</v>
      </c>
      <c r="D642" s="141">
        <v>2001</v>
      </c>
      <c r="E642" s="77">
        <v>89</v>
      </c>
      <c r="F642" s="59">
        <v>11299047</v>
      </c>
      <c r="G642" s="59">
        <v>1678564</v>
      </c>
      <c r="H642" s="179">
        <f t="shared" si="322"/>
        <v>0.17447814210575499</v>
      </c>
      <c r="I642" s="59">
        <f t="shared" si="308"/>
        <v>9620483</v>
      </c>
      <c r="J642" s="59"/>
      <c r="K642" s="59">
        <f t="shared" si="302"/>
        <v>9620483</v>
      </c>
      <c r="L642" s="59">
        <f t="shared" si="303"/>
        <v>4308.3219883564707</v>
      </c>
      <c r="M642" s="59"/>
      <c r="N642" s="59"/>
      <c r="O642" s="59">
        <v>1942584</v>
      </c>
      <c r="P642" s="13">
        <f t="shared" si="304"/>
        <v>0.201921670668718</v>
      </c>
      <c r="Q642" s="59">
        <v>2812180</v>
      </c>
      <c r="R642" s="79">
        <f t="shared" si="305"/>
        <v>0.29231172696838609</v>
      </c>
      <c r="S642" s="73">
        <f t="shared" si="330"/>
        <v>606745</v>
      </c>
      <c r="T642" s="281">
        <f t="shared" si="309"/>
        <v>271.71742051052394</v>
      </c>
      <c r="U642" s="281"/>
      <c r="V642" s="131">
        <f t="shared" si="306"/>
        <v>6.3068039307381973E-2</v>
      </c>
      <c r="W642" s="54"/>
      <c r="X642" s="59">
        <v>0</v>
      </c>
      <c r="Y642" s="59">
        <v>0</v>
      </c>
      <c r="Z642" s="59">
        <v>0</v>
      </c>
      <c r="AA642" s="59">
        <v>0</v>
      </c>
      <c r="AB642" s="59">
        <v>0</v>
      </c>
      <c r="AC642" s="59">
        <v>0</v>
      </c>
      <c r="AD642" s="59">
        <v>0</v>
      </c>
      <c r="AE642" s="59">
        <v>0</v>
      </c>
      <c r="AF642" s="59">
        <v>2198119</v>
      </c>
      <c r="AG642" s="59">
        <v>0</v>
      </c>
      <c r="AH642" s="59">
        <v>1810195</v>
      </c>
      <c r="AI642" s="59">
        <v>0</v>
      </c>
      <c r="AJ642" s="59">
        <v>142812</v>
      </c>
      <c r="AK642" s="59">
        <v>1191521</v>
      </c>
      <c r="AL642" s="59">
        <v>9488852</v>
      </c>
      <c r="AM642" s="59">
        <v>0</v>
      </c>
      <c r="AN642" s="59">
        <v>0</v>
      </c>
      <c r="AO642" s="59">
        <v>0</v>
      </c>
      <c r="AP642" s="59">
        <v>0</v>
      </c>
      <c r="AQ642" s="59">
        <v>101575</v>
      </c>
      <c r="AR642" s="59">
        <v>578933</v>
      </c>
      <c r="AS642" s="59">
        <v>25238</v>
      </c>
      <c r="AT642" s="59">
        <v>6273</v>
      </c>
      <c r="AU642" s="59">
        <v>14503</v>
      </c>
      <c r="AV642" s="80">
        <v>0</v>
      </c>
      <c r="AW642" s="79">
        <f t="shared" si="307"/>
        <v>0</v>
      </c>
      <c r="AX642" s="59">
        <v>0</v>
      </c>
      <c r="AY642" s="59">
        <v>0</v>
      </c>
      <c r="AZ642" s="59">
        <v>0</v>
      </c>
      <c r="BA642" s="59">
        <v>0</v>
      </c>
      <c r="BB642" s="59">
        <v>0</v>
      </c>
      <c r="BC642" s="59">
        <v>0</v>
      </c>
      <c r="BD642" s="59">
        <v>0</v>
      </c>
      <c r="BE642" s="59">
        <v>0</v>
      </c>
      <c r="BF642" s="59">
        <v>0</v>
      </c>
      <c r="BG642" s="59">
        <v>0</v>
      </c>
      <c r="BH642" s="59">
        <v>0</v>
      </c>
      <c r="BI642" s="59">
        <v>0</v>
      </c>
      <c r="BJ642" s="59">
        <v>0</v>
      </c>
      <c r="BK642" s="59">
        <v>0</v>
      </c>
      <c r="BL642" s="59">
        <v>0</v>
      </c>
      <c r="BM642" s="4">
        <v>1487484</v>
      </c>
      <c r="BN642" s="32">
        <f t="shared" si="321"/>
        <v>666.13703537841468</v>
      </c>
      <c r="BO642" s="281"/>
      <c r="BP642" s="4">
        <v>12256555</v>
      </c>
      <c r="BQ642" s="4">
        <v>65173244</v>
      </c>
      <c r="BR642" s="4">
        <v>78917280</v>
      </c>
      <c r="BS642" s="4">
        <v>1724.41003</v>
      </c>
      <c r="BT642" s="4">
        <v>2233</v>
      </c>
      <c r="BV642" s="175">
        <f t="shared" si="310"/>
        <v>-0.71166287265190331</v>
      </c>
    </row>
    <row r="643" spans="1:74" x14ac:dyDescent="0.25">
      <c r="A643" s="76" t="s">
        <v>181</v>
      </c>
      <c r="B643" s="255"/>
      <c r="C643" s="68">
        <v>0</v>
      </c>
      <c r="D643" s="141">
        <v>2002</v>
      </c>
      <c r="E643" s="77">
        <v>89</v>
      </c>
      <c r="F643" s="59">
        <v>11881347</v>
      </c>
      <c r="G643" s="59">
        <v>3254433</v>
      </c>
      <c r="H643" s="179">
        <f t="shared" si="322"/>
        <v>0.37724185033025714</v>
      </c>
      <c r="I643" s="59">
        <f t="shared" si="308"/>
        <v>8626914</v>
      </c>
      <c r="J643" s="59"/>
      <c r="K643" s="59">
        <f t="shared" si="302"/>
        <v>8626914</v>
      </c>
      <c r="L643" s="59">
        <f t="shared" si="303"/>
        <v>3863.373936408419</v>
      </c>
      <c r="M643" s="59"/>
      <c r="N643" s="59"/>
      <c r="O643" s="59">
        <v>1141608</v>
      </c>
      <c r="P643" s="13">
        <f t="shared" si="304"/>
        <v>0.13233098185515701</v>
      </c>
      <c r="Q643" s="59">
        <v>2771257</v>
      </c>
      <c r="R643" s="79">
        <f t="shared" si="305"/>
        <v>0.32123387343376786</v>
      </c>
      <c r="S643" s="73">
        <f t="shared" si="330"/>
        <v>633091</v>
      </c>
      <c r="T643" s="281">
        <f t="shared" si="309"/>
        <v>283.51589789520824</v>
      </c>
      <c r="U643" s="281"/>
      <c r="V643" s="131">
        <f t="shared" si="306"/>
        <v>7.3385569857309346E-2</v>
      </c>
      <c r="W643" s="54"/>
      <c r="X643" s="59">
        <v>0</v>
      </c>
      <c r="Y643" s="59">
        <v>0</v>
      </c>
      <c r="Z643" s="59">
        <v>0</v>
      </c>
      <c r="AA643" s="59">
        <v>0</v>
      </c>
      <c r="AB643" s="59">
        <v>0</v>
      </c>
      <c r="AC643" s="59">
        <v>0</v>
      </c>
      <c r="AD643" s="59">
        <v>0</v>
      </c>
      <c r="AE643" s="59">
        <v>0</v>
      </c>
      <c r="AF643" s="59">
        <v>2406788</v>
      </c>
      <c r="AG643" s="59">
        <v>2500</v>
      </c>
      <c r="AH643" s="59">
        <v>1391634</v>
      </c>
      <c r="AI643" s="59">
        <v>0</v>
      </c>
      <c r="AJ643" s="59">
        <v>159502</v>
      </c>
      <c r="AK643" s="59">
        <v>830845</v>
      </c>
      <c r="AL643" s="59">
        <v>10489713</v>
      </c>
      <c r="AM643" s="59">
        <v>0</v>
      </c>
      <c r="AN643" s="59">
        <v>0</v>
      </c>
      <c r="AO643" s="59">
        <v>0</v>
      </c>
      <c r="AP643" s="59">
        <v>0</v>
      </c>
      <c r="AQ643" s="59">
        <v>117981</v>
      </c>
      <c r="AR643" s="59">
        <v>522428</v>
      </c>
      <c r="AS643" s="59">
        <v>8605</v>
      </c>
      <c r="AT643" s="59">
        <v>5053</v>
      </c>
      <c r="AU643" s="59">
        <v>27256</v>
      </c>
      <c r="AV643" s="80">
        <v>0</v>
      </c>
      <c r="AW643" s="79">
        <f t="shared" si="307"/>
        <v>0</v>
      </c>
      <c r="AX643" s="59">
        <v>0</v>
      </c>
      <c r="AY643" s="59">
        <v>0</v>
      </c>
      <c r="AZ643" s="59">
        <v>0</v>
      </c>
      <c r="BA643" s="59">
        <v>0</v>
      </c>
      <c r="BB643" s="59">
        <v>0</v>
      </c>
      <c r="BC643" s="59">
        <v>0</v>
      </c>
      <c r="BD643" s="59">
        <v>0</v>
      </c>
      <c r="BE643" s="59">
        <v>0</v>
      </c>
      <c r="BF643" s="59">
        <v>0</v>
      </c>
      <c r="BG643" s="59">
        <v>0</v>
      </c>
      <c r="BH643" s="59">
        <v>0</v>
      </c>
      <c r="BI643" s="59">
        <v>0</v>
      </c>
      <c r="BJ643" s="59">
        <v>0</v>
      </c>
      <c r="BK643" s="59">
        <v>0</v>
      </c>
      <c r="BL643" s="59">
        <v>0</v>
      </c>
      <c r="BM643" s="4">
        <v>2394007</v>
      </c>
      <c r="BN643" s="32">
        <f t="shared" si="321"/>
        <v>1072.1034482758621</v>
      </c>
      <c r="BO643" s="281"/>
      <c r="BP643" s="4">
        <v>7013722</v>
      </c>
      <c r="BQ643" s="4">
        <v>46214460</v>
      </c>
      <c r="BR643" s="4">
        <v>55622192</v>
      </c>
      <c r="BS643" s="4">
        <v>1730.43994</v>
      </c>
      <c r="BT643" s="4">
        <v>2233</v>
      </c>
      <c r="BV643" s="175">
        <f t="shared" si="310"/>
        <v>-0.70991752446740597</v>
      </c>
    </row>
    <row r="644" spans="1:74" x14ac:dyDescent="0.25">
      <c r="A644" s="76" t="s">
        <v>181</v>
      </c>
      <c r="B644" s="255"/>
      <c r="C644" s="68">
        <v>0</v>
      </c>
      <c r="D644" s="141">
        <v>2003</v>
      </c>
      <c r="E644" s="77">
        <v>89</v>
      </c>
      <c r="F644" s="59">
        <v>15286810</v>
      </c>
      <c r="G644" s="59">
        <v>5530234</v>
      </c>
      <c r="H644" s="179">
        <f t="shared" si="322"/>
        <v>0.56682118808893611</v>
      </c>
      <c r="I644" s="59">
        <f t="shared" si="308"/>
        <v>9756576</v>
      </c>
      <c r="J644" s="59"/>
      <c r="K644" s="59">
        <f t="shared" si="302"/>
        <v>9756576</v>
      </c>
      <c r="L644" s="59">
        <f t="shared" si="303"/>
        <v>4301.8412698412694</v>
      </c>
      <c r="M644" s="59"/>
      <c r="N644" s="59"/>
      <c r="O644" s="59">
        <v>1434191</v>
      </c>
      <c r="P644" s="13">
        <f t="shared" si="304"/>
        <v>0.14699736874903654</v>
      </c>
      <c r="Q644" s="59">
        <v>2834062</v>
      </c>
      <c r="R644" s="79">
        <f t="shared" si="305"/>
        <v>0.29047711000252546</v>
      </c>
      <c r="S644" s="73">
        <f t="shared" si="330"/>
        <v>608711</v>
      </c>
      <c r="T644" s="281">
        <f t="shared" si="309"/>
        <v>268.39109347442678</v>
      </c>
      <c r="U644" s="281"/>
      <c r="V644" s="131">
        <f t="shared" si="306"/>
        <v>6.2389817903330022E-2</v>
      </c>
      <c r="W644" s="54"/>
      <c r="X644" s="59">
        <v>0</v>
      </c>
      <c r="Y644" s="59">
        <v>0</v>
      </c>
      <c r="Z644" s="59">
        <v>0</v>
      </c>
      <c r="AA644" s="59">
        <v>0</v>
      </c>
      <c r="AB644" s="59">
        <v>0</v>
      </c>
      <c r="AC644" s="59">
        <v>0</v>
      </c>
      <c r="AD644" s="59">
        <v>0</v>
      </c>
      <c r="AE644" s="59">
        <v>0</v>
      </c>
      <c r="AF644" s="59">
        <v>2861807</v>
      </c>
      <c r="AG644" s="59">
        <v>20</v>
      </c>
      <c r="AH644" s="59">
        <v>1532835</v>
      </c>
      <c r="AI644" s="59">
        <v>0</v>
      </c>
      <c r="AJ644" s="59">
        <v>376145</v>
      </c>
      <c r="AK644" s="59">
        <v>937874</v>
      </c>
      <c r="AL644" s="59">
        <v>13753975</v>
      </c>
      <c r="AM644" s="59">
        <v>0</v>
      </c>
      <c r="AN644" s="59">
        <v>0</v>
      </c>
      <c r="AO644" s="59">
        <v>0</v>
      </c>
      <c r="AP644" s="59">
        <v>0</v>
      </c>
      <c r="AQ644" s="59">
        <v>106335</v>
      </c>
      <c r="AR644" s="59">
        <v>584249</v>
      </c>
      <c r="AS644" s="59">
        <v>10690</v>
      </c>
      <c r="AT644" s="59">
        <v>2490</v>
      </c>
      <c r="AU644" s="59">
        <v>2</v>
      </c>
      <c r="AV644" s="80">
        <v>0</v>
      </c>
      <c r="AW644" s="79">
        <f t="shared" si="307"/>
        <v>0</v>
      </c>
      <c r="AX644" s="59">
        <v>0</v>
      </c>
      <c r="AY644" s="59">
        <v>0</v>
      </c>
      <c r="AZ644" s="59">
        <v>0</v>
      </c>
      <c r="BA644" s="59">
        <v>0</v>
      </c>
      <c r="BB644" s="59">
        <v>0</v>
      </c>
      <c r="BC644" s="59">
        <v>0</v>
      </c>
      <c r="BD644" s="59">
        <v>0</v>
      </c>
      <c r="BE644" s="59">
        <v>0</v>
      </c>
      <c r="BF644" s="59">
        <v>0</v>
      </c>
      <c r="BG644" s="59">
        <v>0</v>
      </c>
      <c r="BH644" s="59">
        <v>0</v>
      </c>
      <c r="BI644" s="59">
        <v>0</v>
      </c>
      <c r="BJ644" s="59">
        <v>0</v>
      </c>
      <c r="BK644" s="59">
        <v>0</v>
      </c>
      <c r="BL644" s="59">
        <v>0</v>
      </c>
      <c r="BM644" s="4">
        <v>2690484</v>
      </c>
      <c r="BN644" s="32">
        <f t="shared" si="321"/>
        <v>1186.2804232804233</v>
      </c>
      <c r="BO644" s="281"/>
      <c r="BP644" s="4">
        <v>7162343</v>
      </c>
      <c r="BQ644" s="4">
        <v>53162924</v>
      </c>
      <c r="BR644" s="4">
        <v>63015752</v>
      </c>
      <c r="BS644" s="4">
        <v>1754.2099599999999</v>
      </c>
      <c r="BT644" s="4">
        <v>2268</v>
      </c>
      <c r="BV644" s="175">
        <f t="shared" si="310"/>
        <v>-0.69531986118263278</v>
      </c>
    </row>
    <row r="645" spans="1:74" x14ac:dyDescent="0.25">
      <c r="A645" s="76" t="s">
        <v>181</v>
      </c>
      <c r="B645" s="255"/>
      <c r="C645" s="68">
        <v>0</v>
      </c>
      <c r="D645" s="141">
        <v>2004</v>
      </c>
      <c r="E645" s="77">
        <v>89</v>
      </c>
      <c r="F645" s="59">
        <v>20633360</v>
      </c>
      <c r="G645" s="59">
        <v>8041703</v>
      </c>
      <c r="H645" s="179">
        <f t="shared" si="322"/>
        <v>0.63865327653064252</v>
      </c>
      <c r="I645" s="59">
        <f t="shared" si="308"/>
        <v>12591657</v>
      </c>
      <c r="J645" s="59"/>
      <c r="K645" s="59">
        <f t="shared" si="302"/>
        <v>12591657</v>
      </c>
      <c r="L645" s="59">
        <f t="shared" si="303"/>
        <v>5392.5725910064239</v>
      </c>
      <c r="M645" s="59"/>
      <c r="N645" s="59"/>
      <c r="O645" s="59">
        <v>1315859</v>
      </c>
      <c r="P645" s="13">
        <f t="shared" si="304"/>
        <v>0.10450244951875674</v>
      </c>
      <c r="Q645" s="59">
        <v>2768346</v>
      </c>
      <c r="R645" s="79">
        <f t="shared" si="305"/>
        <v>0.21985557579911841</v>
      </c>
      <c r="S645" s="73">
        <f t="shared" si="330"/>
        <v>662540</v>
      </c>
      <c r="T645" s="281">
        <f t="shared" si="309"/>
        <v>283.74304068522486</v>
      </c>
      <c r="U645" s="281"/>
      <c r="V645" s="131">
        <f t="shared" si="306"/>
        <v>5.2617379904805223E-2</v>
      </c>
      <c r="W645" s="54"/>
      <c r="X645" s="59">
        <v>0</v>
      </c>
      <c r="Y645" s="59">
        <v>0</v>
      </c>
      <c r="Z645" s="59">
        <v>0</v>
      </c>
      <c r="AA645" s="59">
        <v>0</v>
      </c>
      <c r="AB645" s="59">
        <v>0</v>
      </c>
      <c r="AC645" s="59">
        <v>0</v>
      </c>
      <c r="AD645" s="59">
        <v>0</v>
      </c>
      <c r="AE645" s="59">
        <v>0</v>
      </c>
      <c r="AF645" s="59">
        <v>5582472</v>
      </c>
      <c r="AG645" s="59">
        <v>20</v>
      </c>
      <c r="AH645" s="59">
        <v>1925563</v>
      </c>
      <c r="AI645" s="59">
        <v>0</v>
      </c>
      <c r="AJ645" s="59">
        <v>180239</v>
      </c>
      <c r="AK645" s="59">
        <v>1268768</v>
      </c>
      <c r="AL645" s="59">
        <v>18707798</v>
      </c>
      <c r="AM645" s="59">
        <v>0</v>
      </c>
      <c r="AN645" s="59">
        <v>0</v>
      </c>
      <c r="AO645" s="59">
        <v>0</v>
      </c>
      <c r="AP645" s="59">
        <v>0</v>
      </c>
      <c r="AQ645" s="59">
        <v>155155</v>
      </c>
      <c r="AR645" s="59">
        <v>530754</v>
      </c>
      <c r="AS645" s="59">
        <v>30277</v>
      </c>
      <c r="AT645" s="59">
        <v>1483</v>
      </c>
      <c r="AU645" s="59">
        <v>95744</v>
      </c>
      <c r="AV645" s="80">
        <v>0</v>
      </c>
      <c r="AW645" s="79">
        <f t="shared" si="307"/>
        <v>0</v>
      </c>
      <c r="AX645" s="59">
        <v>0</v>
      </c>
      <c r="AY645" s="59">
        <v>0</v>
      </c>
      <c r="AZ645" s="59">
        <v>0</v>
      </c>
      <c r="BA645" s="59">
        <v>0</v>
      </c>
      <c r="BB645" s="59">
        <v>0</v>
      </c>
      <c r="BC645" s="59">
        <v>0</v>
      </c>
      <c r="BD645" s="59">
        <v>0</v>
      </c>
      <c r="BE645" s="59">
        <v>0</v>
      </c>
      <c r="BF645" s="59">
        <v>0</v>
      </c>
      <c r="BG645" s="59">
        <v>0</v>
      </c>
      <c r="BH645" s="59">
        <v>0</v>
      </c>
      <c r="BI645" s="59">
        <v>0</v>
      </c>
      <c r="BJ645" s="59">
        <v>0</v>
      </c>
      <c r="BK645" s="59">
        <v>0</v>
      </c>
      <c r="BL645" s="59">
        <v>0</v>
      </c>
      <c r="BM645" s="4">
        <v>3195078</v>
      </c>
      <c r="BN645" s="32">
        <f t="shared" si="321"/>
        <v>1368.3417558886511</v>
      </c>
      <c r="BO645" s="281"/>
      <c r="BP645" s="4">
        <v>4628915</v>
      </c>
      <c r="BQ645" s="4">
        <v>52532768</v>
      </c>
      <c r="BR645" s="4">
        <v>60356760</v>
      </c>
      <c r="BS645" s="4">
        <v>1758.84998</v>
      </c>
      <c r="BT645" s="4">
        <v>2335</v>
      </c>
      <c r="BV645" s="175">
        <f t="shared" si="310"/>
        <v>-0.67944231620372664</v>
      </c>
    </row>
    <row r="646" spans="1:74" x14ac:dyDescent="0.25">
      <c r="A646" s="76" t="s">
        <v>181</v>
      </c>
      <c r="B646" s="255"/>
      <c r="C646" s="68">
        <v>0</v>
      </c>
      <c r="D646" s="141">
        <v>2005</v>
      </c>
      <c r="E646" s="77">
        <v>89</v>
      </c>
      <c r="F646" s="59">
        <v>15773297</v>
      </c>
      <c r="G646" s="59">
        <v>2386931</v>
      </c>
      <c r="H646" s="179">
        <f t="shared" si="322"/>
        <v>0.1783106034901481</v>
      </c>
      <c r="I646" s="59">
        <f t="shared" si="308"/>
        <v>13386366</v>
      </c>
      <c r="J646" s="59"/>
      <c r="K646" s="59">
        <f t="shared" si="302"/>
        <v>13386366</v>
      </c>
      <c r="L646" s="59">
        <f t="shared" si="303"/>
        <v>5732.9190578158459</v>
      </c>
      <c r="M646" s="59"/>
      <c r="N646" s="59"/>
      <c r="O646" s="59">
        <v>1617443</v>
      </c>
      <c r="P646" s="13">
        <f t="shared" si="304"/>
        <v>0.12082763910683453</v>
      </c>
      <c r="Q646" s="59">
        <v>2808238</v>
      </c>
      <c r="R646" s="79">
        <f t="shared" si="305"/>
        <v>0.20978344682940836</v>
      </c>
      <c r="S646" s="73">
        <f t="shared" si="330"/>
        <v>642572</v>
      </c>
      <c r="T646" s="281">
        <f t="shared" si="309"/>
        <v>275.1914346895075</v>
      </c>
      <c r="U646" s="281"/>
      <c r="V646" s="131">
        <f t="shared" si="306"/>
        <v>4.8001974546340656E-2</v>
      </c>
      <c r="W646" s="54"/>
      <c r="X646" s="59">
        <v>0</v>
      </c>
      <c r="Y646" s="59">
        <v>0</v>
      </c>
      <c r="Z646" s="59">
        <v>0</v>
      </c>
      <c r="AA646" s="59">
        <v>0</v>
      </c>
      <c r="AB646" s="59">
        <v>0</v>
      </c>
      <c r="AC646" s="59">
        <v>0</v>
      </c>
      <c r="AD646" s="59">
        <v>0</v>
      </c>
      <c r="AE646" s="59">
        <v>0</v>
      </c>
      <c r="AF646" s="59">
        <v>5932177</v>
      </c>
      <c r="AG646" s="59">
        <v>315</v>
      </c>
      <c r="AH646" s="59">
        <v>1942108</v>
      </c>
      <c r="AI646" s="59">
        <v>0</v>
      </c>
      <c r="AJ646" s="59">
        <v>247566</v>
      </c>
      <c r="AK646" s="59">
        <v>1167031</v>
      </c>
      <c r="AL646" s="59">
        <v>13831189</v>
      </c>
      <c r="AM646" s="59">
        <v>0</v>
      </c>
      <c r="AN646" s="59">
        <v>0</v>
      </c>
      <c r="AO646" s="59">
        <v>0</v>
      </c>
      <c r="AP646" s="59">
        <v>0</v>
      </c>
      <c r="AQ646" s="59">
        <v>195166</v>
      </c>
      <c r="AR646" s="59">
        <v>727257</v>
      </c>
      <c r="AS646" s="59">
        <v>25130</v>
      </c>
      <c r="AT646" s="59">
        <v>1096</v>
      </c>
      <c r="AU646" s="59">
        <v>22375</v>
      </c>
      <c r="AV646" s="80">
        <v>0</v>
      </c>
      <c r="AW646" s="79">
        <f t="shared" si="307"/>
        <v>0</v>
      </c>
      <c r="AX646" s="59">
        <v>0</v>
      </c>
      <c r="AY646" s="59">
        <v>0</v>
      </c>
      <c r="AZ646" s="59">
        <v>0</v>
      </c>
      <c r="BA646" s="59">
        <v>0</v>
      </c>
      <c r="BB646" s="59">
        <v>0</v>
      </c>
      <c r="BC646" s="59">
        <v>0</v>
      </c>
      <c r="BD646" s="59">
        <v>0</v>
      </c>
      <c r="BE646" s="59">
        <v>0</v>
      </c>
      <c r="BF646" s="59">
        <v>0</v>
      </c>
      <c r="BG646" s="59">
        <v>0</v>
      </c>
      <c r="BH646" s="59">
        <v>0</v>
      </c>
      <c r="BI646" s="59">
        <v>0</v>
      </c>
      <c r="BJ646" s="59">
        <v>0</v>
      </c>
      <c r="BK646" s="59">
        <v>0</v>
      </c>
      <c r="BL646" s="59">
        <v>0</v>
      </c>
      <c r="BM646" s="4">
        <v>2939301</v>
      </c>
      <c r="BN646" s="32">
        <f t="shared" si="321"/>
        <v>1258.8012847965738</v>
      </c>
      <c r="BO646" s="281"/>
      <c r="BP646" s="4">
        <v>5166163</v>
      </c>
      <c r="BQ646" s="4">
        <v>61262760</v>
      </c>
      <c r="BR646" s="4">
        <v>69368224</v>
      </c>
      <c r="BS646" s="4">
        <v>1766.48999</v>
      </c>
      <c r="BT646" s="4">
        <v>2335</v>
      </c>
      <c r="BV646" s="175">
        <f t="shared" si="310"/>
        <v>-0.67727514310104664</v>
      </c>
    </row>
    <row r="647" spans="1:74" ht="17.25" customHeight="1" x14ac:dyDescent="0.25">
      <c r="A647" s="76" t="s">
        <v>181</v>
      </c>
      <c r="B647" s="255" t="s">
        <v>173</v>
      </c>
      <c r="C647" s="76">
        <v>1</v>
      </c>
      <c r="D647" s="142">
        <v>2006</v>
      </c>
      <c r="E647" s="77">
        <v>89</v>
      </c>
      <c r="F647" s="59">
        <v>20087274</v>
      </c>
      <c r="G647" s="59">
        <v>7195625</v>
      </c>
      <c r="H647" s="179">
        <f t="shared" ref="H647:H671" si="331">G647/I647</f>
        <v>0.55816172159201671</v>
      </c>
      <c r="I647" s="59">
        <f t="shared" si="308"/>
        <v>12891649</v>
      </c>
      <c r="J647" s="59"/>
      <c r="K647" s="59">
        <f t="shared" si="302"/>
        <v>12891368</v>
      </c>
      <c r="L647" s="59">
        <f t="shared" si="303"/>
        <v>5520.9284796573875</v>
      </c>
      <c r="M647" s="59"/>
      <c r="N647" s="59"/>
      <c r="O647" s="59">
        <v>1499438</v>
      </c>
      <c r="P647" s="13">
        <f t="shared" si="304"/>
        <v>0.1163107993399448</v>
      </c>
      <c r="Q647" s="59">
        <v>2512325</v>
      </c>
      <c r="R647" s="79">
        <f t="shared" si="305"/>
        <v>0.19488003435402251</v>
      </c>
      <c r="S647" s="73">
        <f t="shared" ref="S647:S655" si="332">SUM(W647:AE647)</f>
        <v>616541</v>
      </c>
      <c r="T647" s="281">
        <f t="shared" si="309"/>
        <v>264.04325481798713</v>
      </c>
      <c r="U647" s="281"/>
      <c r="V647" s="131">
        <f t="shared" si="306"/>
        <v>4.782587852584768E-2</v>
      </c>
      <c r="W647" s="126">
        <v>610495</v>
      </c>
      <c r="X647" s="126">
        <v>6046</v>
      </c>
      <c r="AF647" s="59">
        <v>6111070</v>
      </c>
      <c r="AG647" s="59">
        <v>1070</v>
      </c>
      <c r="AH647" s="59">
        <v>1783928</v>
      </c>
      <c r="AI647" s="59">
        <v>0</v>
      </c>
      <c r="AJ647" s="59">
        <v>184983</v>
      </c>
      <c r="AK647" s="59">
        <v>1070859</v>
      </c>
      <c r="AL647" s="59">
        <v>18303346</v>
      </c>
      <c r="AM647" s="59">
        <v>0</v>
      </c>
      <c r="AN647" s="59">
        <v>0</v>
      </c>
      <c r="AO647" s="59">
        <v>0</v>
      </c>
      <c r="AP647" s="59">
        <v>0</v>
      </c>
      <c r="AQ647" s="59">
        <v>182244</v>
      </c>
      <c r="AR647" s="59">
        <v>681834</v>
      </c>
      <c r="AS647" s="59">
        <v>26287</v>
      </c>
      <c r="AT647" s="59">
        <v>1120</v>
      </c>
      <c r="AU647" s="59">
        <v>3878</v>
      </c>
      <c r="AV647" s="27">
        <v>281</v>
      </c>
      <c r="AW647" s="79">
        <f t="shared" si="307"/>
        <v>2.1796581272160182E-5</v>
      </c>
      <c r="AX647" s="59">
        <v>0</v>
      </c>
      <c r="AY647" s="59">
        <v>0</v>
      </c>
      <c r="AZ647" s="59">
        <v>0</v>
      </c>
      <c r="BA647" s="59">
        <v>0</v>
      </c>
      <c r="BB647" s="59">
        <v>0</v>
      </c>
      <c r="BC647" s="59">
        <v>0</v>
      </c>
      <c r="BD647" s="59">
        <v>281</v>
      </c>
      <c r="BE647" s="59">
        <v>0</v>
      </c>
      <c r="BF647" s="59">
        <v>0</v>
      </c>
      <c r="BG647" s="59">
        <v>0</v>
      </c>
      <c r="BH647" s="59">
        <v>281</v>
      </c>
      <c r="BI647" s="59">
        <v>0</v>
      </c>
      <c r="BJ647" s="59">
        <v>0</v>
      </c>
      <c r="BK647" s="59">
        <v>0</v>
      </c>
      <c r="BL647" s="59">
        <v>0</v>
      </c>
      <c r="BM647" s="4">
        <v>2354965</v>
      </c>
      <c r="BN647" s="32">
        <f t="shared" si="321"/>
        <v>1008.5503211991435</v>
      </c>
      <c r="BO647" s="281"/>
      <c r="BP647" s="4">
        <v>5923153</v>
      </c>
      <c r="BQ647" s="4">
        <v>26417910</v>
      </c>
      <c r="BR647" s="4">
        <v>34696028</v>
      </c>
      <c r="BS647" s="4">
        <v>1764.7900400000001</v>
      </c>
      <c r="BT647" s="4">
        <v>2335</v>
      </c>
      <c r="BV647" s="175">
        <f t="shared" si="310"/>
        <v>-0.67775654081430525</v>
      </c>
    </row>
    <row r="648" spans="1:74" ht="17.25" customHeight="1" x14ac:dyDescent="0.25">
      <c r="A648" s="76" t="s">
        <v>181</v>
      </c>
      <c r="B648" s="255" t="s">
        <v>173</v>
      </c>
      <c r="C648" s="76">
        <v>1</v>
      </c>
      <c r="D648" s="142">
        <v>2007</v>
      </c>
      <c r="E648" s="77">
        <v>89</v>
      </c>
      <c r="F648" s="59">
        <v>24363692</v>
      </c>
      <c r="G648" s="82">
        <v>11576571</v>
      </c>
      <c r="H648" s="179">
        <f t="shared" si="331"/>
        <v>0.90533052748933873</v>
      </c>
      <c r="I648" s="59">
        <f t="shared" si="308"/>
        <v>12787121</v>
      </c>
      <c r="J648" s="59"/>
      <c r="K648" s="59">
        <f t="shared" si="302"/>
        <v>9701093</v>
      </c>
      <c r="L648" s="59">
        <f t="shared" si="303"/>
        <v>4002.1010726072609</v>
      </c>
      <c r="M648" s="59"/>
      <c r="N648" s="59"/>
      <c r="O648" s="59">
        <v>2534732</v>
      </c>
      <c r="P648" s="13">
        <f t="shared" si="304"/>
        <v>0.19822538630861475</v>
      </c>
      <c r="Q648" s="59">
        <v>2495100</v>
      </c>
      <c r="R648" s="79">
        <f t="shared" si="305"/>
        <v>0.19512601781120237</v>
      </c>
      <c r="S648" s="82">
        <f t="shared" si="332"/>
        <v>3247333</v>
      </c>
      <c r="T648" s="281">
        <f t="shared" si="309"/>
        <v>1339.6588283828382</v>
      </c>
      <c r="U648" s="281"/>
      <c r="V648" s="131">
        <f t="shared" si="306"/>
        <v>0.33473887942317426</v>
      </c>
      <c r="W648" s="126">
        <v>522390</v>
      </c>
      <c r="X648" s="126">
        <v>0</v>
      </c>
      <c r="AA648" s="156">
        <v>2369002</v>
      </c>
      <c r="AB648" s="126">
        <v>7858</v>
      </c>
      <c r="AC648" s="126">
        <v>21353</v>
      </c>
      <c r="AE648" s="126">
        <v>326730</v>
      </c>
      <c r="AF648" s="59">
        <v>2122412</v>
      </c>
      <c r="AG648" s="59">
        <v>84</v>
      </c>
      <c r="AH648" s="59">
        <v>1945923</v>
      </c>
      <c r="AI648" s="59">
        <v>0</v>
      </c>
      <c r="AJ648" s="59">
        <v>275152</v>
      </c>
      <c r="AK648" s="59">
        <v>1379432</v>
      </c>
      <c r="AL648" s="59">
        <v>22417770</v>
      </c>
      <c r="AM648" s="59">
        <v>0</v>
      </c>
      <c r="AN648" s="59">
        <v>0</v>
      </c>
      <c r="AO648" s="59">
        <v>0</v>
      </c>
      <c r="AP648" s="59">
        <v>0</v>
      </c>
      <c r="AQ648" s="59">
        <v>165757</v>
      </c>
      <c r="AR648" s="59">
        <v>552650</v>
      </c>
      <c r="AS648" s="59">
        <v>9532</v>
      </c>
      <c r="AT648" s="59">
        <v>713</v>
      </c>
      <c r="AU648" s="59">
        <v>4225</v>
      </c>
      <c r="AV648" s="27">
        <v>3086028</v>
      </c>
      <c r="AW648" s="79">
        <f t="shared" si="307"/>
        <v>0.19441813341511505</v>
      </c>
      <c r="AX648" s="59">
        <v>0</v>
      </c>
      <c r="AY648" s="59">
        <v>0</v>
      </c>
      <c r="AZ648" s="59">
        <v>6396</v>
      </c>
      <c r="BA648" s="59">
        <v>0</v>
      </c>
      <c r="BB648" s="59">
        <v>102733</v>
      </c>
      <c r="BC648" s="59">
        <v>0</v>
      </c>
      <c r="BD648" s="59">
        <v>2777209</v>
      </c>
      <c r="BE648" s="59">
        <v>206086</v>
      </c>
      <c r="BF648" s="59">
        <v>0</v>
      </c>
      <c r="BG648" s="59">
        <v>0</v>
      </c>
      <c r="BH648" s="59">
        <v>2879942</v>
      </c>
      <c r="BI648" s="59">
        <v>0</v>
      </c>
      <c r="BJ648" s="59">
        <v>0</v>
      </c>
      <c r="BK648" s="59">
        <v>199690</v>
      </c>
      <c r="BL648" s="59">
        <v>0</v>
      </c>
      <c r="BM648" s="4">
        <v>2083253</v>
      </c>
      <c r="BN648" s="32">
        <f t="shared" si="321"/>
        <v>859.4278052805281</v>
      </c>
      <c r="BO648" s="281"/>
      <c r="BP648" s="4">
        <v>5390705</v>
      </c>
      <c r="BQ648" s="4">
        <v>101035192</v>
      </c>
      <c r="BR648" s="4">
        <v>108509152</v>
      </c>
      <c r="BS648" s="4">
        <v>1777.75</v>
      </c>
      <c r="BT648" s="4">
        <v>2424</v>
      </c>
      <c r="BV648" s="175">
        <f t="shared" si="310"/>
        <v>-0.65539455528154278</v>
      </c>
    </row>
    <row r="649" spans="1:74" ht="17.25" customHeight="1" x14ac:dyDescent="0.25">
      <c r="A649" s="76" t="s">
        <v>181</v>
      </c>
      <c r="B649" s="255" t="s">
        <v>173</v>
      </c>
      <c r="C649" s="76">
        <v>1</v>
      </c>
      <c r="D649" s="142">
        <v>2008</v>
      </c>
      <c r="E649" s="77">
        <v>89</v>
      </c>
      <c r="F649" s="59">
        <v>24647358</v>
      </c>
      <c r="G649" s="82">
        <v>11119962</v>
      </c>
      <c r="H649" s="179">
        <f t="shared" si="331"/>
        <v>0.82203271050836391</v>
      </c>
      <c r="I649" s="59">
        <f t="shared" si="308"/>
        <v>13527396</v>
      </c>
      <c r="J649" s="59"/>
      <c r="K649" s="59">
        <f t="shared" si="302"/>
        <v>10744049</v>
      </c>
      <c r="L649" s="59">
        <f t="shared" si="303"/>
        <v>4260.1304520222047</v>
      </c>
      <c r="M649" s="59"/>
      <c r="N649" s="59"/>
      <c r="O649" s="59">
        <v>3025751</v>
      </c>
      <c r="P649" s="13">
        <f t="shared" si="304"/>
        <v>0.22367579096523824</v>
      </c>
      <c r="Q649" s="59">
        <v>2440730</v>
      </c>
      <c r="R649" s="79">
        <f t="shared" si="305"/>
        <v>0.18042866491082246</v>
      </c>
      <c r="S649" s="82">
        <f t="shared" si="332"/>
        <v>3671324</v>
      </c>
      <c r="T649" s="281">
        <f t="shared" si="309"/>
        <v>1455.7192704203014</v>
      </c>
      <c r="U649" s="281"/>
      <c r="V649" s="131">
        <f t="shared" si="306"/>
        <v>0.34170767463923518</v>
      </c>
      <c r="W649" s="126">
        <v>323801</v>
      </c>
      <c r="X649" s="126">
        <v>188</v>
      </c>
      <c r="Y649" s="126">
        <v>220081</v>
      </c>
      <c r="Z649" s="126">
        <v>68295</v>
      </c>
      <c r="AA649" s="156">
        <v>2662340</v>
      </c>
      <c r="AB649" s="126">
        <v>29325</v>
      </c>
      <c r="AC649" s="126">
        <v>49982</v>
      </c>
      <c r="AE649" s="126">
        <v>317312</v>
      </c>
      <c r="AF649" s="59">
        <v>1990587</v>
      </c>
      <c r="AG649" s="59">
        <v>3819</v>
      </c>
      <c r="AH649" s="59">
        <v>2042759</v>
      </c>
      <c r="AI649" s="59">
        <v>0</v>
      </c>
      <c r="AJ649" s="59">
        <v>196163</v>
      </c>
      <c r="AK649" s="59">
        <v>1536275</v>
      </c>
      <c r="AL649" s="59">
        <v>22604600</v>
      </c>
      <c r="AM649" s="59">
        <v>0</v>
      </c>
      <c r="AN649" s="59">
        <v>0</v>
      </c>
      <c r="AO649" s="59">
        <v>0</v>
      </c>
      <c r="AP649" s="59">
        <v>0</v>
      </c>
      <c r="AQ649" s="59">
        <v>158578</v>
      </c>
      <c r="AR649" s="59">
        <v>443708</v>
      </c>
      <c r="AS649" s="59">
        <v>49586</v>
      </c>
      <c r="AT649" s="59">
        <v>1504</v>
      </c>
      <c r="AU649" s="59">
        <v>9371</v>
      </c>
      <c r="AV649" s="27">
        <v>2783347</v>
      </c>
      <c r="AW649" s="79">
        <f t="shared" si="307"/>
        <v>0.17064501598731585</v>
      </c>
      <c r="AX649" s="59">
        <v>0</v>
      </c>
      <c r="AY649" s="59">
        <v>0</v>
      </c>
      <c r="AZ649" s="59">
        <v>0</v>
      </c>
      <c r="BA649" s="59">
        <v>0</v>
      </c>
      <c r="BB649" s="59">
        <v>6633</v>
      </c>
      <c r="BC649" s="59">
        <v>0</v>
      </c>
      <c r="BD649" s="59">
        <v>2576936</v>
      </c>
      <c r="BE649" s="59">
        <v>199681</v>
      </c>
      <c r="BF649" s="59">
        <v>0</v>
      </c>
      <c r="BG649" s="59">
        <v>0</v>
      </c>
      <c r="BH649" s="59">
        <v>2583666</v>
      </c>
      <c r="BI649" s="59">
        <v>97</v>
      </c>
      <c r="BJ649" s="59">
        <v>0</v>
      </c>
      <c r="BK649" s="59">
        <v>199681</v>
      </c>
      <c r="BL649" s="59">
        <v>0</v>
      </c>
      <c r="BM649" s="4">
        <v>2236356</v>
      </c>
      <c r="BN649" s="32">
        <f t="shared" si="321"/>
        <v>886.73909595559076</v>
      </c>
      <c r="BO649" s="281"/>
      <c r="BP649" s="4">
        <v>5373941</v>
      </c>
      <c r="BQ649" s="4">
        <v>118978000</v>
      </c>
      <c r="BR649" s="4">
        <v>126588296</v>
      </c>
      <c r="BS649" s="4">
        <v>1778.6999499999999</v>
      </c>
      <c r="BT649" s="4">
        <v>2522</v>
      </c>
      <c r="BV649" s="175">
        <f t="shared" si="310"/>
        <v>-0.6353108643600196</v>
      </c>
    </row>
    <row r="650" spans="1:74" ht="17.25" customHeight="1" x14ac:dyDescent="0.25">
      <c r="A650" s="76" t="s">
        <v>181</v>
      </c>
      <c r="B650" s="255" t="s">
        <v>173</v>
      </c>
      <c r="C650" s="76">
        <v>1</v>
      </c>
      <c r="D650" s="142">
        <v>2009</v>
      </c>
      <c r="E650" s="77">
        <v>89</v>
      </c>
      <c r="F650" s="59">
        <v>25183686</v>
      </c>
      <c r="G650" s="82">
        <v>12349274</v>
      </c>
      <c r="H650" s="179">
        <f t="shared" si="331"/>
        <v>0.96220021610651119</v>
      </c>
      <c r="I650" s="59">
        <f t="shared" si="308"/>
        <v>12834412</v>
      </c>
      <c r="J650" s="59"/>
      <c r="K650" s="59">
        <f t="shared" si="302"/>
        <v>10337710</v>
      </c>
      <c r="L650" s="59">
        <f t="shared" si="303"/>
        <v>3929.1942227290006</v>
      </c>
      <c r="M650" s="59"/>
      <c r="N650" s="59"/>
      <c r="O650" s="59">
        <v>2014844</v>
      </c>
      <c r="P650" s="13">
        <f t="shared" si="304"/>
        <v>0.15698763605220092</v>
      </c>
      <c r="Q650" s="59">
        <v>2424391</v>
      </c>
      <c r="R650" s="79">
        <f t="shared" si="305"/>
        <v>0.1888977071953121</v>
      </c>
      <c r="S650" s="82">
        <f t="shared" si="332"/>
        <v>3585405</v>
      </c>
      <c r="T650" s="281">
        <f t="shared" si="309"/>
        <v>1362.7537058152793</v>
      </c>
      <c r="U650" s="281"/>
      <c r="V650" s="131">
        <f t="shared" si="306"/>
        <v>0.34682777907292817</v>
      </c>
      <c r="W650" s="126">
        <v>37318</v>
      </c>
      <c r="X650" s="126">
        <v>0</v>
      </c>
      <c r="Y650" s="126">
        <v>512493</v>
      </c>
      <c r="Z650" s="126">
        <v>173863</v>
      </c>
      <c r="AA650" s="156">
        <v>2498396</v>
      </c>
      <c r="AB650" s="126">
        <v>23520</v>
      </c>
      <c r="AC650" s="126">
        <v>13073</v>
      </c>
      <c r="AE650" s="126">
        <v>326742</v>
      </c>
      <c r="AF650" s="59">
        <v>1689989</v>
      </c>
      <c r="AG650" s="59">
        <v>14145</v>
      </c>
      <c r="AH650" s="59">
        <v>2586353</v>
      </c>
      <c r="AI650" s="59">
        <v>0</v>
      </c>
      <c r="AJ650" s="59">
        <v>232783</v>
      </c>
      <c r="AK650" s="59">
        <v>1919140</v>
      </c>
      <c r="AL650" s="59">
        <v>22597332</v>
      </c>
      <c r="AM650" s="59">
        <v>0</v>
      </c>
      <c r="AN650" s="59">
        <v>0</v>
      </c>
      <c r="AO650" s="59">
        <v>0</v>
      </c>
      <c r="AP650" s="59">
        <v>0</v>
      </c>
      <c r="AQ650" s="59">
        <v>300630</v>
      </c>
      <c r="AR650" s="59">
        <v>497463</v>
      </c>
      <c r="AS650" s="59">
        <v>27542</v>
      </c>
      <c r="AT650" s="59">
        <v>17</v>
      </c>
      <c r="AU650" s="59">
        <v>128063</v>
      </c>
      <c r="AV650" s="27">
        <v>2496702</v>
      </c>
      <c r="AW650" s="79">
        <f t="shared" si="307"/>
        <v>0.16285196235576879</v>
      </c>
      <c r="AX650" s="59">
        <v>0</v>
      </c>
      <c r="AY650" s="59">
        <v>0</v>
      </c>
      <c r="AZ650" s="59">
        <v>0</v>
      </c>
      <c r="BA650" s="59">
        <v>0</v>
      </c>
      <c r="BB650" s="59">
        <v>34200</v>
      </c>
      <c r="BC650" s="59">
        <v>0</v>
      </c>
      <c r="BD650" s="59">
        <v>2462502</v>
      </c>
      <c r="BE650" s="59">
        <v>0</v>
      </c>
      <c r="BF650" s="59">
        <v>0</v>
      </c>
      <c r="BG650" s="59">
        <v>0</v>
      </c>
      <c r="BH650" s="59">
        <v>2496702</v>
      </c>
      <c r="BI650" s="59">
        <v>0</v>
      </c>
      <c r="BJ650" s="59">
        <v>0</v>
      </c>
      <c r="BK650" s="59">
        <v>0</v>
      </c>
      <c r="BL650" s="59">
        <v>0</v>
      </c>
      <c r="BM650" s="4">
        <v>1901852</v>
      </c>
      <c r="BN650" s="32">
        <f t="shared" si="321"/>
        <v>722.86278981375904</v>
      </c>
      <c r="BO650" s="281"/>
      <c r="BP650" s="4">
        <v>4406027</v>
      </c>
      <c r="BQ650" s="4">
        <v>70799232</v>
      </c>
      <c r="BR650" s="4">
        <v>77107112</v>
      </c>
      <c r="BS650" s="4">
        <v>1796.90002</v>
      </c>
      <c r="BT650" s="4">
        <v>2631</v>
      </c>
      <c r="BV650" s="175">
        <f t="shared" si="310"/>
        <v>-0.60906486370646862</v>
      </c>
    </row>
    <row r="651" spans="1:74" ht="17.25" customHeight="1" x14ac:dyDescent="0.25">
      <c r="A651" s="76" t="s">
        <v>181</v>
      </c>
      <c r="B651" s="255" t="s">
        <v>173</v>
      </c>
      <c r="C651" s="76">
        <v>1</v>
      </c>
      <c r="D651" s="142">
        <v>2010</v>
      </c>
      <c r="E651" s="77">
        <v>89</v>
      </c>
      <c r="F651" s="59">
        <v>30526444</v>
      </c>
      <c r="G651" s="82">
        <v>15022326</v>
      </c>
      <c r="H651" s="179">
        <f t="shared" si="331"/>
        <v>0.96892490111336871</v>
      </c>
      <c r="I651" s="59">
        <f t="shared" si="308"/>
        <v>15504118</v>
      </c>
      <c r="J651" s="59"/>
      <c r="K651" s="59">
        <f t="shared" ref="K651:K714" si="333">I651-AV651</f>
        <v>13041156</v>
      </c>
      <c r="L651" s="59">
        <f t="shared" ref="L651:L714" si="334">K651/BT651</f>
        <v>4639.3297758804692</v>
      </c>
      <c r="M651" s="59"/>
      <c r="N651" s="59"/>
      <c r="O651" s="59">
        <v>1951143</v>
      </c>
      <c r="P651" s="13">
        <f t="shared" ref="P651:P714" si="335">O651/I651</f>
        <v>0.12584675890624672</v>
      </c>
      <c r="Q651" s="59">
        <v>2380688</v>
      </c>
      <c r="R651" s="79">
        <f t="shared" ref="R651:R714" si="336">Q651/I651</f>
        <v>0.1535519789000574</v>
      </c>
      <c r="S651" s="82">
        <f t="shared" si="332"/>
        <v>4785558</v>
      </c>
      <c r="T651" s="281">
        <f t="shared" si="309"/>
        <v>1702.4397011739595</v>
      </c>
      <c r="U651" s="281"/>
      <c r="V651" s="131">
        <f t="shared" ref="V651:V714" si="337">S651/K651</f>
        <v>0.36695811322247812</v>
      </c>
      <c r="W651" s="126">
        <v>20380</v>
      </c>
      <c r="X651" s="126">
        <v>38</v>
      </c>
      <c r="Y651" s="126">
        <v>521936</v>
      </c>
      <c r="Z651" s="126">
        <v>215108</v>
      </c>
      <c r="AA651" s="156">
        <v>3409841</v>
      </c>
      <c r="AB651" s="126">
        <v>0</v>
      </c>
      <c r="AC651" s="126">
        <v>143371</v>
      </c>
      <c r="AE651" s="126">
        <v>474884</v>
      </c>
      <c r="AF651" s="59">
        <v>1485692</v>
      </c>
      <c r="AG651" s="59">
        <v>75</v>
      </c>
      <c r="AH651" s="59">
        <v>4435919</v>
      </c>
      <c r="AI651" s="59">
        <v>19752</v>
      </c>
      <c r="AJ651" s="59">
        <v>176265</v>
      </c>
      <c r="AK651" s="59">
        <v>3786686</v>
      </c>
      <c r="AL651" s="59">
        <v>26090524</v>
      </c>
      <c r="AM651" s="59">
        <v>0</v>
      </c>
      <c r="AN651" s="59">
        <v>0</v>
      </c>
      <c r="AO651" s="59">
        <v>0</v>
      </c>
      <c r="AP651" s="59">
        <v>0</v>
      </c>
      <c r="AQ651" s="59">
        <v>287943</v>
      </c>
      <c r="AR651" s="59">
        <v>581672</v>
      </c>
      <c r="AS651" s="59">
        <v>36463</v>
      </c>
      <c r="AT651" s="59">
        <v>910</v>
      </c>
      <c r="AU651" s="59">
        <v>11271</v>
      </c>
      <c r="AV651" s="27">
        <v>2462962</v>
      </c>
      <c r="AW651" s="79">
        <f t="shared" ref="AW651:AW714" si="338">AV651/(AV651+I651)</f>
        <v>0.1370819298405751</v>
      </c>
      <c r="AX651" s="59">
        <v>0</v>
      </c>
      <c r="AY651" s="59">
        <v>0</v>
      </c>
      <c r="AZ651" s="59">
        <v>0</v>
      </c>
      <c r="BA651" s="59">
        <v>0</v>
      </c>
      <c r="BB651" s="59">
        <v>8576</v>
      </c>
      <c r="BC651" s="59">
        <v>0</v>
      </c>
      <c r="BD651" s="59">
        <v>2454386</v>
      </c>
      <c r="BE651" s="59">
        <v>0</v>
      </c>
      <c r="BF651" s="59">
        <v>0</v>
      </c>
      <c r="BG651" s="59">
        <v>0</v>
      </c>
      <c r="BH651" s="59">
        <v>2462962</v>
      </c>
      <c r="BI651" s="59">
        <v>0</v>
      </c>
      <c r="BJ651" s="59">
        <v>0</v>
      </c>
      <c r="BK651" s="59">
        <v>0</v>
      </c>
      <c r="BL651" s="59">
        <v>0</v>
      </c>
      <c r="BM651" s="4">
        <v>2537017</v>
      </c>
      <c r="BN651" s="32">
        <f t="shared" si="321"/>
        <v>902.53183920313052</v>
      </c>
      <c r="BO651" s="281"/>
      <c r="BP651" s="4">
        <v>6662962</v>
      </c>
      <c r="BQ651" s="4">
        <v>78910776</v>
      </c>
      <c r="BR651" s="4">
        <v>88110752</v>
      </c>
      <c r="BS651" s="4">
        <v>1804.2900400000001</v>
      </c>
      <c r="BT651" s="4">
        <v>2811</v>
      </c>
      <c r="BV651" s="175">
        <f t="shared" si="310"/>
        <v>-0.57392461092834313</v>
      </c>
    </row>
    <row r="652" spans="1:74" ht="17.25" customHeight="1" x14ac:dyDescent="0.25">
      <c r="A652" s="76" t="s">
        <v>181</v>
      </c>
      <c r="B652" s="255" t="s">
        <v>173</v>
      </c>
      <c r="C652" s="76">
        <v>1</v>
      </c>
      <c r="D652" s="142">
        <v>2011</v>
      </c>
      <c r="E652" s="77">
        <v>89</v>
      </c>
      <c r="F652" s="59">
        <v>34037264</v>
      </c>
      <c r="G652" s="82">
        <v>18811254</v>
      </c>
      <c r="H652" s="179">
        <f t="shared" si="331"/>
        <v>1.2354683860052633</v>
      </c>
      <c r="I652" s="59">
        <f t="shared" ref="I652:I715" si="339">F652-G652</f>
        <v>15226010</v>
      </c>
      <c r="J652" s="59"/>
      <c r="K652" s="59">
        <f t="shared" si="333"/>
        <v>12709307</v>
      </c>
      <c r="L652" s="59">
        <f t="shared" si="334"/>
        <v>4521.2760583422269</v>
      </c>
      <c r="M652" s="59"/>
      <c r="N652" s="59"/>
      <c r="O652" s="59">
        <v>2270997</v>
      </c>
      <c r="P652" s="13">
        <f t="shared" si="335"/>
        <v>0.14915247001676735</v>
      </c>
      <c r="Q652" s="59">
        <v>2378293</v>
      </c>
      <c r="R652" s="79">
        <f t="shared" si="336"/>
        <v>0.15619935886026609</v>
      </c>
      <c r="S652" s="82">
        <f t="shared" si="332"/>
        <v>5278971</v>
      </c>
      <c r="T652" s="281">
        <f t="shared" ref="T652:T715" si="340">S652/BT652</f>
        <v>1877.9690501600853</v>
      </c>
      <c r="U652" s="281"/>
      <c r="V652" s="131">
        <f t="shared" si="337"/>
        <v>0.41536261575867195</v>
      </c>
      <c r="W652" s="126">
        <v>21171</v>
      </c>
      <c r="X652" s="126">
        <v>0</v>
      </c>
      <c r="Y652" s="126">
        <v>483759</v>
      </c>
      <c r="Z652" s="126">
        <v>129029</v>
      </c>
      <c r="AA652" s="156">
        <v>4141090</v>
      </c>
      <c r="AC652" s="126">
        <v>40139</v>
      </c>
      <c r="AE652" s="126">
        <v>463783</v>
      </c>
      <c r="AF652" s="59">
        <v>1001024</v>
      </c>
      <c r="AG652" s="59">
        <v>1156</v>
      </c>
      <c r="AH652" s="59">
        <v>3778893</v>
      </c>
      <c r="AI652" s="59">
        <v>12702</v>
      </c>
      <c r="AJ652" s="59">
        <v>240101</v>
      </c>
      <c r="AK652" s="59">
        <v>3092920</v>
      </c>
      <c r="AL652" s="59">
        <v>30258370</v>
      </c>
      <c r="AM652" s="59">
        <v>0</v>
      </c>
      <c r="AN652" s="59">
        <v>0</v>
      </c>
      <c r="AO652" s="59">
        <v>0</v>
      </c>
      <c r="AP652" s="59">
        <v>0</v>
      </c>
      <c r="AQ652" s="59">
        <v>277730</v>
      </c>
      <c r="AR652" s="59">
        <v>667801</v>
      </c>
      <c r="AS652" s="59">
        <v>3689</v>
      </c>
      <c r="AT652" s="59">
        <v>0</v>
      </c>
      <c r="AU652" s="59">
        <v>625</v>
      </c>
      <c r="AV652" s="27">
        <v>2516703</v>
      </c>
      <c r="AW652" s="79">
        <f t="shared" si="338"/>
        <v>0.14184431659352209</v>
      </c>
      <c r="AX652" s="59">
        <v>0</v>
      </c>
      <c r="AY652" s="59">
        <v>0</v>
      </c>
      <c r="AZ652" s="59">
        <v>0</v>
      </c>
      <c r="BA652" s="59">
        <v>0</v>
      </c>
      <c r="BB652" s="59">
        <v>0</v>
      </c>
      <c r="BC652" s="59">
        <v>0</v>
      </c>
      <c r="BD652" s="59">
        <v>2516703</v>
      </c>
      <c r="BE652" s="59">
        <v>0</v>
      </c>
      <c r="BF652" s="59">
        <v>0</v>
      </c>
      <c r="BG652" s="59">
        <v>0</v>
      </c>
      <c r="BH652" s="59">
        <v>2516703</v>
      </c>
      <c r="BI652" s="59">
        <v>0</v>
      </c>
      <c r="BJ652" s="59">
        <v>0</v>
      </c>
      <c r="BK652" s="59">
        <v>0</v>
      </c>
      <c r="BL652" s="59">
        <v>0</v>
      </c>
      <c r="BM652" s="4">
        <v>2686898</v>
      </c>
      <c r="BN652" s="32">
        <f t="shared" si="321"/>
        <v>955.85129847029532</v>
      </c>
      <c r="BO652" s="281"/>
      <c r="BP652" s="4">
        <v>6724937</v>
      </c>
      <c r="BQ652" s="4">
        <v>70796744</v>
      </c>
      <c r="BR652" s="4">
        <v>80208576</v>
      </c>
      <c r="BS652" s="4">
        <v>1826.9499499999999</v>
      </c>
      <c r="BT652" s="4">
        <v>2811</v>
      </c>
      <c r="BV652" s="175">
        <f t="shared" ref="BV652:BV715" si="341">0.5*LN(BS652/BS$10)+0.5*LN(BT652/BT$10)</f>
        <v>-0.56768426212131717</v>
      </c>
    </row>
    <row r="653" spans="1:74" ht="17.25" customHeight="1" x14ac:dyDescent="0.25">
      <c r="A653" s="76" t="s">
        <v>181</v>
      </c>
      <c r="B653" s="255" t="s">
        <v>173</v>
      </c>
      <c r="C653" s="76">
        <v>1</v>
      </c>
      <c r="D653" s="142">
        <v>2012</v>
      </c>
      <c r="E653" s="77">
        <v>89</v>
      </c>
      <c r="F653" s="59">
        <v>41200552</v>
      </c>
      <c r="G653" s="82">
        <v>23997074</v>
      </c>
      <c r="H653" s="179">
        <f t="shared" si="331"/>
        <v>1.394896659849828</v>
      </c>
      <c r="I653" s="59">
        <f t="shared" si="339"/>
        <v>17203478</v>
      </c>
      <c r="J653" s="59"/>
      <c r="K653" s="59">
        <f t="shared" si="333"/>
        <v>14176763</v>
      </c>
      <c r="L653" s="59">
        <f t="shared" si="334"/>
        <v>5043.3166133048735</v>
      </c>
      <c r="M653" s="59"/>
      <c r="N653" s="59"/>
      <c r="O653" s="59">
        <v>1986388</v>
      </c>
      <c r="P653" s="13">
        <f t="shared" si="335"/>
        <v>0.11546432645770814</v>
      </c>
      <c r="Q653" s="59">
        <v>2374676</v>
      </c>
      <c r="R653" s="79">
        <f t="shared" si="336"/>
        <v>0.1380346462500199</v>
      </c>
      <c r="S653" s="82">
        <f t="shared" si="332"/>
        <v>6810279</v>
      </c>
      <c r="T653" s="281">
        <f t="shared" si="340"/>
        <v>2422.7246531483456</v>
      </c>
      <c r="U653" s="281"/>
      <c r="V653" s="131">
        <f t="shared" si="337"/>
        <v>0.48038321583001703</v>
      </c>
      <c r="W653" s="4"/>
      <c r="X653" s="126">
        <v>240</v>
      </c>
      <c r="Y653" s="126">
        <v>547394</v>
      </c>
      <c r="Z653" s="126">
        <v>157212</v>
      </c>
      <c r="AA653" s="156">
        <v>4779857</v>
      </c>
      <c r="AC653" s="126">
        <v>72482</v>
      </c>
      <c r="AE653" s="126">
        <v>1253094</v>
      </c>
      <c r="AF653" s="59">
        <v>1330648</v>
      </c>
      <c r="AG653" s="59">
        <v>0</v>
      </c>
      <c r="AH653" s="59">
        <v>4317579</v>
      </c>
      <c r="AI653" s="59">
        <v>7364</v>
      </c>
      <c r="AJ653" s="59">
        <v>80977</v>
      </c>
      <c r="AK653" s="59">
        <v>3701701</v>
      </c>
      <c r="AL653" s="59">
        <v>36882972</v>
      </c>
      <c r="AM653" s="59">
        <v>0</v>
      </c>
      <c r="AN653" s="59">
        <v>0</v>
      </c>
      <c r="AO653" s="59">
        <v>0</v>
      </c>
      <c r="AP653" s="59">
        <v>0</v>
      </c>
      <c r="AQ653" s="59">
        <v>302893</v>
      </c>
      <c r="AR653" s="59">
        <v>600951</v>
      </c>
      <c r="AS653" s="59">
        <v>7300</v>
      </c>
      <c r="AT653" s="59">
        <v>38</v>
      </c>
      <c r="AU653" s="59">
        <v>263</v>
      </c>
      <c r="AV653" s="27">
        <v>3026715</v>
      </c>
      <c r="AW653" s="79">
        <f t="shared" si="338"/>
        <v>0.14961374812390568</v>
      </c>
      <c r="AX653" s="59">
        <v>0</v>
      </c>
      <c r="AY653" s="59">
        <v>0</v>
      </c>
      <c r="AZ653" s="59">
        <v>0</v>
      </c>
      <c r="BA653" s="59">
        <v>0</v>
      </c>
      <c r="BB653" s="59">
        <v>0</v>
      </c>
      <c r="BC653" s="59">
        <v>0</v>
      </c>
      <c r="BD653" s="59">
        <v>3026715</v>
      </c>
      <c r="BE653" s="59">
        <v>0</v>
      </c>
      <c r="BF653" s="59">
        <v>0</v>
      </c>
      <c r="BG653" s="59">
        <v>0</v>
      </c>
      <c r="BH653" s="59">
        <v>3026715</v>
      </c>
      <c r="BI653" s="59">
        <v>0</v>
      </c>
      <c r="BJ653" s="59">
        <v>0</v>
      </c>
      <c r="BK653" s="59">
        <v>0</v>
      </c>
      <c r="BL653" s="59">
        <v>0</v>
      </c>
      <c r="BM653" s="4">
        <v>2283084</v>
      </c>
      <c r="BN653" s="32">
        <f t="shared" si="321"/>
        <v>812.19637139807901</v>
      </c>
      <c r="BO653" s="281"/>
      <c r="BP653" s="4">
        <v>5621170</v>
      </c>
      <c r="BQ653" s="4">
        <v>35530008</v>
      </c>
      <c r="BR653" s="4">
        <v>43434264</v>
      </c>
      <c r="BS653" s="4">
        <v>1806.98999</v>
      </c>
      <c r="BT653" s="4">
        <v>2811</v>
      </c>
      <c r="BV653" s="175">
        <f t="shared" si="341"/>
        <v>-0.57317696730042311</v>
      </c>
    </row>
    <row r="654" spans="1:74" ht="17.25" customHeight="1" x14ac:dyDescent="0.25">
      <c r="A654" s="76" t="s">
        <v>181</v>
      </c>
      <c r="B654" s="255" t="s">
        <v>173</v>
      </c>
      <c r="C654" s="76">
        <v>1</v>
      </c>
      <c r="D654" s="142">
        <v>2013</v>
      </c>
      <c r="E654" s="77">
        <v>89</v>
      </c>
      <c r="F654" s="59">
        <v>53986436</v>
      </c>
      <c r="G654" s="82">
        <v>37313844</v>
      </c>
      <c r="H654" s="179">
        <f>G654/I654</f>
        <v>2.2380349738061125</v>
      </c>
      <c r="I654" s="59">
        <f t="shared" si="339"/>
        <v>16672592</v>
      </c>
      <c r="J654" s="59"/>
      <c r="K654" s="59">
        <f t="shared" si="333"/>
        <v>12070611</v>
      </c>
      <c r="L654" s="59">
        <f t="shared" si="334"/>
        <v>4294.0629669156888</v>
      </c>
      <c r="M654" s="59"/>
      <c r="N654" s="59"/>
      <c r="O654" s="59">
        <v>2008723</v>
      </c>
      <c r="P654" s="13">
        <f t="shared" si="335"/>
        <v>0.1204805467560173</v>
      </c>
      <c r="Q654" s="59">
        <v>2381951</v>
      </c>
      <c r="R654" s="79">
        <f t="shared" si="336"/>
        <v>0.14286626818433509</v>
      </c>
      <c r="S654" s="82">
        <f t="shared" si="332"/>
        <v>6791142</v>
      </c>
      <c r="T654" s="281">
        <f t="shared" si="340"/>
        <v>2415.9167556029884</v>
      </c>
      <c r="U654" s="281"/>
      <c r="V654" s="131">
        <f t="shared" si="337"/>
        <v>0.56261791553053941</v>
      </c>
      <c r="W654" s="4"/>
      <c r="X654" s="126">
        <v>0</v>
      </c>
      <c r="Y654" s="126">
        <v>539009</v>
      </c>
      <c r="Z654" s="126">
        <v>171259</v>
      </c>
      <c r="AA654" s="156">
        <v>4487204</v>
      </c>
      <c r="AC654" s="126">
        <v>62789</v>
      </c>
      <c r="AE654" s="126">
        <v>1530881</v>
      </c>
      <c r="AF654" s="59">
        <v>1105045</v>
      </c>
      <c r="AG654" s="59">
        <v>0</v>
      </c>
      <c r="AH654" s="59">
        <v>3903969</v>
      </c>
      <c r="AI654" s="59">
        <v>8185</v>
      </c>
      <c r="AJ654" s="59">
        <v>96019</v>
      </c>
      <c r="AK654" s="59">
        <v>2866941</v>
      </c>
      <c r="AL654" s="59">
        <v>50082468</v>
      </c>
      <c r="AM654" s="59">
        <v>0</v>
      </c>
      <c r="AN654" s="59">
        <v>0</v>
      </c>
      <c r="AO654" s="59">
        <v>0</v>
      </c>
      <c r="AP654" s="59">
        <v>0</v>
      </c>
      <c r="AQ654" s="59">
        <v>385742</v>
      </c>
      <c r="AR654" s="59">
        <v>977598</v>
      </c>
      <c r="AS654" s="59">
        <v>2512</v>
      </c>
      <c r="AT654" s="59">
        <v>0</v>
      </c>
      <c r="AU654" s="59">
        <v>48733</v>
      </c>
      <c r="AV654" s="27">
        <v>4601981</v>
      </c>
      <c r="AW654" s="79">
        <f t="shared" si="338"/>
        <v>0.21631367172445717</v>
      </c>
      <c r="AX654" s="59">
        <v>0</v>
      </c>
      <c r="AY654" s="59">
        <v>0</v>
      </c>
      <c r="AZ654" s="59">
        <v>0</v>
      </c>
      <c r="BA654" s="59">
        <v>0</v>
      </c>
      <c r="BB654" s="59">
        <v>0</v>
      </c>
      <c r="BC654" s="59">
        <v>0</v>
      </c>
      <c r="BD654" s="59">
        <v>4601981</v>
      </c>
      <c r="BE654" s="59">
        <v>0</v>
      </c>
      <c r="BF654" s="59">
        <v>0</v>
      </c>
      <c r="BG654" s="59">
        <v>0</v>
      </c>
      <c r="BH654" s="59">
        <v>4601981</v>
      </c>
      <c r="BI654" s="59">
        <v>0</v>
      </c>
      <c r="BJ654" s="59">
        <v>0</v>
      </c>
      <c r="BK654" s="59">
        <v>0</v>
      </c>
      <c r="BL654" s="59">
        <v>0</v>
      </c>
      <c r="BM654" s="4">
        <v>2979307</v>
      </c>
      <c r="BN654" s="32">
        <f t="shared" si="321"/>
        <v>1059.8744219139096</v>
      </c>
      <c r="BO654" s="281"/>
      <c r="BP654" s="4">
        <v>7021647</v>
      </c>
      <c r="BQ654" s="4">
        <v>62419572</v>
      </c>
      <c r="BR654" s="4">
        <v>72420528</v>
      </c>
      <c r="BS654" s="4">
        <v>1808.09998</v>
      </c>
      <c r="BT654" s="4">
        <v>2811</v>
      </c>
      <c r="BV654" s="175">
        <f t="shared" si="341"/>
        <v>-0.57286992375680645</v>
      </c>
    </row>
    <row r="655" spans="1:74" ht="17.25" customHeight="1" x14ac:dyDescent="0.25">
      <c r="A655" s="76" t="s">
        <v>181</v>
      </c>
      <c r="B655" s="255" t="s">
        <v>173</v>
      </c>
      <c r="C655" s="76">
        <v>1</v>
      </c>
      <c r="D655" s="142">
        <v>2014</v>
      </c>
      <c r="E655" s="77">
        <v>89</v>
      </c>
      <c r="F655" s="59">
        <v>64367952</v>
      </c>
      <c r="G655" s="82">
        <v>47170312</v>
      </c>
      <c r="H655" s="179">
        <f t="shared" si="331"/>
        <v>2.7428363426609699</v>
      </c>
      <c r="I655" s="59">
        <f t="shared" si="339"/>
        <v>17197640</v>
      </c>
      <c r="J655" s="59"/>
      <c r="K655" s="59">
        <f t="shared" si="333"/>
        <v>11319224</v>
      </c>
      <c r="L655" s="59">
        <f t="shared" si="334"/>
        <v>4026.7605834222695</v>
      </c>
      <c r="M655" s="59"/>
      <c r="N655" s="59"/>
      <c r="O655" s="59">
        <v>3103751</v>
      </c>
      <c r="P655" s="13">
        <f t="shared" si="335"/>
        <v>0.18047540243893931</v>
      </c>
      <c r="Q655" s="59">
        <v>2412368</v>
      </c>
      <c r="R655" s="79">
        <f t="shared" si="336"/>
        <v>0.14027320027631698</v>
      </c>
      <c r="S655" s="82">
        <f t="shared" si="332"/>
        <v>7252539</v>
      </c>
      <c r="T655" s="281">
        <f t="shared" si="340"/>
        <v>2580.0565635005337</v>
      </c>
      <c r="U655" s="281"/>
      <c r="V655" s="131">
        <f t="shared" si="337"/>
        <v>0.64072757991183849</v>
      </c>
      <c r="W655" s="4"/>
      <c r="Y655" s="126">
        <v>403743</v>
      </c>
      <c r="Z655" s="126">
        <v>191121</v>
      </c>
      <c r="AA655" s="156">
        <v>5375157</v>
      </c>
      <c r="AC655" s="126">
        <v>89859</v>
      </c>
      <c r="AE655" s="126">
        <v>1192659</v>
      </c>
      <c r="AF655" s="59">
        <v>587976</v>
      </c>
      <c r="AG655" s="59">
        <v>7142</v>
      </c>
      <c r="AH655" s="59">
        <v>3355373</v>
      </c>
      <c r="AI655" s="59">
        <v>5450</v>
      </c>
      <c r="AJ655" s="59">
        <v>128266</v>
      </c>
      <c r="AK655" s="59">
        <v>2456852</v>
      </c>
      <c r="AL655" s="59">
        <v>61012580</v>
      </c>
      <c r="AM655" s="59">
        <v>0</v>
      </c>
      <c r="AN655" s="59">
        <v>0</v>
      </c>
      <c r="AO655" s="59">
        <v>0</v>
      </c>
      <c r="AP655" s="59">
        <v>0</v>
      </c>
      <c r="AQ655" s="59">
        <v>357367</v>
      </c>
      <c r="AR655" s="59">
        <v>789366</v>
      </c>
      <c r="AS655" s="59">
        <v>0</v>
      </c>
      <c r="AT655" s="59">
        <v>0</v>
      </c>
      <c r="AU655" s="59">
        <v>96563</v>
      </c>
      <c r="AV655" s="27">
        <v>5878416</v>
      </c>
      <c r="AW655" s="79">
        <f t="shared" si="338"/>
        <v>0.25474093146593163</v>
      </c>
      <c r="AX655" s="59">
        <v>0</v>
      </c>
      <c r="AY655" s="59">
        <v>0</v>
      </c>
      <c r="AZ655" s="59">
        <v>0</v>
      </c>
      <c r="BA655" s="59">
        <v>0</v>
      </c>
      <c r="BB655" s="59">
        <v>0</v>
      </c>
      <c r="BC655" s="59">
        <v>0</v>
      </c>
      <c r="BD655" s="59">
        <v>5878416</v>
      </c>
      <c r="BE655" s="59">
        <v>0</v>
      </c>
      <c r="BF655" s="59">
        <v>0</v>
      </c>
      <c r="BG655" s="59">
        <v>0</v>
      </c>
      <c r="BH655" s="59">
        <v>5878416</v>
      </c>
      <c r="BI655" s="59">
        <v>0</v>
      </c>
      <c r="BJ655" s="59">
        <v>0</v>
      </c>
      <c r="BK655" s="59">
        <v>0</v>
      </c>
      <c r="BL655" s="59">
        <v>0</v>
      </c>
      <c r="BM655" s="4">
        <v>2063809</v>
      </c>
      <c r="BN655" s="32">
        <f t="shared" si="321"/>
        <v>734.19032372821061</v>
      </c>
      <c r="BO655" s="281"/>
      <c r="BP655" s="4">
        <v>8982387</v>
      </c>
      <c r="BQ655" s="4">
        <v>107785024</v>
      </c>
      <c r="BR655" s="4">
        <v>118831216</v>
      </c>
      <c r="BS655" s="4">
        <v>1808.6800499999999</v>
      </c>
      <c r="BT655" s="4">
        <v>2811</v>
      </c>
      <c r="BV655" s="175">
        <f t="shared" si="341"/>
        <v>-0.57270954076415492</v>
      </c>
    </row>
    <row r="656" spans="1:74" ht="17.25" customHeight="1" x14ac:dyDescent="0.25">
      <c r="A656" s="76" t="s">
        <v>181</v>
      </c>
      <c r="B656" s="255" t="s">
        <v>173</v>
      </c>
      <c r="C656" s="76">
        <v>1</v>
      </c>
      <c r="D656" s="142">
        <v>2015</v>
      </c>
      <c r="E656" s="77">
        <v>89</v>
      </c>
      <c r="F656" s="59">
        <v>75629824</v>
      </c>
      <c r="G656" s="82">
        <v>58382944</v>
      </c>
      <c r="H656" s="179">
        <f t="shared" si="331"/>
        <v>3.385130759882367</v>
      </c>
      <c r="I656" s="59">
        <f t="shared" si="339"/>
        <v>17246880</v>
      </c>
      <c r="J656" s="59"/>
      <c r="K656" s="59">
        <f t="shared" si="333"/>
        <v>10315016</v>
      </c>
      <c r="L656" s="164">
        <f t="shared" si="334"/>
        <v>3669.5183208822482</v>
      </c>
      <c r="M656" s="59"/>
      <c r="N656" s="59"/>
      <c r="O656" s="59">
        <v>2408236</v>
      </c>
      <c r="P656" s="13">
        <f t="shared" si="335"/>
        <v>0.13963313944319206</v>
      </c>
      <c r="Q656" s="59">
        <v>2414011</v>
      </c>
      <c r="R656" s="79">
        <f t="shared" si="336"/>
        <v>0.13996798261482657</v>
      </c>
      <c r="S656" s="82">
        <f t="shared" ref="S656:S710" si="342">SUM(X656:AE656)</f>
        <v>7768229</v>
      </c>
      <c r="T656" s="281">
        <f t="shared" si="340"/>
        <v>2763.5108502312346</v>
      </c>
      <c r="U656" s="281"/>
      <c r="V656" s="131">
        <f t="shared" si="337"/>
        <v>0.75309907420405353</v>
      </c>
      <c r="W656" s="13"/>
      <c r="X656" s="59">
        <v>0</v>
      </c>
      <c r="Y656" s="59">
        <v>493207</v>
      </c>
      <c r="Z656" s="59">
        <v>199978</v>
      </c>
      <c r="AA656" s="82">
        <v>5450653</v>
      </c>
      <c r="AB656" s="59">
        <v>0</v>
      </c>
      <c r="AC656" s="59">
        <v>166134</v>
      </c>
      <c r="AD656" s="59">
        <v>0</v>
      </c>
      <c r="AE656" s="59">
        <v>1458257</v>
      </c>
      <c r="AF656" s="59">
        <v>780753</v>
      </c>
      <c r="AG656" s="59">
        <v>33907</v>
      </c>
      <c r="AH656" s="59">
        <v>3127667</v>
      </c>
      <c r="AI656" s="59">
        <v>5821</v>
      </c>
      <c r="AJ656" s="59">
        <v>164779</v>
      </c>
      <c r="AK656" s="59">
        <v>2355800</v>
      </c>
      <c r="AL656" s="59">
        <v>72502160</v>
      </c>
      <c r="AM656" s="59">
        <v>0</v>
      </c>
      <c r="AN656" s="59">
        <v>0</v>
      </c>
      <c r="AO656" s="59">
        <v>0</v>
      </c>
      <c r="AP656" s="59">
        <v>0</v>
      </c>
      <c r="AQ656" s="59">
        <v>583203</v>
      </c>
      <c r="AR656" s="59">
        <v>808309</v>
      </c>
      <c r="AS656" s="59">
        <v>0</v>
      </c>
      <c r="AT656" s="59">
        <v>0</v>
      </c>
      <c r="AU656" s="59">
        <v>-76170</v>
      </c>
      <c r="AV656" s="27">
        <v>6931864</v>
      </c>
      <c r="AW656" s="79">
        <f t="shared" si="338"/>
        <v>0.28669247666462738</v>
      </c>
      <c r="AX656" s="59">
        <v>0</v>
      </c>
      <c r="AY656" s="59">
        <v>0</v>
      </c>
      <c r="AZ656" s="59">
        <v>0</v>
      </c>
      <c r="BA656" s="59">
        <v>0</v>
      </c>
      <c r="BB656" s="59">
        <v>0</v>
      </c>
      <c r="BC656" s="59">
        <v>0</v>
      </c>
      <c r="BD656" s="59">
        <v>6931864</v>
      </c>
      <c r="BE656" s="59">
        <v>0</v>
      </c>
      <c r="BF656" s="59">
        <v>0</v>
      </c>
      <c r="BH656" s="59">
        <v>6931864</v>
      </c>
      <c r="BI656" s="59">
        <v>0</v>
      </c>
      <c r="BJ656" s="59">
        <v>0</v>
      </c>
      <c r="BK656" s="59">
        <v>0</v>
      </c>
      <c r="BL656" s="59">
        <v>0</v>
      </c>
      <c r="BM656" s="4">
        <v>1888734</v>
      </c>
      <c r="BN656" s="32">
        <f t="shared" si="321"/>
        <v>671.90821771611525</v>
      </c>
      <c r="BO656" s="281"/>
      <c r="BP656" s="4">
        <v>6165816</v>
      </c>
      <c r="BQ656" s="4">
        <v>92558304</v>
      </c>
      <c r="BR656" s="4">
        <v>100612856</v>
      </c>
      <c r="BS656" s="4">
        <v>1812.57996</v>
      </c>
      <c r="BT656" s="4">
        <v>2811</v>
      </c>
      <c r="BV656" s="175">
        <f t="shared" si="341"/>
        <v>-0.57163259199578154</v>
      </c>
    </row>
    <row r="657" spans="1:74" ht="17.25" customHeight="1" x14ac:dyDescent="0.25">
      <c r="A657" s="76" t="s">
        <v>181</v>
      </c>
      <c r="B657" s="255" t="s">
        <v>173</v>
      </c>
      <c r="C657" s="76">
        <v>1</v>
      </c>
      <c r="D657" s="142">
        <v>2016</v>
      </c>
      <c r="E657" s="77">
        <v>89</v>
      </c>
      <c r="F657" s="59">
        <v>72526320</v>
      </c>
      <c r="G657" s="82">
        <v>56365408</v>
      </c>
      <c r="H657" s="179">
        <f t="shared" si="331"/>
        <v>3.4877615817721179</v>
      </c>
      <c r="I657" s="59">
        <f t="shared" si="339"/>
        <v>16160912</v>
      </c>
      <c r="J657" s="59"/>
      <c r="K657" s="59">
        <f t="shared" si="333"/>
        <v>10898200</v>
      </c>
      <c r="L657" s="164">
        <f t="shared" si="334"/>
        <v>3876.9832799715405</v>
      </c>
      <c r="M657" s="59"/>
      <c r="N657" s="59"/>
      <c r="O657" s="59">
        <v>2600716</v>
      </c>
      <c r="P657" s="13">
        <f t="shared" si="335"/>
        <v>0.16092631405950358</v>
      </c>
      <c r="Q657" s="59">
        <v>2403265</v>
      </c>
      <c r="R657" s="79">
        <f t="shared" si="336"/>
        <v>0.14870850110439313</v>
      </c>
      <c r="S657" s="82">
        <f t="shared" si="342"/>
        <v>6411239</v>
      </c>
      <c r="T657" s="281">
        <f t="shared" si="340"/>
        <v>2280.7680540732836</v>
      </c>
      <c r="U657" s="281"/>
      <c r="V657" s="131">
        <f t="shared" si="337"/>
        <v>0.58828421207171822</v>
      </c>
      <c r="W657" s="13"/>
      <c r="X657" s="59">
        <v>0</v>
      </c>
      <c r="Y657" s="59">
        <v>566229</v>
      </c>
      <c r="Z657" s="59">
        <v>211968</v>
      </c>
      <c r="AA657" s="82">
        <v>4345725</v>
      </c>
      <c r="AB657" s="59">
        <v>0</v>
      </c>
      <c r="AC657" s="59">
        <v>-7390</v>
      </c>
      <c r="AD657" s="59">
        <v>0</v>
      </c>
      <c r="AE657" s="59">
        <v>1294707</v>
      </c>
      <c r="AF657" s="59">
        <v>917530</v>
      </c>
      <c r="AG657" s="59">
        <v>9264</v>
      </c>
      <c r="AH657" s="59">
        <v>3055605</v>
      </c>
      <c r="AI657" s="59">
        <v>6931</v>
      </c>
      <c r="AJ657" s="59">
        <v>260361</v>
      </c>
      <c r="AK657" s="59">
        <v>2287700</v>
      </c>
      <c r="AL657" s="59">
        <v>69470720</v>
      </c>
      <c r="AM657" s="59">
        <v>0</v>
      </c>
      <c r="AN657" s="59">
        <v>0</v>
      </c>
      <c r="AO657" s="59">
        <v>0</v>
      </c>
      <c r="AP657" s="59">
        <v>0</v>
      </c>
      <c r="AQ657" s="59">
        <v>506044</v>
      </c>
      <c r="AR657" s="59">
        <v>676402</v>
      </c>
      <c r="AS657" s="59">
        <v>0</v>
      </c>
      <c r="AT657" s="59">
        <v>6154</v>
      </c>
      <c r="AU657" s="59">
        <v>75308</v>
      </c>
      <c r="AV657" s="27">
        <v>5262712</v>
      </c>
      <c r="AW657" s="79">
        <f t="shared" si="338"/>
        <v>0.24564994232535076</v>
      </c>
      <c r="AX657" s="59">
        <v>0</v>
      </c>
      <c r="AY657" s="59">
        <v>0</v>
      </c>
      <c r="AZ657" s="59">
        <v>0</v>
      </c>
      <c r="BA657" s="59">
        <v>0</v>
      </c>
      <c r="BB657" s="59">
        <v>0</v>
      </c>
      <c r="BC657" s="59">
        <v>0</v>
      </c>
      <c r="BD657" s="59">
        <v>5262712</v>
      </c>
      <c r="BE657" s="59">
        <v>0</v>
      </c>
      <c r="BF657" s="59">
        <v>0</v>
      </c>
      <c r="BH657" s="59">
        <v>5262712</v>
      </c>
      <c r="BI657" s="59">
        <v>0</v>
      </c>
      <c r="BJ657" s="59">
        <v>0</v>
      </c>
      <c r="BK657" s="59">
        <v>0</v>
      </c>
      <c r="BL657" s="59">
        <v>0</v>
      </c>
      <c r="BM657" s="4">
        <v>1951535</v>
      </c>
      <c r="BN657" s="32">
        <f t="shared" si="321"/>
        <v>694.24937744574879</v>
      </c>
      <c r="BO657" s="281"/>
      <c r="BP657" s="4">
        <v>-45795188</v>
      </c>
      <c r="BQ657" s="4">
        <v>137841168</v>
      </c>
      <c r="BR657" s="4">
        <v>93997512</v>
      </c>
      <c r="BS657" s="4">
        <v>1813.23999</v>
      </c>
      <c r="BT657" s="4">
        <v>2811</v>
      </c>
      <c r="BV657" s="175">
        <f t="shared" si="341"/>
        <v>-0.57145055592769434</v>
      </c>
    </row>
    <row r="658" spans="1:74" ht="17.25" customHeight="1" x14ac:dyDescent="0.25">
      <c r="A658" s="76" t="s">
        <v>181</v>
      </c>
      <c r="B658" s="255" t="s">
        <v>173</v>
      </c>
      <c r="C658" s="76">
        <v>1</v>
      </c>
      <c r="D658" s="142">
        <v>2017</v>
      </c>
      <c r="E658" s="77">
        <v>89</v>
      </c>
      <c r="F658" s="59">
        <v>85899328</v>
      </c>
      <c r="G658" s="82">
        <v>68645320</v>
      </c>
      <c r="H658" s="179">
        <f t="shared" si="331"/>
        <v>3.9785144413981959</v>
      </c>
      <c r="I658" s="59">
        <f t="shared" si="339"/>
        <v>17254008</v>
      </c>
      <c r="J658" s="59"/>
      <c r="K658" s="59">
        <f t="shared" si="333"/>
        <v>10533935</v>
      </c>
      <c r="L658" s="164">
        <f t="shared" si="334"/>
        <v>3747.3977232301672</v>
      </c>
      <c r="M658" s="59"/>
      <c r="N658" s="59"/>
      <c r="O658" s="59">
        <v>2564008</v>
      </c>
      <c r="P658" s="13">
        <f t="shared" si="335"/>
        <v>0.14860361720013113</v>
      </c>
      <c r="Q658" s="59">
        <v>2417821</v>
      </c>
      <c r="R658" s="79">
        <f t="shared" si="336"/>
        <v>0.1401309771039865</v>
      </c>
      <c r="S658" s="82">
        <f t="shared" si="342"/>
        <v>7009373</v>
      </c>
      <c r="T658" s="281">
        <f t="shared" si="340"/>
        <v>2493.5514051938812</v>
      </c>
      <c r="U658" s="281"/>
      <c r="V658" s="131">
        <f t="shared" si="337"/>
        <v>0.66540879547861265</v>
      </c>
      <c r="W658" s="13"/>
      <c r="X658" s="59">
        <v>0</v>
      </c>
      <c r="Y658" s="59">
        <v>637082</v>
      </c>
      <c r="Z658" s="59">
        <v>187616</v>
      </c>
      <c r="AA658" s="82">
        <v>4661450</v>
      </c>
      <c r="AB658" s="59">
        <v>0</v>
      </c>
      <c r="AC658" s="59">
        <v>20311</v>
      </c>
      <c r="AD658" s="59">
        <v>0</v>
      </c>
      <c r="AE658" s="59">
        <v>1502914</v>
      </c>
      <c r="AF658" s="59">
        <v>893178</v>
      </c>
      <c r="AG658" s="59">
        <v>22299</v>
      </c>
      <c r="AH658" s="59">
        <v>3310199</v>
      </c>
      <c r="AI658" s="59">
        <v>5871</v>
      </c>
      <c r="AJ658" s="59">
        <v>251713</v>
      </c>
      <c r="AK658" s="59">
        <v>2490504</v>
      </c>
      <c r="AL658" s="59">
        <v>82589128</v>
      </c>
      <c r="AM658" s="59">
        <v>0</v>
      </c>
      <c r="AN658" s="59">
        <v>0</v>
      </c>
      <c r="AO658" s="59">
        <v>0</v>
      </c>
      <c r="AP658" s="59">
        <v>0</v>
      </c>
      <c r="AQ658" s="59">
        <v>794710</v>
      </c>
      <c r="AR658" s="59">
        <v>779286</v>
      </c>
      <c r="AS658" s="59">
        <v>0</v>
      </c>
      <c r="AT658" s="59">
        <v>13000</v>
      </c>
      <c r="AU658" s="59">
        <v>12239</v>
      </c>
      <c r="AV658" s="27">
        <v>6720073</v>
      </c>
      <c r="AW658" s="79">
        <f t="shared" si="338"/>
        <v>0.28030576020828496</v>
      </c>
      <c r="AX658" s="59">
        <v>0</v>
      </c>
      <c r="AY658" s="59">
        <v>0</v>
      </c>
      <c r="AZ658" s="59">
        <v>0</v>
      </c>
      <c r="BA658" s="59">
        <v>0</v>
      </c>
      <c r="BB658" s="59">
        <v>0</v>
      </c>
      <c r="BC658" s="59">
        <v>0</v>
      </c>
      <c r="BD658" s="59">
        <v>6720073</v>
      </c>
      <c r="BE658" s="59">
        <v>0</v>
      </c>
      <c r="BF658" s="59">
        <v>0</v>
      </c>
      <c r="BG658" s="59">
        <v>0</v>
      </c>
      <c r="BH658" s="59">
        <v>6720073</v>
      </c>
      <c r="BI658" s="59">
        <v>0</v>
      </c>
      <c r="BJ658" s="59">
        <v>0</v>
      </c>
      <c r="BK658" s="59">
        <v>0</v>
      </c>
      <c r="BL658" s="59">
        <v>0</v>
      </c>
      <c r="BM658" s="4">
        <v>1772474</v>
      </c>
      <c r="BN658" s="32">
        <f t="shared" si="321"/>
        <v>630.54927072216299</v>
      </c>
      <c r="BO658" s="281"/>
      <c r="BP658" s="4">
        <v>17549604</v>
      </c>
      <c r="BQ658" s="4">
        <v>135780016</v>
      </c>
      <c r="BR658" s="4">
        <v>155102080</v>
      </c>
      <c r="BS658" s="4">
        <v>1813.6099899999999</v>
      </c>
      <c r="BT658" s="4">
        <v>2811</v>
      </c>
      <c r="BV658" s="175">
        <f t="shared" si="341"/>
        <v>-0.57134853902505867</v>
      </c>
    </row>
    <row r="659" spans="1:74" ht="17.25" customHeight="1" x14ac:dyDescent="0.25">
      <c r="A659" s="76" t="s">
        <v>181</v>
      </c>
      <c r="B659" s="255" t="s">
        <v>173</v>
      </c>
      <c r="C659" s="76">
        <v>1</v>
      </c>
      <c r="D659" s="142">
        <v>2018</v>
      </c>
      <c r="E659" s="77">
        <v>89</v>
      </c>
      <c r="F659" s="59">
        <v>88492184</v>
      </c>
      <c r="G659" s="82">
        <v>70499264</v>
      </c>
      <c r="H659" s="179">
        <f t="shared" si="331"/>
        <v>3.9181669234343288</v>
      </c>
      <c r="I659" s="59">
        <f t="shared" si="339"/>
        <v>17992920</v>
      </c>
      <c r="J659" s="59"/>
      <c r="K659" s="59">
        <f t="shared" si="333"/>
        <v>11346885</v>
      </c>
      <c r="L659" s="164">
        <f t="shared" si="334"/>
        <v>4036.6008537886873</v>
      </c>
      <c r="M659" s="59"/>
      <c r="N659" s="59"/>
      <c r="O659" s="59">
        <v>2359016</v>
      </c>
      <c r="P659" s="13">
        <f t="shared" si="335"/>
        <v>0.13110801359645904</v>
      </c>
      <c r="Q659" s="59">
        <v>2373238</v>
      </c>
      <c r="R659" s="79">
        <f t="shared" si="336"/>
        <v>0.13189843560689427</v>
      </c>
      <c r="S659" s="82">
        <f t="shared" si="342"/>
        <v>7056881</v>
      </c>
      <c r="T659" s="281">
        <f t="shared" si="340"/>
        <v>2510.4521522589826</v>
      </c>
      <c r="U659" s="281"/>
      <c r="V659" s="131">
        <f t="shared" si="337"/>
        <v>0.62192231612464566</v>
      </c>
      <c r="W659" s="13"/>
      <c r="X659" s="59">
        <v>0</v>
      </c>
      <c r="Y659" s="59">
        <v>713043</v>
      </c>
      <c r="Z659" s="59">
        <v>134157</v>
      </c>
      <c r="AA659" s="82">
        <v>4594527</v>
      </c>
      <c r="AB659" s="59">
        <v>0</v>
      </c>
      <c r="AC659" s="59">
        <v>7489</v>
      </c>
      <c r="AD659" s="59">
        <v>0</v>
      </c>
      <c r="AE659" s="59">
        <v>1607665</v>
      </c>
      <c r="AF659" s="59">
        <v>643397</v>
      </c>
      <c r="AG659" s="59">
        <v>49850</v>
      </c>
      <c r="AH659" s="59">
        <v>5040686</v>
      </c>
      <c r="AI659" s="59">
        <v>9535</v>
      </c>
      <c r="AJ659" s="59">
        <v>96143</v>
      </c>
      <c r="AK659" s="59">
        <v>4110319</v>
      </c>
      <c r="AL659" s="59">
        <v>83451496</v>
      </c>
      <c r="AM659" s="59">
        <v>0</v>
      </c>
      <c r="AN659" s="59">
        <v>0</v>
      </c>
      <c r="AO659" s="59">
        <v>0</v>
      </c>
      <c r="AP659" s="59">
        <v>0</v>
      </c>
      <c r="AQ659" s="59">
        <v>423562</v>
      </c>
      <c r="AR659" s="59">
        <v>765931</v>
      </c>
      <c r="AS659" s="59">
        <v>63</v>
      </c>
      <c r="AT659" s="59">
        <v>0</v>
      </c>
      <c r="AU659" s="59">
        <v>104988</v>
      </c>
      <c r="AV659" s="27">
        <v>6646035</v>
      </c>
      <c r="AW659" s="79">
        <f t="shared" si="338"/>
        <v>0.26973688616258279</v>
      </c>
      <c r="AX659" s="59">
        <v>0</v>
      </c>
      <c r="AY659" s="59">
        <v>0</v>
      </c>
      <c r="AZ659" s="59">
        <v>0</v>
      </c>
      <c r="BA659" s="59">
        <v>0</v>
      </c>
      <c r="BB659" s="59">
        <v>0</v>
      </c>
      <c r="BC659" s="59">
        <v>0</v>
      </c>
      <c r="BD659" s="59">
        <v>6646035</v>
      </c>
      <c r="BE659" s="59">
        <v>0</v>
      </c>
      <c r="BF659" s="59">
        <v>0</v>
      </c>
      <c r="BG659" s="59">
        <v>0</v>
      </c>
      <c r="BH659" s="59">
        <v>6646035</v>
      </c>
      <c r="BI659" s="59">
        <v>0</v>
      </c>
      <c r="BJ659" s="59">
        <v>0</v>
      </c>
      <c r="BK659" s="59">
        <v>0</v>
      </c>
      <c r="BL659" s="59">
        <v>0</v>
      </c>
      <c r="BM659" s="4">
        <v>1831092</v>
      </c>
      <c r="BN659" s="32">
        <f t="shared" si="321"/>
        <v>651.40234791889009</v>
      </c>
      <c r="BO659" s="281"/>
      <c r="BP659" s="4">
        <v>29243058</v>
      </c>
      <c r="BQ659" s="4">
        <v>172730448</v>
      </c>
      <c r="BR659" s="4">
        <v>203804608</v>
      </c>
      <c r="BS659" s="4">
        <v>1813.62</v>
      </c>
      <c r="BT659" s="4">
        <v>2811</v>
      </c>
      <c r="BV659" s="175">
        <f t="shared" si="341"/>
        <v>-0.57134577934342079</v>
      </c>
    </row>
    <row r="660" spans="1:74" s="8" customFormat="1" ht="17.25" customHeight="1" thickBot="1" x14ac:dyDescent="0.3">
      <c r="A660" s="84" t="s">
        <v>181</v>
      </c>
      <c r="B660" s="256" t="s">
        <v>173</v>
      </c>
      <c r="C660" s="84">
        <v>1</v>
      </c>
      <c r="D660" s="143">
        <v>2019</v>
      </c>
      <c r="E660" s="85">
        <v>89</v>
      </c>
      <c r="F660" s="86">
        <v>70384424</v>
      </c>
      <c r="G660" s="104">
        <v>52781888</v>
      </c>
      <c r="H660" s="208">
        <f t="shared" si="331"/>
        <v>2.9985388469025147</v>
      </c>
      <c r="I660" s="86">
        <f t="shared" si="339"/>
        <v>17602536</v>
      </c>
      <c r="J660" s="282">
        <f t="shared" ref="J660" si="343">LN(I660/I636)/(2019-1995)</f>
        <v>4.3726911911321213E-2</v>
      </c>
      <c r="K660" s="86">
        <f t="shared" si="333"/>
        <v>12046480</v>
      </c>
      <c r="L660" s="191">
        <f t="shared" si="334"/>
        <v>4285.4784774101745</v>
      </c>
      <c r="M660" s="282">
        <f t="shared" ref="M660" si="344">LN(L660/L636)/(2019-1995)</f>
        <v>9.4202940281351687E-3</v>
      </c>
      <c r="N660" s="283">
        <f t="shared" ref="N660" si="345">AVERAGE(L658:L660)</f>
        <v>4023.1590181430097</v>
      </c>
      <c r="O660" s="86">
        <v>2081567</v>
      </c>
      <c r="P660" s="14">
        <f t="shared" si="335"/>
        <v>0.11825381297331249</v>
      </c>
      <c r="Q660" s="86">
        <v>2371370</v>
      </c>
      <c r="R660" s="87">
        <f t="shared" si="336"/>
        <v>0.13471752024821879</v>
      </c>
      <c r="S660" s="104">
        <f t="shared" si="342"/>
        <v>5553060</v>
      </c>
      <c r="T660" s="285">
        <f t="shared" si="340"/>
        <v>1975.4749199573105</v>
      </c>
      <c r="U660" s="285">
        <f t="shared" ref="U660" si="346">AVERAGE(T658:T660)</f>
        <v>2326.4928258033915</v>
      </c>
      <c r="V660" s="170">
        <f t="shared" si="337"/>
        <v>0.46096951142574427</v>
      </c>
      <c r="W660" s="14"/>
      <c r="X660" s="86">
        <v>0</v>
      </c>
      <c r="Y660" s="86">
        <v>428812</v>
      </c>
      <c r="Z660" s="86">
        <v>125309</v>
      </c>
      <c r="AA660" s="104">
        <v>3732661</v>
      </c>
      <c r="AB660" s="86">
        <v>0</v>
      </c>
      <c r="AC660" s="86">
        <v>-893</v>
      </c>
      <c r="AD660" s="86">
        <v>0</v>
      </c>
      <c r="AE660" s="86">
        <v>1267171</v>
      </c>
      <c r="AF660" s="86">
        <v>1123352</v>
      </c>
      <c r="AG660" s="86">
        <v>69486</v>
      </c>
      <c r="AH660" s="86">
        <v>6035576</v>
      </c>
      <c r="AI660" s="86">
        <v>8799</v>
      </c>
      <c r="AJ660" s="86">
        <v>76432</v>
      </c>
      <c r="AK660" s="86">
        <v>4981818</v>
      </c>
      <c r="AL660" s="86">
        <v>64348848</v>
      </c>
      <c r="AM660" s="86">
        <v>0</v>
      </c>
      <c r="AN660" s="86">
        <v>0</v>
      </c>
      <c r="AO660" s="86">
        <v>0</v>
      </c>
      <c r="AP660" s="86">
        <v>0</v>
      </c>
      <c r="AQ660" s="86">
        <v>361181</v>
      </c>
      <c r="AR660" s="86">
        <v>972187</v>
      </c>
      <c r="AS660" s="86">
        <v>0</v>
      </c>
      <c r="AT660" s="86">
        <v>0</v>
      </c>
      <c r="AU660" s="86">
        <v>3286</v>
      </c>
      <c r="AV660" s="28">
        <v>5556056</v>
      </c>
      <c r="AW660" s="87">
        <f t="shared" si="338"/>
        <v>0.23991337642633886</v>
      </c>
      <c r="AX660" s="86">
        <v>0</v>
      </c>
      <c r="AY660" s="86">
        <v>0</v>
      </c>
      <c r="AZ660" s="86">
        <v>0</v>
      </c>
      <c r="BA660" s="86">
        <v>0</v>
      </c>
      <c r="BB660" s="86">
        <v>0</v>
      </c>
      <c r="BC660" s="86">
        <v>0</v>
      </c>
      <c r="BD660" s="86">
        <v>5556056</v>
      </c>
      <c r="BE660" s="86">
        <v>0</v>
      </c>
      <c r="BF660" s="86">
        <v>0</v>
      </c>
      <c r="BG660" s="86">
        <v>0</v>
      </c>
      <c r="BH660" s="86">
        <v>5556056</v>
      </c>
      <c r="BI660" s="86">
        <v>0</v>
      </c>
      <c r="BJ660" s="86">
        <v>0</v>
      </c>
      <c r="BK660" s="86">
        <v>0</v>
      </c>
      <c r="BL660" s="86">
        <v>0</v>
      </c>
      <c r="BM660" s="7">
        <v>1520746</v>
      </c>
      <c r="BN660" s="32">
        <f t="shared" si="321"/>
        <v>540.99822127356811</v>
      </c>
      <c r="BO660" s="285">
        <f t="shared" ref="BO660" si="347">AVERAGE(BN658:BN660)</f>
        <v>607.6499466382071</v>
      </c>
      <c r="BP660" s="7">
        <v>32305136</v>
      </c>
      <c r="BQ660" s="7">
        <v>172247824</v>
      </c>
      <c r="BR660" s="7">
        <v>206073712</v>
      </c>
      <c r="BS660" s="7">
        <v>1813.6800499999999</v>
      </c>
      <c r="BT660" s="7">
        <v>2811</v>
      </c>
      <c r="BU660" s="275">
        <f t="shared" ref="BU660" si="348">AVERAGE(BT658:BT660)</f>
        <v>2811</v>
      </c>
      <c r="BV660" s="175">
        <f t="shared" si="341"/>
        <v>-0.57132922433027655</v>
      </c>
    </row>
    <row r="661" spans="1:74" ht="16.5" thickTop="1" x14ac:dyDescent="0.25">
      <c r="A661" s="68" t="s">
        <v>182</v>
      </c>
      <c r="B661" s="254"/>
      <c r="C661" s="68">
        <v>0</v>
      </c>
      <c r="D661" s="166">
        <v>1995</v>
      </c>
      <c r="E661" s="69">
        <v>90</v>
      </c>
      <c r="F661" s="70">
        <v>3935581</v>
      </c>
      <c r="G661" s="70">
        <v>-2248616</v>
      </c>
      <c r="H661" s="179">
        <f t="shared" si="331"/>
        <v>-0.36360678678250385</v>
      </c>
      <c r="I661" s="70">
        <f t="shared" si="339"/>
        <v>6184197</v>
      </c>
      <c r="J661" s="70"/>
      <c r="K661" s="70">
        <f t="shared" si="333"/>
        <v>6184197</v>
      </c>
      <c r="L661" s="70">
        <f t="shared" si="334"/>
        <v>5144.9226289517474</v>
      </c>
      <c r="M661" s="70"/>
      <c r="N661" s="70"/>
      <c r="O661" s="70">
        <v>1623164</v>
      </c>
      <c r="P661" s="40">
        <f t="shared" si="335"/>
        <v>0.26246964642297133</v>
      </c>
      <c r="Q661" s="70">
        <v>789927</v>
      </c>
      <c r="R661" s="72">
        <f t="shared" si="336"/>
        <v>0.12773315597805179</v>
      </c>
      <c r="S661" s="169">
        <f t="shared" ref="S661:S671" si="349">F661-G661-O661-Q661-AF661-AG661-AI661-AJ661-AK661-SUM(AM661:AU661)</f>
        <v>370183</v>
      </c>
      <c r="T661" s="281">
        <f t="shared" si="340"/>
        <v>307.97254575707154</v>
      </c>
      <c r="U661" s="281"/>
      <c r="V661" s="168">
        <f t="shared" si="337"/>
        <v>5.9859509650161534E-2</v>
      </c>
      <c r="W661" s="125"/>
      <c r="X661" s="70">
        <v>0</v>
      </c>
      <c r="Y661" s="70">
        <v>0</v>
      </c>
      <c r="Z661" s="70">
        <v>0</v>
      </c>
      <c r="AA661" s="70">
        <v>0</v>
      </c>
      <c r="AB661" s="70">
        <v>0</v>
      </c>
      <c r="AC661" s="70">
        <v>0</v>
      </c>
      <c r="AD661" s="70">
        <v>0</v>
      </c>
      <c r="AE661" s="70">
        <v>0</v>
      </c>
      <c r="AF661" s="70">
        <v>388591</v>
      </c>
      <c r="AG661" s="70">
        <v>649371</v>
      </c>
      <c r="AH661" s="70">
        <v>2734520</v>
      </c>
      <c r="AI661" s="70">
        <v>3039</v>
      </c>
      <c r="AJ661" s="70">
        <v>51166</v>
      </c>
      <c r="AK661" s="70">
        <v>577202</v>
      </c>
      <c r="AL661" s="70">
        <v>1201061</v>
      </c>
      <c r="AM661" s="70">
        <v>0</v>
      </c>
      <c r="AN661" s="70">
        <v>0</v>
      </c>
      <c r="AO661" s="70">
        <v>0</v>
      </c>
      <c r="AP661" s="70">
        <v>0</v>
      </c>
      <c r="AQ661" s="70">
        <v>226454</v>
      </c>
      <c r="AR661" s="70">
        <v>1504008</v>
      </c>
      <c r="AS661" s="70">
        <v>1771</v>
      </c>
      <c r="AT661" s="70">
        <v>192</v>
      </c>
      <c r="AU661" s="70">
        <v>-871</v>
      </c>
      <c r="AV661" s="74">
        <v>0</v>
      </c>
      <c r="AW661" s="72">
        <f t="shared" si="338"/>
        <v>0</v>
      </c>
      <c r="AX661" s="70">
        <v>0</v>
      </c>
      <c r="AY661" s="70">
        <v>0</v>
      </c>
      <c r="AZ661" s="70">
        <v>0</v>
      </c>
      <c r="BA661" s="70">
        <v>0</v>
      </c>
      <c r="BB661" s="70">
        <v>0</v>
      </c>
      <c r="BC661" s="70">
        <v>0</v>
      </c>
      <c r="BD661" s="70">
        <v>0</v>
      </c>
      <c r="BE661" s="70">
        <v>0</v>
      </c>
      <c r="BF661" s="70">
        <v>0</v>
      </c>
      <c r="BG661" s="70">
        <v>0</v>
      </c>
      <c r="BH661" s="70">
        <v>0</v>
      </c>
      <c r="BI661" s="70">
        <v>0</v>
      </c>
      <c r="BJ661" s="70">
        <v>0</v>
      </c>
      <c r="BK661" s="70">
        <v>0</v>
      </c>
      <c r="BL661" s="70">
        <v>0</v>
      </c>
      <c r="BM661" s="4">
        <v>-14119550</v>
      </c>
      <c r="BN661" s="32">
        <f t="shared" si="321"/>
        <v>-11746.71381031614</v>
      </c>
      <c r="BO661" s="281"/>
      <c r="BP661" s="4">
        <v>199681</v>
      </c>
      <c r="BQ661" s="4">
        <v>4576632</v>
      </c>
      <c r="BR661" s="4">
        <v>-9343237</v>
      </c>
      <c r="BS661" s="4">
        <v>2262.5500499999998</v>
      </c>
      <c r="BT661" s="4">
        <v>1202</v>
      </c>
      <c r="BV661" s="175">
        <f t="shared" si="341"/>
        <v>-0.88553867227220007</v>
      </c>
    </row>
    <row r="662" spans="1:74" x14ac:dyDescent="0.25">
      <c r="A662" s="76" t="s">
        <v>182</v>
      </c>
      <c r="B662" s="255"/>
      <c r="C662" s="68">
        <v>0</v>
      </c>
      <c r="D662" s="141">
        <v>1996</v>
      </c>
      <c r="E662" s="77">
        <v>90</v>
      </c>
      <c r="F662" s="59">
        <v>5283935</v>
      </c>
      <c r="G662" s="59">
        <v>-822848</v>
      </c>
      <c r="H662" s="179">
        <f t="shared" si="331"/>
        <v>-0.13474328463939197</v>
      </c>
      <c r="I662" s="59">
        <f t="shared" si="339"/>
        <v>6106783</v>
      </c>
      <c r="J662" s="59"/>
      <c r="K662" s="59">
        <f t="shared" si="333"/>
        <v>6106783</v>
      </c>
      <c r="L662" s="59">
        <f t="shared" si="334"/>
        <v>3892.1497769279795</v>
      </c>
      <c r="M662" s="59"/>
      <c r="N662" s="59"/>
      <c r="O662" s="59">
        <v>1703791</v>
      </c>
      <c r="P662" s="13">
        <f t="shared" si="335"/>
        <v>0.27899976141284211</v>
      </c>
      <c r="Q662" s="59">
        <v>848440</v>
      </c>
      <c r="R662" s="79">
        <f t="shared" si="336"/>
        <v>0.13893403449901529</v>
      </c>
      <c r="S662" s="73">
        <f t="shared" si="349"/>
        <v>523241</v>
      </c>
      <c r="T662" s="281">
        <f t="shared" si="340"/>
        <v>333.48693435309116</v>
      </c>
      <c r="U662" s="281"/>
      <c r="V662" s="131">
        <f t="shared" si="337"/>
        <v>8.5681937609376327E-2</v>
      </c>
      <c r="W662" s="54"/>
      <c r="X662" s="59">
        <v>0</v>
      </c>
      <c r="Y662" s="59">
        <v>0</v>
      </c>
      <c r="Z662" s="59">
        <v>0</v>
      </c>
      <c r="AA662" s="59">
        <v>0</v>
      </c>
      <c r="AB662" s="59">
        <v>0</v>
      </c>
      <c r="AC662" s="59">
        <v>0</v>
      </c>
      <c r="AD662" s="59">
        <v>0</v>
      </c>
      <c r="AE662" s="59">
        <v>0</v>
      </c>
      <c r="AF662" s="59">
        <v>286453</v>
      </c>
      <c r="AG662" s="59">
        <v>478147</v>
      </c>
      <c r="AH662" s="59">
        <v>2396457</v>
      </c>
      <c r="AI662" s="59">
        <v>4346</v>
      </c>
      <c r="AJ662" s="59">
        <v>114111</v>
      </c>
      <c r="AK662" s="59">
        <v>476167</v>
      </c>
      <c r="AL662" s="59">
        <v>2887478</v>
      </c>
      <c r="AM662" s="59">
        <v>0</v>
      </c>
      <c r="AN662" s="59">
        <v>0</v>
      </c>
      <c r="AO662" s="59">
        <v>0</v>
      </c>
      <c r="AP662" s="59">
        <v>0</v>
      </c>
      <c r="AQ662" s="59">
        <v>189880</v>
      </c>
      <c r="AR662" s="59">
        <v>1392896</v>
      </c>
      <c r="AS662" s="59">
        <v>489</v>
      </c>
      <c r="AT662" s="59">
        <v>44410</v>
      </c>
      <c r="AU662" s="59">
        <v>44412</v>
      </c>
      <c r="AV662" s="80">
        <v>0</v>
      </c>
      <c r="AW662" s="79">
        <f t="shared" si="338"/>
        <v>0</v>
      </c>
      <c r="AX662" s="59">
        <v>0</v>
      </c>
      <c r="AY662" s="59">
        <v>0</v>
      </c>
      <c r="AZ662" s="59">
        <v>0</v>
      </c>
      <c r="BA662" s="59">
        <v>0</v>
      </c>
      <c r="BB662" s="59">
        <v>0</v>
      </c>
      <c r="BC662" s="59">
        <v>0</v>
      </c>
      <c r="BD662" s="59">
        <v>0</v>
      </c>
      <c r="BE662" s="59">
        <v>0</v>
      </c>
      <c r="BF662" s="59">
        <v>0</v>
      </c>
      <c r="BG662" s="59">
        <v>0</v>
      </c>
      <c r="BH662" s="59">
        <v>0</v>
      </c>
      <c r="BI662" s="59">
        <v>0</v>
      </c>
      <c r="BJ662" s="59">
        <v>0</v>
      </c>
      <c r="BK662" s="59">
        <v>0</v>
      </c>
      <c r="BL662" s="59">
        <v>0</v>
      </c>
      <c r="BM662" s="4">
        <v>4616199</v>
      </c>
      <c r="BN662" s="32">
        <f t="shared" si="321"/>
        <v>2942.1281070745699</v>
      </c>
      <c r="BO662" s="281"/>
      <c r="BP662" s="4">
        <v>854662</v>
      </c>
      <c r="BQ662" s="4">
        <v>11482730</v>
      </c>
      <c r="BR662" s="4">
        <v>16953592</v>
      </c>
      <c r="BS662" s="4">
        <v>2276.3998999999999</v>
      </c>
      <c r="BT662" s="4">
        <v>1569</v>
      </c>
      <c r="BV662" s="175">
        <f t="shared" si="341"/>
        <v>-0.74926151049146406</v>
      </c>
    </row>
    <row r="663" spans="1:74" x14ac:dyDescent="0.25">
      <c r="A663" s="76" t="s">
        <v>182</v>
      </c>
      <c r="B663" s="255"/>
      <c r="C663" s="68">
        <v>0</v>
      </c>
      <c r="D663" s="141">
        <v>1997</v>
      </c>
      <c r="E663" s="77">
        <v>90</v>
      </c>
      <c r="F663" s="59">
        <v>6998210</v>
      </c>
      <c r="G663" s="59">
        <v>-159490</v>
      </c>
      <c r="H663" s="179">
        <f t="shared" si="331"/>
        <v>-2.2282297386031828E-2</v>
      </c>
      <c r="I663" s="59">
        <f t="shared" si="339"/>
        <v>7157700</v>
      </c>
      <c r="J663" s="59"/>
      <c r="K663" s="59">
        <f t="shared" si="333"/>
        <v>7157700</v>
      </c>
      <c r="L663" s="59">
        <f t="shared" si="334"/>
        <v>4561.950286806883</v>
      </c>
      <c r="M663" s="59"/>
      <c r="N663" s="59"/>
      <c r="O663" s="59">
        <v>1973988</v>
      </c>
      <c r="P663" s="13">
        <f t="shared" si="335"/>
        <v>0.27578523827486484</v>
      </c>
      <c r="Q663" s="59">
        <v>965467</v>
      </c>
      <c r="R663" s="79">
        <f t="shared" si="336"/>
        <v>0.13488508878550373</v>
      </c>
      <c r="S663" s="73">
        <f t="shared" si="349"/>
        <v>475923</v>
      </c>
      <c r="T663" s="281">
        <f t="shared" si="340"/>
        <v>303.32887189292541</v>
      </c>
      <c r="U663" s="281"/>
      <c r="V663" s="131">
        <f t="shared" si="337"/>
        <v>6.6491051594786035E-2</v>
      </c>
      <c r="W663" s="54"/>
      <c r="X663" s="59">
        <v>0</v>
      </c>
      <c r="Y663" s="59">
        <v>0</v>
      </c>
      <c r="Z663" s="59">
        <v>0</v>
      </c>
      <c r="AA663" s="59">
        <v>0</v>
      </c>
      <c r="AB663" s="59">
        <v>0</v>
      </c>
      <c r="AC663" s="59">
        <v>0</v>
      </c>
      <c r="AD663" s="59">
        <v>0</v>
      </c>
      <c r="AE663" s="59">
        <v>0</v>
      </c>
      <c r="AF663" s="59">
        <v>374164</v>
      </c>
      <c r="AG663" s="59">
        <v>476389</v>
      </c>
      <c r="AH663" s="59">
        <v>2938704</v>
      </c>
      <c r="AI663" s="59">
        <v>5826</v>
      </c>
      <c r="AJ663" s="59">
        <v>208846</v>
      </c>
      <c r="AK663" s="59">
        <v>668036</v>
      </c>
      <c r="AL663" s="59">
        <v>4059506</v>
      </c>
      <c r="AM663" s="59">
        <v>0</v>
      </c>
      <c r="AN663" s="59">
        <v>0</v>
      </c>
      <c r="AO663" s="59">
        <v>0</v>
      </c>
      <c r="AP663" s="59">
        <v>0</v>
      </c>
      <c r="AQ663" s="59">
        <v>146718</v>
      </c>
      <c r="AR663" s="59">
        <v>1709443</v>
      </c>
      <c r="AS663" s="59">
        <v>-2107</v>
      </c>
      <c r="AT663" s="59">
        <v>73890</v>
      </c>
      <c r="AU663" s="59">
        <v>81117</v>
      </c>
      <c r="AV663" s="80">
        <v>0</v>
      </c>
      <c r="AW663" s="79">
        <f t="shared" si="338"/>
        <v>0</v>
      </c>
      <c r="AX663" s="59">
        <v>0</v>
      </c>
      <c r="AY663" s="59">
        <v>0</v>
      </c>
      <c r="AZ663" s="59">
        <v>0</v>
      </c>
      <c r="BA663" s="59">
        <v>0</v>
      </c>
      <c r="BB663" s="59">
        <v>0</v>
      </c>
      <c r="BC663" s="59">
        <v>0</v>
      </c>
      <c r="BD663" s="59">
        <v>0</v>
      </c>
      <c r="BE663" s="59">
        <v>0</v>
      </c>
      <c r="BF663" s="59">
        <v>0</v>
      </c>
      <c r="BG663" s="59">
        <v>0</v>
      </c>
      <c r="BH663" s="59">
        <v>0</v>
      </c>
      <c r="BI663" s="59">
        <v>0</v>
      </c>
      <c r="BJ663" s="59">
        <v>0</v>
      </c>
      <c r="BK663" s="59">
        <v>0</v>
      </c>
      <c r="BL663" s="59">
        <v>0</v>
      </c>
      <c r="BM663" s="4">
        <v>3542054</v>
      </c>
      <c r="BN663" s="32">
        <f t="shared" si="321"/>
        <v>2257.523263224984</v>
      </c>
      <c r="BO663" s="281"/>
      <c r="BP663" s="4">
        <v>1982542</v>
      </c>
      <c r="BQ663" s="4">
        <v>19339936</v>
      </c>
      <c r="BR663" s="4">
        <v>24864532</v>
      </c>
      <c r="BS663" s="4">
        <v>2276.3998999999999</v>
      </c>
      <c r="BT663" s="4">
        <v>1569</v>
      </c>
      <c r="BV663" s="175">
        <f t="shared" si="341"/>
        <v>-0.74926151049146406</v>
      </c>
    </row>
    <row r="664" spans="1:74" ht="30" x14ac:dyDescent="0.25">
      <c r="A664" s="76" t="s">
        <v>183</v>
      </c>
      <c r="B664" s="255"/>
      <c r="C664" s="68">
        <v>0</v>
      </c>
      <c r="D664" s="141">
        <v>1998</v>
      </c>
      <c r="E664" s="77">
        <v>90</v>
      </c>
      <c r="F664" s="59">
        <v>5317970</v>
      </c>
      <c r="G664" s="59">
        <v>-1316518</v>
      </c>
      <c r="H664" s="179">
        <f t="shared" si="331"/>
        <v>-0.19843550851248809</v>
      </c>
      <c r="I664" s="59">
        <f t="shared" si="339"/>
        <v>6634488</v>
      </c>
      <c r="J664" s="59"/>
      <c r="K664" s="59">
        <f t="shared" si="333"/>
        <v>6634488</v>
      </c>
      <c r="L664" s="59">
        <f t="shared" si="334"/>
        <v>4228.4818355640537</v>
      </c>
      <c r="M664" s="59"/>
      <c r="N664" s="59"/>
      <c r="O664" s="59">
        <v>1877857</v>
      </c>
      <c r="P664" s="13">
        <f t="shared" si="335"/>
        <v>0.28304475040123667</v>
      </c>
      <c r="Q664" s="59">
        <v>965662</v>
      </c>
      <c r="R664" s="79">
        <f t="shared" si="336"/>
        <v>0.14555184966797741</v>
      </c>
      <c r="S664" s="73">
        <f t="shared" si="349"/>
        <v>609877</v>
      </c>
      <c r="T664" s="281">
        <f t="shared" si="340"/>
        <v>388.70427023581897</v>
      </c>
      <c r="U664" s="281"/>
      <c r="V664" s="131">
        <f t="shared" si="337"/>
        <v>9.192525481996501E-2</v>
      </c>
      <c r="W664" s="54"/>
      <c r="X664" s="59">
        <v>0</v>
      </c>
      <c r="Y664" s="59">
        <v>0</v>
      </c>
      <c r="Z664" s="59">
        <v>0</v>
      </c>
      <c r="AA664" s="59">
        <v>0</v>
      </c>
      <c r="AB664" s="59">
        <v>0</v>
      </c>
      <c r="AC664" s="59">
        <v>0</v>
      </c>
      <c r="AD664" s="59">
        <v>0</v>
      </c>
      <c r="AE664" s="59">
        <v>0</v>
      </c>
      <c r="AF664" s="59">
        <v>344923</v>
      </c>
      <c r="AG664" s="59">
        <v>358365</v>
      </c>
      <c r="AH664" s="59">
        <v>2469451</v>
      </c>
      <c r="AI664" s="59">
        <v>126</v>
      </c>
      <c r="AJ664" s="59">
        <v>125017</v>
      </c>
      <c r="AK664" s="59">
        <v>756928</v>
      </c>
      <c r="AL664" s="59">
        <v>2848519</v>
      </c>
      <c r="AM664" s="59">
        <v>0</v>
      </c>
      <c r="AN664" s="59">
        <v>0</v>
      </c>
      <c r="AO664" s="59">
        <v>0</v>
      </c>
      <c r="AP664" s="59">
        <v>0</v>
      </c>
      <c r="AQ664" s="59">
        <v>166068</v>
      </c>
      <c r="AR664" s="59">
        <v>1278049</v>
      </c>
      <c r="AS664" s="59">
        <v>101</v>
      </c>
      <c r="AT664" s="59">
        <v>75633</v>
      </c>
      <c r="AU664" s="59">
        <v>75882</v>
      </c>
      <c r="AV664" s="80">
        <v>0</v>
      </c>
      <c r="AW664" s="79">
        <f t="shared" si="338"/>
        <v>0</v>
      </c>
      <c r="AX664" s="59">
        <v>0</v>
      </c>
      <c r="AY664" s="59">
        <v>0</v>
      </c>
      <c r="AZ664" s="59">
        <v>0</v>
      </c>
      <c r="BA664" s="59">
        <v>0</v>
      </c>
      <c r="BB664" s="59">
        <v>0</v>
      </c>
      <c r="BC664" s="59">
        <v>0</v>
      </c>
      <c r="BD664" s="59">
        <v>0</v>
      </c>
      <c r="BE664" s="59">
        <v>0</v>
      </c>
      <c r="BF664" s="59">
        <v>0</v>
      </c>
      <c r="BG664" s="59">
        <v>0</v>
      </c>
      <c r="BH664" s="59">
        <v>0</v>
      </c>
      <c r="BI664" s="59">
        <v>0</v>
      </c>
      <c r="BJ664" s="59">
        <v>0</v>
      </c>
      <c r="BK664" s="59">
        <v>0</v>
      </c>
      <c r="BL664" s="59">
        <v>0</v>
      </c>
      <c r="BM664" s="4">
        <v>-29650590</v>
      </c>
      <c r="BN664" s="32">
        <f t="shared" si="321"/>
        <v>-18897.762906309752</v>
      </c>
      <c r="BO664" s="281"/>
      <c r="BP664" s="4">
        <v>1339022</v>
      </c>
      <c r="BQ664" s="4">
        <v>27171884</v>
      </c>
      <c r="BR664" s="4">
        <v>-1139685</v>
      </c>
      <c r="BS664" s="4">
        <v>2276.3998999999999</v>
      </c>
      <c r="BT664" s="4">
        <v>1569</v>
      </c>
      <c r="BV664" s="175">
        <f t="shared" si="341"/>
        <v>-0.74926151049146406</v>
      </c>
    </row>
    <row r="665" spans="1:74" x14ac:dyDescent="0.25">
      <c r="A665" s="76" t="s">
        <v>182</v>
      </c>
      <c r="B665" s="255"/>
      <c r="C665" s="68">
        <v>0</v>
      </c>
      <c r="D665" s="141">
        <v>1999</v>
      </c>
      <c r="E665" s="77">
        <v>90</v>
      </c>
      <c r="F665" s="59">
        <v>6681532</v>
      </c>
      <c r="G665" s="59">
        <v>-303542</v>
      </c>
      <c r="H665" s="179">
        <f t="shared" si="331"/>
        <v>-4.3455803045178903E-2</v>
      </c>
      <c r="I665" s="59">
        <f t="shared" si="339"/>
        <v>6985074</v>
      </c>
      <c r="J665" s="59"/>
      <c r="K665" s="59">
        <f t="shared" si="333"/>
        <v>6985074</v>
      </c>
      <c r="L665" s="59">
        <f t="shared" si="334"/>
        <v>4451.9273422562137</v>
      </c>
      <c r="M665" s="59"/>
      <c r="N665" s="59"/>
      <c r="O665" s="59">
        <v>1980230</v>
      </c>
      <c r="P665" s="13">
        <f t="shared" si="335"/>
        <v>0.28349449125377912</v>
      </c>
      <c r="Q665" s="59">
        <v>965786</v>
      </c>
      <c r="R665" s="79">
        <f t="shared" si="336"/>
        <v>0.13826424745106494</v>
      </c>
      <c r="S665" s="73">
        <f t="shared" si="349"/>
        <v>607068</v>
      </c>
      <c r="T665" s="281">
        <f t="shared" si="340"/>
        <v>386.91395793499044</v>
      </c>
      <c r="U665" s="281"/>
      <c r="V665" s="131">
        <f t="shared" si="337"/>
        <v>8.690931549186165E-2</v>
      </c>
      <c r="W665" s="54"/>
      <c r="X665" s="59">
        <v>0</v>
      </c>
      <c r="Y665" s="59">
        <v>0</v>
      </c>
      <c r="Z665" s="59">
        <v>0</v>
      </c>
      <c r="AA665" s="59">
        <v>0</v>
      </c>
      <c r="AB665" s="59">
        <v>0</v>
      </c>
      <c r="AC665" s="59">
        <v>0</v>
      </c>
      <c r="AD665" s="59">
        <v>0</v>
      </c>
      <c r="AE665" s="59">
        <v>0</v>
      </c>
      <c r="AF665" s="59">
        <v>337726</v>
      </c>
      <c r="AG665" s="59">
        <v>329946</v>
      </c>
      <c r="AH665" s="59">
        <v>2760028</v>
      </c>
      <c r="AI665" s="59">
        <v>0</v>
      </c>
      <c r="AJ665" s="59">
        <v>132350</v>
      </c>
      <c r="AK665" s="59">
        <v>1089857</v>
      </c>
      <c r="AL665" s="59">
        <v>3921504</v>
      </c>
      <c r="AM665" s="59">
        <v>0</v>
      </c>
      <c r="AN665" s="59">
        <v>0</v>
      </c>
      <c r="AO665" s="59">
        <v>0</v>
      </c>
      <c r="AP665" s="59">
        <v>0</v>
      </c>
      <c r="AQ665" s="59">
        <v>122281</v>
      </c>
      <c r="AR665" s="59">
        <v>1260257</v>
      </c>
      <c r="AS665" s="59">
        <v>33</v>
      </c>
      <c r="AT665" s="59">
        <v>79605</v>
      </c>
      <c r="AU665" s="59">
        <v>79935</v>
      </c>
      <c r="AV665" s="80">
        <v>0</v>
      </c>
      <c r="AW665" s="79">
        <f t="shared" si="338"/>
        <v>0</v>
      </c>
      <c r="AX665" s="59">
        <v>0</v>
      </c>
      <c r="AY665" s="59">
        <v>0</v>
      </c>
      <c r="AZ665" s="59">
        <v>0</v>
      </c>
      <c r="BA665" s="59">
        <v>0</v>
      </c>
      <c r="BB665" s="59">
        <v>0</v>
      </c>
      <c r="BC665" s="59">
        <v>0</v>
      </c>
      <c r="BD665" s="59">
        <v>0</v>
      </c>
      <c r="BE665" s="59">
        <v>0</v>
      </c>
      <c r="BF665" s="59">
        <v>0</v>
      </c>
      <c r="BG665" s="59">
        <v>0</v>
      </c>
      <c r="BH665" s="59">
        <v>0</v>
      </c>
      <c r="BI665" s="59">
        <v>0</v>
      </c>
      <c r="BJ665" s="59">
        <v>0</v>
      </c>
      <c r="BK665" s="59">
        <v>0</v>
      </c>
      <c r="BL665" s="59">
        <v>0</v>
      </c>
      <c r="BM665" s="4">
        <v>-17984680</v>
      </c>
      <c r="BN665" s="32">
        <f t="shared" si="321"/>
        <v>-11462.511153601019</v>
      </c>
      <c r="BO665" s="281"/>
      <c r="BP665" s="4">
        <v>559504</v>
      </c>
      <c r="BQ665" s="4">
        <v>9070435</v>
      </c>
      <c r="BR665" s="4">
        <v>-8354742</v>
      </c>
      <c r="BS665" s="4">
        <v>2276.3998999999999</v>
      </c>
      <c r="BT665" s="4">
        <v>1569</v>
      </c>
      <c r="BV665" s="175">
        <f t="shared" si="341"/>
        <v>-0.74926151049146406</v>
      </c>
    </row>
    <row r="666" spans="1:74" x14ac:dyDescent="0.25">
      <c r="A666" s="76" t="s">
        <v>182</v>
      </c>
      <c r="B666" s="255"/>
      <c r="C666" s="68">
        <v>0</v>
      </c>
      <c r="D666" s="141">
        <v>2000</v>
      </c>
      <c r="E666" s="77">
        <v>90</v>
      </c>
      <c r="F666" s="59">
        <v>10038869</v>
      </c>
      <c r="G666" s="59">
        <v>2909343</v>
      </c>
      <c r="H666" s="179">
        <f t="shared" si="331"/>
        <v>0.40806962482498838</v>
      </c>
      <c r="I666" s="59">
        <f t="shared" si="339"/>
        <v>7129526</v>
      </c>
      <c r="J666" s="59"/>
      <c r="K666" s="59">
        <f t="shared" si="333"/>
        <v>7129526</v>
      </c>
      <c r="L666" s="59">
        <f t="shared" si="334"/>
        <v>4543.993626513703</v>
      </c>
      <c r="M666" s="59"/>
      <c r="N666" s="59"/>
      <c r="O666" s="59">
        <v>1975695</v>
      </c>
      <c r="P666" s="13">
        <f t="shared" si="335"/>
        <v>0.27711449540965277</v>
      </c>
      <c r="Q666" s="59">
        <v>966142</v>
      </c>
      <c r="R666" s="79">
        <f t="shared" si="336"/>
        <v>0.13551279566131044</v>
      </c>
      <c r="S666" s="73">
        <f t="shared" si="349"/>
        <v>668722</v>
      </c>
      <c r="T666" s="281">
        <f t="shared" si="340"/>
        <v>426.20905035054176</v>
      </c>
      <c r="U666" s="281"/>
      <c r="V666" s="131">
        <f t="shared" si="337"/>
        <v>9.37961373589212E-2</v>
      </c>
      <c r="W666" s="54"/>
      <c r="X666" s="59">
        <v>0</v>
      </c>
      <c r="Y666" s="59">
        <v>0</v>
      </c>
      <c r="Z666" s="59">
        <v>0</v>
      </c>
      <c r="AA666" s="59">
        <v>0</v>
      </c>
      <c r="AB666" s="59">
        <v>0</v>
      </c>
      <c r="AC666" s="59">
        <v>0</v>
      </c>
      <c r="AD666" s="59">
        <v>0</v>
      </c>
      <c r="AE666" s="59">
        <v>0</v>
      </c>
      <c r="AF666" s="59">
        <v>343390</v>
      </c>
      <c r="AG666" s="59">
        <v>376938</v>
      </c>
      <c r="AH666" s="59">
        <v>2797864</v>
      </c>
      <c r="AI666" s="59">
        <v>15693</v>
      </c>
      <c r="AJ666" s="59">
        <v>154772</v>
      </c>
      <c r="AK666" s="59">
        <v>1119382</v>
      </c>
      <c r="AL666" s="59">
        <v>7241005</v>
      </c>
      <c r="AM666" s="59">
        <v>0</v>
      </c>
      <c r="AN666" s="59">
        <v>0</v>
      </c>
      <c r="AO666" s="59">
        <v>0</v>
      </c>
      <c r="AP666" s="59">
        <v>0</v>
      </c>
      <c r="AQ666" s="59">
        <v>119591</v>
      </c>
      <c r="AR666" s="59">
        <v>1180868</v>
      </c>
      <c r="AS666" s="59">
        <v>0</v>
      </c>
      <c r="AT666" s="59">
        <v>103350</v>
      </c>
      <c r="AU666" s="59">
        <v>104983</v>
      </c>
      <c r="AV666" s="80">
        <v>0</v>
      </c>
      <c r="AW666" s="79">
        <f t="shared" si="338"/>
        <v>0</v>
      </c>
      <c r="AX666" s="59">
        <v>0</v>
      </c>
      <c r="AY666" s="59">
        <v>0</v>
      </c>
      <c r="AZ666" s="59">
        <v>0</v>
      </c>
      <c r="BA666" s="59">
        <v>0</v>
      </c>
      <c r="BB666" s="59">
        <v>0</v>
      </c>
      <c r="BC666" s="59">
        <v>0</v>
      </c>
      <c r="BD666" s="59">
        <v>0</v>
      </c>
      <c r="BE666" s="59">
        <v>0</v>
      </c>
      <c r="BF666" s="59">
        <v>0</v>
      </c>
      <c r="BG666" s="59">
        <v>0</v>
      </c>
      <c r="BH666" s="59">
        <v>0</v>
      </c>
      <c r="BI666" s="59">
        <v>0</v>
      </c>
      <c r="BJ666" s="59">
        <v>0</v>
      </c>
      <c r="BK666" s="59">
        <v>0</v>
      </c>
      <c r="BL666" s="59">
        <v>0</v>
      </c>
      <c r="BM666" s="4">
        <v>-8649054</v>
      </c>
      <c r="BN666" s="32">
        <f t="shared" si="321"/>
        <v>-5512.4627151051627</v>
      </c>
      <c r="BO666" s="281"/>
      <c r="BP666" s="4">
        <v>19013954</v>
      </c>
      <c r="BQ666" s="4">
        <v>12395756</v>
      </c>
      <c r="BR666" s="4">
        <v>22760656</v>
      </c>
      <c r="BS666" s="4">
        <v>2276.3998999999999</v>
      </c>
      <c r="BT666" s="4">
        <v>1569</v>
      </c>
      <c r="BV666" s="175">
        <f t="shared" si="341"/>
        <v>-0.74926151049146406</v>
      </c>
    </row>
    <row r="667" spans="1:74" x14ac:dyDescent="0.25">
      <c r="A667" s="76" t="s">
        <v>182</v>
      </c>
      <c r="B667" s="255"/>
      <c r="C667" s="68">
        <v>0</v>
      </c>
      <c r="D667" s="141">
        <v>2001</v>
      </c>
      <c r="E667" s="77">
        <v>90</v>
      </c>
      <c r="F667" s="59">
        <v>15811097</v>
      </c>
      <c r="G667" s="59">
        <v>7835948</v>
      </c>
      <c r="H667" s="179">
        <f t="shared" si="331"/>
        <v>0.98254565525985782</v>
      </c>
      <c r="I667" s="59">
        <f t="shared" si="339"/>
        <v>7975149</v>
      </c>
      <c r="J667" s="59"/>
      <c r="K667" s="59">
        <f t="shared" si="333"/>
        <v>7975149</v>
      </c>
      <c r="L667" s="59">
        <f t="shared" si="334"/>
        <v>5082.950286806883</v>
      </c>
      <c r="M667" s="59"/>
      <c r="N667" s="59"/>
      <c r="O667" s="59">
        <v>1973222</v>
      </c>
      <c r="P667" s="13">
        <f t="shared" si="335"/>
        <v>0.2474213334446792</v>
      </c>
      <c r="Q667" s="59">
        <v>966530</v>
      </c>
      <c r="R667" s="79">
        <f t="shared" si="336"/>
        <v>0.1211927200357009</v>
      </c>
      <c r="S667" s="73">
        <f t="shared" si="349"/>
        <v>763878</v>
      </c>
      <c r="T667" s="281">
        <f t="shared" si="340"/>
        <v>486.85659655831739</v>
      </c>
      <c r="U667" s="281"/>
      <c r="V667" s="131">
        <f t="shared" si="337"/>
        <v>9.5782285697734296E-2</v>
      </c>
      <c r="W667" s="54"/>
      <c r="X667" s="59">
        <v>0</v>
      </c>
      <c r="Y667" s="59">
        <v>0</v>
      </c>
      <c r="Z667" s="59">
        <v>0</v>
      </c>
      <c r="AA667" s="59">
        <v>0</v>
      </c>
      <c r="AB667" s="59">
        <v>0</v>
      </c>
      <c r="AC667" s="59">
        <v>0</v>
      </c>
      <c r="AD667" s="59">
        <v>0</v>
      </c>
      <c r="AE667" s="59">
        <v>0</v>
      </c>
      <c r="AF667" s="59">
        <v>346404</v>
      </c>
      <c r="AG667" s="59">
        <v>421019</v>
      </c>
      <c r="AH667" s="59">
        <v>3508671</v>
      </c>
      <c r="AI667" s="59">
        <v>194</v>
      </c>
      <c r="AJ667" s="59">
        <v>166315</v>
      </c>
      <c r="AK667" s="59">
        <v>1846350</v>
      </c>
      <c r="AL667" s="59">
        <v>12302426</v>
      </c>
      <c r="AM667" s="59">
        <v>0</v>
      </c>
      <c r="AN667" s="59">
        <v>0</v>
      </c>
      <c r="AO667" s="59">
        <v>0</v>
      </c>
      <c r="AP667" s="59">
        <v>0</v>
      </c>
      <c r="AQ667" s="59">
        <v>132635</v>
      </c>
      <c r="AR667" s="59">
        <v>1116450</v>
      </c>
      <c r="AS667" s="59">
        <v>0</v>
      </c>
      <c r="AT667" s="59">
        <v>117494</v>
      </c>
      <c r="AU667" s="59">
        <v>124658</v>
      </c>
      <c r="AV667" s="80">
        <v>0</v>
      </c>
      <c r="AW667" s="79">
        <f t="shared" si="338"/>
        <v>0</v>
      </c>
      <c r="AX667" s="59">
        <v>0</v>
      </c>
      <c r="AY667" s="59">
        <v>0</v>
      </c>
      <c r="AZ667" s="59">
        <v>0</v>
      </c>
      <c r="BA667" s="59">
        <v>0</v>
      </c>
      <c r="BB667" s="59">
        <v>0</v>
      </c>
      <c r="BC667" s="59">
        <v>0</v>
      </c>
      <c r="BD667" s="59">
        <v>0</v>
      </c>
      <c r="BE667" s="59">
        <v>0</v>
      </c>
      <c r="BF667" s="59">
        <v>0</v>
      </c>
      <c r="BG667" s="59">
        <v>0</v>
      </c>
      <c r="BH667" s="59">
        <v>0</v>
      </c>
      <c r="BI667" s="59">
        <v>0</v>
      </c>
      <c r="BJ667" s="59">
        <v>0</v>
      </c>
      <c r="BK667" s="59">
        <v>0</v>
      </c>
      <c r="BL667" s="59">
        <v>0</v>
      </c>
      <c r="BM667" s="4">
        <v>5641676</v>
      </c>
      <c r="BN667" s="32">
        <f t="shared" si="321"/>
        <v>3595.7144678138943</v>
      </c>
      <c r="BO667" s="281"/>
      <c r="BP667" s="4">
        <v>634961</v>
      </c>
      <c r="BQ667" s="4">
        <v>13068989</v>
      </c>
      <c r="BR667" s="4">
        <v>19345626</v>
      </c>
      <c r="BS667" s="4">
        <v>2265.5</v>
      </c>
      <c r="BT667" s="4">
        <v>1569</v>
      </c>
      <c r="BV667" s="175">
        <f t="shared" si="341"/>
        <v>-0.75166136983784615</v>
      </c>
    </row>
    <row r="668" spans="1:74" x14ac:dyDescent="0.25">
      <c r="A668" s="105" t="s">
        <v>182</v>
      </c>
      <c r="B668" s="255"/>
      <c r="C668" s="68">
        <v>0</v>
      </c>
      <c r="D668" s="141">
        <v>2002</v>
      </c>
      <c r="E668" s="77">
        <v>90</v>
      </c>
      <c r="F668" s="59">
        <v>45359256</v>
      </c>
      <c r="G668" s="59">
        <v>5918955</v>
      </c>
      <c r="H668" s="179">
        <f t="shared" si="331"/>
        <v>0.15007377859514814</v>
      </c>
      <c r="I668" s="82">
        <f t="shared" si="339"/>
        <v>39440301</v>
      </c>
      <c r="J668" s="59"/>
      <c r="K668" s="82">
        <f t="shared" si="333"/>
        <v>39440301</v>
      </c>
      <c r="L668" s="82">
        <f t="shared" si="334"/>
        <v>24962.215822784809</v>
      </c>
      <c r="M668" s="59"/>
      <c r="N668" s="59"/>
      <c r="O668" s="82">
        <v>34810992</v>
      </c>
      <c r="P668" s="15">
        <f t="shared" si="335"/>
        <v>0.88262490694480245</v>
      </c>
      <c r="Q668" s="59">
        <v>965707</v>
      </c>
      <c r="R668" s="79">
        <f t="shared" si="336"/>
        <v>2.448528473451559E-2</v>
      </c>
      <c r="S668" s="73">
        <f t="shared" si="349"/>
        <v>628446</v>
      </c>
      <c r="T668" s="281">
        <f t="shared" si="340"/>
        <v>397.75063291139242</v>
      </c>
      <c r="U668" s="281"/>
      <c r="V668" s="131">
        <f t="shared" si="337"/>
        <v>1.5934107602272103E-2</v>
      </c>
      <c r="W668" s="54"/>
      <c r="X668" s="59">
        <v>0</v>
      </c>
      <c r="Y668" s="59">
        <v>0</v>
      </c>
      <c r="Z668" s="59">
        <v>0</v>
      </c>
      <c r="AA668" s="59">
        <v>0</v>
      </c>
      <c r="AB668" s="59">
        <v>0</v>
      </c>
      <c r="AC668" s="59">
        <v>0</v>
      </c>
      <c r="AD668" s="59">
        <v>0</v>
      </c>
      <c r="AE668" s="59">
        <v>0</v>
      </c>
      <c r="AF668" s="59">
        <v>200715</v>
      </c>
      <c r="AG668" s="59">
        <v>246553</v>
      </c>
      <c r="AH668" s="59">
        <v>2453349</v>
      </c>
      <c r="AI668" s="59">
        <v>3408</v>
      </c>
      <c r="AJ668" s="59">
        <v>173050</v>
      </c>
      <c r="AK668" s="59">
        <v>1389421</v>
      </c>
      <c r="AL668" s="59">
        <v>42905908</v>
      </c>
      <c r="AM668" s="59">
        <v>0</v>
      </c>
      <c r="AN668" s="59">
        <v>0</v>
      </c>
      <c r="AO668" s="59">
        <v>0</v>
      </c>
      <c r="AP668" s="59">
        <v>0</v>
      </c>
      <c r="AQ668" s="59">
        <v>85303</v>
      </c>
      <c r="AR668" s="59">
        <v>691186</v>
      </c>
      <c r="AS668" s="59">
        <v>0</v>
      </c>
      <c r="AT668" s="59">
        <v>122739</v>
      </c>
      <c r="AU668" s="59">
        <v>122781</v>
      </c>
      <c r="AV668" s="80">
        <v>0</v>
      </c>
      <c r="AW668" s="79">
        <f t="shared" si="338"/>
        <v>0</v>
      </c>
      <c r="AX668" s="59">
        <v>0</v>
      </c>
      <c r="AY668" s="59">
        <v>0</v>
      </c>
      <c r="AZ668" s="59">
        <v>0</v>
      </c>
      <c r="BA668" s="59">
        <v>0</v>
      </c>
      <c r="BB668" s="59">
        <v>0</v>
      </c>
      <c r="BC668" s="59">
        <v>0</v>
      </c>
      <c r="BD668" s="59">
        <v>0</v>
      </c>
      <c r="BE668" s="59">
        <v>0</v>
      </c>
      <c r="BF668" s="59">
        <v>0</v>
      </c>
      <c r="BG668" s="59">
        <v>0</v>
      </c>
      <c r="BH668" s="59">
        <v>0</v>
      </c>
      <c r="BI668" s="59">
        <v>0</v>
      </c>
      <c r="BJ668" s="59">
        <v>0</v>
      </c>
      <c r="BK668" s="59">
        <v>0</v>
      </c>
      <c r="BL668" s="59">
        <v>0</v>
      </c>
      <c r="BM668" s="4">
        <v>26277074</v>
      </c>
      <c r="BN668" s="32">
        <f t="shared" si="321"/>
        <v>16631.059493670888</v>
      </c>
      <c r="BO668" s="281"/>
      <c r="BP668" s="4">
        <v>400715</v>
      </c>
      <c r="BQ668" s="4">
        <v>8076886</v>
      </c>
      <c r="BR668" s="4">
        <v>34754676</v>
      </c>
      <c r="BS668" s="4">
        <v>2265.5500499999998</v>
      </c>
      <c r="BT668" s="4">
        <v>1580</v>
      </c>
      <c r="BV668" s="175">
        <f t="shared" si="341"/>
        <v>-0.74815713718918853</v>
      </c>
    </row>
    <row r="669" spans="1:74" x14ac:dyDescent="0.25">
      <c r="A669" s="105" t="s">
        <v>182</v>
      </c>
      <c r="B669" s="255"/>
      <c r="C669" s="68">
        <v>0</v>
      </c>
      <c r="D669" s="141">
        <v>2003</v>
      </c>
      <c r="E669" s="77">
        <v>90</v>
      </c>
      <c r="F669" s="59">
        <v>46567816</v>
      </c>
      <c r="G669" s="59">
        <v>7320675</v>
      </c>
      <c r="H669" s="179">
        <f t="shared" si="331"/>
        <v>0.18652759955177373</v>
      </c>
      <c r="I669" s="82">
        <f t="shared" si="339"/>
        <v>39247141</v>
      </c>
      <c r="J669" s="59"/>
      <c r="K669" s="82">
        <f t="shared" si="333"/>
        <v>39247141</v>
      </c>
      <c r="L669" s="82">
        <f t="shared" si="334"/>
        <v>24839.962658227847</v>
      </c>
      <c r="M669" s="59"/>
      <c r="N669" s="59"/>
      <c r="O669" s="82">
        <v>34593624</v>
      </c>
      <c r="P669" s="15">
        <f t="shared" si="335"/>
        <v>0.8814304206260527</v>
      </c>
      <c r="Q669" s="59">
        <v>965467</v>
      </c>
      <c r="R669" s="79">
        <f t="shared" si="336"/>
        <v>2.459967720960872E-2</v>
      </c>
      <c r="S669" s="73">
        <f t="shared" si="349"/>
        <v>451318</v>
      </c>
      <c r="T669" s="281">
        <f t="shared" si="340"/>
        <v>285.64430379746835</v>
      </c>
      <c r="U669" s="281"/>
      <c r="V669" s="131">
        <f t="shared" si="337"/>
        <v>1.1499385394722127E-2</v>
      </c>
      <c r="W669" s="54"/>
      <c r="X669" s="59">
        <v>0</v>
      </c>
      <c r="Y669" s="59">
        <v>0</v>
      </c>
      <c r="Z669" s="59">
        <v>0</v>
      </c>
      <c r="AA669" s="59">
        <v>0</v>
      </c>
      <c r="AB669" s="59">
        <v>0</v>
      </c>
      <c r="AC669" s="59">
        <v>0</v>
      </c>
      <c r="AD669" s="59">
        <v>0</v>
      </c>
      <c r="AE669" s="59">
        <v>0</v>
      </c>
      <c r="AF669" s="59">
        <v>212825</v>
      </c>
      <c r="AG669" s="59">
        <v>253876</v>
      </c>
      <c r="AH669" s="59">
        <v>2633406</v>
      </c>
      <c r="AI669" s="59">
        <v>5894</v>
      </c>
      <c r="AJ669" s="59">
        <v>187057</v>
      </c>
      <c r="AK669" s="59">
        <v>1371731</v>
      </c>
      <c r="AL669" s="59">
        <v>43934412</v>
      </c>
      <c r="AM669" s="59">
        <v>0</v>
      </c>
      <c r="AN669" s="59">
        <v>0</v>
      </c>
      <c r="AO669" s="59">
        <v>0</v>
      </c>
      <c r="AP669" s="59">
        <v>0</v>
      </c>
      <c r="AQ669" s="59">
        <v>72803</v>
      </c>
      <c r="AR669" s="59">
        <v>870618</v>
      </c>
      <c r="AS669" s="59">
        <v>935</v>
      </c>
      <c r="AT669" s="59">
        <v>130641</v>
      </c>
      <c r="AU669" s="59">
        <v>130352</v>
      </c>
      <c r="AV669" s="80">
        <v>0</v>
      </c>
      <c r="AW669" s="79">
        <f t="shared" si="338"/>
        <v>0</v>
      </c>
      <c r="AX669" s="59">
        <v>0</v>
      </c>
      <c r="AY669" s="59">
        <v>0</v>
      </c>
      <c r="AZ669" s="59">
        <v>0</v>
      </c>
      <c r="BA669" s="59">
        <v>0</v>
      </c>
      <c r="BB669" s="59">
        <v>0</v>
      </c>
      <c r="BC669" s="59">
        <v>0</v>
      </c>
      <c r="BD669" s="59">
        <v>0</v>
      </c>
      <c r="BE669" s="59">
        <v>0</v>
      </c>
      <c r="BF669" s="59">
        <v>0</v>
      </c>
      <c r="BG669" s="59">
        <v>0</v>
      </c>
      <c r="BH669" s="59">
        <v>0</v>
      </c>
      <c r="BI669" s="59">
        <v>0</v>
      </c>
      <c r="BJ669" s="59">
        <v>0</v>
      </c>
      <c r="BK669" s="59">
        <v>0</v>
      </c>
      <c r="BL669" s="59">
        <v>0</v>
      </c>
      <c r="BM669" s="4">
        <v>21182370</v>
      </c>
      <c r="BN669" s="32">
        <f t="shared" si="321"/>
        <v>13406.56329113924</v>
      </c>
      <c r="BO669" s="281"/>
      <c r="BP669" s="4">
        <v>343702</v>
      </c>
      <c r="BQ669" s="4">
        <v>15264757</v>
      </c>
      <c r="BR669" s="4">
        <v>36790828</v>
      </c>
      <c r="BS669" s="4">
        <v>2276.3998999999999</v>
      </c>
      <c r="BT669" s="4">
        <v>1580</v>
      </c>
      <c r="BV669" s="175">
        <f t="shared" si="341"/>
        <v>-0.74576832384747416</v>
      </c>
    </row>
    <row r="670" spans="1:74" ht="30" x14ac:dyDescent="0.25">
      <c r="A670" s="105" t="s">
        <v>184</v>
      </c>
      <c r="B670" s="255"/>
      <c r="C670" s="68">
        <v>0</v>
      </c>
      <c r="D670" s="141">
        <v>2004</v>
      </c>
      <c r="E670" s="77">
        <v>90</v>
      </c>
      <c r="F670" s="59">
        <v>50029672</v>
      </c>
      <c r="G670" s="59">
        <v>9411523</v>
      </c>
      <c r="H670" s="179">
        <f t="shared" si="331"/>
        <v>0.23170733358627446</v>
      </c>
      <c r="I670" s="82">
        <f t="shared" si="339"/>
        <v>40618149</v>
      </c>
      <c r="J670" s="59"/>
      <c r="K670" s="82">
        <f t="shared" si="333"/>
        <v>40618149</v>
      </c>
      <c r="L670" s="82">
        <f t="shared" si="334"/>
        <v>25707.68924050633</v>
      </c>
      <c r="M670" s="59"/>
      <c r="N670" s="59"/>
      <c r="O670" s="82">
        <v>35320752</v>
      </c>
      <c r="P670" s="15">
        <f t="shared" si="335"/>
        <v>0.86958054144712504</v>
      </c>
      <c r="Q670" s="59">
        <v>965467</v>
      </c>
      <c r="R670" s="79">
        <f t="shared" si="336"/>
        <v>2.3769350001645817E-2</v>
      </c>
      <c r="S670" s="73">
        <f t="shared" si="349"/>
        <v>335315</v>
      </c>
      <c r="T670" s="281">
        <f t="shared" si="340"/>
        <v>212.22468354430379</v>
      </c>
      <c r="U670" s="281"/>
      <c r="V670" s="131">
        <f t="shared" si="337"/>
        <v>8.2552998660771083E-3</v>
      </c>
      <c r="W670" s="54"/>
      <c r="X670" s="59">
        <v>0</v>
      </c>
      <c r="Y670" s="59">
        <v>0</v>
      </c>
      <c r="Z670" s="59">
        <v>0</v>
      </c>
      <c r="AA670" s="59">
        <v>0</v>
      </c>
      <c r="AB670" s="59">
        <v>0</v>
      </c>
      <c r="AC670" s="59">
        <v>0</v>
      </c>
      <c r="AD670" s="59">
        <v>0</v>
      </c>
      <c r="AE670" s="59">
        <v>0</v>
      </c>
      <c r="AF670" s="59">
        <v>279934</v>
      </c>
      <c r="AG670" s="59">
        <v>294966</v>
      </c>
      <c r="AH670" s="59">
        <v>3327434</v>
      </c>
      <c r="AI670" s="59">
        <v>6756</v>
      </c>
      <c r="AJ670" s="59">
        <v>177835</v>
      </c>
      <c r="AK670" s="59">
        <v>1781589</v>
      </c>
      <c r="AL670" s="59">
        <v>46702236</v>
      </c>
      <c r="AM670" s="59">
        <v>0</v>
      </c>
      <c r="AN670" s="59">
        <v>0</v>
      </c>
      <c r="AO670" s="59">
        <v>0</v>
      </c>
      <c r="AP670" s="59">
        <v>0</v>
      </c>
      <c r="AQ670" s="59">
        <v>81937</v>
      </c>
      <c r="AR670" s="59">
        <v>1103859</v>
      </c>
      <c r="AS670" s="59">
        <v>1273</v>
      </c>
      <c r="AT670" s="59">
        <v>129475</v>
      </c>
      <c r="AU670" s="59">
        <v>138991</v>
      </c>
      <c r="AV670" s="80">
        <v>0</v>
      </c>
      <c r="AW670" s="79">
        <f t="shared" si="338"/>
        <v>0</v>
      </c>
      <c r="AX670" s="59">
        <v>0</v>
      </c>
      <c r="AY670" s="59">
        <v>0</v>
      </c>
      <c r="AZ670" s="59">
        <v>0</v>
      </c>
      <c r="BA670" s="59">
        <v>0</v>
      </c>
      <c r="BB670" s="59">
        <v>0</v>
      </c>
      <c r="BC670" s="59">
        <v>0</v>
      </c>
      <c r="BD670" s="59">
        <v>0</v>
      </c>
      <c r="BE670" s="59">
        <v>0</v>
      </c>
      <c r="BF670" s="59">
        <v>0</v>
      </c>
      <c r="BG670" s="59">
        <v>0</v>
      </c>
      <c r="BH670" s="59">
        <v>0</v>
      </c>
      <c r="BI670" s="59">
        <v>0</v>
      </c>
      <c r="BJ670" s="59">
        <v>0</v>
      </c>
      <c r="BK670" s="59">
        <v>0</v>
      </c>
      <c r="BL670" s="59">
        <v>0</v>
      </c>
      <c r="BM670" s="4">
        <v>4722935</v>
      </c>
      <c r="BN670" s="32">
        <f t="shared" si="321"/>
        <v>2989.1993670886077</v>
      </c>
      <c r="BO670" s="281"/>
      <c r="BP670" s="4">
        <v>798117</v>
      </c>
      <c r="BQ670" s="4">
        <v>19916528</v>
      </c>
      <c r="BR670" s="4">
        <v>25437580</v>
      </c>
      <c r="BS670" s="4">
        <v>2294.3601100000001</v>
      </c>
      <c r="BT670" s="4">
        <v>1580</v>
      </c>
      <c r="BV670" s="175">
        <f t="shared" si="341"/>
        <v>-0.74183893302483261</v>
      </c>
    </row>
    <row r="671" spans="1:74" x14ac:dyDescent="0.25">
      <c r="A671" s="105" t="s">
        <v>182</v>
      </c>
      <c r="B671" s="255"/>
      <c r="C671" s="68">
        <v>0</v>
      </c>
      <c r="D671" s="141">
        <v>2005</v>
      </c>
      <c r="E671" s="77">
        <v>90</v>
      </c>
      <c r="F671" s="59">
        <v>47057968</v>
      </c>
      <c r="G671" s="59">
        <v>5851503</v>
      </c>
      <c r="H671" s="179">
        <f t="shared" si="331"/>
        <v>0.14200448885872641</v>
      </c>
      <c r="I671" s="82">
        <f t="shared" si="339"/>
        <v>41206465</v>
      </c>
      <c r="J671" s="59"/>
      <c r="K671" s="82">
        <f t="shared" si="333"/>
        <v>41206465</v>
      </c>
      <c r="L671" s="82">
        <f t="shared" si="334"/>
        <v>26080.041139240508</v>
      </c>
      <c r="M671" s="59"/>
      <c r="N671" s="59"/>
      <c r="O671" s="82">
        <v>35187432</v>
      </c>
      <c r="P671" s="15">
        <f t="shared" si="335"/>
        <v>0.85392988697283301</v>
      </c>
      <c r="Q671" s="59">
        <v>965467</v>
      </c>
      <c r="R671" s="79">
        <f t="shared" si="336"/>
        <v>2.3429988473896025E-2</v>
      </c>
      <c r="S671" s="73">
        <f t="shared" si="349"/>
        <v>379234</v>
      </c>
      <c r="T671" s="281">
        <f t="shared" si="340"/>
        <v>240.02151898734178</v>
      </c>
      <c r="U671" s="281"/>
      <c r="V671" s="131">
        <f t="shared" si="337"/>
        <v>9.2032645848169701E-3</v>
      </c>
      <c r="W671" s="54"/>
      <c r="X671" s="59">
        <v>0</v>
      </c>
      <c r="Y671" s="59">
        <v>0</v>
      </c>
      <c r="Z671" s="59">
        <v>0</v>
      </c>
      <c r="AA671" s="59">
        <v>0</v>
      </c>
      <c r="AB671" s="59">
        <v>0</v>
      </c>
      <c r="AC671" s="59">
        <v>0</v>
      </c>
      <c r="AD671" s="59">
        <v>0</v>
      </c>
      <c r="AE671" s="59">
        <v>0</v>
      </c>
      <c r="AF671" s="59">
        <v>240426</v>
      </c>
      <c r="AG671" s="59">
        <v>340089</v>
      </c>
      <c r="AH671" s="59">
        <v>3973574</v>
      </c>
      <c r="AI671" s="59">
        <v>9105</v>
      </c>
      <c r="AJ671" s="59">
        <v>194232</v>
      </c>
      <c r="AK671" s="59">
        <v>1961838</v>
      </c>
      <c r="AL671" s="59">
        <v>43084392</v>
      </c>
      <c r="AM671" s="59">
        <v>0</v>
      </c>
      <c r="AN671" s="59">
        <v>0</v>
      </c>
      <c r="AO671" s="59">
        <v>0</v>
      </c>
      <c r="AP671" s="59">
        <v>0</v>
      </c>
      <c r="AQ671" s="59">
        <v>121674</v>
      </c>
      <c r="AR671" s="59">
        <v>1513433</v>
      </c>
      <c r="AS671" s="59">
        <v>26</v>
      </c>
      <c r="AT671" s="59">
        <v>144426</v>
      </c>
      <c r="AU671" s="59">
        <v>149083</v>
      </c>
      <c r="AV671" s="80">
        <v>0</v>
      </c>
      <c r="AW671" s="79">
        <f t="shared" si="338"/>
        <v>0</v>
      </c>
      <c r="AX671" s="59">
        <v>0</v>
      </c>
      <c r="AY671" s="59">
        <v>0</v>
      </c>
      <c r="AZ671" s="59">
        <v>0</v>
      </c>
      <c r="BA671" s="59">
        <v>0</v>
      </c>
      <c r="BB671" s="59">
        <v>0</v>
      </c>
      <c r="BC671" s="59">
        <v>0</v>
      </c>
      <c r="BD671" s="59">
        <v>0</v>
      </c>
      <c r="BE671" s="59">
        <v>0</v>
      </c>
      <c r="BF671" s="59">
        <v>0</v>
      </c>
      <c r="BG671" s="59">
        <v>0</v>
      </c>
      <c r="BH671" s="59">
        <v>0</v>
      </c>
      <c r="BI671" s="59">
        <v>0</v>
      </c>
      <c r="BJ671" s="59">
        <v>0</v>
      </c>
      <c r="BK671" s="59">
        <v>0</v>
      </c>
      <c r="BL671" s="59">
        <v>0</v>
      </c>
      <c r="BM671" s="4">
        <v>13831309</v>
      </c>
      <c r="BN671" s="32">
        <f t="shared" si="321"/>
        <v>8753.9930379746838</v>
      </c>
      <c r="BO671" s="281"/>
      <c r="BP671" s="4">
        <v>733082</v>
      </c>
      <c r="BQ671" s="4">
        <v>48411436</v>
      </c>
      <c r="BR671" s="4">
        <v>62975828</v>
      </c>
      <c r="BS671" s="4">
        <v>2305.6599099999999</v>
      </c>
      <c r="BT671" s="4">
        <v>1580</v>
      </c>
      <c r="BV671" s="175">
        <f t="shared" si="341"/>
        <v>-0.7393824605139534</v>
      </c>
    </row>
    <row r="672" spans="1:74" ht="17.25" customHeight="1" x14ac:dyDescent="0.25">
      <c r="A672" s="105" t="s">
        <v>182</v>
      </c>
      <c r="B672" s="255" t="s">
        <v>173</v>
      </c>
      <c r="C672" s="76">
        <v>1</v>
      </c>
      <c r="D672" s="142">
        <v>2006</v>
      </c>
      <c r="E672" s="77">
        <v>90</v>
      </c>
      <c r="F672" s="59">
        <v>53178444</v>
      </c>
      <c r="G672" s="59">
        <v>6030877</v>
      </c>
      <c r="H672" s="179">
        <f t="shared" ref="H672:H696" si="350">G672/I672</f>
        <v>0.12791491446419706</v>
      </c>
      <c r="I672" s="82">
        <f t="shared" si="339"/>
        <v>47147567</v>
      </c>
      <c r="J672" s="59"/>
      <c r="K672" s="82">
        <f t="shared" si="333"/>
        <v>47147567</v>
      </c>
      <c r="L672" s="82">
        <f t="shared" si="334"/>
        <v>29840.232278481013</v>
      </c>
      <c r="M672" s="59"/>
      <c r="N672" s="59"/>
      <c r="O672" s="82">
        <v>40255516</v>
      </c>
      <c r="P672" s="15">
        <f t="shared" si="335"/>
        <v>0.8538195830974693</v>
      </c>
      <c r="Q672" s="59">
        <v>663645</v>
      </c>
      <c r="R672" s="79">
        <f t="shared" si="336"/>
        <v>1.4075911912909526E-2</v>
      </c>
      <c r="S672" s="73">
        <f t="shared" ref="S672:S680" si="351">SUM(W672:AE672)</f>
        <v>431160</v>
      </c>
      <c r="T672" s="281">
        <f t="shared" si="340"/>
        <v>272.88607594936707</v>
      </c>
      <c r="U672" s="281"/>
      <c r="V672" s="131">
        <f t="shared" si="337"/>
        <v>9.1449045504299296E-3</v>
      </c>
      <c r="W672" s="126">
        <v>120683</v>
      </c>
      <c r="X672" s="126">
        <v>58898</v>
      </c>
      <c r="Y672" s="126">
        <v>217327</v>
      </c>
      <c r="Z672" s="126">
        <v>100</v>
      </c>
      <c r="AA672" s="126">
        <v>29738</v>
      </c>
      <c r="AB672" s="126">
        <v>4414</v>
      </c>
      <c r="AF672" s="59">
        <v>274784</v>
      </c>
      <c r="AG672" s="59">
        <v>330929</v>
      </c>
      <c r="AH672" s="59">
        <v>5022803</v>
      </c>
      <c r="AI672" s="59">
        <v>19600</v>
      </c>
      <c r="AJ672" s="59">
        <v>201333</v>
      </c>
      <c r="AK672" s="59">
        <v>3094222</v>
      </c>
      <c r="AL672" s="59">
        <v>48155640</v>
      </c>
      <c r="AN672" s="126">
        <v>2903</v>
      </c>
      <c r="AP672"/>
      <c r="AQ672" s="59">
        <v>149552</v>
      </c>
      <c r="AR672" s="59">
        <v>1427554</v>
      </c>
      <c r="AS672" s="59">
        <v>561</v>
      </c>
      <c r="AT672" s="59">
        <v>148775</v>
      </c>
      <c r="AU672" s="59">
        <v>147034</v>
      </c>
      <c r="AV672" s="27">
        <v>0</v>
      </c>
      <c r="AW672" s="79">
        <f t="shared" si="338"/>
        <v>0</v>
      </c>
      <c r="AX672" s="59">
        <v>0</v>
      </c>
      <c r="AY672" s="59">
        <v>0</v>
      </c>
      <c r="AZ672" s="59">
        <v>0</v>
      </c>
      <c r="BA672" s="59">
        <v>0</v>
      </c>
      <c r="BB672" s="59">
        <v>0</v>
      </c>
      <c r="BC672" s="59">
        <v>0</v>
      </c>
      <c r="BD672" s="59">
        <v>0</v>
      </c>
      <c r="BE672" s="59">
        <v>0</v>
      </c>
      <c r="BF672" s="59">
        <v>0</v>
      </c>
      <c r="BG672" s="59">
        <v>0</v>
      </c>
      <c r="BH672" s="59">
        <v>0</v>
      </c>
      <c r="BI672" s="59">
        <v>0</v>
      </c>
      <c r="BJ672" s="59">
        <v>0</v>
      </c>
      <c r="BK672" s="59">
        <v>0</v>
      </c>
      <c r="BL672" s="59">
        <v>0</v>
      </c>
      <c r="BM672" s="4">
        <v>-2091676</v>
      </c>
      <c r="BN672" s="32">
        <f t="shared" si="321"/>
        <v>-1323.8455696202532</v>
      </c>
      <c r="BO672" s="281"/>
      <c r="BP672" s="4">
        <v>736908</v>
      </c>
      <c r="BQ672" s="4">
        <v>33264060</v>
      </c>
      <c r="BR672" s="4">
        <v>31909292</v>
      </c>
      <c r="BS672" s="4">
        <v>2306.0300299999999</v>
      </c>
      <c r="BT672" s="4">
        <v>1580</v>
      </c>
      <c r="BV672" s="175">
        <f t="shared" si="341"/>
        <v>-0.73930220360041199</v>
      </c>
    </row>
    <row r="673" spans="1:74" ht="17.25" customHeight="1" x14ac:dyDescent="0.25">
      <c r="A673" s="105" t="s">
        <v>182</v>
      </c>
      <c r="B673" s="255" t="s">
        <v>173</v>
      </c>
      <c r="C673" s="76">
        <v>1</v>
      </c>
      <c r="D673" s="142">
        <v>2007</v>
      </c>
      <c r="E673" s="77">
        <v>90</v>
      </c>
      <c r="F673" s="59">
        <v>59688348</v>
      </c>
      <c r="G673" s="59">
        <v>9451859</v>
      </c>
      <c r="H673" s="179">
        <f t="shared" si="350"/>
        <v>0.18814728473560324</v>
      </c>
      <c r="I673" s="82">
        <f t="shared" si="339"/>
        <v>50236489</v>
      </c>
      <c r="J673" s="59"/>
      <c r="K673" s="82">
        <f t="shared" si="333"/>
        <v>50236489</v>
      </c>
      <c r="L673" s="82">
        <f t="shared" si="334"/>
        <v>31795.246202531645</v>
      </c>
      <c r="M673" s="59"/>
      <c r="N673" s="59"/>
      <c r="O673" s="82">
        <v>43081544</v>
      </c>
      <c r="P673" s="15">
        <f t="shared" si="335"/>
        <v>0.85757474014555435</v>
      </c>
      <c r="Q673" s="59">
        <v>10000</v>
      </c>
      <c r="R673" s="79">
        <f t="shared" si="336"/>
        <v>1.990584971015789E-4</v>
      </c>
      <c r="S673" s="73">
        <f t="shared" si="351"/>
        <v>568941</v>
      </c>
      <c r="T673" s="281">
        <f t="shared" si="340"/>
        <v>360.08924050632913</v>
      </c>
      <c r="U673" s="281"/>
      <c r="V673" s="131">
        <f t="shared" si="337"/>
        <v>1.132525403994694E-2</v>
      </c>
      <c r="W673" s="126">
        <v>0</v>
      </c>
      <c r="X673" s="126">
        <v>81199</v>
      </c>
      <c r="Y673" s="126">
        <v>298890</v>
      </c>
      <c r="Z673" s="126">
        <v>0</v>
      </c>
      <c r="AA673" s="126">
        <v>90242</v>
      </c>
      <c r="AB673" s="126">
        <v>94205</v>
      </c>
      <c r="AC673" s="126">
        <v>2645</v>
      </c>
      <c r="AD673" s="126">
        <v>1760</v>
      </c>
      <c r="AF673" s="59">
        <v>368540</v>
      </c>
      <c r="AG673" s="59">
        <v>402451</v>
      </c>
      <c r="AH673" s="59">
        <v>5762042</v>
      </c>
      <c r="AI673" s="59">
        <v>2039</v>
      </c>
      <c r="AJ673" s="59">
        <v>178523</v>
      </c>
      <c r="AK673" s="59">
        <v>3250312</v>
      </c>
      <c r="AL673" s="59">
        <v>53926304</v>
      </c>
      <c r="AM673" s="126">
        <v>22989</v>
      </c>
      <c r="AN673" s="126">
        <v>189247</v>
      </c>
      <c r="AP673"/>
      <c r="AQ673" s="59">
        <v>121689</v>
      </c>
      <c r="AR673" s="59">
        <v>1734265</v>
      </c>
      <c r="AS673" s="59">
        <v>91</v>
      </c>
      <c r="AT673" s="59">
        <v>145212</v>
      </c>
      <c r="AU673" s="59">
        <v>160648</v>
      </c>
      <c r="AV673" s="27">
        <v>0</v>
      </c>
      <c r="AW673" s="79">
        <f t="shared" si="338"/>
        <v>0</v>
      </c>
      <c r="AX673" s="59">
        <v>0</v>
      </c>
      <c r="AY673" s="59">
        <v>0</v>
      </c>
      <c r="AZ673" s="59">
        <v>0</v>
      </c>
      <c r="BA673" s="59">
        <v>0</v>
      </c>
      <c r="BB673" s="59">
        <v>0</v>
      </c>
      <c r="BC673" s="59">
        <v>0</v>
      </c>
      <c r="BD673" s="59">
        <v>0</v>
      </c>
      <c r="BE673" s="59">
        <v>0</v>
      </c>
      <c r="BF673" s="59">
        <v>0</v>
      </c>
      <c r="BG673" s="59">
        <v>0</v>
      </c>
      <c r="BH673" s="59">
        <v>0</v>
      </c>
      <c r="BI673" s="59">
        <v>0</v>
      </c>
      <c r="BJ673" s="59">
        <v>0</v>
      </c>
      <c r="BK673" s="59">
        <v>0</v>
      </c>
      <c r="BL673" s="59">
        <v>0</v>
      </c>
      <c r="BM673" s="4">
        <v>-38929768</v>
      </c>
      <c r="BN673" s="32">
        <f t="shared" si="321"/>
        <v>-24639.093670886075</v>
      </c>
      <c r="BO673" s="281"/>
      <c r="BP673" s="4">
        <v>945344</v>
      </c>
      <c r="BQ673" s="4">
        <v>16965948</v>
      </c>
      <c r="BR673" s="4">
        <v>-21018476</v>
      </c>
      <c r="BS673" s="4">
        <v>2320.7800299999999</v>
      </c>
      <c r="BT673" s="4">
        <v>1580</v>
      </c>
      <c r="BV673" s="175">
        <f t="shared" si="341"/>
        <v>-0.73611425125809193</v>
      </c>
    </row>
    <row r="674" spans="1:74" ht="17.25" customHeight="1" x14ac:dyDescent="0.25">
      <c r="A674" s="105" t="s">
        <v>182</v>
      </c>
      <c r="B674" s="255" t="s">
        <v>173</v>
      </c>
      <c r="C674" s="76">
        <v>1</v>
      </c>
      <c r="D674" s="142">
        <v>2008</v>
      </c>
      <c r="E674" s="77">
        <v>90</v>
      </c>
      <c r="F674" s="59">
        <v>51772844</v>
      </c>
      <c r="G674" s="59">
        <v>3100171</v>
      </c>
      <c r="H674" s="179">
        <f t="shared" si="350"/>
        <v>6.3694282826833856E-2</v>
      </c>
      <c r="I674" s="82">
        <f t="shared" si="339"/>
        <v>48672673</v>
      </c>
      <c r="J674" s="59"/>
      <c r="K674" s="82">
        <f t="shared" si="333"/>
        <v>48672673</v>
      </c>
      <c r="L674" s="82">
        <f t="shared" si="334"/>
        <v>30805.489240506329</v>
      </c>
      <c r="M674" s="59"/>
      <c r="N674" s="59"/>
      <c r="O674" s="82">
        <v>41354168</v>
      </c>
      <c r="P674" s="15">
        <f t="shared" si="335"/>
        <v>0.84963831758325659</v>
      </c>
      <c r="Q674" s="59">
        <v>10000</v>
      </c>
      <c r="R674" s="79">
        <f t="shared" si="336"/>
        <v>2.0545409536065545E-4</v>
      </c>
      <c r="S674" s="73">
        <f t="shared" si="351"/>
        <v>878834</v>
      </c>
      <c r="T674" s="281">
        <f t="shared" si="340"/>
        <v>556.22405063291137</v>
      </c>
      <c r="U674" s="281"/>
      <c r="V674" s="131">
        <f t="shared" si="337"/>
        <v>1.8056004444218628E-2</v>
      </c>
      <c r="W674" s="4"/>
      <c r="X674" s="126">
        <v>478087</v>
      </c>
      <c r="Y674" s="126">
        <v>302836</v>
      </c>
      <c r="AA674" s="126">
        <v>-16885</v>
      </c>
      <c r="AB674" s="126">
        <v>109330</v>
      </c>
      <c r="AC674" s="126">
        <v>3141</v>
      </c>
      <c r="AD674" s="126">
        <v>2325</v>
      </c>
      <c r="AF674" s="59">
        <v>376930</v>
      </c>
      <c r="AG674" s="59">
        <v>418114</v>
      </c>
      <c r="AH674" s="59">
        <v>5477005</v>
      </c>
      <c r="AI674" s="59">
        <v>0</v>
      </c>
      <c r="AJ674" s="59">
        <v>233672</v>
      </c>
      <c r="AK674" s="59">
        <v>2922880</v>
      </c>
      <c r="AL674" s="59">
        <v>46295840</v>
      </c>
      <c r="AM674" s="126">
        <v>24036</v>
      </c>
      <c r="AN674" s="126">
        <v>28779</v>
      </c>
      <c r="AP674"/>
      <c r="AQ674" s="59">
        <v>162621</v>
      </c>
      <c r="AR674" s="59">
        <v>1900984</v>
      </c>
      <c r="AS674" s="59">
        <v>2723</v>
      </c>
      <c r="AT674" s="59">
        <v>179445</v>
      </c>
      <c r="AU674" s="59">
        <v>179489</v>
      </c>
      <c r="AV674" s="27">
        <v>0</v>
      </c>
      <c r="AW674" s="79">
        <f t="shared" si="338"/>
        <v>0</v>
      </c>
      <c r="AX674" s="59">
        <v>0</v>
      </c>
      <c r="AY674" s="59">
        <v>0</v>
      </c>
      <c r="AZ674" s="59">
        <v>0</v>
      </c>
      <c r="BA674" s="59">
        <v>0</v>
      </c>
      <c r="BB674" s="59">
        <v>0</v>
      </c>
      <c r="BC674" s="59">
        <v>0</v>
      </c>
      <c r="BD674" s="59">
        <v>0</v>
      </c>
      <c r="BE674" s="59">
        <v>0</v>
      </c>
      <c r="BF674" s="59">
        <v>0</v>
      </c>
      <c r="BG674" s="59">
        <v>0</v>
      </c>
      <c r="BH674" s="59">
        <v>0</v>
      </c>
      <c r="BI674" s="59">
        <v>0</v>
      </c>
      <c r="BJ674" s="59">
        <v>0</v>
      </c>
      <c r="BK674" s="59">
        <v>0</v>
      </c>
      <c r="BL674" s="59">
        <v>0</v>
      </c>
      <c r="BM674" s="4">
        <v>-11677762</v>
      </c>
      <c r="BN674" s="32">
        <f t="shared" si="321"/>
        <v>-7390.9886075949371</v>
      </c>
      <c r="BO674" s="281"/>
      <c r="BP674" s="4">
        <v>954414</v>
      </c>
      <c r="BQ674" s="4">
        <v>57185616</v>
      </c>
      <c r="BR674" s="4">
        <v>46462272</v>
      </c>
      <c r="BS674" s="4">
        <v>2362.9199199999998</v>
      </c>
      <c r="BT674" s="4">
        <v>1580</v>
      </c>
      <c r="BV674" s="175">
        <f t="shared" si="341"/>
        <v>-0.72711687150312099</v>
      </c>
    </row>
    <row r="675" spans="1:74" ht="17.25" customHeight="1" x14ac:dyDescent="0.25">
      <c r="A675" s="105" t="s">
        <v>182</v>
      </c>
      <c r="B675" s="255" t="s">
        <v>173</v>
      </c>
      <c r="C675" s="76">
        <v>1</v>
      </c>
      <c r="D675" s="142">
        <v>2009</v>
      </c>
      <c r="E675" s="77">
        <v>90</v>
      </c>
      <c r="F675" s="59">
        <v>65083824</v>
      </c>
      <c r="G675" s="59">
        <v>2716322</v>
      </c>
      <c r="H675" s="179">
        <f t="shared" si="350"/>
        <v>4.3553483992352302E-2</v>
      </c>
      <c r="I675" s="82">
        <f t="shared" si="339"/>
        <v>62367502</v>
      </c>
      <c r="J675" s="59"/>
      <c r="K675" s="82">
        <f t="shared" si="333"/>
        <v>62367502</v>
      </c>
      <c r="L675" s="82">
        <f t="shared" si="334"/>
        <v>39473.102531645571</v>
      </c>
      <c r="M675" s="59"/>
      <c r="N675" s="59"/>
      <c r="O675" s="82">
        <v>54641008</v>
      </c>
      <c r="P675" s="15">
        <f t="shared" si="335"/>
        <v>0.87611346050063055</v>
      </c>
      <c r="Q675" s="59">
        <v>10000</v>
      </c>
      <c r="R675" s="79">
        <f t="shared" si="336"/>
        <v>1.6033991548996141E-4</v>
      </c>
      <c r="S675" s="73">
        <f t="shared" si="351"/>
        <v>777436</v>
      </c>
      <c r="T675" s="281">
        <f t="shared" si="340"/>
        <v>492.04810126582277</v>
      </c>
      <c r="U675" s="281"/>
      <c r="V675" s="131">
        <f t="shared" si="337"/>
        <v>1.2465402253885365E-2</v>
      </c>
      <c r="W675" s="4"/>
      <c r="X675" s="126">
        <v>343886</v>
      </c>
      <c r="Y675" s="126">
        <v>270143</v>
      </c>
      <c r="AA675" s="126">
        <v>46692</v>
      </c>
      <c r="AB675" s="126">
        <v>111374</v>
      </c>
      <c r="AC675" s="126">
        <v>3240</v>
      </c>
      <c r="AD675" s="126">
        <v>2101</v>
      </c>
      <c r="AF675" s="59">
        <v>381727</v>
      </c>
      <c r="AG675" s="59">
        <v>486610</v>
      </c>
      <c r="AH675" s="59">
        <v>5953526</v>
      </c>
      <c r="AI675" s="59">
        <v>703</v>
      </c>
      <c r="AJ675" s="59">
        <v>240217</v>
      </c>
      <c r="AK675" s="59">
        <v>3609491</v>
      </c>
      <c r="AL675" s="59">
        <v>59130296</v>
      </c>
      <c r="AM675" s="126">
        <v>25782</v>
      </c>
      <c r="AN675" s="126">
        <v>39999</v>
      </c>
      <c r="AP675"/>
      <c r="AQ675" s="59">
        <v>167501</v>
      </c>
      <c r="AR675" s="59">
        <v>1594146</v>
      </c>
      <c r="AS675" s="59">
        <v>697</v>
      </c>
      <c r="AT675" s="59">
        <v>196085</v>
      </c>
      <c r="AU675" s="59">
        <v>196098</v>
      </c>
      <c r="AV675" s="27">
        <v>0</v>
      </c>
      <c r="AW675" s="79">
        <f t="shared" si="338"/>
        <v>0</v>
      </c>
      <c r="AX675" s="59">
        <v>0</v>
      </c>
      <c r="AY675" s="59">
        <v>0</v>
      </c>
      <c r="AZ675" s="59">
        <v>0</v>
      </c>
      <c r="BA675" s="59">
        <v>0</v>
      </c>
      <c r="BB675" s="59">
        <v>0</v>
      </c>
      <c r="BC675" s="59">
        <v>0</v>
      </c>
      <c r="BD675" s="59">
        <v>0</v>
      </c>
      <c r="BE675" s="59">
        <v>0</v>
      </c>
      <c r="BF675" s="59">
        <v>0</v>
      </c>
      <c r="BG675" s="59">
        <v>0</v>
      </c>
      <c r="BH675" s="59">
        <v>0</v>
      </c>
      <c r="BI675" s="59">
        <v>0</v>
      </c>
      <c r="BJ675" s="59">
        <v>0</v>
      </c>
      <c r="BK675" s="59">
        <v>0</v>
      </c>
      <c r="BL675" s="59">
        <v>0</v>
      </c>
      <c r="BM675" s="4">
        <v>-11882793</v>
      </c>
      <c r="BN675" s="32">
        <f t="shared" si="321"/>
        <v>-7520.7550632911389</v>
      </c>
      <c r="BO675" s="281"/>
      <c r="BP675" s="4">
        <v>953914</v>
      </c>
      <c r="BQ675" s="4">
        <v>18909232</v>
      </c>
      <c r="BR675" s="4">
        <v>7980352</v>
      </c>
      <c r="BS675" s="4">
        <v>2365.5400399999999</v>
      </c>
      <c r="BT675" s="4">
        <v>1580</v>
      </c>
      <c r="BV675" s="175">
        <f t="shared" si="341"/>
        <v>-0.72656275445648622</v>
      </c>
    </row>
    <row r="676" spans="1:74" ht="17.25" customHeight="1" x14ac:dyDescent="0.25">
      <c r="A676" s="105" t="s">
        <v>182</v>
      </c>
      <c r="B676" s="255" t="s">
        <v>173</v>
      </c>
      <c r="C676" s="76">
        <v>1</v>
      </c>
      <c r="D676" s="142">
        <v>2010</v>
      </c>
      <c r="E676" s="77">
        <v>90</v>
      </c>
      <c r="F676" s="59">
        <v>70348920</v>
      </c>
      <c r="G676" s="59">
        <v>2735413</v>
      </c>
      <c r="H676" s="179">
        <f t="shared" si="350"/>
        <v>4.0456605808067314E-2</v>
      </c>
      <c r="I676" s="82">
        <f t="shared" si="339"/>
        <v>67613507</v>
      </c>
      <c r="J676" s="59"/>
      <c r="K676" s="82">
        <f t="shared" si="333"/>
        <v>67613507</v>
      </c>
      <c r="L676" s="82">
        <f t="shared" si="334"/>
        <v>39749.269253380364</v>
      </c>
      <c r="M676" s="59"/>
      <c r="N676" s="59"/>
      <c r="O676" s="82">
        <v>60662420</v>
      </c>
      <c r="P676" s="15">
        <f t="shared" si="335"/>
        <v>0.89719381069820858</v>
      </c>
      <c r="Q676" s="59">
        <v>10000</v>
      </c>
      <c r="R676" s="79">
        <f t="shared" si="336"/>
        <v>1.4789944263651344E-4</v>
      </c>
      <c r="S676" s="82">
        <f t="shared" si="351"/>
        <v>1383839</v>
      </c>
      <c r="T676" s="281">
        <f t="shared" si="340"/>
        <v>813.54438565549674</v>
      </c>
      <c r="U676" s="281"/>
      <c r="V676" s="131">
        <f t="shared" si="337"/>
        <v>2.0466901679867013E-2</v>
      </c>
      <c r="W676" s="4"/>
      <c r="X676" s="126">
        <v>484688</v>
      </c>
      <c r="Y676" s="126">
        <v>363371</v>
      </c>
      <c r="AA676" s="126">
        <v>109947</v>
      </c>
      <c r="AB676" s="126">
        <v>420205</v>
      </c>
      <c r="AC676" s="126">
        <v>3416</v>
      </c>
      <c r="AD676" s="126">
        <v>2212</v>
      </c>
      <c r="AF676" s="59">
        <v>256618</v>
      </c>
      <c r="AG676" s="59">
        <v>558668</v>
      </c>
      <c r="AH676" s="59">
        <v>4575958</v>
      </c>
      <c r="AI676" s="59">
        <v>208</v>
      </c>
      <c r="AJ676" s="59">
        <v>255445</v>
      </c>
      <c r="AK676" s="59">
        <v>2035262</v>
      </c>
      <c r="AL676" s="59">
        <v>65772960</v>
      </c>
      <c r="AM676" s="126">
        <v>26169</v>
      </c>
      <c r="AN676" s="126">
        <v>54894</v>
      </c>
      <c r="AP676"/>
      <c r="AQ676" s="59">
        <v>271810</v>
      </c>
      <c r="AR676" s="59">
        <v>1701096</v>
      </c>
      <c r="AS676" s="59">
        <v>0</v>
      </c>
      <c r="AT676" s="59">
        <v>197414</v>
      </c>
      <c r="AU676" s="59">
        <v>199661</v>
      </c>
      <c r="AV676" s="27">
        <v>0</v>
      </c>
      <c r="AW676" s="79">
        <f t="shared" si="338"/>
        <v>0</v>
      </c>
      <c r="AX676" s="59">
        <v>0</v>
      </c>
      <c r="AY676" s="59">
        <v>0</v>
      </c>
      <c r="AZ676" s="59">
        <v>0</v>
      </c>
      <c r="BA676" s="59">
        <v>0</v>
      </c>
      <c r="BB676" s="59">
        <v>0</v>
      </c>
      <c r="BC676" s="59">
        <v>0</v>
      </c>
      <c r="BD676" s="59">
        <v>0</v>
      </c>
      <c r="BE676" s="59">
        <v>0</v>
      </c>
      <c r="BF676" s="59">
        <v>0</v>
      </c>
      <c r="BG676" s="59">
        <v>0</v>
      </c>
      <c r="BH676" s="59">
        <v>0</v>
      </c>
      <c r="BI676" s="59">
        <v>0</v>
      </c>
      <c r="BJ676" s="59">
        <v>0</v>
      </c>
      <c r="BK676" s="59">
        <v>0</v>
      </c>
      <c r="BL676" s="59">
        <v>0</v>
      </c>
      <c r="BM676" s="4">
        <v>-14199017</v>
      </c>
      <c r="BN676" s="32">
        <f t="shared" si="321"/>
        <v>-8347.4526748971202</v>
      </c>
      <c r="BO676" s="281"/>
      <c r="BP676" s="4">
        <v>1632503</v>
      </c>
      <c r="BQ676" s="4">
        <v>26238878</v>
      </c>
      <c r="BR676" s="4">
        <v>13672364</v>
      </c>
      <c r="BS676" s="4">
        <v>2490.5400399999999</v>
      </c>
      <c r="BT676" s="4">
        <v>1701</v>
      </c>
      <c r="BV676" s="175">
        <f t="shared" si="341"/>
        <v>-0.66392040732149993</v>
      </c>
    </row>
    <row r="677" spans="1:74" ht="17.25" customHeight="1" x14ac:dyDescent="0.25">
      <c r="A677" s="105" t="s">
        <v>182</v>
      </c>
      <c r="B677" s="255" t="s">
        <v>173</v>
      </c>
      <c r="C677" s="76">
        <v>1</v>
      </c>
      <c r="D677" s="142">
        <v>2011</v>
      </c>
      <c r="E677" s="77">
        <v>90</v>
      </c>
      <c r="F677" s="59">
        <v>80566488</v>
      </c>
      <c r="G677" s="59">
        <v>3285394</v>
      </c>
      <c r="H677" s="179">
        <f t="shared" si="350"/>
        <v>4.2512260501902314E-2</v>
      </c>
      <c r="I677" s="82">
        <f t="shared" si="339"/>
        <v>77281094</v>
      </c>
      <c r="J677" s="59"/>
      <c r="K677" s="82">
        <f t="shared" si="333"/>
        <v>77281094</v>
      </c>
      <c r="L677" s="82">
        <f t="shared" si="334"/>
        <v>45432.741916519692</v>
      </c>
      <c r="M677" s="59"/>
      <c r="N677" s="59"/>
      <c r="O677" s="82">
        <v>69497552</v>
      </c>
      <c r="P677" s="15">
        <f t="shared" si="335"/>
        <v>0.8992827146054635</v>
      </c>
      <c r="Q677" s="59">
        <v>14014</v>
      </c>
      <c r="R677" s="79">
        <f t="shared" si="336"/>
        <v>1.8133801263217107E-4</v>
      </c>
      <c r="S677" s="73">
        <f t="shared" si="351"/>
        <v>996896</v>
      </c>
      <c r="T677" s="281">
        <f t="shared" si="340"/>
        <v>586.0646678424456</v>
      </c>
      <c r="U677" s="281"/>
      <c r="V677" s="131">
        <f t="shared" si="337"/>
        <v>1.2899610349718911E-2</v>
      </c>
      <c r="W677" s="4"/>
      <c r="X677" s="126">
        <v>604742</v>
      </c>
      <c r="Y677" s="126">
        <v>360075</v>
      </c>
      <c r="AA677" s="126">
        <v>16645</v>
      </c>
      <c r="AB677" s="126">
        <v>5111</v>
      </c>
      <c r="AC677" s="126">
        <v>2356</v>
      </c>
      <c r="AD677" s="126">
        <v>7967</v>
      </c>
      <c r="AF677" s="59">
        <v>370051</v>
      </c>
      <c r="AG677" s="59">
        <v>611968</v>
      </c>
      <c r="AH677" s="59">
        <v>5443626</v>
      </c>
      <c r="AI677" s="59">
        <v>502</v>
      </c>
      <c r="AJ677" s="59">
        <v>384661</v>
      </c>
      <c r="AK677" s="59">
        <v>2222652</v>
      </c>
      <c r="AL677" s="59">
        <v>75122864</v>
      </c>
      <c r="AM677" s="126">
        <v>27663</v>
      </c>
      <c r="AN677" s="126">
        <v>48693</v>
      </c>
      <c r="AP677"/>
      <c r="AQ677" s="59">
        <v>350873</v>
      </c>
      <c r="AR677" s="59">
        <v>2309394</v>
      </c>
      <c r="AS677" s="59">
        <v>-665</v>
      </c>
      <c r="AT677" s="59">
        <v>223419</v>
      </c>
      <c r="AU677" s="59">
        <v>223419</v>
      </c>
      <c r="AV677" s="27">
        <v>0</v>
      </c>
      <c r="AW677" s="79">
        <f t="shared" si="338"/>
        <v>0</v>
      </c>
      <c r="AX677" s="59">
        <v>0</v>
      </c>
      <c r="AY677" s="59">
        <v>0</v>
      </c>
      <c r="AZ677" s="59">
        <v>0</v>
      </c>
      <c r="BA677" s="59">
        <v>0</v>
      </c>
      <c r="BB677" s="59">
        <v>0</v>
      </c>
      <c r="BC677" s="59">
        <v>0</v>
      </c>
      <c r="BD677" s="59">
        <v>0</v>
      </c>
      <c r="BE677" s="59">
        <v>0</v>
      </c>
      <c r="BF677" s="59">
        <v>0</v>
      </c>
      <c r="BG677" s="59">
        <v>0</v>
      </c>
      <c r="BH677" s="59">
        <v>0</v>
      </c>
      <c r="BI677" s="59">
        <v>0</v>
      </c>
      <c r="BJ677" s="59">
        <v>0</v>
      </c>
      <c r="BK677" s="59">
        <v>0</v>
      </c>
      <c r="BL677" s="59">
        <v>0</v>
      </c>
      <c r="BM677" s="4">
        <v>18323054</v>
      </c>
      <c r="BN677" s="32">
        <f t="shared" ref="BN677:BN740" si="352">BM677/BT677</f>
        <v>10771.930629041741</v>
      </c>
      <c r="BO677" s="281"/>
      <c r="BP677" s="4">
        <v>1833909</v>
      </c>
      <c r="BQ677" s="4">
        <v>31892296</v>
      </c>
      <c r="BR677" s="4">
        <v>52049256</v>
      </c>
      <c r="BS677" s="4">
        <v>2468.62012</v>
      </c>
      <c r="BT677" s="4">
        <v>1701</v>
      </c>
      <c r="BV677" s="175">
        <f t="shared" si="341"/>
        <v>-0.66834052323740589</v>
      </c>
    </row>
    <row r="678" spans="1:74" ht="17.25" customHeight="1" x14ac:dyDescent="0.25">
      <c r="A678" s="105" t="s">
        <v>182</v>
      </c>
      <c r="B678" s="255" t="s">
        <v>173</v>
      </c>
      <c r="C678" s="76">
        <v>1</v>
      </c>
      <c r="D678" s="142">
        <v>2012</v>
      </c>
      <c r="E678" s="77">
        <v>90</v>
      </c>
      <c r="F678" s="59">
        <v>96466496</v>
      </c>
      <c r="G678" s="59">
        <v>2691908</v>
      </c>
      <c r="H678" s="179">
        <f t="shared" si="350"/>
        <v>2.8706156512252553E-2</v>
      </c>
      <c r="I678" s="82">
        <f t="shared" si="339"/>
        <v>93774588</v>
      </c>
      <c r="J678" s="59"/>
      <c r="K678" s="82">
        <f t="shared" si="333"/>
        <v>93774588</v>
      </c>
      <c r="L678" s="82">
        <f t="shared" si="334"/>
        <v>55129.093474426809</v>
      </c>
      <c r="M678" s="59"/>
      <c r="N678" s="59"/>
      <c r="O678" s="82">
        <v>86687640</v>
      </c>
      <c r="P678" s="15">
        <f t="shared" si="335"/>
        <v>0.92442570902044374</v>
      </c>
      <c r="Q678" s="59">
        <v>18333</v>
      </c>
      <c r="R678" s="79">
        <f t="shared" si="336"/>
        <v>1.9550072563368661E-4</v>
      </c>
      <c r="S678" s="73">
        <f t="shared" si="351"/>
        <v>972128</v>
      </c>
      <c r="T678" s="281">
        <f t="shared" si="340"/>
        <v>571.50382128159902</v>
      </c>
      <c r="U678" s="281"/>
      <c r="V678" s="131">
        <f t="shared" si="337"/>
        <v>1.0366646452235014E-2</v>
      </c>
      <c r="W678" s="4"/>
      <c r="X678" s="126">
        <v>631872</v>
      </c>
      <c r="Y678" s="126">
        <v>284804</v>
      </c>
      <c r="AA678" s="126">
        <v>-15530</v>
      </c>
      <c r="AB678" s="126">
        <v>67863</v>
      </c>
      <c r="AC678" s="126">
        <v>1913</v>
      </c>
      <c r="AD678" s="126">
        <v>1206</v>
      </c>
      <c r="AF678" s="59">
        <v>376879</v>
      </c>
      <c r="AG678" s="59">
        <v>535737</v>
      </c>
      <c r="AH678" s="59">
        <v>4938407</v>
      </c>
      <c r="AI678" s="59">
        <v>266</v>
      </c>
      <c r="AJ678" s="59">
        <v>267910</v>
      </c>
      <c r="AK678" s="59">
        <v>2093071</v>
      </c>
      <c r="AL678" s="59">
        <v>91528096</v>
      </c>
      <c r="AM678" s="126">
        <v>32646</v>
      </c>
      <c r="AN678" s="126">
        <v>50377</v>
      </c>
      <c r="AP678"/>
      <c r="AQ678" s="59">
        <v>327288</v>
      </c>
      <c r="AR678" s="59">
        <v>2040302</v>
      </c>
      <c r="AS678" s="59">
        <v>0</v>
      </c>
      <c r="AT678" s="59">
        <v>186008</v>
      </c>
      <c r="AU678" s="59">
        <v>186008</v>
      </c>
      <c r="AV678" s="27">
        <v>0</v>
      </c>
      <c r="AW678" s="79">
        <f t="shared" si="338"/>
        <v>0</v>
      </c>
      <c r="AX678" s="59">
        <v>0</v>
      </c>
      <c r="AY678" s="59">
        <v>0</v>
      </c>
      <c r="AZ678" s="59">
        <v>0</v>
      </c>
      <c r="BA678" s="59">
        <v>0</v>
      </c>
      <c r="BB678" s="59">
        <v>0</v>
      </c>
      <c r="BC678" s="59">
        <v>0</v>
      </c>
      <c r="BD678" s="59">
        <v>0</v>
      </c>
      <c r="BE678" s="59">
        <v>0</v>
      </c>
      <c r="BF678" s="59">
        <v>0</v>
      </c>
      <c r="BG678" s="59">
        <v>0</v>
      </c>
      <c r="BH678" s="59">
        <v>0</v>
      </c>
      <c r="BI678" s="59">
        <v>0</v>
      </c>
      <c r="BJ678" s="59">
        <v>0</v>
      </c>
      <c r="BK678" s="59">
        <v>0</v>
      </c>
      <c r="BL678" s="59">
        <v>0</v>
      </c>
      <c r="BM678" s="4">
        <v>-4981742</v>
      </c>
      <c r="BN678" s="32">
        <f t="shared" si="352"/>
        <v>-2928.7136978248091</v>
      </c>
      <c r="BO678" s="281"/>
      <c r="BP678" s="4">
        <v>1257184</v>
      </c>
      <c r="BQ678" s="4">
        <v>34707992</v>
      </c>
      <c r="BR678" s="4">
        <v>30983434</v>
      </c>
      <c r="BS678" s="4">
        <v>2514</v>
      </c>
      <c r="BT678" s="4">
        <v>1701</v>
      </c>
      <c r="BV678" s="175">
        <f t="shared" si="341"/>
        <v>-0.65923263748493166</v>
      </c>
    </row>
    <row r="679" spans="1:74" ht="17.25" customHeight="1" x14ac:dyDescent="0.25">
      <c r="A679" s="105" t="s">
        <v>182</v>
      </c>
      <c r="B679" s="255" t="s">
        <v>173</v>
      </c>
      <c r="C679" s="76">
        <v>1</v>
      </c>
      <c r="D679" s="142">
        <v>2013</v>
      </c>
      <c r="E679" s="77">
        <v>90</v>
      </c>
      <c r="F679" s="59">
        <v>100515344</v>
      </c>
      <c r="G679" s="59">
        <v>2635985</v>
      </c>
      <c r="H679" s="179">
        <f t="shared" si="350"/>
        <v>2.6930958957342578E-2</v>
      </c>
      <c r="I679" s="82">
        <f t="shared" si="339"/>
        <v>97879359</v>
      </c>
      <c r="J679" s="59"/>
      <c r="K679" s="82">
        <f t="shared" si="333"/>
        <v>97879359</v>
      </c>
      <c r="L679" s="82">
        <f t="shared" si="334"/>
        <v>57542.245149911818</v>
      </c>
      <c r="M679" s="59"/>
      <c r="N679" s="59"/>
      <c r="O679" s="82">
        <v>91371960</v>
      </c>
      <c r="P679" s="15">
        <f t="shared" si="335"/>
        <v>0.93351612570327525</v>
      </c>
      <c r="Q679" s="59">
        <v>20000</v>
      </c>
      <c r="R679" s="79">
        <f t="shared" si="336"/>
        <v>2.0433317304417573E-4</v>
      </c>
      <c r="S679" s="73">
        <f t="shared" si="351"/>
        <v>735716</v>
      </c>
      <c r="T679" s="281">
        <f t="shared" si="340"/>
        <v>432.51969429747209</v>
      </c>
      <c r="U679" s="281"/>
      <c r="V679" s="131">
        <f t="shared" si="337"/>
        <v>7.5165592369684396E-3</v>
      </c>
      <c r="W679" s="4"/>
      <c r="X679" s="126">
        <v>413384</v>
      </c>
      <c r="Y679" s="126">
        <v>328667</v>
      </c>
      <c r="AA679" s="126">
        <v>-37165</v>
      </c>
      <c r="AB679" s="126">
        <v>29828</v>
      </c>
      <c r="AC679" s="126">
        <v>679</v>
      </c>
      <c r="AD679" s="126">
        <v>323</v>
      </c>
      <c r="AF679" s="59">
        <v>410521</v>
      </c>
      <c r="AG679" s="59">
        <v>602737</v>
      </c>
      <c r="AH679" s="59">
        <v>4689095</v>
      </c>
      <c r="AI679" s="59">
        <v>885</v>
      </c>
      <c r="AJ679" s="59">
        <v>250155</v>
      </c>
      <c r="AK679" s="59">
        <v>1518222</v>
      </c>
      <c r="AL679" s="59">
        <v>95826256</v>
      </c>
      <c r="AM679" s="126">
        <v>90025</v>
      </c>
      <c r="AN679" s="126">
        <v>106823</v>
      </c>
      <c r="AP679"/>
      <c r="AQ679" s="59">
        <v>200071</v>
      </c>
      <c r="AR679" s="59">
        <v>2163763</v>
      </c>
      <c r="AS679" s="59">
        <v>0</v>
      </c>
      <c r="AT679" s="59">
        <v>201846</v>
      </c>
      <c r="AU679" s="59">
        <v>206640</v>
      </c>
      <c r="AV679" s="27">
        <v>0</v>
      </c>
      <c r="AW679" s="79">
        <f t="shared" si="338"/>
        <v>0</v>
      </c>
      <c r="AX679" s="59">
        <v>0</v>
      </c>
      <c r="AY679" s="59">
        <v>0</v>
      </c>
      <c r="AZ679" s="59">
        <v>0</v>
      </c>
      <c r="BA679" s="59">
        <v>0</v>
      </c>
      <c r="BB679" s="59">
        <v>0</v>
      </c>
      <c r="BC679" s="59">
        <v>0</v>
      </c>
      <c r="BD679" s="59">
        <v>0</v>
      </c>
      <c r="BE679" s="59">
        <v>0</v>
      </c>
      <c r="BF679" s="59">
        <v>0</v>
      </c>
      <c r="BG679" s="59">
        <v>0</v>
      </c>
      <c r="BH679" s="59">
        <v>0</v>
      </c>
      <c r="BI679" s="59">
        <v>0</v>
      </c>
      <c r="BJ679" s="59">
        <v>0</v>
      </c>
      <c r="BK679" s="59">
        <v>0</v>
      </c>
      <c r="BL679" s="59">
        <v>0</v>
      </c>
      <c r="BM679" s="4">
        <v>34568936</v>
      </c>
      <c r="BN679" s="32">
        <f t="shared" si="352"/>
        <v>20322.713697824809</v>
      </c>
      <c r="BO679" s="281"/>
      <c r="BP679" s="4">
        <v>1194533</v>
      </c>
      <c r="BQ679" s="4">
        <v>19452214</v>
      </c>
      <c r="BR679" s="4">
        <v>55215684</v>
      </c>
      <c r="BS679" s="4">
        <v>2514.0500499999998</v>
      </c>
      <c r="BT679" s="4">
        <v>1701</v>
      </c>
      <c r="BV679" s="175">
        <f t="shared" si="341"/>
        <v>-0.65922268332785205</v>
      </c>
    </row>
    <row r="680" spans="1:74" ht="17.25" customHeight="1" x14ac:dyDescent="0.25">
      <c r="A680" s="105" t="s">
        <v>182</v>
      </c>
      <c r="B680" s="255" t="s">
        <v>173</v>
      </c>
      <c r="C680" s="76">
        <v>1</v>
      </c>
      <c r="D680" s="142">
        <v>2014</v>
      </c>
      <c r="E680" s="77">
        <v>90</v>
      </c>
      <c r="F680" s="59">
        <v>124606136</v>
      </c>
      <c r="G680" s="59">
        <v>3426020</v>
      </c>
      <c r="H680" s="179">
        <f t="shared" si="350"/>
        <v>2.8272130058036915E-2</v>
      </c>
      <c r="I680" s="82">
        <f t="shared" si="339"/>
        <v>121180116</v>
      </c>
      <c r="J680" s="59"/>
      <c r="K680" s="82">
        <f t="shared" si="333"/>
        <v>121180116</v>
      </c>
      <c r="L680" s="82">
        <f t="shared" si="334"/>
        <v>71240.514991181655</v>
      </c>
      <c r="M680" s="59"/>
      <c r="N680" s="59"/>
      <c r="O680" s="82">
        <v>111271768</v>
      </c>
      <c r="P680" s="15">
        <f t="shared" si="335"/>
        <v>0.91823453940248745</v>
      </c>
      <c r="Q680" s="59">
        <v>20000</v>
      </c>
      <c r="R680" s="79">
        <f t="shared" si="336"/>
        <v>1.650435786016247E-4</v>
      </c>
      <c r="S680" s="73">
        <f t="shared" si="351"/>
        <v>532846</v>
      </c>
      <c r="T680" s="281">
        <f t="shared" si="340"/>
        <v>313.25455614344503</v>
      </c>
      <c r="U680" s="281"/>
      <c r="V680" s="131">
        <f t="shared" si="337"/>
        <v>4.3971405341780663E-3</v>
      </c>
      <c r="W680" s="4"/>
      <c r="X680" s="126">
        <v>0</v>
      </c>
      <c r="Y680" s="126">
        <v>508177</v>
      </c>
      <c r="AA680" s="126">
        <v>-6273</v>
      </c>
      <c r="AB680" s="126">
        <v>29879</v>
      </c>
      <c r="AC680" s="126">
        <v>724</v>
      </c>
      <c r="AD680" s="126">
        <v>339</v>
      </c>
      <c r="AF680" s="59">
        <v>474507</v>
      </c>
      <c r="AG680" s="59">
        <v>719163</v>
      </c>
      <c r="AH680" s="59">
        <v>8137228</v>
      </c>
      <c r="AI680" s="59">
        <v>0</v>
      </c>
      <c r="AJ680" s="59">
        <v>259174</v>
      </c>
      <c r="AK680" s="59">
        <v>4829136</v>
      </c>
      <c r="AL680" s="59">
        <v>116468904</v>
      </c>
      <c r="AM680" s="126">
        <v>109599</v>
      </c>
      <c r="AN680" s="126">
        <v>111115</v>
      </c>
      <c r="AP680"/>
      <c r="AQ680" s="59">
        <v>268025</v>
      </c>
      <c r="AR680" s="59">
        <v>2150567</v>
      </c>
      <c r="AS680" s="59">
        <v>1159</v>
      </c>
      <c r="AT680" s="59">
        <v>216568</v>
      </c>
      <c r="AU680" s="59">
        <v>216489</v>
      </c>
      <c r="AV680" s="27">
        <v>0</v>
      </c>
      <c r="AW680" s="79">
        <f t="shared" si="338"/>
        <v>0</v>
      </c>
      <c r="AX680" s="59">
        <v>0</v>
      </c>
      <c r="AY680" s="59">
        <v>0</v>
      </c>
      <c r="AZ680" s="59">
        <v>0</v>
      </c>
      <c r="BA680" s="59">
        <v>0</v>
      </c>
      <c r="BB680" s="59">
        <v>0</v>
      </c>
      <c r="BC680" s="59">
        <v>0</v>
      </c>
      <c r="BD680" s="59">
        <v>0</v>
      </c>
      <c r="BE680" s="59">
        <v>0</v>
      </c>
      <c r="BF680" s="59">
        <v>0</v>
      </c>
      <c r="BG680" s="59">
        <v>0</v>
      </c>
      <c r="BH680" s="59">
        <v>0</v>
      </c>
      <c r="BI680" s="59">
        <v>0</v>
      </c>
      <c r="BJ680" s="59">
        <v>0</v>
      </c>
      <c r="BK680" s="59">
        <v>0</v>
      </c>
      <c r="BL680" s="59">
        <v>0</v>
      </c>
      <c r="BM680" s="4">
        <v>-8144686</v>
      </c>
      <c r="BN680" s="32">
        <f t="shared" si="352"/>
        <v>-4788.1751910640796</v>
      </c>
      <c r="BO680" s="281"/>
      <c r="BP680" s="4">
        <v>-257859</v>
      </c>
      <c r="BQ680" s="4">
        <v>91036624</v>
      </c>
      <c r="BR680" s="4">
        <v>82634072</v>
      </c>
      <c r="BS680" s="4">
        <v>2544.9099099999999</v>
      </c>
      <c r="BT680" s="4">
        <v>1701</v>
      </c>
      <c r="BV680" s="175">
        <f t="shared" si="341"/>
        <v>-0.65312256729160201</v>
      </c>
    </row>
    <row r="681" spans="1:74" ht="17.25" customHeight="1" x14ac:dyDescent="0.25">
      <c r="A681" s="105" t="s">
        <v>182</v>
      </c>
      <c r="B681" s="255" t="s">
        <v>173</v>
      </c>
      <c r="C681" s="76">
        <v>1</v>
      </c>
      <c r="D681" s="142">
        <v>2015</v>
      </c>
      <c r="E681" s="77">
        <v>90</v>
      </c>
      <c r="F681" s="59">
        <v>125341488</v>
      </c>
      <c r="G681" s="59">
        <v>3531068</v>
      </c>
      <c r="H681" s="179">
        <f t="shared" si="350"/>
        <v>2.8988226130408221E-2</v>
      </c>
      <c r="I681" s="82">
        <f t="shared" si="339"/>
        <v>121810420</v>
      </c>
      <c r="J681" s="59"/>
      <c r="K681" s="82">
        <f t="shared" si="333"/>
        <v>121810420</v>
      </c>
      <c r="L681" s="82">
        <f t="shared" si="334"/>
        <v>71611.064079952965</v>
      </c>
      <c r="M681" s="59"/>
      <c r="N681" s="59"/>
      <c r="O681" s="82">
        <v>116338296</v>
      </c>
      <c r="P681" s="15">
        <f t="shared" si="335"/>
        <v>0.95507671675378836</v>
      </c>
      <c r="Q681" s="59">
        <v>5000</v>
      </c>
      <c r="R681" s="79">
        <f t="shared" si="336"/>
        <v>4.1047391512154709E-5</v>
      </c>
      <c r="S681" s="59">
        <f t="shared" si="342"/>
        <v>564882</v>
      </c>
      <c r="T681" s="281">
        <f t="shared" si="340"/>
        <v>332.08818342151676</v>
      </c>
      <c r="U681" s="281"/>
      <c r="V681" s="131">
        <f t="shared" si="337"/>
        <v>4.6373865224337953E-3</v>
      </c>
      <c r="W681" s="13"/>
      <c r="X681" s="59">
        <v>23632</v>
      </c>
      <c r="Y681" s="59">
        <v>408914</v>
      </c>
      <c r="Z681" s="59">
        <v>0</v>
      </c>
      <c r="AA681" s="59">
        <v>98564</v>
      </c>
      <c r="AB681" s="59">
        <v>32707</v>
      </c>
      <c r="AC681" s="59">
        <v>799</v>
      </c>
      <c r="AD681" s="59">
        <v>266</v>
      </c>
      <c r="AE681" s="59">
        <v>0</v>
      </c>
      <c r="AF681" s="59">
        <v>543529</v>
      </c>
      <c r="AG681" s="59">
        <v>625327</v>
      </c>
      <c r="AH681" s="59">
        <v>3573979</v>
      </c>
      <c r="AI681" s="59">
        <v>210</v>
      </c>
      <c r="AJ681" s="59">
        <v>277736</v>
      </c>
      <c r="AK681" s="59">
        <v>1240551</v>
      </c>
      <c r="AL681" s="59">
        <v>121767504</v>
      </c>
      <c r="AM681" s="59">
        <v>117344</v>
      </c>
      <c r="AN681" s="59">
        <v>75843</v>
      </c>
      <c r="AO681" s="59">
        <v>0</v>
      </c>
      <c r="AP681" s="59">
        <v>0</v>
      </c>
      <c r="AQ681" s="59">
        <v>284212</v>
      </c>
      <c r="AR681" s="59">
        <v>1291756</v>
      </c>
      <c r="AS681" s="59">
        <v>0</v>
      </c>
      <c r="AT681" s="59">
        <v>222786</v>
      </c>
      <c r="AU681" s="59">
        <v>222948</v>
      </c>
      <c r="AV681" s="27">
        <v>0</v>
      </c>
      <c r="AW681" s="79">
        <f t="shared" si="338"/>
        <v>0</v>
      </c>
      <c r="AX681" s="59">
        <v>0</v>
      </c>
      <c r="AY681" s="59">
        <v>0</v>
      </c>
      <c r="AZ681" s="59">
        <v>0</v>
      </c>
      <c r="BA681" s="59">
        <v>0</v>
      </c>
      <c r="BB681" s="59">
        <v>0</v>
      </c>
      <c r="BC681" s="59">
        <v>0</v>
      </c>
      <c r="BD681" s="59">
        <v>0</v>
      </c>
      <c r="BE681" s="59">
        <v>0</v>
      </c>
      <c r="BF681" s="59">
        <v>0</v>
      </c>
      <c r="BH681" s="59">
        <v>0</v>
      </c>
      <c r="BI681" s="59">
        <v>0</v>
      </c>
      <c r="BJ681" s="59">
        <v>0</v>
      </c>
      <c r="BK681" s="59">
        <v>0</v>
      </c>
      <c r="BL681" s="59">
        <v>0</v>
      </c>
      <c r="BM681" s="4">
        <v>-17640138</v>
      </c>
      <c r="BN681" s="32">
        <f t="shared" si="352"/>
        <v>-10370.451499118166</v>
      </c>
      <c r="BO681" s="281"/>
      <c r="BP681" s="4">
        <v>-1212727</v>
      </c>
      <c r="BQ681" s="4">
        <v>58263144</v>
      </c>
      <c r="BR681" s="4">
        <v>39410280</v>
      </c>
      <c r="BS681" s="4">
        <v>2579.1101100000001</v>
      </c>
      <c r="BT681" s="4">
        <v>1701</v>
      </c>
      <c r="BV681" s="175">
        <f t="shared" si="341"/>
        <v>-0.6464479821535738</v>
      </c>
    </row>
    <row r="682" spans="1:74" ht="17.25" customHeight="1" x14ac:dyDescent="0.25">
      <c r="A682" s="105" t="s">
        <v>182</v>
      </c>
      <c r="B682" s="255" t="s">
        <v>173</v>
      </c>
      <c r="C682" s="76">
        <v>1</v>
      </c>
      <c r="D682" s="142">
        <v>2016</v>
      </c>
      <c r="E682" s="77">
        <v>90</v>
      </c>
      <c r="F682" s="59">
        <v>127328176</v>
      </c>
      <c r="G682" s="59">
        <v>2080441</v>
      </c>
      <c r="H682" s="179">
        <f t="shared" si="350"/>
        <v>1.6610607768675418E-2</v>
      </c>
      <c r="I682" s="82">
        <f t="shared" si="339"/>
        <v>125247735</v>
      </c>
      <c r="J682" s="59"/>
      <c r="K682" s="82">
        <f t="shared" si="333"/>
        <v>125247735</v>
      </c>
      <c r="L682" s="82">
        <f t="shared" si="334"/>
        <v>73631.825396825399</v>
      </c>
      <c r="M682" s="59"/>
      <c r="N682" s="59"/>
      <c r="O682" s="82">
        <v>118206744</v>
      </c>
      <c r="P682" s="15">
        <f t="shared" si="335"/>
        <v>0.94378348638400522</v>
      </c>
      <c r="Q682" s="59">
        <v>0</v>
      </c>
      <c r="R682" s="79">
        <f t="shared" si="336"/>
        <v>0</v>
      </c>
      <c r="S682" s="59">
        <f t="shared" si="342"/>
        <v>376115</v>
      </c>
      <c r="T682" s="281">
        <f t="shared" si="340"/>
        <v>221.11405055849499</v>
      </c>
      <c r="U682" s="281"/>
      <c r="V682" s="131">
        <f t="shared" si="337"/>
        <v>3.0029684768351299E-3</v>
      </c>
      <c r="W682" s="13"/>
      <c r="X682" s="59">
        <v>50816</v>
      </c>
      <c r="Y682" s="59">
        <v>320992</v>
      </c>
      <c r="Z682" s="59">
        <v>0</v>
      </c>
      <c r="AA682" s="59">
        <v>-133302</v>
      </c>
      <c r="AB682" s="59">
        <v>133765</v>
      </c>
      <c r="AC682" s="59">
        <v>0</v>
      </c>
      <c r="AD682" s="59">
        <v>3844</v>
      </c>
      <c r="AE682" s="59">
        <v>0</v>
      </c>
      <c r="AF682" s="59">
        <v>452645</v>
      </c>
      <c r="AG682" s="59">
        <v>540836</v>
      </c>
      <c r="AH682" s="59">
        <v>5560898</v>
      </c>
      <c r="AI682" s="59">
        <v>991</v>
      </c>
      <c r="AJ682" s="59">
        <v>288636</v>
      </c>
      <c r="AK682" s="59">
        <v>2627185</v>
      </c>
      <c r="AL682" s="59">
        <v>121767272</v>
      </c>
      <c r="AM682" s="59">
        <v>152924</v>
      </c>
      <c r="AN682" s="59">
        <v>73766</v>
      </c>
      <c r="AO682" s="59">
        <v>0</v>
      </c>
      <c r="AP682" s="59">
        <v>0</v>
      </c>
      <c r="AQ682" s="59">
        <v>126419</v>
      </c>
      <c r="AR682" s="59">
        <v>1907755</v>
      </c>
      <c r="AS682" s="59">
        <v>21211</v>
      </c>
      <c r="AT682" s="59">
        <v>236271</v>
      </c>
      <c r="AU682" s="59">
        <v>236230</v>
      </c>
      <c r="AV682" s="27">
        <v>0</v>
      </c>
      <c r="AW682" s="79">
        <f t="shared" si="338"/>
        <v>0</v>
      </c>
      <c r="AX682" s="59">
        <v>0</v>
      </c>
      <c r="AY682" s="59">
        <v>0</v>
      </c>
      <c r="AZ682" s="59">
        <v>0</v>
      </c>
      <c r="BA682" s="59">
        <v>0</v>
      </c>
      <c r="BB682" s="59">
        <v>0</v>
      </c>
      <c r="BC682" s="59">
        <v>0</v>
      </c>
      <c r="BD682" s="59">
        <v>0</v>
      </c>
      <c r="BE682" s="59">
        <v>0</v>
      </c>
      <c r="BF682" s="59">
        <v>0</v>
      </c>
      <c r="BH682" s="59">
        <v>0</v>
      </c>
      <c r="BI682" s="59">
        <v>0</v>
      </c>
      <c r="BJ682" s="59">
        <v>0</v>
      </c>
      <c r="BK682" s="59">
        <v>0</v>
      </c>
      <c r="BL682" s="59">
        <v>0</v>
      </c>
      <c r="BM682" s="4">
        <v>-13996675</v>
      </c>
      <c r="BN682" s="32">
        <f t="shared" si="352"/>
        <v>-8228.4979423868317</v>
      </c>
      <c r="BO682" s="281"/>
      <c r="BP682" s="4">
        <v>-79458</v>
      </c>
      <c r="BQ682" s="4">
        <v>45204296</v>
      </c>
      <c r="BR682" s="4">
        <v>31128164</v>
      </c>
      <c r="BS682" s="4">
        <v>2536.3601100000001</v>
      </c>
      <c r="BT682" s="4">
        <v>1701</v>
      </c>
      <c r="BV682" s="175">
        <f t="shared" si="341"/>
        <v>-0.6548051797162584</v>
      </c>
    </row>
    <row r="683" spans="1:74" ht="17.25" customHeight="1" x14ac:dyDescent="0.25">
      <c r="A683" s="105" t="s">
        <v>182</v>
      </c>
      <c r="B683" s="255" t="s">
        <v>173</v>
      </c>
      <c r="C683" s="76">
        <v>1</v>
      </c>
      <c r="D683" s="142">
        <v>2017</v>
      </c>
      <c r="E683" s="77">
        <v>90</v>
      </c>
      <c r="F683" s="59">
        <v>132014320</v>
      </c>
      <c r="G683" s="59">
        <v>-19188</v>
      </c>
      <c r="H683" s="179">
        <f t="shared" si="350"/>
        <v>-1.4532674538951127E-4</v>
      </c>
      <c r="I683" s="82">
        <f t="shared" si="339"/>
        <v>132033508</v>
      </c>
      <c r="J683" s="59"/>
      <c r="K683" s="82">
        <f t="shared" si="333"/>
        <v>132033508</v>
      </c>
      <c r="L683" s="82">
        <f t="shared" si="334"/>
        <v>77621.109935332162</v>
      </c>
      <c r="M683" s="59"/>
      <c r="N683" s="59"/>
      <c r="O683" s="82">
        <v>125769120</v>
      </c>
      <c r="P683" s="15">
        <f t="shared" si="335"/>
        <v>0.95255455910479936</v>
      </c>
      <c r="Q683" s="59">
        <v>0</v>
      </c>
      <c r="R683" s="79">
        <f t="shared" si="336"/>
        <v>0</v>
      </c>
      <c r="S683" s="59">
        <f t="shared" si="342"/>
        <v>471872</v>
      </c>
      <c r="T683" s="281">
        <f t="shared" si="340"/>
        <v>277.40858318636094</v>
      </c>
      <c r="U683" s="281"/>
      <c r="V683" s="131">
        <f t="shared" si="337"/>
        <v>3.5738806545986797E-3</v>
      </c>
      <c r="W683" s="13"/>
      <c r="X683" s="59">
        <v>0</v>
      </c>
      <c r="Y683" s="59">
        <v>267565</v>
      </c>
      <c r="Z683" s="59">
        <v>0</v>
      </c>
      <c r="AA683" s="59">
        <v>73726</v>
      </c>
      <c r="AB683" s="59">
        <v>127331</v>
      </c>
      <c r="AC683" s="59">
        <v>0</v>
      </c>
      <c r="AD683" s="59">
        <v>3250</v>
      </c>
      <c r="AE683" s="59">
        <v>0</v>
      </c>
      <c r="AF683" s="59">
        <v>407176</v>
      </c>
      <c r="AG683" s="59">
        <v>599440</v>
      </c>
      <c r="AH683" s="59">
        <v>4900539</v>
      </c>
      <c r="AI683" s="59">
        <v>21809</v>
      </c>
      <c r="AJ683" s="59">
        <v>246950</v>
      </c>
      <c r="AK683" s="59">
        <v>2160312</v>
      </c>
      <c r="AL683" s="59">
        <v>127113776</v>
      </c>
      <c r="AM683" s="59">
        <v>150407</v>
      </c>
      <c r="AN683" s="59">
        <v>78966</v>
      </c>
      <c r="AO683" s="59">
        <v>0</v>
      </c>
      <c r="AP683" s="59">
        <v>0</v>
      </c>
      <c r="AQ683" s="59">
        <v>18723</v>
      </c>
      <c r="AR683" s="59">
        <v>1670515</v>
      </c>
      <c r="AS683" s="59">
        <v>0</v>
      </c>
      <c r="AT683" s="59">
        <v>219130</v>
      </c>
      <c r="AU683" s="59">
        <v>219090</v>
      </c>
      <c r="AV683" s="27">
        <v>0</v>
      </c>
      <c r="AW683" s="79">
        <f t="shared" si="338"/>
        <v>0</v>
      </c>
      <c r="AX683" s="59">
        <v>0</v>
      </c>
      <c r="AY683" s="59">
        <v>0</v>
      </c>
      <c r="AZ683" s="59">
        <v>0</v>
      </c>
      <c r="BA683" s="59">
        <v>0</v>
      </c>
      <c r="BB683" s="59">
        <v>0</v>
      </c>
      <c r="BC683" s="59">
        <v>0</v>
      </c>
      <c r="BD683" s="59">
        <v>0</v>
      </c>
      <c r="BE683" s="59">
        <v>0</v>
      </c>
      <c r="BF683" s="59">
        <v>0</v>
      </c>
      <c r="BG683" s="59">
        <v>0</v>
      </c>
      <c r="BH683" s="59">
        <v>0</v>
      </c>
      <c r="BI683" s="59">
        <v>0</v>
      </c>
      <c r="BJ683" s="59">
        <v>0</v>
      </c>
      <c r="BK683" s="59">
        <v>0</v>
      </c>
      <c r="BL683" s="59">
        <v>0</v>
      </c>
      <c r="BM683" s="4">
        <v>-14122668</v>
      </c>
      <c r="BN683" s="32">
        <f t="shared" si="352"/>
        <v>-8302.5679012345681</v>
      </c>
      <c r="BO683" s="281"/>
      <c r="BP683" s="4">
        <v>428089</v>
      </c>
      <c r="BQ683" s="4">
        <v>48802604</v>
      </c>
      <c r="BR683" s="4">
        <v>35108024</v>
      </c>
      <c r="BS683" s="4">
        <v>2550.6799299999998</v>
      </c>
      <c r="BT683" s="4">
        <v>1701</v>
      </c>
      <c r="BV683" s="175">
        <f t="shared" si="341"/>
        <v>-0.65199021114690792</v>
      </c>
    </row>
    <row r="684" spans="1:74" ht="17.25" customHeight="1" x14ac:dyDescent="0.25">
      <c r="A684" s="105" t="s">
        <v>185</v>
      </c>
      <c r="B684" s="255" t="s">
        <v>173</v>
      </c>
      <c r="C684" s="76">
        <v>1</v>
      </c>
      <c r="D684" s="142">
        <v>2018</v>
      </c>
      <c r="E684" s="77">
        <v>90</v>
      </c>
      <c r="F684" s="59">
        <v>138220992</v>
      </c>
      <c r="G684" s="59">
        <v>0</v>
      </c>
      <c r="H684" s="179">
        <f t="shared" si="350"/>
        <v>0</v>
      </c>
      <c r="I684" s="82">
        <f t="shared" si="339"/>
        <v>138220992</v>
      </c>
      <c r="J684" s="59"/>
      <c r="K684" s="82">
        <f t="shared" si="333"/>
        <v>138220992</v>
      </c>
      <c r="L684" s="82">
        <f t="shared" si="334"/>
        <v>72939.837467018471</v>
      </c>
      <c r="M684" s="59"/>
      <c r="N684" s="59"/>
      <c r="O684" s="82">
        <v>131868816</v>
      </c>
      <c r="P684" s="15">
        <f t="shared" si="335"/>
        <v>0.95404333373616645</v>
      </c>
      <c r="Q684" s="59">
        <v>0</v>
      </c>
      <c r="R684" s="79">
        <f t="shared" si="336"/>
        <v>0</v>
      </c>
      <c r="S684" s="59">
        <f t="shared" si="342"/>
        <v>547759</v>
      </c>
      <c r="T684" s="281">
        <f t="shared" si="340"/>
        <v>289.05488126649078</v>
      </c>
      <c r="U684" s="281"/>
      <c r="V684" s="131">
        <f t="shared" si="337"/>
        <v>3.9629219272279571E-3</v>
      </c>
      <c r="W684" s="13"/>
      <c r="X684" s="59">
        <v>30704</v>
      </c>
      <c r="Y684" s="59">
        <v>336835</v>
      </c>
      <c r="Z684" s="59">
        <v>3561</v>
      </c>
      <c r="AA684" s="59">
        <v>12024</v>
      </c>
      <c r="AB684" s="59">
        <v>163350</v>
      </c>
      <c r="AC684" s="59">
        <v>0</v>
      </c>
      <c r="AD684" s="59">
        <v>1285</v>
      </c>
      <c r="AE684" s="59">
        <v>0</v>
      </c>
      <c r="AF684" s="59">
        <v>376616</v>
      </c>
      <c r="AG684" s="59">
        <v>620599</v>
      </c>
      <c r="AH684" s="59">
        <v>4725167</v>
      </c>
      <c r="AI684" s="59">
        <v>643</v>
      </c>
      <c r="AJ684" s="59">
        <v>304253</v>
      </c>
      <c r="AK684" s="59">
        <v>1633023</v>
      </c>
      <c r="AL684" s="59">
        <v>133495824</v>
      </c>
      <c r="AM684" s="59">
        <v>104830</v>
      </c>
      <c r="AN684" s="59">
        <v>62708</v>
      </c>
      <c r="AO684" s="59">
        <v>0</v>
      </c>
      <c r="AP684" s="59">
        <v>0</v>
      </c>
      <c r="AQ684" s="59">
        <v>151755</v>
      </c>
      <c r="AR684" s="59">
        <v>2056695</v>
      </c>
      <c r="AS684" s="59">
        <v>94</v>
      </c>
      <c r="AT684" s="59">
        <v>246628</v>
      </c>
      <c r="AU684" s="59">
        <v>246575</v>
      </c>
      <c r="AV684" s="27">
        <v>0</v>
      </c>
      <c r="AW684" s="79">
        <f t="shared" si="338"/>
        <v>0</v>
      </c>
      <c r="AX684" s="59">
        <v>0</v>
      </c>
      <c r="AY684" s="59">
        <v>0</v>
      </c>
      <c r="AZ684" s="59">
        <v>0</v>
      </c>
      <c r="BA684" s="59">
        <v>0</v>
      </c>
      <c r="BB684" s="59">
        <v>0</v>
      </c>
      <c r="BC684" s="59">
        <v>0</v>
      </c>
      <c r="BD684" s="59">
        <v>0</v>
      </c>
      <c r="BE684" s="59">
        <v>0</v>
      </c>
      <c r="BF684" s="59">
        <v>0</v>
      </c>
      <c r="BG684" s="59">
        <v>0</v>
      </c>
      <c r="BH684" s="59">
        <v>0</v>
      </c>
      <c r="BI684" s="59">
        <v>0</v>
      </c>
      <c r="BJ684" s="59">
        <v>0</v>
      </c>
      <c r="BK684" s="59">
        <v>0</v>
      </c>
      <c r="BL684" s="59">
        <v>0</v>
      </c>
      <c r="BM684" s="4">
        <v>-16122757</v>
      </c>
      <c r="BN684" s="32">
        <f t="shared" si="352"/>
        <v>-8508.0511873350915</v>
      </c>
      <c r="BO684" s="281"/>
      <c r="BP684" s="4">
        <v>-412072</v>
      </c>
      <c r="BQ684" s="4">
        <v>73033048</v>
      </c>
      <c r="BR684" s="4">
        <v>56498224</v>
      </c>
      <c r="BS684" s="4">
        <v>2639.2800299999999</v>
      </c>
      <c r="BT684" s="4">
        <v>1895</v>
      </c>
      <c r="BV684" s="175">
        <f t="shared" si="341"/>
        <v>-0.58091584798093299</v>
      </c>
    </row>
    <row r="685" spans="1:74" s="8" customFormat="1" ht="17.25" customHeight="1" thickBot="1" x14ac:dyDescent="0.3">
      <c r="A685" s="50" t="s">
        <v>182</v>
      </c>
      <c r="B685" s="256" t="s">
        <v>173</v>
      </c>
      <c r="C685" s="84">
        <v>1</v>
      </c>
      <c r="D685" s="143">
        <v>2019</v>
      </c>
      <c r="E685" s="85">
        <v>90</v>
      </c>
      <c r="F685" s="86">
        <v>130333624</v>
      </c>
      <c r="G685" s="86">
        <v>0</v>
      </c>
      <c r="H685" s="208">
        <f t="shared" si="350"/>
        <v>0</v>
      </c>
      <c r="I685" s="104">
        <f t="shared" si="339"/>
        <v>130333624</v>
      </c>
      <c r="J685" s="177">
        <f t="shared" ref="J685" si="353">LN(I685/I661)/(2019-1995)</f>
        <v>0.12700418059635246</v>
      </c>
      <c r="K685" s="104">
        <f t="shared" si="333"/>
        <v>126628331</v>
      </c>
      <c r="L685" s="104">
        <f t="shared" si="334"/>
        <v>66822.338258575197</v>
      </c>
      <c r="M685" s="177">
        <f t="shared" ref="M685" si="354">LN(L685/L661)/(2019-1995)</f>
        <v>0.10683446244341065</v>
      </c>
      <c r="N685" s="186">
        <f t="shared" ref="N685" si="355">AVERAGE(L683:L685)</f>
        <v>72461.09522030862</v>
      </c>
      <c r="O685" s="104">
        <v>120832256</v>
      </c>
      <c r="P685" s="17">
        <f t="shared" si="335"/>
        <v>0.92709964084172169</v>
      </c>
      <c r="Q685" s="86">
        <v>0</v>
      </c>
      <c r="R685" s="87">
        <f t="shared" si="336"/>
        <v>0</v>
      </c>
      <c r="S685" s="104">
        <f t="shared" si="342"/>
        <v>3267638</v>
      </c>
      <c r="T685" s="285">
        <f t="shared" si="340"/>
        <v>1724.3472295514512</v>
      </c>
      <c r="U685" s="285">
        <f t="shared" ref="U685" si="356">AVERAGE(T683:T685)</f>
        <v>763.60356466810083</v>
      </c>
      <c r="V685" s="170">
        <f t="shared" si="337"/>
        <v>2.5804951973978082E-2</v>
      </c>
      <c r="W685" s="14"/>
      <c r="X685" s="86">
        <v>27279</v>
      </c>
      <c r="Y685" s="86">
        <v>370759</v>
      </c>
      <c r="Z685" s="86">
        <v>1682</v>
      </c>
      <c r="AA685" s="86">
        <v>1959979</v>
      </c>
      <c r="AB685" s="86">
        <v>44078</v>
      </c>
      <c r="AC685" s="86">
        <v>0</v>
      </c>
      <c r="AD685" s="86">
        <v>0</v>
      </c>
      <c r="AE685" s="86">
        <v>863861</v>
      </c>
      <c r="AF685" s="86">
        <v>349519</v>
      </c>
      <c r="AG685" s="86">
        <v>691545</v>
      </c>
      <c r="AH685" s="86">
        <v>5094719</v>
      </c>
      <c r="AI685" s="86">
        <v>1374</v>
      </c>
      <c r="AJ685" s="86">
        <v>340554</v>
      </c>
      <c r="AK685" s="86">
        <v>1893133</v>
      </c>
      <c r="AL685" s="86">
        <v>125238904</v>
      </c>
      <c r="AM685" s="86">
        <v>135841</v>
      </c>
      <c r="AN685" s="86">
        <v>63051</v>
      </c>
      <c r="AO685" s="86">
        <v>0</v>
      </c>
      <c r="AP685" s="86">
        <v>0</v>
      </c>
      <c r="AQ685" s="86">
        <v>168385</v>
      </c>
      <c r="AR685" s="86">
        <v>2029236</v>
      </c>
      <c r="AS685" s="86">
        <v>52</v>
      </c>
      <c r="AT685" s="86">
        <v>280547</v>
      </c>
      <c r="AU685" s="86">
        <v>280487</v>
      </c>
      <c r="AV685" s="28">
        <v>3705293</v>
      </c>
      <c r="AW685" s="87">
        <f t="shared" si="338"/>
        <v>2.7643411950277096E-2</v>
      </c>
      <c r="AX685" s="86">
        <v>0</v>
      </c>
      <c r="AY685" s="86">
        <v>0</v>
      </c>
      <c r="AZ685" s="86">
        <v>0</v>
      </c>
      <c r="BA685" s="86">
        <v>0</v>
      </c>
      <c r="BB685" s="86">
        <v>0</v>
      </c>
      <c r="BC685" s="86">
        <v>0</v>
      </c>
      <c r="BD685" s="86">
        <v>3705293</v>
      </c>
      <c r="BE685" s="86">
        <v>0</v>
      </c>
      <c r="BF685" s="86">
        <v>0</v>
      </c>
      <c r="BG685" s="86">
        <v>0</v>
      </c>
      <c r="BH685" s="86">
        <v>3705293</v>
      </c>
      <c r="BI685" s="86">
        <v>0</v>
      </c>
      <c r="BJ685" s="86">
        <v>0</v>
      </c>
      <c r="BK685" s="86">
        <v>0</v>
      </c>
      <c r="BL685" s="86">
        <v>0</v>
      </c>
      <c r="BM685" s="7">
        <v>-12969700</v>
      </c>
      <c r="BN685" s="32">
        <f t="shared" si="352"/>
        <v>-6844.1688654353566</v>
      </c>
      <c r="BO685" s="243">
        <f t="shared" ref="BO685" si="357">AVERAGE(BN683:BN685)</f>
        <v>-7884.9293180016721</v>
      </c>
      <c r="BP685" s="7">
        <v>-1018009</v>
      </c>
      <c r="BQ685" s="7">
        <v>55350504</v>
      </c>
      <c r="BR685" s="7">
        <v>41362796</v>
      </c>
      <c r="BS685" s="7">
        <v>2640.5900900000001</v>
      </c>
      <c r="BT685" s="7">
        <v>1895</v>
      </c>
      <c r="BU685" s="275">
        <f t="shared" ref="BU685" si="358">AVERAGE(BT683:BT685)</f>
        <v>1830.3333333333333</v>
      </c>
      <c r="BV685" s="175">
        <f t="shared" si="341"/>
        <v>-0.58066772444813575</v>
      </c>
    </row>
    <row r="686" spans="1:74" ht="16.5" thickTop="1" x14ac:dyDescent="0.25">
      <c r="A686" s="68" t="s">
        <v>186</v>
      </c>
      <c r="C686" s="68">
        <v>0</v>
      </c>
      <c r="D686" s="166">
        <v>1995</v>
      </c>
      <c r="E686" s="69">
        <v>92</v>
      </c>
      <c r="F686" s="70">
        <v>8981996</v>
      </c>
      <c r="G686" s="70">
        <v>1124211</v>
      </c>
      <c r="H686" s="179">
        <f t="shared" si="350"/>
        <v>0.14306970730301224</v>
      </c>
      <c r="I686" s="70">
        <f t="shared" si="339"/>
        <v>7857785</v>
      </c>
      <c r="J686" s="70"/>
      <c r="K686" s="70">
        <f t="shared" si="333"/>
        <v>7857785</v>
      </c>
      <c r="L686" s="70">
        <f t="shared" si="334"/>
        <v>2553.7162820929475</v>
      </c>
      <c r="M686" s="70"/>
      <c r="N686" s="70"/>
      <c r="O686" s="70">
        <v>244436</v>
      </c>
      <c r="P686" s="40">
        <f t="shared" si="335"/>
        <v>3.1107494032987668E-2</v>
      </c>
      <c r="Q686" s="70">
        <v>182628</v>
      </c>
      <c r="R686" s="72">
        <f t="shared" si="336"/>
        <v>2.3241664158538317E-2</v>
      </c>
      <c r="S686" s="169">
        <f t="shared" ref="S686:S696" si="359">F686-G686-O686-Q686-AF686-AG686-AI686-AJ686-AK686-SUM(AM686:AU686)</f>
        <v>0</v>
      </c>
      <c r="T686" s="281">
        <f t="shared" si="340"/>
        <v>0</v>
      </c>
      <c r="U686" s="281"/>
      <c r="V686" s="168">
        <f t="shared" si="337"/>
        <v>0</v>
      </c>
      <c r="W686" s="125"/>
      <c r="X686" s="70">
        <v>0</v>
      </c>
      <c r="Y686" s="70">
        <v>0</v>
      </c>
      <c r="Z686" s="70">
        <v>0</v>
      </c>
      <c r="AA686" s="70">
        <v>0</v>
      </c>
      <c r="AB686" s="70">
        <v>0</v>
      </c>
      <c r="AC686" s="70">
        <v>0</v>
      </c>
      <c r="AD686" s="70">
        <v>0</v>
      </c>
      <c r="AE686" s="70">
        <v>0</v>
      </c>
      <c r="AF686" s="70">
        <v>254909</v>
      </c>
      <c r="AG686" s="70">
        <v>576060</v>
      </c>
      <c r="AH686" s="70">
        <v>6448152</v>
      </c>
      <c r="AI686" s="70">
        <v>10839</v>
      </c>
      <c r="AJ686" s="70">
        <v>334818</v>
      </c>
      <c r="AK686" s="70">
        <v>3987162</v>
      </c>
      <c r="AL686" s="70">
        <v>2533844</v>
      </c>
      <c r="AM686" s="70">
        <v>0</v>
      </c>
      <c r="AN686" s="70">
        <v>0</v>
      </c>
      <c r="AO686" s="70">
        <v>0</v>
      </c>
      <c r="AP686" s="70">
        <v>0</v>
      </c>
      <c r="AQ686" s="70">
        <v>392842</v>
      </c>
      <c r="AR686" s="70">
        <v>1771408</v>
      </c>
      <c r="AS686" s="70">
        <v>87278</v>
      </c>
      <c r="AT686" s="70">
        <v>0</v>
      </c>
      <c r="AU686" s="70">
        <v>15405</v>
      </c>
      <c r="AV686" s="74">
        <v>0</v>
      </c>
      <c r="AW686" s="72">
        <f t="shared" si="338"/>
        <v>0</v>
      </c>
      <c r="AX686" s="70">
        <v>0</v>
      </c>
      <c r="AY686" s="70">
        <v>0</v>
      </c>
      <c r="AZ686" s="70">
        <v>0</v>
      </c>
      <c r="BA686" s="70">
        <v>0</v>
      </c>
      <c r="BB686" s="70">
        <v>0</v>
      </c>
      <c r="BC686" s="70">
        <v>0</v>
      </c>
      <c r="BD686" s="70">
        <v>0</v>
      </c>
      <c r="BE686" s="70">
        <v>0</v>
      </c>
      <c r="BF686" s="70">
        <v>0</v>
      </c>
      <c r="BG686" s="70">
        <v>0</v>
      </c>
      <c r="BH686" s="70">
        <v>0</v>
      </c>
      <c r="BI686" s="70">
        <v>0</v>
      </c>
      <c r="BJ686" s="70">
        <v>0</v>
      </c>
      <c r="BK686" s="70">
        <v>0</v>
      </c>
      <c r="BL686" s="70">
        <v>0</v>
      </c>
      <c r="BM686" s="4">
        <v>1849179</v>
      </c>
      <c r="BN686" s="32">
        <f t="shared" si="352"/>
        <v>600.96815079623013</v>
      </c>
      <c r="BO686" s="281"/>
      <c r="BP686" s="4">
        <v>45715</v>
      </c>
      <c r="BQ686" s="4">
        <v>69578968</v>
      </c>
      <c r="BR686" s="4">
        <v>71473864</v>
      </c>
      <c r="BS686" s="4">
        <v>4257.2099600000001</v>
      </c>
      <c r="BT686" s="4">
        <v>3077</v>
      </c>
      <c r="BV686" s="175">
        <f t="shared" si="341"/>
        <v>-9.9493797731905823E-2</v>
      </c>
    </row>
    <row r="687" spans="1:74" x14ac:dyDescent="0.25">
      <c r="A687" s="76" t="s">
        <v>186</v>
      </c>
      <c r="B687" s="255"/>
      <c r="C687" s="68">
        <v>0</v>
      </c>
      <c r="D687" s="141">
        <v>1996</v>
      </c>
      <c r="E687" s="77">
        <v>92</v>
      </c>
      <c r="F687" s="59">
        <v>8790632</v>
      </c>
      <c r="G687" s="59">
        <v>1164401</v>
      </c>
      <c r="H687" s="179">
        <f t="shared" si="350"/>
        <v>0.15268367821535958</v>
      </c>
      <c r="I687" s="59">
        <f t="shared" si="339"/>
        <v>7626231</v>
      </c>
      <c r="J687" s="59"/>
      <c r="K687" s="59">
        <f t="shared" si="333"/>
        <v>7626231</v>
      </c>
      <c r="L687" s="59">
        <f t="shared" si="334"/>
        <v>2478.4631134221645</v>
      </c>
      <c r="M687" s="59"/>
      <c r="N687" s="59"/>
      <c r="O687" s="59">
        <v>228463</v>
      </c>
      <c r="P687" s="13">
        <f t="shared" si="335"/>
        <v>2.9957524234448182E-2</v>
      </c>
      <c r="Q687" s="59">
        <v>170878</v>
      </c>
      <c r="R687" s="79">
        <f t="shared" si="336"/>
        <v>2.2406612125963662E-2</v>
      </c>
      <c r="S687" s="73">
        <f t="shared" si="359"/>
        <v>0</v>
      </c>
      <c r="T687" s="281">
        <f t="shared" si="340"/>
        <v>0</v>
      </c>
      <c r="U687" s="281"/>
      <c r="V687" s="131">
        <f t="shared" si="337"/>
        <v>0</v>
      </c>
      <c r="W687" s="54"/>
      <c r="X687" s="59">
        <v>0</v>
      </c>
      <c r="Y687" s="59">
        <v>0</v>
      </c>
      <c r="Z687" s="59">
        <v>0</v>
      </c>
      <c r="AA687" s="59">
        <v>0</v>
      </c>
      <c r="AB687" s="59">
        <v>0</v>
      </c>
      <c r="AC687" s="59">
        <v>0</v>
      </c>
      <c r="AD687" s="59">
        <v>0</v>
      </c>
      <c r="AE687" s="59">
        <v>0</v>
      </c>
      <c r="AF687" s="59">
        <v>194310</v>
      </c>
      <c r="AG687" s="59">
        <v>632094</v>
      </c>
      <c r="AH687" s="59">
        <v>6294443</v>
      </c>
      <c r="AI687" s="59">
        <v>64467</v>
      </c>
      <c r="AJ687" s="59">
        <v>316638</v>
      </c>
      <c r="AK687" s="59">
        <v>3490148</v>
      </c>
      <c r="AL687" s="59">
        <v>2496189</v>
      </c>
      <c r="AM687" s="59">
        <v>0</v>
      </c>
      <c r="AN687" s="59">
        <v>0</v>
      </c>
      <c r="AO687" s="59">
        <v>0</v>
      </c>
      <c r="AP687" s="59">
        <v>0</v>
      </c>
      <c r="AQ687" s="59">
        <v>421499</v>
      </c>
      <c r="AR687" s="59">
        <v>2027316</v>
      </c>
      <c r="AS687" s="59">
        <v>75768</v>
      </c>
      <c r="AT687" s="59">
        <v>0</v>
      </c>
      <c r="AU687" s="59">
        <v>4650</v>
      </c>
      <c r="AV687" s="80">
        <v>0</v>
      </c>
      <c r="AW687" s="79">
        <f t="shared" si="338"/>
        <v>0</v>
      </c>
      <c r="AX687" s="59">
        <v>0</v>
      </c>
      <c r="AY687" s="59">
        <v>0</v>
      </c>
      <c r="AZ687" s="59">
        <v>0</v>
      </c>
      <c r="BA687" s="59">
        <v>0</v>
      </c>
      <c r="BB687" s="59">
        <v>0</v>
      </c>
      <c r="BC687" s="59">
        <v>0</v>
      </c>
      <c r="BD687" s="59">
        <v>0</v>
      </c>
      <c r="BE687" s="59">
        <v>0</v>
      </c>
      <c r="BF687" s="59">
        <v>0</v>
      </c>
      <c r="BG687" s="59">
        <v>0</v>
      </c>
      <c r="BH687" s="59">
        <v>0</v>
      </c>
      <c r="BI687" s="59">
        <v>0</v>
      </c>
      <c r="BJ687" s="59">
        <v>0</v>
      </c>
      <c r="BK687" s="59">
        <v>0</v>
      </c>
      <c r="BL687" s="59">
        <v>0</v>
      </c>
      <c r="BM687" s="4">
        <v>1984297</v>
      </c>
      <c r="BN687" s="32">
        <f t="shared" si="352"/>
        <v>644.8804029899253</v>
      </c>
      <c r="BO687" s="281"/>
      <c r="BP687" s="4">
        <v>10645</v>
      </c>
      <c r="BQ687" s="4">
        <v>62490424</v>
      </c>
      <c r="BR687" s="4">
        <v>64485364</v>
      </c>
      <c r="BS687" s="4">
        <v>4265.4902300000003</v>
      </c>
      <c r="BT687" s="4">
        <v>3077</v>
      </c>
      <c r="BV687" s="175">
        <f t="shared" si="341"/>
        <v>-9.85222426589E-2</v>
      </c>
    </row>
    <row r="688" spans="1:74" x14ac:dyDescent="0.25">
      <c r="A688" s="76" t="s">
        <v>186</v>
      </c>
      <c r="B688" s="255"/>
      <c r="C688" s="68">
        <v>0</v>
      </c>
      <c r="D688" s="141">
        <v>1997</v>
      </c>
      <c r="E688" s="77">
        <v>92</v>
      </c>
      <c r="F688" s="59">
        <v>9334363</v>
      </c>
      <c r="G688" s="59">
        <v>1213844</v>
      </c>
      <c r="H688" s="179">
        <f t="shared" si="350"/>
        <v>0.14947862322592928</v>
      </c>
      <c r="I688" s="59">
        <f t="shared" si="339"/>
        <v>8120519</v>
      </c>
      <c r="J688" s="59"/>
      <c r="K688" s="59">
        <f t="shared" si="333"/>
        <v>8120519</v>
      </c>
      <c r="L688" s="59">
        <f t="shared" si="334"/>
        <v>2404.654723127036</v>
      </c>
      <c r="M688" s="59"/>
      <c r="N688" s="59"/>
      <c r="O688" s="59">
        <v>285468</v>
      </c>
      <c r="P688" s="13">
        <f t="shared" si="335"/>
        <v>3.5153910729104877E-2</v>
      </c>
      <c r="Q688" s="59">
        <v>176324</v>
      </c>
      <c r="R688" s="79">
        <f t="shared" si="336"/>
        <v>2.1713390486494767E-2</v>
      </c>
      <c r="S688" s="73">
        <f t="shared" si="359"/>
        <v>0</v>
      </c>
      <c r="T688" s="281">
        <f t="shared" si="340"/>
        <v>0</v>
      </c>
      <c r="U688" s="281"/>
      <c r="V688" s="131">
        <f t="shared" si="337"/>
        <v>0</v>
      </c>
      <c r="W688" s="54"/>
      <c r="X688" s="59">
        <v>0</v>
      </c>
      <c r="Y688" s="59">
        <v>0</v>
      </c>
      <c r="Z688" s="59">
        <v>0</v>
      </c>
      <c r="AA688" s="59">
        <v>0</v>
      </c>
      <c r="AB688" s="59">
        <v>0</v>
      </c>
      <c r="AC688" s="59">
        <v>0</v>
      </c>
      <c r="AD688" s="59">
        <v>0</v>
      </c>
      <c r="AE688" s="59">
        <v>0</v>
      </c>
      <c r="AF688" s="59">
        <v>130686</v>
      </c>
      <c r="AG688" s="59">
        <v>596668</v>
      </c>
      <c r="AH688" s="59">
        <v>6817051</v>
      </c>
      <c r="AI688" s="59">
        <v>11130</v>
      </c>
      <c r="AJ688" s="59">
        <v>303062</v>
      </c>
      <c r="AK688" s="59">
        <v>3805145</v>
      </c>
      <c r="AL688" s="59">
        <v>2517312</v>
      </c>
      <c r="AM688" s="59">
        <v>0</v>
      </c>
      <c r="AN688" s="59">
        <v>0</v>
      </c>
      <c r="AO688" s="59">
        <v>0</v>
      </c>
      <c r="AP688" s="59">
        <v>0</v>
      </c>
      <c r="AQ688" s="59">
        <v>407928</v>
      </c>
      <c r="AR688" s="59">
        <v>2298833</v>
      </c>
      <c r="AS688" s="59">
        <v>104978</v>
      </c>
      <c r="AT688" s="59">
        <v>0</v>
      </c>
      <c r="AU688" s="59">
        <v>297</v>
      </c>
      <c r="AV688" s="80">
        <v>0</v>
      </c>
      <c r="AW688" s="79">
        <f t="shared" si="338"/>
        <v>0</v>
      </c>
      <c r="AX688" s="59">
        <v>0</v>
      </c>
      <c r="AY688" s="59">
        <v>0</v>
      </c>
      <c r="AZ688" s="59">
        <v>0</v>
      </c>
      <c r="BA688" s="59">
        <v>0</v>
      </c>
      <c r="BB688" s="59">
        <v>0</v>
      </c>
      <c r="BC688" s="59">
        <v>0</v>
      </c>
      <c r="BD688" s="59">
        <v>0</v>
      </c>
      <c r="BE688" s="59">
        <v>0</v>
      </c>
      <c r="BF688" s="59">
        <v>0</v>
      </c>
      <c r="BG688" s="59">
        <v>0</v>
      </c>
      <c r="BH688" s="59">
        <v>0</v>
      </c>
      <c r="BI688" s="59">
        <v>0</v>
      </c>
      <c r="BJ688" s="59">
        <v>0</v>
      </c>
      <c r="BK688" s="59">
        <v>0</v>
      </c>
      <c r="BL688" s="59">
        <v>0</v>
      </c>
      <c r="BM688" s="4">
        <v>2052310</v>
      </c>
      <c r="BN688" s="32">
        <f t="shared" si="352"/>
        <v>607.73171453953216</v>
      </c>
      <c r="BO688" s="281"/>
      <c r="BP688" s="4">
        <v>18781</v>
      </c>
      <c r="BQ688" s="4">
        <v>72541816</v>
      </c>
      <c r="BR688" s="4">
        <v>74612912</v>
      </c>
      <c r="BS688" s="4">
        <v>4272.3300799999997</v>
      </c>
      <c r="BT688" s="4">
        <v>3377</v>
      </c>
      <c r="BV688" s="175">
        <f t="shared" si="341"/>
        <v>-5.1204796278786852E-2</v>
      </c>
    </row>
    <row r="689" spans="1:74" x14ac:dyDescent="0.25">
      <c r="A689" s="76" t="s">
        <v>186</v>
      </c>
      <c r="B689" s="255"/>
      <c r="C689" s="68">
        <v>0</v>
      </c>
      <c r="D689" s="141">
        <v>1998</v>
      </c>
      <c r="E689" s="77">
        <v>92</v>
      </c>
      <c r="F689" s="59">
        <v>9945063</v>
      </c>
      <c r="G689" s="59">
        <v>1503980</v>
      </c>
      <c r="H689" s="179">
        <f t="shared" si="350"/>
        <v>0.17817381963902026</v>
      </c>
      <c r="I689" s="59">
        <f t="shared" si="339"/>
        <v>8441083</v>
      </c>
      <c r="J689" s="59"/>
      <c r="K689" s="59">
        <f t="shared" si="333"/>
        <v>8441083</v>
      </c>
      <c r="L689" s="59">
        <f t="shared" si="334"/>
        <v>2499.5803968018949</v>
      </c>
      <c r="M689" s="59"/>
      <c r="N689" s="59"/>
      <c r="O689" s="59">
        <v>213868</v>
      </c>
      <c r="P689" s="13">
        <f t="shared" si="335"/>
        <v>2.53365593016915E-2</v>
      </c>
      <c r="Q689" s="59">
        <v>161555</v>
      </c>
      <c r="R689" s="79">
        <f t="shared" si="336"/>
        <v>1.913913179150116E-2</v>
      </c>
      <c r="S689" s="73">
        <f t="shared" si="359"/>
        <v>547159</v>
      </c>
      <c r="T689" s="281">
        <f t="shared" si="340"/>
        <v>162.02517026946995</v>
      </c>
      <c r="U689" s="281"/>
      <c r="V689" s="131">
        <f t="shared" si="337"/>
        <v>6.4820947738578091E-2</v>
      </c>
      <c r="W689" s="54"/>
      <c r="X689" s="59">
        <v>0</v>
      </c>
      <c r="Y689" s="59">
        <v>0</v>
      </c>
      <c r="Z689" s="59">
        <v>0</v>
      </c>
      <c r="AA689" s="59">
        <v>0</v>
      </c>
      <c r="AB689" s="59">
        <v>0</v>
      </c>
      <c r="AC689" s="59">
        <v>0</v>
      </c>
      <c r="AD689" s="59">
        <v>0</v>
      </c>
      <c r="AE689" s="59">
        <v>0</v>
      </c>
      <c r="AF689" s="59">
        <v>137878</v>
      </c>
      <c r="AG689" s="59">
        <v>408753</v>
      </c>
      <c r="AH689" s="59">
        <v>6576389</v>
      </c>
      <c r="AI689" s="59">
        <v>4535</v>
      </c>
      <c r="AJ689" s="59">
        <v>345625</v>
      </c>
      <c r="AK689" s="59">
        <v>3857688</v>
      </c>
      <c r="AL689" s="59">
        <v>3368674</v>
      </c>
      <c r="AM689" s="59">
        <v>0</v>
      </c>
      <c r="AN689" s="59">
        <v>0</v>
      </c>
      <c r="AO689" s="59">
        <v>0</v>
      </c>
      <c r="AP689" s="59">
        <v>0</v>
      </c>
      <c r="AQ689" s="59">
        <v>458609</v>
      </c>
      <c r="AR689" s="59">
        <v>2225051</v>
      </c>
      <c r="AS689" s="59">
        <v>80271</v>
      </c>
      <c r="AT689" s="59">
        <v>0</v>
      </c>
      <c r="AU689" s="59">
        <v>91</v>
      </c>
      <c r="AV689" s="80">
        <v>0</v>
      </c>
      <c r="AW689" s="79">
        <f t="shared" si="338"/>
        <v>0</v>
      </c>
      <c r="AX689" s="59">
        <v>0</v>
      </c>
      <c r="AY689" s="59">
        <v>0</v>
      </c>
      <c r="AZ689" s="59">
        <v>0</v>
      </c>
      <c r="BA689" s="59">
        <v>0</v>
      </c>
      <c r="BB689" s="59">
        <v>0</v>
      </c>
      <c r="BC689" s="59">
        <v>0</v>
      </c>
      <c r="BD689" s="59">
        <v>0</v>
      </c>
      <c r="BE689" s="59">
        <v>0</v>
      </c>
      <c r="BF689" s="59">
        <v>0</v>
      </c>
      <c r="BG689" s="59">
        <v>0</v>
      </c>
      <c r="BH689" s="59">
        <v>0</v>
      </c>
      <c r="BI689" s="59">
        <v>0</v>
      </c>
      <c r="BJ689" s="59">
        <v>0</v>
      </c>
      <c r="BK689" s="59">
        <v>0</v>
      </c>
      <c r="BL689" s="59">
        <v>0</v>
      </c>
      <c r="BM689" s="4">
        <v>2272650</v>
      </c>
      <c r="BN689" s="32">
        <f t="shared" si="352"/>
        <v>672.97897542197211</v>
      </c>
      <c r="BO689" s="281"/>
      <c r="BP689" s="4">
        <v>12445</v>
      </c>
      <c r="BQ689" s="4">
        <v>126583832</v>
      </c>
      <c r="BR689" s="4">
        <v>128868928</v>
      </c>
      <c r="BS689" s="4">
        <v>4274.0800799999997</v>
      </c>
      <c r="BT689" s="4">
        <v>3377</v>
      </c>
      <c r="BV689" s="175">
        <f t="shared" si="341"/>
        <v>-5.100003194011174E-2</v>
      </c>
    </row>
    <row r="690" spans="1:74" x14ac:dyDescent="0.25">
      <c r="A690" s="76" t="s">
        <v>186</v>
      </c>
      <c r="B690" s="255"/>
      <c r="C690" s="68">
        <v>0</v>
      </c>
      <c r="D690" s="141">
        <v>1999</v>
      </c>
      <c r="E690" s="77">
        <v>92</v>
      </c>
      <c r="F690" s="59">
        <v>9326612</v>
      </c>
      <c r="G690" s="59">
        <v>1460769</v>
      </c>
      <c r="H690" s="179">
        <f t="shared" si="350"/>
        <v>0.1857104190866764</v>
      </c>
      <c r="I690" s="59">
        <f t="shared" si="339"/>
        <v>7865843</v>
      </c>
      <c r="J690" s="59"/>
      <c r="K690" s="59">
        <f t="shared" si="333"/>
        <v>7865843</v>
      </c>
      <c r="L690" s="59">
        <f t="shared" si="334"/>
        <v>2277.9736461048365</v>
      </c>
      <c r="M690" s="59"/>
      <c r="N690" s="59"/>
      <c r="O690" s="59">
        <v>94743</v>
      </c>
      <c r="P690" s="13">
        <f t="shared" si="335"/>
        <v>1.2044862832883901E-2</v>
      </c>
      <c r="Q690" s="59">
        <v>138983</v>
      </c>
      <c r="R690" s="79">
        <f t="shared" si="336"/>
        <v>1.7669180531571758E-2</v>
      </c>
      <c r="S690" s="73">
        <f t="shared" si="359"/>
        <v>752681</v>
      </c>
      <c r="T690" s="281">
        <f t="shared" si="340"/>
        <v>217.97885896322038</v>
      </c>
      <c r="U690" s="281"/>
      <c r="V690" s="131">
        <f t="shared" si="337"/>
        <v>9.5689807182777489E-2</v>
      </c>
      <c r="W690" s="54"/>
      <c r="X690" s="59">
        <v>0</v>
      </c>
      <c r="Y690" s="59">
        <v>0</v>
      </c>
      <c r="Z690" s="59">
        <v>0</v>
      </c>
      <c r="AA690" s="59">
        <v>0</v>
      </c>
      <c r="AB690" s="59">
        <v>0</v>
      </c>
      <c r="AC690" s="59">
        <v>0</v>
      </c>
      <c r="AD690" s="59">
        <v>0</v>
      </c>
      <c r="AE690" s="59">
        <v>0</v>
      </c>
      <c r="AF690" s="59">
        <v>84157</v>
      </c>
      <c r="AG690" s="59">
        <v>317851</v>
      </c>
      <c r="AH690" s="59">
        <v>5826278</v>
      </c>
      <c r="AI690" s="59">
        <v>854</v>
      </c>
      <c r="AJ690" s="59">
        <v>314836</v>
      </c>
      <c r="AK690" s="59">
        <v>2694918</v>
      </c>
      <c r="AL690" s="59">
        <v>3500334</v>
      </c>
      <c r="AM690" s="59">
        <v>0</v>
      </c>
      <c r="AN690" s="59">
        <v>0</v>
      </c>
      <c r="AO690" s="59">
        <v>0</v>
      </c>
      <c r="AP690" s="59">
        <v>0</v>
      </c>
      <c r="AQ690" s="59">
        <v>654165</v>
      </c>
      <c r="AR690" s="59">
        <v>2780479</v>
      </c>
      <c r="AS690" s="59">
        <v>31955</v>
      </c>
      <c r="AT690" s="59">
        <v>0</v>
      </c>
      <c r="AU690" s="59">
        <v>221</v>
      </c>
      <c r="AV690" s="80">
        <v>0</v>
      </c>
      <c r="AW690" s="79">
        <f t="shared" si="338"/>
        <v>0</v>
      </c>
      <c r="AX690" s="59">
        <v>0</v>
      </c>
      <c r="AY690" s="59">
        <v>0</v>
      </c>
      <c r="AZ690" s="59">
        <v>0</v>
      </c>
      <c r="BA690" s="59">
        <v>0</v>
      </c>
      <c r="BB690" s="59">
        <v>0</v>
      </c>
      <c r="BC690" s="59">
        <v>0</v>
      </c>
      <c r="BD690" s="59">
        <v>0</v>
      </c>
      <c r="BE690" s="59">
        <v>0</v>
      </c>
      <c r="BF690" s="59">
        <v>0</v>
      </c>
      <c r="BG690" s="59">
        <v>0</v>
      </c>
      <c r="BH690" s="59">
        <v>0</v>
      </c>
      <c r="BI690" s="59">
        <v>0</v>
      </c>
      <c r="BJ690" s="59">
        <v>0</v>
      </c>
      <c r="BK690" s="59">
        <v>0</v>
      </c>
      <c r="BL690" s="59">
        <v>0</v>
      </c>
      <c r="BM690" s="4">
        <v>2169048</v>
      </c>
      <c r="BN690" s="32">
        <f t="shared" si="352"/>
        <v>628.16333622936577</v>
      </c>
      <c r="BO690" s="281"/>
      <c r="BP690" s="4">
        <v>18313</v>
      </c>
      <c r="BQ690" s="4">
        <v>242315264</v>
      </c>
      <c r="BR690" s="4">
        <v>244502624</v>
      </c>
      <c r="BS690" s="4">
        <v>4226.6000999999997</v>
      </c>
      <c r="BT690" s="4">
        <v>3453</v>
      </c>
      <c r="BV690" s="175">
        <f t="shared" si="341"/>
        <v>-4.545768456909749E-2</v>
      </c>
    </row>
    <row r="691" spans="1:74" x14ac:dyDescent="0.25">
      <c r="A691" s="76" t="s">
        <v>186</v>
      </c>
      <c r="B691" s="255"/>
      <c r="C691" s="68">
        <v>0</v>
      </c>
      <c r="D691" s="141">
        <v>2000</v>
      </c>
      <c r="E691" s="77">
        <v>92</v>
      </c>
      <c r="F691" s="59">
        <v>9683694</v>
      </c>
      <c r="G691" s="59">
        <v>1893988</v>
      </c>
      <c r="H691" s="179">
        <f t="shared" si="350"/>
        <v>0.24313985662616791</v>
      </c>
      <c r="I691" s="59">
        <f t="shared" si="339"/>
        <v>7789706</v>
      </c>
      <c r="J691" s="59"/>
      <c r="K691" s="59">
        <f t="shared" si="333"/>
        <v>7789706</v>
      </c>
      <c r="L691" s="59">
        <f t="shared" si="334"/>
        <v>2125.4313778990449</v>
      </c>
      <c r="M691" s="59"/>
      <c r="N691" s="59"/>
      <c r="O691" s="59">
        <v>549034</v>
      </c>
      <c r="P691" s="13">
        <f t="shared" si="335"/>
        <v>7.0481992516790742E-2</v>
      </c>
      <c r="Q691" s="59">
        <v>153659</v>
      </c>
      <c r="R691" s="79">
        <f t="shared" si="336"/>
        <v>1.9725904931456976E-2</v>
      </c>
      <c r="S691" s="73">
        <f t="shared" si="359"/>
        <v>1247699</v>
      </c>
      <c r="T691" s="281">
        <f t="shared" si="340"/>
        <v>340.43628922237383</v>
      </c>
      <c r="U691" s="281"/>
      <c r="V691" s="131">
        <f t="shared" si="337"/>
        <v>0.16017279727887035</v>
      </c>
      <c r="W691" s="54"/>
      <c r="X691" s="59">
        <v>0</v>
      </c>
      <c r="Y691" s="59">
        <v>0</v>
      </c>
      <c r="Z691" s="59">
        <v>0</v>
      </c>
      <c r="AA691" s="59">
        <v>0</v>
      </c>
      <c r="AB691" s="59">
        <v>0</v>
      </c>
      <c r="AC691" s="59">
        <v>0</v>
      </c>
      <c r="AD691" s="59">
        <v>0</v>
      </c>
      <c r="AE691" s="59">
        <v>0</v>
      </c>
      <c r="AF691" s="59">
        <v>372235</v>
      </c>
      <c r="AG691" s="59">
        <v>76086</v>
      </c>
      <c r="AH691" s="59">
        <v>4075032</v>
      </c>
      <c r="AI691" s="59">
        <v>0</v>
      </c>
      <c r="AJ691" s="59">
        <v>310918</v>
      </c>
      <c r="AK691" s="59">
        <v>2816365</v>
      </c>
      <c r="AL691" s="59">
        <v>5608662</v>
      </c>
      <c r="AM691" s="59">
        <v>0</v>
      </c>
      <c r="AN691" s="59">
        <v>0</v>
      </c>
      <c r="AO691" s="59">
        <v>0</v>
      </c>
      <c r="AP691" s="59">
        <v>0</v>
      </c>
      <c r="AQ691" s="59">
        <v>1081129</v>
      </c>
      <c r="AR691" s="59">
        <v>1147686</v>
      </c>
      <c r="AS691" s="59">
        <v>34895</v>
      </c>
      <c r="AT691" s="59">
        <v>0</v>
      </c>
      <c r="AU691" s="59">
        <v>0</v>
      </c>
      <c r="AV691" s="80">
        <v>0</v>
      </c>
      <c r="AW691" s="79">
        <f t="shared" si="338"/>
        <v>0</v>
      </c>
      <c r="AX691" s="59">
        <v>0</v>
      </c>
      <c r="AY691" s="59">
        <v>0</v>
      </c>
      <c r="AZ691" s="59">
        <v>0</v>
      </c>
      <c r="BA691" s="59">
        <v>0</v>
      </c>
      <c r="BB691" s="59">
        <v>0</v>
      </c>
      <c r="BC691" s="59">
        <v>0</v>
      </c>
      <c r="BD691" s="59">
        <v>0</v>
      </c>
      <c r="BE691" s="59">
        <v>0</v>
      </c>
      <c r="BF691" s="59">
        <v>0</v>
      </c>
      <c r="BG691" s="59">
        <v>0</v>
      </c>
      <c r="BH691" s="59">
        <v>0</v>
      </c>
      <c r="BI691" s="59">
        <v>0</v>
      </c>
      <c r="BJ691" s="59">
        <v>0</v>
      </c>
      <c r="BK691" s="59">
        <v>0</v>
      </c>
      <c r="BL691" s="59">
        <v>0</v>
      </c>
      <c r="BM691" s="4">
        <v>1251102</v>
      </c>
      <c r="BN691" s="32">
        <f t="shared" si="352"/>
        <v>341.36480218281037</v>
      </c>
      <c r="BO691" s="281"/>
      <c r="BP691" s="4">
        <v>10940</v>
      </c>
      <c r="BQ691" s="4">
        <v>166918016</v>
      </c>
      <c r="BR691" s="4">
        <v>168180064</v>
      </c>
      <c r="BS691" s="4">
        <v>4226.6000999999997</v>
      </c>
      <c r="BT691" s="4">
        <v>3665</v>
      </c>
      <c r="BV691" s="175">
        <f t="shared" si="341"/>
        <v>-1.5665226103717678E-2</v>
      </c>
    </row>
    <row r="692" spans="1:74" x14ac:dyDescent="0.25">
      <c r="A692" s="76" t="s">
        <v>186</v>
      </c>
      <c r="B692" s="255"/>
      <c r="C692" s="68">
        <v>0</v>
      </c>
      <c r="D692" s="141">
        <v>2001</v>
      </c>
      <c r="E692" s="77">
        <v>92</v>
      </c>
      <c r="F692" s="59">
        <v>10431768</v>
      </c>
      <c r="G692" s="59">
        <v>1818359</v>
      </c>
      <c r="H692" s="179">
        <f t="shared" si="350"/>
        <v>0.21110793647439707</v>
      </c>
      <c r="I692" s="59">
        <f t="shared" si="339"/>
        <v>8613409</v>
      </c>
      <c r="J692" s="59"/>
      <c r="K692" s="59">
        <f t="shared" si="333"/>
        <v>8613409</v>
      </c>
      <c r="L692" s="59">
        <f t="shared" si="334"/>
        <v>2298.1347385272147</v>
      </c>
      <c r="M692" s="59"/>
      <c r="N692" s="59"/>
      <c r="O692" s="59">
        <v>710878</v>
      </c>
      <c r="P692" s="13">
        <f t="shared" si="335"/>
        <v>8.2531550516177735E-2</v>
      </c>
      <c r="Q692" s="59">
        <v>83987</v>
      </c>
      <c r="R692" s="79">
        <f t="shared" si="336"/>
        <v>9.75072703502179E-3</v>
      </c>
      <c r="S692" s="73">
        <f t="shared" si="359"/>
        <v>1118628</v>
      </c>
      <c r="T692" s="281">
        <f t="shared" si="340"/>
        <v>298.45997865528284</v>
      </c>
      <c r="U692" s="281"/>
      <c r="V692" s="131">
        <f t="shared" si="337"/>
        <v>0.1298705309361253</v>
      </c>
      <c r="W692" s="54"/>
      <c r="X692" s="59">
        <v>0</v>
      </c>
      <c r="Y692" s="59">
        <v>0</v>
      </c>
      <c r="Z692" s="59">
        <v>0</v>
      </c>
      <c r="AA692" s="59">
        <v>0</v>
      </c>
      <c r="AB692" s="59">
        <v>0</v>
      </c>
      <c r="AC692" s="59">
        <v>0</v>
      </c>
      <c r="AD692" s="59">
        <v>0</v>
      </c>
      <c r="AE692" s="59">
        <v>0</v>
      </c>
      <c r="AF692" s="59">
        <v>787182</v>
      </c>
      <c r="AG692" s="59">
        <v>0</v>
      </c>
      <c r="AH692" s="59">
        <v>5337647</v>
      </c>
      <c r="AI692" s="59">
        <v>339973</v>
      </c>
      <c r="AJ692" s="59">
        <v>259192</v>
      </c>
      <c r="AK692" s="59">
        <v>3700364</v>
      </c>
      <c r="AL692" s="59">
        <v>5094121</v>
      </c>
      <c r="AM692" s="59">
        <v>0</v>
      </c>
      <c r="AN692" s="59">
        <v>0</v>
      </c>
      <c r="AO692" s="59">
        <v>0</v>
      </c>
      <c r="AP692" s="59">
        <v>0</v>
      </c>
      <c r="AQ692" s="59">
        <v>315895</v>
      </c>
      <c r="AR692" s="59">
        <v>1295562</v>
      </c>
      <c r="AS692" s="59">
        <v>1748</v>
      </c>
      <c r="AT692" s="59">
        <v>0</v>
      </c>
      <c r="AU692" s="59">
        <v>0</v>
      </c>
      <c r="AV692" s="80">
        <v>0</v>
      </c>
      <c r="AW692" s="79">
        <f t="shared" si="338"/>
        <v>0</v>
      </c>
      <c r="AX692" s="59">
        <v>0</v>
      </c>
      <c r="AY692" s="59">
        <v>0</v>
      </c>
      <c r="AZ692" s="59">
        <v>0</v>
      </c>
      <c r="BA692" s="59">
        <v>0</v>
      </c>
      <c r="BB692" s="59">
        <v>0</v>
      </c>
      <c r="BC692" s="59">
        <v>0</v>
      </c>
      <c r="BD692" s="59">
        <v>0</v>
      </c>
      <c r="BE692" s="59">
        <v>0</v>
      </c>
      <c r="BF692" s="59">
        <v>0</v>
      </c>
      <c r="BG692" s="59">
        <v>0</v>
      </c>
      <c r="BH692" s="59">
        <v>0</v>
      </c>
      <c r="BI692" s="59">
        <v>0</v>
      </c>
      <c r="BJ692" s="59">
        <v>0</v>
      </c>
      <c r="BK692" s="59">
        <v>0</v>
      </c>
      <c r="BL692" s="59">
        <v>0</v>
      </c>
      <c r="BM692" s="4">
        <v>1169853</v>
      </c>
      <c r="BN692" s="32">
        <f t="shared" si="352"/>
        <v>312.12726787620062</v>
      </c>
      <c r="BO692" s="281"/>
      <c r="BP692" s="4">
        <v>34345</v>
      </c>
      <c r="BQ692" s="4">
        <v>157160992</v>
      </c>
      <c r="BR692" s="4">
        <v>158365200</v>
      </c>
      <c r="BS692" s="4">
        <v>4226.6000999999997</v>
      </c>
      <c r="BT692" s="4">
        <v>3748</v>
      </c>
      <c r="BV692" s="175">
        <f t="shared" si="341"/>
        <v>-4.4682115849372234E-3</v>
      </c>
    </row>
    <row r="693" spans="1:74" x14ac:dyDescent="0.25">
      <c r="A693" s="76" t="s">
        <v>186</v>
      </c>
      <c r="B693" s="254" t="s">
        <v>139</v>
      </c>
      <c r="C693" s="76">
        <v>1</v>
      </c>
      <c r="D693" s="141">
        <v>2002</v>
      </c>
      <c r="E693" s="77">
        <v>92</v>
      </c>
      <c r="F693" s="59">
        <v>17304552</v>
      </c>
      <c r="G693" s="59">
        <v>4195912</v>
      </c>
      <c r="H693" s="179">
        <f t="shared" si="350"/>
        <v>0.32008751479939945</v>
      </c>
      <c r="I693" s="82">
        <f t="shared" si="339"/>
        <v>13108640</v>
      </c>
      <c r="J693" s="59"/>
      <c r="K693" s="59">
        <f t="shared" si="333"/>
        <v>13108640</v>
      </c>
      <c r="L693" s="59">
        <f t="shared" si="334"/>
        <v>3497.5026680896476</v>
      </c>
      <c r="M693" s="59"/>
      <c r="N693" s="59"/>
      <c r="O693" s="82">
        <v>5477989</v>
      </c>
      <c r="P693" s="13">
        <f t="shared" si="335"/>
        <v>0.41789148225902917</v>
      </c>
      <c r="Q693" s="59">
        <v>65486</v>
      </c>
      <c r="R693" s="79">
        <f t="shared" si="336"/>
        <v>4.9956364657203186E-3</v>
      </c>
      <c r="S693" s="73">
        <f t="shared" si="359"/>
        <v>1110957</v>
      </c>
      <c r="T693" s="281">
        <f t="shared" si="340"/>
        <v>296.41328708644613</v>
      </c>
      <c r="U693" s="281"/>
      <c r="V693" s="131">
        <f t="shared" si="337"/>
        <v>8.4749981691464554E-2</v>
      </c>
      <c r="W693" s="54"/>
      <c r="X693" s="59">
        <v>0</v>
      </c>
      <c r="Y693" s="59">
        <v>0</v>
      </c>
      <c r="Z693" s="59">
        <v>0</v>
      </c>
      <c r="AA693" s="59">
        <v>0</v>
      </c>
      <c r="AB693" s="59">
        <v>0</v>
      </c>
      <c r="AC693" s="59">
        <v>0</v>
      </c>
      <c r="AD693" s="59">
        <v>0</v>
      </c>
      <c r="AE693" s="59">
        <v>0</v>
      </c>
      <c r="AF693" s="59">
        <v>699300</v>
      </c>
      <c r="AG693" s="59">
        <v>211</v>
      </c>
      <c r="AH693" s="59">
        <v>4802719</v>
      </c>
      <c r="AI693" s="59">
        <v>247699</v>
      </c>
      <c r="AJ693" s="59">
        <v>325557</v>
      </c>
      <c r="AK693" s="59">
        <v>3460838</v>
      </c>
      <c r="AL693" s="59">
        <v>12501832</v>
      </c>
      <c r="AM693" s="59">
        <v>0</v>
      </c>
      <c r="AN693" s="59">
        <v>0</v>
      </c>
      <c r="AO693" s="59">
        <v>0</v>
      </c>
      <c r="AP693" s="59">
        <v>0</v>
      </c>
      <c r="AQ693" s="59">
        <v>626632</v>
      </c>
      <c r="AR693" s="59">
        <v>1093971</v>
      </c>
      <c r="AS693" s="59">
        <v>0</v>
      </c>
      <c r="AT693" s="59">
        <v>0</v>
      </c>
      <c r="AU693" s="59">
        <v>0</v>
      </c>
      <c r="AV693" s="80">
        <v>0</v>
      </c>
      <c r="AW693" s="79">
        <f t="shared" si="338"/>
        <v>0</v>
      </c>
      <c r="AX693" s="59">
        <v>0</v>
      </c>
      <c r="AY693" s="59">
        <v>0</v>
      </c>
      <c r="AZ693" s="59">
        <v>0</v>
      </c>
      <c r="BA693" s="59">
        <v>0</v>
      </c>
      <c r="BB693" s="59">
        <v>0</v>
      </c>
      <c r="BC693" s="59">
        <v>0</v>
      </c>
      <c r="BD693" s="59">
        <v>0</v>
      </c>
      <c r="BE693" s="59">
        <v>0</v>
      </c>
      <c r="BF693" s="59">
        <v>0</v>
      </c>
      <c r="BG693" s="59">
        <v>0</v>
      </c>
      <c r="BH693" s="59">
        <v>0</v>
      </c>
      <c r="BI693" s="59">
        <v>0</v>
      </c>
      <c r="BJ693" s="59">
        <v>0</v>
      </c>
      <c r="BK693" s="59">
        <v>0</v>
      </c>
      <c r="BL693" s="59">
        <v>0</v>
      </c>
      <c r="BM693" s="4">
        <v>1199539</v>
      </c>
      <c r="BN693" s="32">
        <f t="shared" si="352"/>
        <v>320.04775880469583</v>
      </c>
      <c r="BO693" s="281"/>
      <c r="BP693" s="4">
        <v>22316</v>
      </c>
      <c r="BQ693" s="4">
        <v>131400264</v>
      </c>
      <c r="BR693" s="4">
        <v>132622120</v>
      </c>
      <c r="BS693" s="4">
        <v>4229.5497999999998</v>
      </c>
      <c r="BT693" s="4">
        <v>3748</v>
      </c>
      <c r="BV693" s="175">
        <f t="shared" si="341"/>
        <v>-4.1193885207153752E-3</v>
      </c>
    </row>
    <row r="694" spans="1:74" x14ac:dyDescent="0.25">
      <c r="A694" s="76" t="s">
        <v>186</v>
      </c>
      <c r="B694" s="254" t="s">
        <v>139</v>
      </c>
      <c r="C694" s="76">
        <v>1</v>
      </c>
      <c r="D694" s="141">
        <v>2003</v>
      </c>
      <c r="E694" s="77">
        <v>92</v>
      </c>
      <c r="F694" s="59">
        <v>18903248</v>
      </c>
      <c r="G694" s="59">
        <v>5761891</v>
      </c>
      <c r="H694" s="179">
        <f t="shared" si="350"/>
        <v>0.43845479580229041</v>
      </c>
      <c r="I694" s="82">
        <f t="shared" si="339"/>
        <v>13141357</v>
      </c>
      <c r="J694" s="59"/>
      <c r="K694" s="59">
        <f t="shared" si="333"/>
        <v>13141357</v>
      </c>
      <c r="L694" s="111">
        <f t="shared" si="334"/>
        <v>3331.9870689655172</v>
      </c>
      <c r="M694" s="59"/>
      <c r="N694" s="59"/>
      <c r="O694" s="82">
        <v>5373598</v>
      </c>
      <c r="P694" s="13">
        <f t="shared" si="335"/>
        <v>0.40890739061422654</v>
      </c>
      <c r="Q694" s="59">
        <v>67899</v>
      </c>
      <c r="R694" s="79">
        <f t="shared" si="336"/>
        <v>5.1668180082163504E-3</v>
      </c>
      <c r="S694" s="73">
        <f t="shared" si="359"/>
        <v>1332799</v>
      </c>
      <c r="T694" s="281">
        <f t="shared" si="340"/>
        <v>337.93078093306286</v>
      </c>
      <c r="U694" s="281"/>
      <c r="V694" s="131">
        <f t="shared" si="337"/>
        <v>0.10142019579865307</v>
      </c>
      <c r="W694" s="54"/>
      <c r="X694" s="59">
        <v>0</v>
      </c>
      <c r="Y694" s="59">
        <v>0</v>
      </c>
      <c r="Z694" s="59">
        <v>0</v>
      </c>
      <c r="AA694" s="59">
        <v>0</v>
      </c>
      <c r="AB694" s="59">
        <v>0</v>
      </c>
      <c r="AC694" s="59">
        <v>0</v>
      </c>
      <c r="AD694" s="59">
        <v>0</v>
      </c>
      <c r="AE694" s="59">
        <v>0</v>
      </c>
      <c r="AF694" s="59">
        <v>695459</v>
      </c>
      <c r="AG694" s="59">
        <v>0</v>
      </c>
      <c r="AH694" s="59">
        <v>4810749</v>
      </c>
      <c r="AI694" s="59">
        <v>334851</v>
      </c>
      <c r="AJ694" s="59">
        <v>309827</v>
      </c>
      <c r="AK694" s="59">
        <v>3345631</v>
      </c>
      <c r="AL694" s="59">
        <v>14092499</v>
      </c>
      <c r="AM694" s="59">
        <v>0</v>
      </c>
      <c r="AN694" s="59">
        <v>0</v>
      </c>
      <c r="AO694" s="59">
        <v>0</v>
      </c>
      <c r="AP694" s="59">
        <v>0</v>
      </c>
      <c r="AQ694" s="59">
        <v>551026</v>
      </c>
      <c r="AR694" s="59">
        <v>1130267</v>
      </c>
      <c r="AS694" s="59">
        <v>0</v>
      </c>
      <c r="AT694" s="59">
        <v>0</v>
      </c>
      <c r="AU694" s="59">
        <v>0</v>
      </c>
      <c r="AV694" s="80">
        <v>0</v>
      </c>
      <c r="AW694" s="79">
        <f t="shared" si="338"/>
        <v>0</v>
      </c>
      <c r="AX694" s="59">
        <v>0</v>
      </c>
      <c r="AY694" s="59">
        <v>0</v>
      </c>
      <c r="AZ694" s="59">
        <v>0</v>
      </c>
      <c r="BA694" s="59">
        <v>0</v>
      </c>
      <c r="BB694" s="59">
        <v>0</v>
      </c>
      <c r="BC694" s="59">
        <v>0</v>
      </c>
      <c r="BD694" s="59">
        <v>0</v>
      </c>
      <c r="BE694" s="59">
        <v>0</v>
      </c>
      <c r="BF694" s="59">
        <v>0</v>
      </c>
      <c r="BG694" s="59">
        <v>0</v>
      </c>
      <c r="BH694" s="59">
        <v>0</v>
      </c>
      <c r="BI694" s="59">
        <v>0</v>
      </c>
      <c r="BJ694" s="59">
        <v>0</v>
      </c>
      <c r="BK694" s="59">
        <v>0</v>
      </c>
      <c r="BL694" s="59">
        <v>0</v>
      </c>
      <c r="BM694" s="4">
        <v>1227964</v>
      </c>
      <c r="BN694" s="32">
        <f t="shared" si="352"/>
        <v>311.3498985801217</v>
      </c>
      <c r="BO694" s="281"/>
      <c r="BP694" s="4">
        <v>18974</v>
      </c>
      <c r="BQ694" s="4">
        <v>140062560</v>
      </c>
      <c r="BR694" s="4">
        <v>141309504</v>
      </c>
      <c r="BS694" s="4">
        <v>4233.2797899999996</v>
      </c>
      <c r="BT694" s="4">
        <v>3944</v>
      </c>
      <c r="BV694" s="175">
        <f t="shared" si="341"/>
        <v>2.1807897436848994E-2</v>
      </c>
    </row>
    <row r="695" spans="1:74" x14ac:dyDescent="0.25">
      <c r="A695" s="76" t="s">
        <v>186</v>
      </c>
      <c r="B695" s="254" t="s">
        <v>139</v>
      </c>
      <c r="C695" s="76">
        <v>1</v>
      </c>
      <c r="D695" s="141">
        <v>2004</v>
      </c>
      <c r="E695" s="77">
        <v>92</v>
      </c>
      <c r="F695" s="59">
        <v>18175464</v>
      </c>
      <c r="G695" s="59">
        <v>4931139</v>
      </c>
      <c r="H695" s="179">
        <f t="shared" si="350"/>
        <v>0.37232089970610055</v>
      </c>
      <c r="I695" s="82">
        <f t="shared" si="339"/>
        <v>13244325</v>
      </c>
      <c r="J695" s="59"/>
      <c r="K695" s="59">
        <f t="shared" si="333"/>
        <v>13244325</v>
      </c>
      <c r="L695" s="111">
        <f t="shared" si="334"/>
        <v>3358.0945740365109</v>
      </c>
      <c r="M695" s="59"/>
      <c r="N695" s="59"/>
      <c r="O695" s="82">
        <v>6299531</v>
      </c>
      <c r="P695" s="13">
        <f t="shared" si="335"/>
        <v>0.47564001940453743</v>
      </c>
      <c r="Q695" s="59">
        <v>50268</v>
      </c>
      <c r="R695" s="79">
        <f t="shared" si="336"/>
        <v>3.7954369135459903E-3</v>
      </c>
      <c r="S695" s="73">
        <f t="shared" si="359"/>
        <v>1567761</v>
      </c>
      <c r="T695" s="281">
        <f t="shared" si="340"/>
        <v>397.50532454361053</v>
      </c>
      <c r="U695" s="281"/>
      <c r="V695" s="131">
        <f t="shared" si="337"/>
        <v>0.11837228397823218</v>
      </c>
      <c r="W695" s="54"/>
      <c r="X695" s="59">
        <v>0</v>
      </c>
      <c r="Y695" s="59">
        <v>0</v>
      </c>
      <c r="Z695" s="59">
        <v>0</v>
      </c>
      <c r="AA695" s="59">
        <v>0</v>
      </c>
      <c r="AB695" s="59">
        <v>0</v>
      </c>
      <c r="AC695" s="59">
        <v>0</v>
      </c>
      <c r="AD695" s="59">
        <v>0</v>
      </c>
      <c r="AE695" s="59">
        <v>0</v>
      </c>
      <c r="AF695" s="59">
        <v>856784</v>
      </c>
      <c r="AG695" s="59">
        <v>7</v>
      </c>
      <c r="AH695" s="59">
        <v>3760940</v>
      </c>
      <c r="AI695" s="59">
        <v>182036</v>
      </c>
      <c r="AJ695" s="59">
        <v>321020</v>
      </c>
      <c r="AK695" s="59">
        <v>2369507</v>
      </c>
      <c r="AL695" s="59">
        <v>14414524</v>
      </c>
      <c r="AM695" s="59">
        <v>0</v>
      </c>
      <c r="AN695" s="59">
        <v>0</v>
      </c>
      <c r="AO695" s="59">
        <v>0</v>
      </c>
      <c r="AP695" s="59">
        <v>0</v>
      </c>
      <c r="AQ695" s="59">
        <v>388021</v>
      </c>
      <c r="AR695" s="59">
        <v>1209390</v>
      </c>
      <c r="AS695" s="59">
        <v>0</v>
      </c>
      <c r="AT695" s="59">
        <v>0</v>
      </c>
      <c r="AU695" s="59">
        <v>0</v>
      </c>
      <c r="AV695" s="80">
        <v>0</v>
      </c>
      <c r="AW695" s="79">
        <f t="shared" si="338"/>
        <v>0</v>
      </c>
      <c r="AX695" s="59">
        <v>0</v>
      </c>
      <c r="AY695" s="59">
        <v>0</v>
      </c>
      <c r="AZ695" s="59">
        <v>0</v>
      </c>
      <c r="BA695" s="59">
        <v>0</v>
      </c>
      <c r="BB695" s="59">
        <v>0</v>
      </c>
      <c r="BC695" s="59">
        <v>0</v>
      </c>
      <c r="BD695" s="59">
        <v>0</v>
      </c>
      <c r="BE695" s="59">
        <v>0</v>
      </c>
      <c r="BF695" s="59">
        <v>0</v>
      </c>
      <c r="BG695" s="59">
        <v>0</v>
      </c>
      <c r="BH695" s="59">
        <v>0</v>
      </c>
      <c r="BI695" s="59">
        <v>0</v>
      </c>
      <c r="BJ695" s="59">
        <v>0</v>
      </c>
      <c r="BK695" s="59">
        <v>0</v>
      </c>
      <c r="BL695" s="59">
        <v>0</v>
      </c>
      <c r="BM695" s="4">
        <v>1376458</v>
      </c>
      <c r="BN695" s="32">
        <f t="shared" si="352"/>
        <v>349.00050709939148</v>
      </c>
      <c r="BO695" s="281"/>
      <c r="BP695" s="4">
        <v>4519</v>
      </c>
      <c r="BQ695" s="4">
        <v>144232048</v>
      </c>
      <c r="BR695" s="4">
        <v>145613024</v>
      </c>
      <c r="BS695" s="4">
        <v>4239.1801800000003</v>
      </c>
      <c r="BT695" s="4">
        <v>3944</v>
      </c>
      <c r="BV695" s="175">
        <f t="shared" si="341"/>
        <v>2.2504317481888053E-2</v>
      </c>
    </row>
    <row r="696" spans="1:74" x14ac:dyDescent="0.25">
      <c r="A696" s="76" t="s">
        <v>186</v>
      </c>
      <c r="B696" s="254" t="s">
        <v>139</v>
      </c>
      <c r="C696" s="76">
        <v>1</v>
      </c>
      <c r="D696" s="141">
        <v>2005</v>
      </c>
      <c r="E696" s="77">
        <v>92</v>
      </c>
      <c r="F696" s="59">
        <v>20943792</v>
      </c>
      <c r="G696" s="59">
        <v>2063552</v>
      </c>
      <c r="H696" s="179">
        <f t="shared" si="350"/>
        <v>0.10929691571717309</v>
      </c>
      <c r="I696" s="82">
        <f t="shared" si="339"/>
        <v>18880240</v>
      </c>
      <c r="J696" s="59"/>
      <c r="K696" s="59">
        <f t="shared" si="333"/>
        <v>18880240</v>
      </c>
      <c r="L696" s="111">
        <f t="shared" si="334"/>
        <v>4644.5854858548582</v>
      </c>
      <c r="M696" s="59"/>
      <c r="N696" s="59"/>
      <c r="O696" s="82">
        <v>12411148</v>
      </c>
      <c r="P696" s="15">
        <f t="shared" si="335"/>
        <v>0.65736177082494718</v>
      </c>
      <c r="Q696" s="59">
        <v>59418</v>
      </c>
      <c r="R696" s="79">
        <f t="shared" si="336"/>
        <v>3.1470998250022245E-3</v>
      </c>
      <c r="S696" s="73">
        <f t="shared" si="359"/>
        <v>887263</v>
      </c>
      <c r="T696" s="281">
        <f t="shared" si="340"/>
        <v>218.26888068880689</v>
      </c>
      <c r="U696" s="281"/>
      <c r="V696" s="131">
        <f t="shared" si="337"/>
        <v>4.6994264903412242E-2</v>
      </c>
      <c r="W696" s="54"/>
      <c r="X696" s="59">
        <v>0</v>
      </c>
      <c r="Y696" s="59">
        <v>0</v>
      </c>
      <c r="Z696" s="59">
        <v>0</v>
      </c>
      <c r="AA696" s="59">
        <v>0</v>
      </c>
      <c r="AB696" s="59">
        <v>0</v>
      </c>
      <c r="AC696" s="59">
        <v>0</v>
      </c>
      <c r="AD696" s="59">
        <v>0</v>
      </c>
      <c r="AE696" s="59">
        <v>0</v>
      </c>
      <c r="AF696" s="59">
        <v>775602</v>
      </c>
      <c r="AG696" s="59">
        <v>0</v>
      </c>
      <c r="AH696" s="59">
        <v>4053785</v>
      </c>
      <c r="AI696" s="59">
        <v>274008</v>
      </c>
      <c r="AJ696" s="59">
        <v>290645</v>
      </c>
      <c r="AK696" s="59">
        <v>2570166</v>
      </c>
      <c r="AL696" s="59">
        <v>16890008</v>
      </c>
      <c r="AM696" s="59">
        <v>0</v>
      </c>
      <c r="AN696" s="59">
        <v>0</v>
      </c>
      <c r="AO696" s="59">
        <v>0</v>
      </c>
      <c r="AP696" s="59">
        <v>0</v>
      </c>
      <c r="AQ696" s="59">
        <v>402379</v>
      </c>
      <c r="AR696" s="59">
        <v>1209611</v>
      </c>
      <c r="AS696" s="59">
        <v>0</v>
      </c>
      <c r="AT696" s="59">
        <v>0</v>
      </c>
      <c r="AU696" s="59">
        <v>0</v>
      </c>
      <c r="AV696" s="80">
        <v>0</v>
      </c>
      <c r="AW696" s="79">
        <f t="shared" si="338"/>
        <v>0</v>
      </c>
      <c r="AX696" s="59">
        <v>0</v>
      </c>
      <c r="AY696" s="59">
        <v>0</v>
      </c>
      <c r="AZ696" s="59">
        <v>0</v>
      </c>
      <c r="BA696" s="59">
        <v>0</v>
      </c>
      <c r="BB696" s="59">
        <v>0</v>
      </c>
      <c r="BC696" s="59">
        <v>0</v>
      </c>
      <c r="BD696" s="59">
        <v>0</v>
      </c>
      <c r="BE696" s="59">
        <v>0</v>
      </c>
      <c r="BF696" s="59">
        <v>0</v>
      </c>
      <c r="BG696" s="59">
        <v>0</v>
      </c>
      <c r="BH696" s="59">
        <v>0</v>
      </c>
      <c r="BI696" s="59">
        <v>0</v>
      </c>
      <c r="BJ696" s="59">
        <v>0</v>
      </c>
      <c r="BK696" s="59">
        <v>0</v>
      </c>
      <c r="BL696" s="59">
        <v>0</v>
      </c>
      <c r="BM696" s="4">
        <v>1423158</v>
      </c>
      <c r="BN696" s="32">
        <f t="shared" si="352"/>
        <v>350.10036900369005</v>
      </c>
      <c r="BO696" s="281"/>
      <c r="BP696" s="138">
        <v>43097640</v>
      </c>
      <c r="BQ696" s="4">
        <v>218954112</v>
      </c>
      <c r="BR696" s="4">
        <v>263474912</v>
      </c>
      <c r="BS696" s="4">
        <v>4030.8200700000002</v>
      </c>
      <c r="BT696" s="4">
        <v>4065</v>
      </c>
      <c r="BV696" s="175">
        <f t="shared" si="341"/>
        <v>1.2413445510154525E-2</v>
      </c>
    </row>
    <row r="697" spans="1:74" ht="17.25" customHeight="1" x14ac:dyDescent="0.25">
      <c r="A697" s="76" t="s">
        <v>186</v>
      </c>
      <c r="B697" s="254" t="s">
        <v>139</v>
      </c>
      <c r="C697" s="76">
        <v>1</v>
      </c>
      <c r="D697" s="142">
        <v>2006</v>
      </c>
      <c r="E697" s="77">
        <v>92</v>
      </c>
      <c r="F697" s="59">
        <v>12538407</v>
      </c>
      <c r="G697" s="59">
        <v>636490</v>
      </c>
      <c r="H697" s="179">
        <f t="shared" ref="H697:H721" si="360">G697/I697</f>
        <v>5.3477939730213211E-2</v>
      </c>
      <c r="I697" s="82">
        <f t="shared" si="339"/>
        <v>11901917</v>
      </c>
      <c r="J697" s="59"/>
      <c r="K697" s="59">
        <f t="shared" si="333"/>
        <v>9434648</v>
      </c>
      <c r="L697" s="111">
        <f t="shared" si="334"/>
        <v>2320.9466174661748</v>
      </c>
      <c r="M697" s="59"/>
      <c r="N697" s="59"/>
      <c r="O697" s="123">
        <v>1961218</v>
      </c>
      <c r="P697" s="13">
        <f t="shared" si="335"/>
        <v>0.16478169021007288</v>
      </c>
      <c r="Q697" s="59">
        <v>66325</v>
      </c>
      <c r="R697" s="79">
        <f t="shared" si="336"/>
        <v>5.5726317029433162E-3</v>
      </c>
      <c r="S697" s="73">
        <f t="shared" ref="S697:S705" si="361">SUM(W697:AE697)</f>
        <v>3208686</v>
      </c>
      <c r="T697" s="281">
        <f t="shared" si="340"/>
        <v>789.34464944649449</v>
      </c>
      <c r="U697" s="281"/>
      <c r="V697" s="131">
        <f t="shared" si="337"/>
        <v>0.34009599510230798</v>
      </c>
      <c r="W697" s="126">
        <v>905814</v>
      </c>
      <c r="AA697" s="126">
        <v>2148397</v>
      </c>
      <c r="AE697" s="126">
        <v>154475</v>
      </c>
      <c r="AF697" s="59">
        <v>809885</v>
      </c>
      <c r="AG697" s="59">
        <v>0</v>
      </c>
      <c r="AH697" s="59">
        <v>5016723</v>
      </c>
      <c r="AI697" s="59">
        <v>366416</v>
      </c>
      <c r="AJ697" s="59">
        <v>351588</v>
      </c>
      <c r="AK697" s="59">
        <v>3230365</v>
      </c>
      <c r="AL697" s="59">
        <v>7521684</v>
      </c>
      <c r="AM697" s="59">
        <v>0</v>
      </c>
      <c r="AN697" s="59">
        <v>0</v>
      </c>
      <c r="AO697" s="59">
        <v>0</v>
      </c>
      <c r="AP697" s="59">
        <v>0</v>
      </c>
      <c r="AQ697" s="59">
        <v>487492</v>
      </c>
      <c r="AR697" s="59">
        <v>1419942</v>
      </c>
      <c r="AS697" s="59">
        <v>0</v>
      </c>
      <c r="AT697" s="59">
        <v>0</v>
      </c>
      <c r="AU697" s="59">
        <v>0</v>
      </c>
      <c r="AV697" s="27">
        <v>2467269</v>
      </c>
      <c r="AW697" s="79">
        <f t="shared" si="338"/>
        <v>0.1717055510312136</v>
      </c>
      <c r="AX697" s="59">
        <v>0</v>
      </c>
      <c r="AY697" s="59">
        <v>0</v>
      </c>
      <c r="AZ697" s="59">
        <v>0</v>
      </c>
      <c r="BA697" s="59">
        <v>0</v>
      </c>
      <c r="BB697" s="59">
        <v>0</v>
      </c>
      <c r="BC697" s="59">
        <v>0</v>
      </c>
      <c r="BD697" s="59">
        <v>2467269</v>
      </c>
      <c r="BE697" s="59">
        <v>0</v>
      </c>
      <c r="BF697" s="59">
        <v>0</v>
      </c>
      <c r="BG697" s="59">
        <v>0</v>
      </c>
      <c r="BH697" s="59">
        <v>2467269</v>
      </c>
      <c r="BI697" s="59">
        <v>0</v>
      </c>
      <c r="BJ697" s="59">
        <v>0</v>
      </c>
      <c r="BK697" s="59">
        <v>0</v>
      </c>
      <c r="BL697" s="59">
        <v>0</v>
      </c>
      <c r="BM697" s="4">
        <v>1497716</v>
      </c>
      <c r="BN697" s="32">
        <f t="shared" si="352"/>
        <v>368.4418204182042</v>
      </c>
      <c r="BO697" s="281"/>
      <c r="BP697" s="138">
        <v>14341453</v>
      </c>
      <c r="BQ697" s="4">
        <v>182445056</v>
      </c>
      <c r="BR697" s="4">
        <v>198284224</v>
      </c>
      <c r="BS697" s="4">
        <v>4030.9699700000001</v>
      </c>
      <c r="BT697" s="4">
        <v>4065</v>
      </c>
      <c r="BV697" s="175">
        <f t="shared" si="341"/>
        <v>1.2432039395541453E-2</v>
      </c>
    </row>
    <row r="698" spans="1:74" ht="29.25" customHeight="1" x14ac:dyDescent="0.25">
      <c r="A698" s="76" t="s">
        <v>186</v>
      </c>
      <c r="B698" s="255" t="s">
        <v>187</v>
      </c>
      <c r="C698" s="76">
        <v>1</v>
      </c>
      <c r="D698" s="142">
        <v>2007</v>
      </c>
      <c r="E698" s="77">
        <v>92</v>
      </c>
      <c r="F698" s="59">
        <v>18582648</v>
      </c>
      <c r="G698" s="59">
        <v>4484694</v>
      </c>
      <c r="H698" s="179">
        <f t="shared" si="360"/>
        <v>0.31810956398353973</v>
      </c>
      <c r="I698" s="82">
        <f t="shared" si="339"/>
        <v>14097954</v>
      </c>
      <c r="J698" s="59"/>
      <c r="K698" s="59">
        <f t="shared" si="333"/>
        <v>14092162</v>
      </c>
      <c r="L698" s="111">
        <f t="shared" si="334"/>
        <v>3372.9444710387747</v>
      </c>
      <c r="M698" s="59"/>
      <c r="N698" s="59"/>
      <c r="O698" s="82">
        <v>6293929</v>
      </c>
      <c r="P698" s="13">
        <f t="shared" si="335"/>
        <v>0.44644272495143622</v>
      </c>
      <c r="Q698" s="59">
        <v>56986</v>
      </c>
      <c r="R698" s="79">
        <f t="shared" si="336"/>
        <v>4.0421468249931865E-3</v>
      </c>
      <c r="S698" s="73">
        <f t="shared" si="361"/>
        <v>977136</v>
      </c>
      <c r="T698" s="281">
        <f t="shared" si="340"/>
        <v>233.8764959310675</v>
      </c>
      <c r="U698" s="281"/>
      <c r="V698" s="131">
        <f t="shared" si="337"/>
        <v>6.9338970131055833E-2</v>
      </c>
      <c r="W698" s="126">
        <v>957968</v>
      </c>
      <c r="AA698" s="126">
        <v>259</v>
      </c>
      <c r="AC698" s="126">
        <v>18891</v>
      </c>
      <c r="AE698" s="126">
        <v>18</v>
      </c>
      <c r="AF698" s="59">
        <v>916089</v>
      </c>
      <c r="AG698" s="59">
        <v>0</v>
      </c>
      <c r="AH698" s="59">
        <v>4994783</v>
      </c>
      <c r="AI698" s="59">
        <v>309324</v>
      </c>
      <c r="AJ698" s="59">
        <v>400237</v>
      </c>
      <c r="AK698" s="59">
        <v>3515529</v>
      </c>
      <c r="AL698" s="59">
        <v>13587865</v>
      </c>
      <c r="AM698" s="59">
        <v>0</v>
      </c>
      <c r="AN698" s="59">
        <v>0</v>
      </c>
      <c r="AO698" s="59">
        <v>0</v>
      </c>
      <c r="AP698" s="59">
        <v>0</v>
      </c>
      <c r="AQ698" s="59">
        <v>458794</v>
      </c>
      <c r="AR698" s="59">
        <v>1169930</v>
      </c>
      <c r="AS698" s="59">
        <v>0</v>
      </c>
      <c r="AT698" s="59">
        <v>0</v>
      </c>
      <c r="AU698" s="59">
        <v>0</v>
      </c>
      <c r="AV698" s="27">
        <v>5792</v>
      </c>
      <c r="AW698" s="79">
        <f t="shared" si="338"/>
        <v>4.1067103732582818E-4</v>
      </c>
      <c r="AX698" s="59">
        <v>0</v>
      </c>
      <c r="AY698" s="59">
        <v>0</v>
      </c>
      <c r="AZ698" s="59">
        <v>0</v>
      </c>
      <c r="BA698" s="59">
        <v>0</v>
      </c>
      <c r="BB698" s="59">
        <v>0</v>
      </c>
      <c r="BC698" s="59">
        <v>0</v>
      </c>
      <c r="BD698" s="59">
        <v>5792</v>
      </c>
      <c r="BE698" s="59">
        <v>0</v>
      </c>
      <c r="BF698" s="59">
        <v>0</v>
      </c>
      <c r="BG698" s="59">
        <v>0</v>
      </c>
      <c r="BH698" s="59">
        <v>5792</v>
      </c>
      <c r="BI698" s="59">
        <v>0</v>
      </c>
      <c r="BJ698" s="59">
        <v>0</v>
      </c>
      <c r="BK698" s="59">
        <v>0</v>
      </c>
      <c r="BL698" s="59">
        <v>0</v>
      </c>
      <c r="BM698" s="4">
        <v>1552192</v>
      </c>
      <c r="BN698" s="32">
        <f t="shared" si="352"/>
        <v>371.51555768310197</v>
      </c>
      <c r="BO698" s="281"/>
      <c r="BP698" s="4">
        <v>1666475</v>
      </c>
      <c r="BQ698" s="4">
        <v>168443600</v>
      </c>
      <c r="BR698" s="4">
        <v>171662272</v>
      </c>
      <c r="BS698" s="4">
        <v>4030.0600599999998</v>
      </c>
      <c r="BT698" s="4">
        <v>4178</v>
      </c>
      <c r="BV698" s="175">
        <f t="shared" si="341"/>
        <v>2.6028621828038265E-2</v>
      </c>
    </row>
    <row r="699" spans="1:74" s="20" customFormat="1" ht="17.25" customHeight="1" x14ac:dyDescent="0.25">
      <c r="A699" s="100" t="s">
        <v>186</v>
      </c>
      <c r="B699" s="258"/>
      <c r="C699" s="49">
        <v>0</v>
      </c>
      <c r="D699" s="146">
        <v>2008</v>
      </c>
      <c r="E699" s="62">
        <v>92</v>
      </c>
      <c r="F699" s="63">
        <v>19900074</v>
      </c>
      <c r="G699" s="63">
        <v>6315049</v>
      </c>
      <c r="H699" s="205">
        <f t="shared" si="360"/>
        <v>0.46485369000057047</v>
      </c>
      <c r="I699" s="58">
        <f t="shared" si="339"/>
        <v>13585025</v>
      </c>
      <c r="J699" s="58"/>
      <c r="K699" s="63">
        <f t="shared" si="333"/>
        <v>13546732</v>
      </c>
      <c r="L699" s="63">
        <f t="shared" si="334"/>
        <v>3026.52636282395</v>
      </c>
      <c r="M699" s="58"/>
      <c r="N699" s="58"/>
      <c r="O699" s="58">
        <v>4842910</v>
      </c>
      <c r="P699" s="29">
        <f t="shared" si="335"/>
        <v>0.3564888544555494</v>
      </c>
      <c r="Q699" s="63">
        <v>99500</v>
      </c>
      <c r="R699" s="94">
        <f t="shared" si="336"/>
        <v>7.3242412141310007E-3</v>
      </c>
      <c r="S699" s="58">
        <f t="shared" si="361"/>
        <v>1097194</v>
      </c>
      <c r="T699" s="281">
        <f t="shared" si="340"/>
        <v>245.12823949955316</v>
      </c>
      <c r="U699" s="281"/>
      <c r="V699" s="39">
        <f t="shared" si="337"/>
        <v>8.099326095769814E-2</v>
      </c>
      <c r="W699" s="128">
        <v>1028651</v>
      </c>
      <c r="X699" s="19"/>
      <c r="Y699" s="19"/>
      <c r="Z699" s="19"/>
      <c r="AA699" s="128">
        <v>19268</v>
      </c>
      <c r="AB699" s="19"/>
      <c r="AC699" s="128">
        <v>47889</v>
      </c>
      <c r="AD699" s="19"/>
      <c r="AE699" s="128">
        <v>1386</v>
      </c>
      <c r="AF699" s="63">
        <v>1987071</v>
      </c>
      <c r="AG699" s="63">
        <v>0</v>
      </c>
      <c r="AH699" s="63">
        <v>4732592</v>
      </c>
      <c r="AI699" s="63">
        <v>375802</v>
      </c>
      <c r="AJ699" s="63">
        <v>424984</v>
      </c>
      <c r="AK699" s="63">
        <v>3143960</v>
      </c>
      <c r="AL699" s="63">
        <v>15167482</v>
      </c>
      <c r="AM699" s="63">
        <v>0</v>
      </c>
      <c r="AN699" s="63">
        <v>0</v>
      </c>
      <c r="AO699" s="63">
        <v>0</v>
      </c>
      <c r="AP699" s="63">
        <v>0</v>
      </c>
      <c r="AQ699" s="63">
        <v>400774</v>
      </c>
      <c r="AR699" s="63">
        <v>1212830</v>
      </c>
      <c r="AS699" s="63">
        <v>0</v>
      </c>
      <c r="AT699" s="63">
        <v>0</v>
      </c>
      <c r="AU699" s="63">
        <v>0</v>
      </c>
      <c r="AV699" s="129">
        <v>38293</v>
      </c>
      <c r="AW699" s="94">
        <f t="shared" si="338"/>
        <v>2.81084241005018E-3</v>
      </c>
      <c r="AX699" s="63">
        <v>0</v>
      </c>
      <c r="AY699" s="63">
        <v>0</v>
      </c>
      <c r="AZ699" s="63">
        <v>0</v>
      </c>
      <c r="BA699" s="63">
        <v>0</v>
      </c>
      <c r="BB699" s="63">
        <v>0</v>
      </c>
      <c r="BC699" s="63">
        <v>0</v>
      </c>
      <c r="BD699" s="63">
        <v>38293</v>
      </c>
      <c r="BE699" s="63">
        <v>0</v>
      </c>
      <c r="BF699" s="63">
        <v>0</v>
      </c>
      <c r="BG699" s="63">
        <v>0</v>
      </c>
      <c r="BH699" s="63">
        <v>38293</v>
      </c>
      <c r="BI699" s="63">
        <v>0</v>
      </c>
      <c r="BJ699" s="63">
        <v>0</v>
      </c>
      <c r="BK699" s="63">
        <v>0</v>
      </c>
      <c r="BL699" s="63">
        <v>0</v>
      </c>
      <c r="BM699" s="19">
        <v>1593466</v>
      </c>
      <c r="BN699" s="32">
        <f t="shared" si="352"/>
        <v>356.00223413762285</v>
      </c>
      <c r="BO699" s="281"/>
      <c r="BP699" s="19">
        <v>980360</v>
      </c>
      <c r="BQ699" s="19">
        <v>221176768</v>
      </c>
      <c r="BR699" s="19">
        <v>223750592</v>
      </c>
      <c r="BS699" s="19">
        <v>4039.73999</v>
      </c>
      <c r="BT699" s="19">
        <v>4476</v>
      </c>
      <c r="BU699" s="4"/>
      <c r="BV699" s="175">
        <f t="shared" si="341"/>
        <v>6.1676711444539567E-2</v>
      </c>
    </row>
    <row r="700" spans="1:74" s="20" customFormat="1" ht="17.25" customHeight="1" x14ac:dyDescent="0.25">
      <c r="A700" s="100" t="s">
        <v>186</v>
      </c>
      <c r="B700" s="258"/>
      <c r="C700" s="49">
        <v>0</v>
      </c>
      <c r="D700" s="146">
        <v>2009</v>
      </c>
      <c r="E700" s="62">
        <v>92</v>
      </c>
      <c r="F700" s="63">
        <v>18257552</v>
      </c>
      <c r="G700" s="63">
        <v>2968189</v>
      </c>
      <c r="H700" s="205">
        <f t="shared" si="360"/>
        <v>0.19413424875843421</v>
      </c>
      <c r="I700" s="58">
        <f t="shared" si="339"/>
        <v>15289363</v>
      </c>
      <c r="J700" s="58"/>
      <c r="K700" s="63">
        <f t="shared" si="333"/>
        <v>13650596</v>
      </c>
      <c r="L700" s="63">
        <f t="shared" si="334"/>
        <v>2941.9387931034485</v>
      </c>
      <c r="M700" s="58"/>
      <c r="N700" s="58"/>
      <c r="O700" s="58">
        <v>5244100</v>
      </c>
      <c r="P700" s="29">
        <f t="shared" si="335"/>
        <v>0.34299009056165386</v>
      </c>
      <c r="Q700" s="63">
        <v>151270</v>
      </c>
      <c r="R700" s="94">
        <f t="shared" si="336"/>
        <v>9.8938065634258283E-3</v>
      </c>
      <c r="S700" s="58">
        <f t="shared" si="361"/>
        <v>1478256</v>
      </c>
      <c r="T700" s="281">
        <f t="shared" si="340"/>
        <v>318.58965517241381</v>
      </c>
      <c r="U700" s="281"/>
      <c r="V700" s="39">
        <f t="shared" si="337"/>
        <v>0.10829241448505252</v>
      </c>
      <c r="W700" s="128">
        <v>1142269</v>
      </c>
      <c r="X700" s="19"/>
      <c r="Y700" s="19"/>
      <c r="Z700" s="19"/>
      <c r="AA700" s="128">
        <v>5367</v>
      </c>
      <c r="AB700" s="128">
        <v>421156</v>
      </c>
      <c r="AC700" s="128">
        <v>-90921</v>
      </c>
      <c r="AD700" s="19"/>
      <c r="AE700" s="128">
        <v>385</v>
      </c>
      <c r="AF700" s="63">
        <v>938282</v>
      </c>
      <c r="AG700" s="63">
        <v>0</v>
      </c>
      <c r="AH700" s="63">
        <v>6667285</v>
      </c>
      <c r="AI700" s="63">
        <v>383109</v>
      </c>
      <c r="AJ700" s="63">
        <v>382898</v>
      </c>
      <c r="AK700" s="63">
        <v>4955410</v>
      </c>
      <c r="AL700" s="63">
        <v>11590267</v>
      </c>
      <c r="AM700" s="63">
        <v>0</v>
      </c>
      <c r="AN700" s="63">
        <v>0</v>
      </c>
      <c r="AO700" s="63">
        <v>0</v>
      </c>
      <c r="AP700" s="63">
        <v>0</v>
      </c>
      <c r="AQ700" s="63">
        <v>427272</v>
      </c>
      <c r="AR700" s="63">
        <v>1328766</v>
      </c>
      <c r="AS700" s="63">
        <v>0</v>
      </c>
      <c r="AT700" s="63">
        <v>0</v>
      </c>
      <c r="AU700" s="63">
        <v>0</v>
      </c>
      <c r="AV700" s="129">
        <v>1638767</v>
      </c>
      <c r="AW700" s="94">
        <f t="shared" si="338"/>
        <v>9.6807326030695653E-2</v>
      </c>
      <c r="AX700" s="63">
        <v>0</v>
      </c>
      <c r="AY700" s="63">
        <v>0</v>
      </c>
      <c r="AZ700" s="63">
        <v>0</v>
      </c>
      <c r="BA700" s="63">
        <v>0</v>
      </c>
      <c r="BB700" s="63">
        <v>0</v>
      </c>
      <c r="BC700" s="63">
        <v>0</v>
      </c>
      <c r="BD700" s="63">
        <v>1638767</v>
      </c>
      <c r="BE700" s="63">
        <v>0</v>
      </c>
      <c r="BF700" s="63">
        <v>0</v>
      </c>
      <c r="BG700" s="63">
        <v>0</v>
      </c>
      <c r="BH700" s="63">
        <v>1638767</v>
      </c>
      <c r="BI700" s="63">
        <v>0</v>
      </c>
      <c r="BJ700" s="63">
        <v>0</v>
      </c>
      <c r="BK700" s="63">
        <v>0</v>
      </c>
      <c r="BL700" s="63">
        <v>0</v>
      </c>
      <c r="BM700" s="19">
        <v>1770747</v>
      </c>
      <c r="BN700" s="32">
        <f t="shared" si="352"/>
        <v>381.62650862068966</v>
      </c>
      <c r="BO700" s="281"/>
      <c r="BP700" s="19">
        <v>858038</v>
      </c>
      <c r="BQ700" s="19">
        <v>198813392</v>
      </c>
      <c r="BR700" s="19">
        <v>201442176</v>
      </c>
      <c r="BS700" s="19">
        <v>4039.73999</v>
      </c>
      <c r="BT700" s="19">
        <v>4640</v>
      </c>
      <c r="BU700" s="4"/>
      <c r="BV700" s="175">
        <f t="shared" si="341"/>
        <v>7.9668999338782076E-2</v>
      </c>
    </row>
    <row r="701" spans="1:74" s="20" customFormat="1" ht="17.25" customHeight="1" x14ac:dyDescent="0.25">
      <c r="A701" s="100" t="s">
        <v>186</v>
      </c>
      <c r="B701" s="258"/>
      <c r="C701" s="49">
        <v>0</v>
      </c>
      <c r="D701" s="146">
        <v>2010</v>
      </c>
      <c r="E701" s="62">
        <v>92</v>
      </c>
      <c r="F701" s="63">
        <v>26631100</v>
      </c>
      <c r="G701" s="63">
        <v>3520121</v>
      </c>
      <c r="H701" s="205">
        <f t="shared" si="360"/>
        <v>0.15231379856301197</v>
      </c>
      <c r="I701" s="58">
        <f t="shared" si="339"/>
        <v>23110979</v>
      </c>
      <c r="J701" s="58"/>
      <c r="K701" s="63">
        <f t="shared" si="333"/>
        <v>21227297</v>
      </c>
      <c r="L701" s="63">
        <f t="shared" si="334"/>
        <v>4574.84849137931</v>
      </c>
      <c r="M701" s="58"/>
      <c r="N701" s="58"/>
      <c r="O701" s="58">
        <v>11541244</v>
      </c>
      <c r="P701" s="29">
        <f t="shared" si="335"/>
        <v>0.49938360464954773</v>
      </c>
      <c r="Q701" s="63">
        <v>138597</v>
      </c>
      <c r="R701" s="94">
        <f t="shared" si="336"/>
        <v>5.9970198579644765E-3</v>
      </c>
      <c r="S701" s="58">
        <f t="shared" si="361"/>
        <v>2207930</v>
      </c>
      <c r="T701" s="281">
        <f t="shared" si="340"/>
        <v>475.8469827586207</v>
      </c>
      <c r="U701" s="281"/>
      <c r="V701" s="39">
        <f t="shared" si="337"/>
        <v>0.10401371403999293</v>
      </c>
      <c r="W701" s="128">
        <v>1465344</v>
      </c>
      <c r="X701" s="19"/>
      <c r="Y701" s="19"/>
      <c r="Z701" s="19"/>
      <c r="AA701" s="128">
        <v>772</v>
      </c>
      <c r="AB701" s="128">
        <v>730443</v>
      </c>
      <c r="AC701" s="128">
        <v>11316</v>
      </c>
      <c r="AD701" s="19"/>
      <c r="AE701" s="128">
        <v>55</v>
      </c>
      <c r="AF701" s="63">
        <v>1249234</v>
      </c>
      <c r="AG701" s="63">
        <v>0</v>
      </c>
      <c r="AH701" s="63">
        <v>6827856</v>
      </c>
      <c r="AI701" s="63">
        <v>408213</v>
      </c>
      <c r="AJ701" s="63">
        <v>403446</v>
      </c>
      <c r="AK701" s="63">
        <v>5044766</v>
      </c>
      <c r="AL701" s="63">
        <v>19803244</v>
      </c>
      <c r="AM701" s="63">
        <v>0</v>
      </c>
      <c r="AN701" s="63">
        <v>0</v>
      </c>
      <c r="AO701" s="63">
        <v>0</v>
      </c>
      <c r="AP701" s="63">
        <v>0</v>
      </c>
      <c r="AQ701" s="63">
        <v>742671</v>
      </c>
      <c r="AR701" s="63">
        <v>1374877</v>
      </c>
      <c r="AS701" s="63">
        <v>0</v>
      </c>
      <c r="AT701" s="63">
        <v>0</v>
      </c>
      <c r="AU701" s="63">
        <v>0</v>
      </c>
      <c r="AV701" s="129">
        <v>1883682</v>
      </c>
      <c r="AW701" s="94">
        <f t="shared" si="338"/>
        <v>7.5363374602280056E-2</v>
      </c>
      <c r="AX701" s="63">
        <v>0</v>
      </c>
      <c r="AY701" s="63">
        <v>0</v>
      </c>
      <c r="AZ701" s="63">
        <v>0</v>
      </c>
      <c r="BA701" s="63">
        <v>0</v>
      </c>
      <c r="BB701" s="63">
        <v>0</v>
      </c>
      <c r="BC701" s="63">
        <v>0</v>
      </c>
      <c r="BD701" s="63">
        <v>1883682</v>
      </c>
      <c r="BE701" s="63">
        <v>0</v>
      </c>
      <c r="BF701" s="63">
        <v>0</v>
      </c>
      <c r="BG701" s="63">
        <v>0</v>
      </c>
      <c r="BH701" s="63">
        <v>1883682</v>
      </c>
      <c r="BI701" s="63">
        <v>0</v>
      </c>
      <c r="BJ701" s="63">
        <v>0</v>
      </c>
      <c r="BK701" s="63">
        <v>0</v>
      </c>
      <c r="BL701" s="63">
        <v>0</v>
      </c>
      <c r="BM701" s="19">
        <v>1948261</v>
      </c>
      <c r="BN701" s="32">
        <f t="shared" si="352"/>
        <v>419.88383620689655</v>
      </c>
      <c r="BO701" s="281"/>
      <c r="BP701" s="19">
        <v>232429</v>
      </c>
      <c r="BQ701" s="19">
        <v>174621936</v>
      </c>
      <c r="BR701" s="19">
        <v>176802624</v>
      </c>
      <c r="BS701" s="19">
        <v>4076.3300800000002</v>
      </c>
      <c r="BT701" s="19">
        <v>4640</v>
      </c>
      <c r="BU701" s="4"/>
      <c r="BV701" s="175">
        <f t="shared" si="341"/>
        <v>8.4177380561227283E-2</v>
      </c>
    </row>
    <row r="702" spans="1:74" s="20" customFormat="1" ht="17.25" customHeight="1" x14ac:dyDescent="0.25">
      <c r="A702" s="100" t="s">
        <v>186</v>
      </c>
      <c r="B702" s="258"/>
      <c r="C702" s="49">
        <v>0</v>
      </c>
      <c r="D702" s="146">
        <v>2011</v>
      </c>
      <c r="E702" s="62">
        <v>92</v>
      </c>
      <c r="F702" s="63">
        <v>27713580</v>
      </c>
      <c r="G702" s="63">
        <v>2476360</v>
      </c>
      <c r="H702" s="205">
        <f t="shared" si="360"/>
        <v>9.8123327371239785E-2</v>
      </c>
      <c r="I702" s="58">
        <f t="shared" si="339"/>
        <v>25237220</v>
      </c>
      <c r="J702" s="58"/>
      <c r="K702" s="63">
        <f t="shared" si="333"/>
        <v>23824982</v>
      </c>
      <c r="L702" s="63">
        <f t="shared" si="334"/>
        <v>5134.6943965517239</v>
      </c>
      <c r="M702" s="58"/>
      <c r="N702" s="58"/>
      <c r="O702" s="58">
        <v>12483188</v>
      </c>
      <c r="P702" s="29">
        <f t="shared" si="335"/>
        <v>0.49463403655394689</v>
      </c>
      <c r="Q702" s="63">
        <v>97338</v>
      </c>
      <c r="R702" s="94">
        <f t="shared" si="336"/>
        <v>3.8569224344044235E-3</v>
      </c>
      <c r="S702" s="58">
        <f t="shared" si="361"/>
        <v>2707094</v>
      </c>
      <c r="T702" s="281">
        <f t="shared" si="340"/>
        <v>583.42543103448281</v>
      </c>
      <c r="U702" s="281"/>
      <c r="V702" s="39">
        <f t="shared" si="337"/>
        <v>0.11362417818405907</v>
      </c>
      <c r="W702" s="128">
        <v>1901369</v>
      </c>
      <c r="X702" s="19"/>
      <c r="Y702" s="19"/>
      <c r="Z702" s="19"/>
      <c r="AA702" s="128">
        <v>135</v>
      </c>
      <c r="AB702" s="128">
        <v>756221</v>
      </c>
      <c r="AC702" s="128">
        <v>49359</v>
      </c>
      <c r="AD702" s="19"/>
      <c r="AE702" s="128">
        <v>10</v>
      </c>
      <c r="AF702" s="63">
        <v>1420030</v>
      </c>
      <c r="AG702" s="63">
        <v>0</v>
      </c>
      <c r="AH702" s="63">
        <v>7294934</v>
      </c>
      <c r="AI702" s="63">
        <v>610057</v>
      </c>
      <c r="AJ702" s="63">
        <v>466728</v>
      </c>
      <c r="AK702" s="63">
        <v>4736339</v>
      </c>
      <c r="AL702" s="63">
        <v>20418644</v>
      </c>
      <c r="AM702" s="63">
        <v>0</v>
      </c>
      <c r="AN702" s="63">
        <v>0</v>
      </c>
      <c r="AO702" s="63">
        <v>0</v>
      </c>
      <c r="AP702" s="63">
        <v>0</v>
      </c>
      <c r="AQ702" s="63">
        <v>767907</v>
      </c>
      <c r="AR702" s="63">
        <v>1948538</v>
      </c>
      <c r="AS702" s="63">
        <v>0</v>
      </c>
      <c r="AT702" s="63">
        <v>0</v>
      </c>
      <c r="AU702" s="63">
        <v>0</v>
      </c>
      <c r="AV702" s="129">
        <v>1412238</v>
      </c>
      <c r="AW702" s="94">
        <f t="shared" si="338"/>
        <v>5.2993122786962499E-2</v>
      </c>
      <c r="AX702" s="63">
        <v>0</v>
      </c>
      <c r="AY702" s="63">
        <v>0</v>
      </c>
      <c r="AZ702" s="63">
        <v>0</v>
      </c>
      <c r="BA702" s="63">
        <v>0</v>
      </c>
      <c r="BB702" s="63">
        <v>0</v>
      </c>
      <c r="BC702" s="63">
        <v>0</v>
      </c>
      <c r="BD702" s="63">
        <v>1412238</v>
      </c>
      <c r="BE702" s="63">
        <v>0</v>
      </c>
      <c r="BF702" s="63">
        <v>0</v>
      </c>
      <c r="BG702" s="63">
        <v>0</v>
      </c>
      <c r="BH702" s="63">
        <v>1412238</v>
      </c>
      <c r="BI702" s="63">
        <v>0</v>
      </c>
      <c r="BJ702" s="63">
        <v>0</v>
      </c>
      <c r="BK702" s="63">
        <v>0</v>
      </c>
      <c r="BL702" s="63">
        <v>0</v>
      </c>
      <c r="BM702" s="19">
        <v>1929863</v>
      </c>
      <c r="BN702" s="32">
        <f t="shared" si="352"/>
        <v>415.91874999999999</v>
      </c>
      <c r="BO702" s="281"/>
      <c r="BP702" s="19">
        <v>569812</v>
      </c>
      <c r="BQ702" s="19">
        <v>109114944</v>
      </c>
      <c r="BR702" s="19">
        <v>111614624</v>
      </c>
      <c r="BS702" s="19">
        <v>4078.3898899999999</v>
      </c>
      <c r="BT702" s="19">
        <v>4640</v>
      </c>
      <c r="BU702" s="4"/>
      <c r="BV702" s="175">
        <f t="shared" si="341"/>
        <v>8.4429971704931134E-2</v>
      </c>
    </row>
    <row r="703" spans="1:74" s="20" customFormat="1" ht="17.25" customHeight="1" x14ac:dyDescent="0.25">
      <c r="A703" s="100" t="s">
        <v>186</v>
      </c>
      <c r="B703" s="258"/>
      <c r="C703" s="49">
        <v>0</v>
      </c>
      <c r="D703" s="146">
        <v>2012</v>
      </c>
      <c r="E703" s="62">
        <v>92</v>
      </c>
      <c r="F703" s="63">
        <v>29453784</v>
      </c>
      <c r="G703" s="63">
        <v>2949433</v>
      </c>
      <c r="H703" s="205">
        <f t="shared" si="360"/>
        <v>0.11128108739580155</v>
      </c>
      <c r="I703" s="58">
        <f t="shared" si="339"/>
        <v>26504351</v>
      </c>
      <c r="J703" s="58"/>
      <c r="K703" s="63">
        <f t="shared" si="333"/>
        <v>25160923</v>
      </c>
      <c r="L703" s="63">
        <f t="shared" si="334"/>
        <v>5422.6127155172417</v>
      </c>
      <c r="M703" s="58"/>
      <c r="N703" s="58"/>
      <c r="O703" s="58">
        <v>12518655</v>
      </c>
      <c r="P703" s="29">
        <f t="shared" si="335"/>
        <v>0.47232452513174156</v>
      </c>
      <c r="Q703" s="63">
        <v>146274</v>
      </c>
      <c r="R703" s="94">
        <f t="shared" si="336"/>
        <v>5.518867449348222E-3</v>
      </c>
      <c r="S703" s="58">
        <f t="shared" si="361"/>
        <v>3180834</v>
      </c>
      <c r="T703" s="281">
        <f t="shared" si="340"/>
        <v>685.52456896551723</v>
      </c>
      <c r="U703" s="281"/>
      <c r="V703" s="39">
        <f t="shared" si="337"/>
        <v>0.12641960710264882</v>
      </c>
      <c r="W703" s="128">
        <v>0</v>
      </c>
      <c r="X703" s="128">
        <v>2313581</v>
      </c>
      <c r="Y703" s="19"/>
      <c r="Z703" s="19"/>
      <c r="AA703" s="128">
        <v>81</v>
      </c>
      <c r="AB703" s="128">
        <v>818989</v>
      </c>
      <c r="AC703" s="128">
        <v>48177</v>
      </c>
      <c r="AD703" s="19"/>
      <c r="AE703" s="128">
        <v>6</v>
      </c>
      <c r="AF703" s="63">
        <v>1498401</v>
      </c>
      <c r="AG703" s="63">
        <v>0</v>
      </c>
      <c r="AH703" s="63">
        <v>7767169</v>
      </c>
      <c r="AI703" s="63">
        <v>768932</v>
      </c>
      <c r="AJ703" s="63">
        <v>538526</v>
      </c>
      <c r="AK703" s="63">
        <v>5184096</v>
      </c>
      <c r="AL703" s="63">
        <v>21686616</v>
      </c>
      <c r="AM703" s="63">
        <v>0</v>
      </c>
      <c r="AN703" s="63">
        <v>0</v>
      </c>
      <c r="AO703" s="63">
        <v>0</v>
      </c>
      <c r="AP703" s="63">
        <v>0</v>
      </c>
      <c r="AQ703" s="63">
        <v>854493</v>
      </c>
      <c r="AR703" s="63">
        <v>1814141</v>
      </c>
      <c r="AS703" s="63">
        <v>0</v>
      </c>
      <c r="AT703" s="63">
        <v>0</v>
      </c>
      <c r="AU703" s="63">
        <v>0</v>
      </c>
      <c r="AV703" s="129">
        <v>1343428</v>
      </c>
      <c r="AW703" s="94">
        <f t="shared" si="338"/>
        <v>4.8241836449506442E-2</v>
      </c>
      <c r="AX703" s="63">
        <v>0</v>
      </c>
      <c r="AY703" s="63">
        <v>0</v>
      </c>
      <c r="AZ703" s="63">
        <v>0</v>
      </c>
      <c r="BA703" s="63">
        <v>0</v>
      </c>
      <c r="BB703" s="63">
        <v>0</v>
      </c>
      <c r="BC703" s="63">
        <v>0</v>
      </c>
      <c r="BD703" s="63">
        <v>1343428</v>
      </c>
      <c r="BE703" s="63">
        <v>0</v>
      </c>
      <c r="BF703" s="63">
        <v>0</v>
      </c>
      <c r="BG703" s="63">
        <v>0</v>
      </c>
      <c r="BH703" s="63">
        <v>1343428</v>
      </c>
      <c r="BI703" s="63">
        <v>0</v>
      </c>
      <c r="BJ703" s="63">
        <v>0</v>
      </c>
      <c r="BK703" s="63">
        <v>0</v>
      </c>
      <c r="BL703" s="63">
        <v>0</v>
      </c>
      <c r="BM703" s="19">
        <v>1798928</v>
      </c>
      <c r="BN703" s="32">
        <f t="shared" si="352"/>
        <v>387.7</v>
      </c>
      <c r="BO703" s="281"/>
      <c r="BP703" s="19">
        <v>286988</v>
      </c>
      <c r="BQ703" s="19">
        <v>105046896</v>
      </c>
      <c r="BR703" s="19">
        <v>107132808</v>
      </c>
      <c r="BS703" s="19">
        <v>4079.0600599999998</v>
      </c>
      <c r="BT703" s="19">
        <v>4640</v>
      </c>
      <c r="BU703" s="4"/>
      <c r="BV703" s="175">
        <f t="shared" si="341"/>
        <v>8.4512126055324349E-2</v>
      </c>
    </row>
    <row r="704" spans="1:74" s="20" customFormat="1" ht="17.25" customHeight="1" x14ac:dyDescent="0.25">
      <c r="A704" s="100" t="s">
        <v>186</v>
      </c>
      <c r="B704" s="258"/>
      <c r="C704" s="49">
        <v>0</v>
      </c>
      <c r="D704" s="146">
        <v>2013</v>
      </c>
      <c r="E704" s="62">
        <v>92</v>
      </c>
      <c r="F704" s="63">
        <v>27635864</v>
      </c>
      <c r="G704" s="63">
        <v>2548745</v>
      </c>
      <c r="H704" s="205">
        <f t="shared" si="360"/>
        <v>0.10159576314841094</v>
      </c>
      <c r="I704" s="58">
        <f t="shared" si="339"/>
        <v>25087119</v>
      </c>
      <c r="J704" s="58"/>
      <c r="K704" s="63">
        <f t="shared" si="333"/>
        <v>25247397</v>
      </c>
      <c r="L704" s="63">
        <f t="shared" si="334"/>
        <v>5441.2493534482755</v>
      </c>
      <c r="M704" s="58"/>
      <c r="N704" s="58"/>
      <c r="O704" s="58">
        <v>9754936</v>
      </c>
      <c r="P704" s="29">
        <f t="shared" si="335"/>
        <v>0.38884241749720244</v>
      </c>
      <c r="Q704" s="63">
        <v>191576</v>
      </c>
      <c r="R704" s="94">
        <f t="shared" si="336"/>
        <v>7.6364288781027431E-3</v>
      </c>
      <c r="S704" s="58">
        <f t="shared" si="361"/>
        <v>3692734</v>
      </c>
      <c r="T704" s="281">
        <f t="shared" si="340"/>
        <v>795.84784482758619</v>
      </c>
      <c r="U704" s="281"/>
      <c r="V704" s="39">
        <f t="shared" si="337"/>
        <v>0.1462619691051715</v>
      </c>
      <c r="W704" s="19"/>
      <c r="X704" s="128">
        <v>2696978</v>
      </c>
      <c r="Y704" s="19"/>
      <c r="Z704" s="19"/>
      <c r="AA704" s="128">
        <v>0</v>
      </c>
      <c r="AB704" s="128">
        <v>978797</v>
      </c>
      <c r="AC704" s="128">
        <v>16959</v>
      </c>
      <c r="AD704" s="19"/>
      <c r="AE704" s="128">
        <v>0</v>
      </c>
      <c r="AF704" s="63">
        <v>1698267</v>
      </c>
      <c r="AG704" s="63">
        <v>0</v>
      </c>
      <c r="AH704" s="63">
        <v>8180252</v>
      </c>
      <c r="AI704" s="63">
        <v>478659</v>
      </c>
      <c r="AJ704" s="63">
        <v>700333</v>
      </c>
      <c r="AK704" s="63">
        <v>5269858</v>
      </c>
      <c r="AL704" s="63">
        <v>19455612</v>
      </c>
      <c r="AM704" s="63">
        <v>0</v>
      </c>
      <c r="AN704" s="63">
        <v>0</v>
      </c>
      <c r="AO704" s="63">
        <v>0</v>
      </c>
      <c r="AP704" s="63">
        <v>0</v>
      </c>
      <c r="AQ704" s="63">
        <v>869020</v>
      </c>
      <c r="AR704" s="63">
        <v>2431735</v>
      </c>
      <c r="AS704" s="63">
        <v>0</v>
      </c>
      <c r="AT704" s="63">
        <v>0</v>
      </c>
      <c r="AU704" s="63">
        <v>0</v>
      </c>
      <c r="AV704" s="129">
        <v>-160278</v>
      </c>
      <c r="AW704" s="94">
        <f t="shared" si="338"/>
        <v>-6.4299363084154943E-3</v>
      </c>
      <c r="AX704" s="63">
        <v>0</v>
      </c>
      <c r="AY704" s="63">
        <v>0</v>
      </c>
      <c r="AZ704" s="63">
        <v>0</v>
      </c>
      <c r="BA704" s="63">
        <v>0</v>
      </c>
      <c r="BB704" s="63">
        <v>0</v>
      </c>
      <c r="BC704" s="63">
        <v>0</v>
      </c>
      <c r="BD704" s="63">
        <v>-160278</v>
      </c>
      <c r="BE704" s="63">
        <v>0</v>
      </c>
      <c r="BF704" s="63">
        <v>0</v>
      </c>
      <c r="BG704" s="63">
        <v>0</v>
      </c>
      <c r="BH704" s="63">
        <v>-160278</v>
      </c>
      <c r="BI704" s="63">
        <v>0</v>
      </c>
      <c r="BJ704" s="63">
        <v>0</v>
      </c>
      <c r="BK704" s="63">
        <v>0</v>
      </c>
      <c r="BL704" s="63">
        <v>0</v>
      </c>
      <c r="BM704" s="19">
        <v>1661600</v>
      </c>
      <c r="BN704" s="32">
        <f t="shared" si="352"/>
        <v>358.10344827586209</v>
      </c>
      <c r="BO704" s="281"/>
      <c r="BP704" s="19">
        <v>158321</v>
      </c>
      <c r="BQ704" s="19">
        <v>79098104</v>
      </c>
      <c r="BR704" s="19">
        <v>80918024</v>
      </c>
      <c r="BS704" s="19">
        <v>4079.1899400000002</v>
      </c>
      <c r="BT704" s="19">
        <v>4640</v>
      </c>
      <c r="BU704" s="4"/>
      <c r="BV704" s="175">
        <f t="shared" si="341"/>
        <v>8.4528046136225471E-2</v>
      </c>
    </row>
    <row r="705" spans="1:74" s="20" customFormat="1" ht="17.25" customHeight="1" x14ac:dyDescent="0.25">
      <c r="A705" s="100" t="s">
        <v>186</v>
      </c>
      <c r="B705" s="258"/>
      <c r="C705" s="49">
        <v>0</v>
      </c>
      <c r="D705" s="146">
        <v>2014</v>
      </c>
      <c r="E705" s="62">
        <v>92</v>
      </c>
      <c r="F705" s="63">
        <v>30268898</v>
      </c>
      <c r="G705" s="63">
        <v>3162039</v>
      </c>
      <c r="H705" s="205">
        <f t="shared" si="360"/>
        <v>0.11665088160896842</v>
      </c>
      <c r="I705" s="58">
        <f t="shared" si="339"/>
        <v>27106859</v>
      </c>
      <c r="J705" s="58"/>
      <c r="K705" s="63">
        <f t="shared" si="333"/>
        <v>27282916</v>
      </c>
      <c r="L705" s="63">
        <f t="shared" si="334"/>
        <v>5383.3693764798736</v>
      </c>
      <c r="M705" s="58"/>
      <c r="N705" s="58"/>
      <c r="O705" s="58">
        <v>10514352</v>
      </c>
      <c r="P705" s="29">
        <f t="shared" si="335"/>
        <v>0.38788529500965052</v>
      </c>
      <c r="Q705" s="63">
        <v>98377</v>
      </c>
      <c r="R705" s="94">
        <f t="shared" si="336"/>
        <v>3.6292290449439382E-3</v>
      </c>
      <c r="S705" s="58">
        <f t="shared" si="361"/>
        <v>3276054</v>
      </c>
      <c r="T705" s="281">
        <f t="shared" si="340"/>
        <v>646.41949486977114</v>
      </c>
      <c r="U705" s="281"/>
      <c r="V705" s="39">
        <f t="shared" si="337"/>
        <v>0.12007712078870161</v>
      </c>
      <c r="W705" s="19"/>
      <c r="X705" s="128">
        <v>1981505</v>
      </c>
      <c r="Y705" s="128">
        <v>256730</v>
      </c>
      <c r="Z705" s="128">
        <v>149238</v>
      </c>
      <c r="AA705" s="19"/>
      <c r="AB705" s="128">
        <v>881658</v>
      </c>
      <c r="AC705" s="128">
        <v>6923</v>
      </c>
      <c r="AD705" s="19"/>
      <c r="AE705" s="19"/>
      <c r="AF705" s="63">
        <v>1732676</v>
      </c>
      <c r="AG705" s="63">
        <v>0</v>
      </c>
      <c r="AH705" s="63">
        <v>9426423</v>
      </c>
      <c r="AI705" s="63">
        <v>331541</v>
      </c>
      <c r="AJ705" s="63">
        <v>872862</v>
      </c>
      <c r="AK705" s="63">
        <v>6249590</v>
      </c>
      <c r="AL705" s="63">
        <v>20842476</v>
      </c>
      <c r="AM705" s="63">
        <v>0</v>
      </c>
      <c r="AN705" s="63">
        <v>0</v>
      </c>
      <c r="AO705" s="63">
        <v>0</v>
      </c>
      <c r="AP705" s="63">
        <v>0</v>
      </c>
      <c r="AQ705" s="63">
        <v>1186115</v>
      </c>
      <c r="AR705" s="63">
        <v>2845292</v>
      </c>
      <c r="AS705" s="63">
        <v>0</v>
      </c>
      <c r="AT705" s="63">
        <v>0</v>
      </c>
      <c r="AU705" s="63">
        <v>0</v>
      </c>
      <c r="AV705" s="129">
        <v>-176057</v>
      </c>
      <c r="AW705" s="94">
        <f t="shared" si="338"/>
        <v>-6.5373842190069196E-3</v>
      </c>
      <c r="AX705" s="63">
        <v>0</v>
      </c>
      <c r="AY705" s="63">
        <v>0</v>
      </c>
      <c r="AZ705" s="63">
        <v>0</v>
      </c>
      <c r="BA705" s="63">
        <v>0</v>
      </c>
      <c r="BB705" s="63">
        <v>0</v>
      </c>
      <c r="BC705" s="63">
        <v>0</v>
      </c>
      <c r="BD705" s="63">
        <v>-176057</v>
      </c>
      <c r="BE705" s="63">
        <v>0</v>
      </c>
      <c r="BF705" s="63">
        <v>0</v>
      </c>
      <c r="BG705" s="63">
        <v>0</v>
      </c>
      <c r="BH705" s="63">
        <v>-176057</v>
      </c>
      <c r="BI705" s="63">
        <v>0</v>
      </c>
      <c r="BJ705" s="63">
        <v>0</v>
      </c>
      <c r="BK705" s="63">
        <v>0</v>
      </c>
      <c r="BL705" s="63">
        <v>0</v>
      </c>
      <c r="BM705" s="19">
        <v>1663905</v>
      </c>
      <c r="BN705" s="32">
        <f t="shared" si="352"/>
        <v>328.31590370955013</v>
      </c>
      <c r="BO705" s="281"/>
      <c r="BP705" s="19">
        <v>75176</v>
      </c>
      <c r="BQ705" s="19">
        <v>108042624</v>
      </c>
      <c r="BR705" s="19">
        <v>109781712</v>
      </c>
      <c r="BS705" s="19">
        <v>4079.3000499999998</v>
      </c>
      <c r="BT705" s="19">
        <v>5068</v>
      </c>
      <c r="BU705" s="4"/>
      <c r="BV705" s="175">
        <f t="shared" si="341"/>
        <v>0.12865749061664622</v>
      </c>
    </row>
    <row r="706" spans="1:74" s="20" customFormat="1" ht="17.25" customHeight="1" x14ac:dyDescent="0.25">
      <c r="A706" s="100" t="s">
        <v>186</v>
      </c>
      <c r="B706" s="258"/>
      <c r="C706" s="49">
        <v>0</v>
      </c>
      <c r="D706" s="146">
        <v>2015</v>
      </c>
      <c r="E706" s="62">
        <v>92</v>
      </c>
      <c r="F706" s="63">
        <v>31782982</v>
      </c>
      <c r="G706" s="63">
        <v>3381568</v>
      </c>
      <c r="H706" s="205">
        <f t="shared" si="360"/>
        <v>0.11906336776049249</v>
      </c>
      <c r="I706" s="58">
        <f t="shared" si="339"/>
        <v>28401414</v>
      </c>
      <c r="J706" s="58"/>
      <c r="K706" s="63">
        <f t="shared" si="333"/>
        <v>28709577</v>
      </c>
      <c r="L706" s="63">
        <f t="shared" si="334"/>
        <v>5664.8731254932909</v>
      </c>
      <c r="M706" s="58"/>
      <c r="N706" s="58"/>
      <c r="O706" s="58">
        <v>11029494</v>
      </c>
      <c r="P706" s="29">
        <f t="shared" si="335"/>
        <v>0.38834312967657175</v>
      </c>
      <c r="Q706" s="63">
        <v>152237</v>
      </c>
      <c r="R706" s="94">
        <f t="shared" si="336"/>
        <v>5.3601908693700958E-3</v>
      </c>
      <c r="S706" s="63">
        <f t="shared" si="342"/>
        <v>4136098</v>
      </c>
      <c r="T706" s="281">
        <f t="shared" si="340"/>
        <v>816.120363062352</v>
      </c>
      <c r="U706" s="281"/>
      <c r="V706" s="39">
        <f t="shared" si="337"/>
        <v>0.14406683874165058</v>
      </c>
      <c r="W706" s="29"/>
      <c r="X706" s="63">
        <v>509431</v>
      </c>
      <c r="Y706" s="63">
        <v>1989765</v>
      </c>
      <c r="Z706" s="63">
        <v>708930</v>
      </c>
      <c r="AA706" s="63">
        <v>0</v>
      </c>
      <c r="AB706" s="63">
        <v>918887</v>
      </c>
      <c r="AC706" s="63">
        <v>9085</v>
      </c>
      <c r="AD706" s="63">
        <v>0</v>
      </c>
      <c r="AE706" s="63">
        <v>0</v>
      </c>
      <c r="AF706" s="63">
        <v>1772984</v>
      </c>
      <c r="AG706" s="63">
        <v>0</v>
      </c>
      <c r="AH706" s="63">
        <v>9343976</v>
      </c>
      <c r="AI706" s="63">
        <v>586129</v>
      </c>
      <c r="AJ706" s="63">
        <v>711836</v>
      </c>
      <c r="AK706" s="63">
        <v>6125495</v>
      </c>
      <c r="AL706" s="63">
        <v>22439006</v>
      </c>
      <c r="AM706" s="63">
        <v>368</v>
      </c>
      <c r="AN706" s="63">
        <v>0</v>
      </c>
      <c r="AO706" s="63">
        <v>0</v>
      </c>
      <c r="AP706" s="63">
        <v>0</v>
      </c>
      <c r="AQ706" s="63">
        <v>1254789</v>
      </c>
      <c r="AR706" s="63">
        <v>2631984</v>
      </c>
      <c r="AS706" s="63">
        <v>0</v>
      </c>
      <c r="AT706" s="63">
        <v>0</v>
      </c>
      <c r="AU706" s="63">
        <v>0</v>
      </c>
      <c r="AV706" s="129">
        <v>-308163</v>
      </c>
      <c r="AW706" s="94">
        <f t="shared" si="338"/>
        <v>-1.0969289385553848E-2</v>
      </c>
      <c r="AX706" s="63">
        <v>0</v>
      </c>
      <c r="AY706" s="63">
        <v>0</v>
      </c>
      <c r="AZ706" s="63">
        <v>0</v>
      </c>
      <c r="BA706" s="63">
        <v>0</v>
      </c>
      <c r="BB706" s="63">
        <v>0</v>
      </c>
      <c r="BC706" s="63">
        <v>0</v>
      </c>
      <c r="BD706" s="63">
        <v>-308163</v>
      </c>
      <c r="BE706" s="63">
        <v>0</v>
      </c>
      <c r="BF706" s="63">
        <v>0</v>
      </c>
      <c r="BG706" s="19"/>
      <c r="BH706" s="63">
        <v>-308163</v>
      </c>
      <c r="BI706" s="63">
        <v>0</v>
      </c>
      <c r="BJ706" s="63">
        <v>0</v>
      </c>
      <c r="BK706" s="63">
        <v>0</v>
      </c>
      <c r="BL706" s="63">
        <v>0</v>
      </c>
      <c r="BM706" s="19">
        <v>1950246</v>
      </c>
      <c r="BN706" s="32">
        <f t="shared" si="352"/>
        <v>384.81570639305448</v>
      </c>
      <c r="BO706" s="281"/>
      <c r="BP706" s="19">
        <v>85342</v>
      </c>
      <c r="BQ706" s="19">
        <v>52003008</v>
      </c>
      <c r="BR706" s="19">
        <v>54038596</v>
      </c>
      <c r="BS706" s="19">
        <v>4078.1001000000001</v>
      </c>
      <c r="BT706" s="19">
        <v>5068</v>
      </c>
      <c r="BU706" s="4"/>
      <c r="BV706" s="175">
        <f t="shared" si="341"/>
        <v>0.12851039105225201</v>
      </c>
    </row>
    <row r="707" spans="1:74" s="20" customFormat="1" ht="17.25" customHeight="1" x14ac:dyDescent="0.25">
      <c r="A707" s="100" t="s">
        <v>186</v>
      </c>
      <c r="B707" s="258"/>
      <c r="C707" s="49">
        <v>0</v>
      </c>
      <c r="D707" s="146">
        <v>2016</v>
      </c>
      <c r="E707" s="62">
        <v>92</v>
      </c>
      <c r="F707" s="63">
        <v>31553968</v>
      </c>
      <c r="G707" s="63">
        <v>3379811</v>
      </c>
      <c r="H707" s="205">
        <f t="shared" si="360"/>
        <v>0.11996138872939481</v>
      </c>
      <c r="I707" s="58">
        <f t="shared" si="339"/>
        <v>28174157</v>
      </c>
      <c r="J707" s="58"/>
      <c r="K707" s="63">
        <f t="shared" si="333"/>
        <v>28511434</v>
      </c>
      <c r="L707" s="63">
        <f t="shared" si="334"/>
        <v>5625.7762430939229</v>
      </c>
      <c r="M707" s="58"/>
      <c r="N707" s="58"/>
      <c r="O707" s="58">
        <v>12173118</v>
      </c>
      <c r="P707" s="29">
        <f t="shared" si="335"/>
        <v>0.43206680505116801</v>
      </c>
      <c r="Q707" s="63">
        <v>148901</v>
      </c>
      <c r="R707" s="94">
        <f t="shared" si="336"/>
        <v>5.2850205952923454E-3</v>
      </c>
      <c r="S707" s="63">
        <f t="shared" si="342"/>
        <v>4044104</v>
      </c>
      <c r="T707" s="281">
        <f t="shared" si="340"/>
        <v>797.96842936069459</v>
      </c>
      <c r="U707" s="281"/>
      <c r="V707" s="39">
        <f t="shared" si="337"/>
        <v>0.14184148015845152</v>
      </c>
      <c r="W707" s="29"/>
      <c r="X707" s="63">
        <v>458360</v>
      </c>
      <c r="Y707" s="63">
        <v>1960759</v>
      </c>
      <c r="Z707" s="63">
        <v>779736</v>
      </c>
      <c r="AA707" s="63">
        <v>0</v>
      </c>
      <c r="AB707" s="63">
        <v>839828</v>
      </c>
      <c r="AC707" s="63">
        <v>5421</v>
      </c>
      <c r="AD707" s="63">
        <v>0</v>
      </c>
      <c r="AE707" s="63">
        <v>0</v>
      </c>
      <c r="AF707" s="63">
        <v>1658242</v>
      </c>
      <c r="AG707" s="63">
        <v>0</v>
      </c>
      <c r="AH707" s="63">
        <v>8237711</v>
      </c>
      <c r="AI707" s="63">
        <v>329741</v>
      </c>
      <c r="AJ707" s="63">
        <v>606327</v>
      </c>
      <c r="AK707" s="63">
        <v>5959249</v>
      </c>
      <c r="AL707" s="63">
        <v>23316258</v>
      </c>
      <c r="AM707" s="63">
        <v>0</v>
      </c>
      <c r="AN707" s="63">
        <v>0</v>
      </c>
      <c r="AO707" s="63">
        <v>0</v>
      </c>
      <c r="AP707" s="63">
        <v>0</v>
      </c>
      <c r="AQ707" s="63">
        <v>1305755</v>
      </c>
      <c r="AR707" s="63">
        <v>1948721</v>
      </c>
      <c r="AS707" s="63">
        <v>0</v>
      </c>
      <c r="AT707" s="63">
        <v>0</v>
      </c>
      <c r="AU707" s="63">
        <v>0</v>
      </c>
      <c r="AV707" s="129">
        <v>-337277</v>
      </c>
      <c r="AW707" s="94">
        <f t="shared" si="338"/>
        <v>-1.2116192619287794E-2</v>
      </c>
      <c r="AX707" s="63">
        <v>0</v>
      </c>
      <c r="AY707" s="63">
        <v>0</v>
      </c>
      <c r="AZ707" s="63">
        <v>0</v>
      </c>
      <c r="BA707" s="63">
        <v>0</v>
      </c>
      <c r="BB707" s="63">
        <v>0</v>
      </c>
      <c r="BC707" s="63">
        <v>0</v>
      </c>
      <c r="BD707" s="63">
        <v>-337277</v>
      </c>
      <c r="BE707" s="63">
        <v>0</v>
      </c>
      <c r="BF707" s="63">
        <v>0</v>
      </c>
      <c r="BG707" s="19"/>
      <c r="BH707" s="63">
        <v>-337277</v>
      </c>
      <c r="BI707" s="63">
        <v>0</v>
      </c>
      <c r="BJ707" s="63">
        <v>0</v>
      </c>
      <c r="BK707" s="63">
        <v>0</v>
      </c>
      <c r="BL707" s="63">
        <v>0</v>
      </c>
      <c r="BM707" s="19">
        <v>1928429</v>
      </c>
      <c r="BN707" s="32">
        <f t="shared" si="352"/>
        <v>380.51085240726127</v>
      </c>
      <c r="BO707" s="281"/>
      <c r="BP707" s="19">
        <v>27299</v>
      </c>
      <c r="BQ707" s="19">
        <v>39174612</v>
      </c>
      <c r="BR707" s="19">
        <v>41130340</v>
      </c>
      <c r="BS707" s="19">
        <v>4068.4599600000001</v>
      </c>
      <c r="BT707" s="19">
        <v>5068</v>
      </c>
      <c r="BU707" s="4"/>
      <c r="BV707" s="175">
        <f t="shared" si="341"/>
        <v>0.12732705177424153</v>
      </c>
    </row>
    <row r="708" spans="1:74" s="20" customFormat="1" ht="17.25" customHeight="1" x14ac:dyDescent="0.25">
      <c r="A708" s="100" t="s">
        <v>186</v>
      </c>
      <c r="B708" s="258"/>
      <c r="C708" s="49">
        <v>0</v>
      </c>
      <c r="D708" s="146">
        <v>2017</v>
      </c>
      <c r="E708" s="62">
        <v>92</v>
      </c>
      <c r="F708" s="63">
        <v>34597624</v>
      </c>
      <c r="G708" s="63">
        <v>3194824</v>
      </c>
      <c r="H708" s="205">
        <f t="shared" si="360"/>
        <v>0.10173691517953813</v>
      </c>
      <c r="I708" s="58">
        <f t="shared" si="339"/>
        <v>31402800</v>
      </c>
      <c r="J708" s="58"/>
      <c r="K708" s="63">
        <f t="shared" si="333"/>
        <v>31562569</v>
      </c>
      <c r="L708" s="63">
        <f t="shared" si="334"/>
        <v>6227.8155090765586</v>
      </c>
      <c r="M708" s="58"/>
      <c r="N708" s="58"/>
      <c r="O708" s="58">
        <v>13103423</v>
      </c>
      <c r="P708" s="29">
        <f t="shared" si="335"/>
        <v>0.4172692562446661</v>
      </c>
      <c r="Q708" s="63">
        <v>146996</v>
      </c>
      <c r="R708" s="94">
        <f t="shared" si="336"/>
        <v>4.6809838613117299E-3</v>
      </c>
      <c r="S708" s="63">
        <f t="shared" si="342"/>
        <v>3909563</v>
      </c>
      <c r="T708" s="281">
        <f t="shared" si="340"/>
        <v>771.42127071823199</v>
      </c>
      <c r="U708" s="281"/>
      <c r="V708" s="39">
        <f t="shared" si="337"/>
        <v>0.12386707178366882</v>
      </c>
      <c r="W708" s="29"/>
      <c r="X708" s="63">
        <v>417453</v>
      </c>
      <c r="Y708" s="63">
        <v>1896852</v>
      </c>
      <c r="Z708" s="63">
        <v>889753</v>
      </c>
      <c r="AA708" s="63">
        <v>0</v>
      </c>
      <c r="AB708" s="63">
        <v>705459</v>
      </c>
      <c r="AC708" s="63">
        <v>46</v>
      </c>
      <c r="AD708" s="63">
        <v>0</v>
      </c>
      <c r="AE708" s="63">
        <v>0</v>
      </c>
      <c r="AF708" s="63">
        <v>1662214</v>
      </c>
      <c r="AG708" s="63">
        <v>0</v>
      </c>
      <c r="AH708" s="63">
        <v>10719137</v>
      </c>
      <c r="AI708" s="63">
        <v>296271</v>
      </c>
      <c r="AJ708" s="63">
        <v>627190</v>
      </c>
      <c r="AK708" s="63">
        <v>8797867</v>
      </c>
      <c r="AL708" s="63">
        <v>23878488</v>
      </c>
      <c r="AM708" s="63">
        <v>0</v>
      </c>
      <c r="AN708" s="63">
        <v>0</v>
      </c>
      <c r="AO708" s="63">
        <v>0</v>
      </c>
      <c r="AP708" s="63">
        <v>0</v>
      </c>
      <c r="AQ708" s="63">
        <v>1234278</v>
      </c>
      <c r="AR708" s="63">
        <v>1624999</v>
      </c>
      <c r="AS708" s="63">
        <v>0</v>
      </c>
      <c r="AT708" s="63">
        <v>0</v>
      </c>
      <c r="AU708" s="63">
        <v>0</v>
      </c>
      <c r="AV708" s="129">
        <v>-159769</v>
      </c>
      <c r="AW708" s="94">
        <f t="shared" si="338"/>
        <v>-5.1137484068047049E-3</v>
      </c>
      <c r="AX708" s="63">
        <v>0</v>
      </c>
      <c r="AY708" s="63">
        <v>0</v>
      </c>
      <c r="AZ708" s="63">
        <v>0</v>
      </c>
      <c r="BA708" s="63">
        <v>0</v>
      </c>
      <c r="BB708" s="63">
        <v>0</v>
      </c>
      <c r="BC708" s="63">
        <v>0</v>
      </c>
      <c r="BD708" s="63">
        <v>-159769</v>
      </c>
      <c r="BE708" s="63">
        <v>0</v>
      </c>
      <c r="BF708" s="63">
        <v>0</v>
      </c>
      <c r="BG708" s="63">
        <v>0</v>
      </c>
      <c r="BH708" s="63">
        <v>-159769</v>
      </c>
      <c r="BI708" s="63">
        <v>0</v>
      </c>
      <c r="BJ708" s="63">
        <v>0</v>
      </c>
      <c r="BK708" s="63">
        <v>0</v>
      </c>
      <c r="BL708" s="63">
        <v>0</v>
      </c>
      <c r="BM708" s="19">
        <v>1908790</v>
      </c>
      <c r="BN708" s="32">
        <f t="shared" si="352"/>
        <v>376.63575374901342</v>
      </c>
      <c r="BO708" s="281"/>
      <c r="BP708" s="19">
        <v>648</v>
      </c>
      <c r="BQ708" s="19">
        <v>45705640</v>
      </c>
      <c r="BR708" s="19">
        <v>47615080</v>
      </c>
      <c r="BS708" s="19">
        <v>4066.4099099999999</v>
      </c>
      <c r="BT708" s="19">
        <v>5068</v>
      </c>
      <c r="BU708" s="4"/>
      <c r="BV708" s="175">
        <f t="shared" si="341"/>
        <v>0.12707504404994352</v>
      </c>
    </row>
    <row r="709" spans="1:74" s="20" customFormat="1" ht="17.25" customHeight="1" x14ac:dyDescent="0.25">
      <c r="A709" s="48" t="s">
        <v>188</v>
      </c>
      <c r="B709" s="258"/>
      <c r="C709" s="49">
        <v>0</v>
      </c>
      <c r="D709" s="146">
        <v>2018</v>
      </c>
      <c r="E709" s="62">
        <v>92</v>
      </c>
      <c r="F709" s="63">
        <v>41849964</v>
      </c>
      <c r="G709" s="63">
        <v>3281115</v>
      </c>
      <c r="H709" s="205">
        <f t="shared" si="360"/>
        <v>8.5071633846268008E-2</v>
      </c>
      <c r="I709" s="58">
        <f t="shared" si="339"/>
        <v>38568849</v>
      </c>
      <c r="J709" s="58"/>
      <c r="K709" s="63">
        <f t="shared" si="333"/>
        <v>38562802</v>
      </c>
      <c r="L709" s="63">
        <f t="shared" si="334"/>
        <v>7609.0769534333067</v>
      </c>
      <c r="M709" s="58"/>
      <c r="N709" s="58"/>
      <c r="O709" s="58">
        <v>16112595</v>
      </c>
      <c r="P709" s="29">
        <f t="shared" si="335"/>
        <v>0.41776188343084858</v>
      </c>
      <c r="Q709" s="63">
        <v>166408</v>
      </c>
      <c r="R709" s="94">
        <f t="shared" si="336"/>
        <v>4.3145700303371774E-3</v>
      </c>
      <c r="S709" s="63">
        <f t="shared" si="342"/>
        <v>3962200</v>
      </c>
      <c r="T709" s="281">
        <f t="shared" si="340"/>
        <v>781.80741910023676</v>
      </c>
      <c r="U709" s="281"/>
      <c r="V709" s="39">
        <f t="shared" si="337"/>
        <v>0.10274668318967072</v>
      </c>
      <c r="W709" s="29"/>
      <c r="X709" s="63">
        <v>659069</v>
      </c>
      <c r="Y709" s="63">
        <v>1828858</v>
      </c>
      <c r="Z709" s="63">
        <v>806210</v>
      </c>
      <c r="AA709" s="63">
        <v>0</v>
      </c>
      <c r="AB709" s="63">
        <v>598460</v>
      </c>
      <c r="AC709" s="63">
        <v>-823</v>
      </c>
      <c r="AD709" s="63">
        <v>70426</v>
      </c>
      <c r="AE709" s="63">
        <v>0</v>
      </c>
      <c r="AF709" s="63">
        <v>1584451</v>
      </c>
      <c r="AG709" s="63">
        <v>0</v>
      </c>
      <c r="AH709" s="63">
        <v>14288613</v>
      </c>
      <c r="AI709" s="63">
        <v>309687</v>
      </c>
      <c r="AJ709" s="63">
        <v>868590</v>
      </c>
      <c r="AK709" s="63">
        <v>12304623</v>
      </c>
      <c r="AL709" s="63">
        <v>27561352</v>
      </c>
      <c r="AM709" s="63">
        <v>0</v>
      </c>
      <c r="AN709" s="63">
        <v>0</v>
      </c>
      <c r="AO709" s="63">
        <v>0</v>
      </c>
      <c r="AP709" s="63">
        <v>0</v>
      </c>
      <c r="AQ709" s="63">
        <v>1585992</v>
      </c>
      <c r="AR709" s="63">
        <v>1674303</v>
      </c>
      <c r="AS709" s="63">
        <v>0</v>
      </c>
      <c r="AT709" s="63">
        <v>0</v>
      </c>
      <c r="AU709" s="63">
        <v>0</v>
      </c>
      <c r="AV709" s="129">
        <v>6047</v>
      </c>
      <c r="AW709" s="94">
        <f t="shared" si="338"/>
        <v>1.567599819322909E-4</v>
      </c>
      <c r="AX709" s="63">
        <v>0</v>
      </c>
      <c r="AY709" s="63">
        <v>0</v>
      </c>
      <c r="AZ709" s="63">
        <v>0</v>
      </c>
      <c r="BA709" s="63">
        <v>0</v>
      </c>
      <c r="BB709" s="63">
        <v>0</v>
      </c>
      <c r="BC709" s="63">
        <v>0</v>
      </c>
      <c r="BD709" s="63">
        <v>6047</v>
      </c>
      <c r="BE709" s="63">
        <v>0</v>
      </c>
      <c r="BF709" s="63">
        <v>0</v>
      </c>
      <c r="BG709" s="63">
        <v>0</v>
      </c>
      <c r="BH709" s="63">
        <v>6047</v>
      </c>
      <c r="BI709" s="63">
        <v>0</v>
      </c>
      <c r="BJ709" s="63">
        <v>0</v>
      </c>
      <c r="BK709" s="63">
        <v>0</v>
      </c>
      <c r="BL709" s="63">
        <v>0</v>
      </c>
      <c r="BM709" s="19">
        <v>1802634</v>
      </c>
      <c r="BN709" s="32">
        <f t="shared" si="352"/>
        <v>355.68942383583266</v>
      </c>
      <c r="BO709" s="281"/>
      <c r="BP709" s="19">
        <v>290846</v>
      </c>
      <c r="BQ709" s="19">
        <v>44517728</v>
      </c>
      <c r="BR709" s="19">
        <v>46611208</v>
      </c>
      <c r="BS709" s="19">
        <v>4066.8400900000001</v>
      </c>
      <c r="BT709" s="19">
        <v>5068</v>
      </c>
      <c r="BU709" s="4"/>
      <c r="BV709" s="175">
        <f t="shared" si="341"/>
        <v>0.12712793557552088</v>
      </c>
    </row>
    <row r="710" spans="1:74" s="23" customFormat="1" ht="17.25" customHeight="1" thickBot="1" x14ac:dyDescent="0.3">
      <c r="A710" s="102" t="s">
        <v>186</v>
      </c>
      <c r="B710" s="259"/>
      <c r="C710" s="49">
        <v>0</v>
      </c>
      <c r="D710" s="148">
        <v>2019</v>
      </c>
      <c r="E710" s="65">
        <v>92</v>
      </c>
      <c r="F710" s="66">
        <v>49092388</v>
      </c>
      <c r="G710" s="66">
        <v>3513078</v>
      </c>
      <c r="H710" s="206">
        <f t="shared" si="360"/>
        <v>7.7076155825965775E-2</v>
      </c>
      <c r="I710" s="116">
        <f t="shared" si="339"/>
        <v>45579310</v>
      </c>
      <c r="J710" s="149">
        <f t="shared" ref="J710" si="362">LN(I710/I686)/(2019-1995)</f>
        <v>7.3247880223918496E-2</v>
      </c>
      <c r="K710" s="66">
        <f t="shared" si="333"/>
        <v>45576134</v>
      </c>
      <c r="L710" s="66">
        <f t="shared" si="334"/>
        <v>8992.9230465666933</v>
      </c>
      <c r="M710" s="149">
        <f t="shared" ref="M710" si="363">LN(L710/L686)/(2019-1995)</f>
        <v>5.2453678170346942E-2</v>
      </c>
      <c r="N710" s="184">
        <f t="shared" ref="N710" si="364">AVERAGE(L708:L710)</f>
        <v>7609.9385030255189</v>
      </c>
      <c r="O710" s="116">
        <v>24570672</v>
      </c>
      <c r="P710" s="150">
        <f t="shared" si="335"/>
        <v>0.53907511982958933</v>
      </c>
      <c r="Q710" s="66">
        <v>264436</v>
      </c>
      <c r="R710" s="95">
        <f t="shared" si="336"/>
        <v>5.8016674671029465E-3</v>
      </c>
      <c r="S710" s="66">
        <f t="shared" si="342"/>
        <v>4018803</v>
      </c>
      <c r="T710" s="285">
        <f t="shared" si="340"/>
        <v>792.97612470402521</v>
      </c>
      <c r="U710" s="285">
        <f t="shared" ref="U710" si="365">AVERAGE(T708:T710)</f>
        <v>782.06827150749803</v>
      </c>
      <c r="V710" s="194">
        <f t="shared" si="337"/>
        <v>8.8177794983664043E-2</v>
      </c>
      <c r="W710" s="30"/>
      <c r="X710" s="66">
        <v>967745</v>
      </c>
      <c r="Y710" s="66">
        <v>1985386</v>
      </c>
      <c r="Z710" s="66">
        <v>606029</v>
      </c>
      <c r="AA710" s="66">
        <v>0</v>
      </c>
      <c r="AB710" s="66">
        <v>510333</v>
      </c>
      <c r="AC710" s="66">
        <v>410</v>
      </c>
      <c r="AD710" s="66">
        <v>-51100</v>
      </c>
      <c r="AE710" s="66">
        <v>0</v>
      </c>
      <c r="AF710" s="66">
        <v>1582006</v>
      </c>
      <c r="AG710" s="66">
        <v>0</v>
      </c>
      <c r="AH710" s="66">
        <v>13153877</v>
      </c>
      <c r="AI710" s="66">
        <v>383103</v>
      </c>
      <c r="AJ710" s="66">
        <v>781730</v>
      </c>
      <c r="AK710" s="66">
        <v>10919827</v>
      </c>
      <c r="AL710" s="66">
        <v>35938512</v>
      </c>
      <c r="AM710" s="66">
        <v>0</v>
      </c>
      <c r="AN710" s="66">
        <v>0</v>
      </c>
      <c r="AO710" s="66">
        <v>0</v>
      </c>
      <c r="AP710" s="66">
        <v>0</v>
      </c>
      <c r="AQ710" s="66">
        <v>1207788</v>
      </c>
      <c r="AR710" s="66">
        <v>1850947</v>
      </c>
      <c r="AS710" s="66">
        <v>0</v>
      </c>
      <c r="AT710" s="66">
        <v>0</v>
      </c>
      <c r="AU710" s="66">
        <v>0</v>
      </c>
      <c r="AV710" s="158">
        <v>3176</v>
      </c>
      <c r="AW710" s="95">
        <f t="shared" si="338"/>
        <v>6.9675883847142514E-5</v>
      </c>
      <c r="AX710" s="66">
        <v>0</v>
      </c>
      <c r="AY710" s="66">
        <v>0</v>
      </c>
      <c r="AZ710" s="66">
        <v>0</v>
      </c>
      <c r="BA710" s="66">
        <v>0</v>
      </c>
      <c r="BB710" s="66">
        <v>0</v>
      </c>
      <c r="BC710" s="66">
        <v>0</v>
      </c>
      <c r="BD710" s="66">
        <v>3176</v>
      </c>
      <c r="BE710" s="66">
        <v>0</v>
      </c>
      <c r="BF710" s="66">
        <v>0</v>
      </c>
      <c r="BG710" s="66">
        <v>0</v>
      </c>
      <c r="BH710" s="66">
        <v>3176</v>
      </c>
      <c r="BI710" s="66">
        <v>0</v>
      </c>
      <c r="BJ710" s="66">
        <v>0</v>
      </c>
      <c r="BK710" s="66">
        <v>0</v>
      </c>
      <c r="BL710" s="66">
        <v>0</v>
      </c>
      <c r="BM710" s="22">
        <v>1728261</v>
      </c>
      <c r="BN710" s="32">
        <f t="shared" si="352"/>
        <v>341.01440410418309</v>
      </c>
      <c r="BO710" s="285">
        <f t="shared" ref="BO710" si="366">AVERAGE(BN708:BN710)</f>
        <v>357.77986056300978</v>
      </c>
      <c r="BP710" s="22">
        <v>172678</v>
      </c>
      <c r="BQ710" s="22">
        <v>43262872</v>
      </c>
      <c r="BR710" s="22">
        <v>45163812</v>
      </c>
      <c r="BS710" s="22">
        <v>4061.7099600000001</v>
      </c>
      <c r="BT710" s="22">
        <v>5068</v>
      </c>
      <c r="BU710" s="275">
        <f t="shared" ref="BU710" si="367">AVERAGE(BT708:BT710)</f>
        <v>5068</v>
      </c>
      <c r="BV710" s="175">
        <f t="shared" si="341"/>
        <v>0.12649681063323892</v>
      </c>
    </row>
    <row r="711" spans="1:74" ht="16.5" thickTop="1" x14ac:dyDescent="0.25">
      <c r="A711" s="68" t="s">
        <v>189</v>
      </c>
      <c r="C711" s="68">
        <v>0</v>
      </c>
      <c r="D711" s="141">
        <v>1995</v>
      </c>
      <c r="E711" s="69">
        <v>98</v>
      </c>
      <c r="F711" s="70">
        <v>4388834</v>
      </c>
      <c r="G711" s="70">
        <v>55548</v>
      </c>
      <c r="H711" s="179">
        <f t="shared" si="360"/>
        <v>1.2818909252701068E-2</v>
      </c>
      <c r="I711" s="70">
        <f t="shared" si="339"/>
        <v>4333286</v>
      </c>
      <c r="J711" s="70"/>
      <c r="K711" s="70">
        <f t="shared" si="333"/>
        <v>4333286</v>
      </c>
      <c r="L711" s="70">
        <f t="shared" si="334"/>
        <v>2720.2046453232892</v>
      </c>
      <c r="M711" s="70"/>
      <c r="N711" s="70"/>
      <c r="O711" s="70">
        <v>568801</v>
      </c>
      <c r="P711" s="40">
        <f t="shared" si="335"/>
        <v>0.1312632030288331</v>
      </c>
      <c r="Q711" s="70">
        <v>65590</v>
      </c>
      <c r="R711" s="72">
        <f t="shared" si="336"/>
        <v>1.5136319181332595E-2</v>
      </c>
      <c r="S711" s="73">
        <f t="shared" ref="S711:S721" si="368">F711-G711-O711-Q711-AF711-AG711-AI711-AJ711-AK711-SUM(AM711:AU711)</f>
        <v>522074</v>
      </c>
      <c r="T711" s="281">
        <f t="shared" si="340"/>
        <v>327.73006905210298</v>
      </c>
      <c r="U711" s="281"/>
      <c r="V711" s="168">
        <f t="shared" si="337"/>
        <v>0.12047993139617372</v>
      </c>
      <c r="W711" s="125"/>
      <c r="X711" s="70">
        <v>0</v>
      </c>
      <c r="Y711" s="70">
        <v>0</v>
      </c>
      <c r="Z711" s="70">
        <v>0</v>
      </c>
      <c r="AA711" s="70">
        <v>0</v>
      </c>
      <c r="AB711" s="70">
        <v>0</v>
      </c>
      <c r="AC711" s="70">
        <v>0</v>
      </c>
      <c r="AD711" s="70">
        <v>0</v>
      </c>
      <c r="AE711" s="70">
        <v>0</v>
      </c>
      <c r="AF711" s="70">
        <v>520994</v>
      </c>
      <c r="AG711" s="70">
        <v>15101</v>
      </c>
      <c r="AH711" s="70">
        <v>1226779</v>
      </c>
      <c r="AI711" s="70">
        <v>4998</v>
      </c>
      <c r="AJ711" s="70">
        <v>108085</v>
      </c>
      <c r="AK711" s="70">
        <v>859782</v>
      </c>
      <c r="AL711" s="70">
        <v>3162055</v>
      </c>
      <c r="AM711" s="70">
        <v>0</v>
      </c>
      <c r="AN711" s="70">
        <v>0</v>
      </c>
      <c r="AO711" s="70">
        <v>0</v>
      </c>
      <c r="AP711" s="70">
        <v>0</v>
      </c>
      <c r="AQ711" s="70">
        <v>1320963</v>
      </c>
      <c r="AR711" s="70">
        <v>264141</v>
      </c>
      <c r="AS711" s="70">
        <v>76372</v>
      </c>
      <c r="AT711" s="70">
        <v>0</v>
      </c>
      <c r="AU711" s="70">
        <v>6385</v>
      </c>
      <c r="AV711" s="74">
        <v>0</v>
      </c>
      <c r="AW711" s="72">
        <f t="shared" si="338"/>
        <v>0</v>
      </c>
      <c r="AX711" s="70">
        <v>0</v>
      </c>
      <c r="AY711" s="70">
        <v>0</v>
      </c>
      <c r="AZ711" s="70">
        <v>0</v>
      </c>
      <c r="BA711" s="70">
        <v>0</v>
      </c>
      <c r="BB711" s="70">
        <v>0</v>
      </c>
      <c r="BC711" s="70">
        <v>0</v>
      </c>
      <c r="BD711" s="70">
        <v>0</v>
      </c>
      <c r="BE711" s="70">
        <v>0</v>
      </c>
      <c r="BF711" s="70">
        <v>0</v>
      </c>
      <c r="BG711" s="70">
        <v>0</v>
      </c>
      <c r="BH711" s="70">
        <v>0</v>
      </c>
      <c r="BI711" s="70">
        <v>0</v>
      </c>
      <c r="BJ711" s="70">
        <v>0</v>
      </c>
      <c r="BK711" s="70">
        <v>0</v>
      </c>
      <c r="BL711" s="70">
        <v>0</v>
      </c>
      <c r="BM711" s="4">
        <v>612260</v>
      </c>
      <c r="BN711" s="32">
        <f t="shared" si="352"/>
        <v>384.3440050219711</v>
      </c>
      <c r="BO711" s="281"/>
      <c r="BP711" s="4">
        <v>66225</v>
      </c>
      <c r="BQ711" s="4">
        <v>16829574</v>
      </c>
      <c r="BR711" s="4">
        <v>17508060</v>
      </c>
      <c r="BS711" s="4">
        <v>893.78003000000001</v>
      </c>
      <c r="BT711" s="4">
        <v>1593</v>
      </c>
      <c r="BV711" s="175">
        <f t="shared" si="341"/>
        <v>-1.2091166265810596</v>
      </c>
    </row>
    <row r="712" spans="1:74" x14ac:dyDescent="0.25">
      <c r="A712" s="76" t="s">
        <v>189</v>
      </c>
      <c r="B712" s="255"/>
      <c r="C712" s="68">
        <v>0</v>
      </c>
      <c r="D712" s="141">
        <v>1996</v>
      </c>
      <c r="E712" s="77">
        <v>98</v>
      </c>
      <c r="F712" s="59">
        <v>5305672</v>
      </c>
      <c r="G712" s="59">
        <v>870956</v>
      </c>
      <c r="H712" s="179">
        <f t="shared" si="360"/>
        <v>0.19639498899140329</v>
      </c>
      <c r="I712" s="59">
        <f t="shared" si="339"/>
        <v>4434716</v>
      </c>
      <c r="J712" s="59"/>
      <c r="K712" s="59">
        <f t="shared" si="333"/>
        <v>4434716</v>
      </c>
      <c r="L712" s="59">
        <f t="shared" si="334"/>
        <v>2783.8769617074704</v>
      </c>
      <c r="M712" s="59"/>
      <c r="N712" s="59"/>
      <c r="O712" s="59">
        <v>592575</v>
      </c>
      <c r="P712" s="13">
        <f t="shared" si="335"/>
        <v>0.13362185988911127</v>
      </c>
      <c r="Q712" s="59">
        <v>79842</v>
      </c>
      <c r="R712" s="79">
        <f t="shared" si="336"/>
        <v>1.8003858646190647E-2</v>
      </c>
      <c r="S712" s="73">
        <f t="shared" si="368"/>
        <v>500527</v>
      </c>
      <c r="T712" s="281">
        <f t="shared" si="340"/>
        <v>314.20401757689893</v>
      </c>
      <c r="U712" s="281"/>
      <c r="V712" s="131">
        <f t="shared" si="337"/>
        <v>0.11286562656999907</v>
      </c>
      <c r="W712" s="54"/>
      <c r="X712" s="59">
        <v>0</v>
      </c>
      <c r="Y712" s="59">
        <v>0</v>
      </c>
      <c r="Z712" s="59">
        <v>0</v>
      </c>
      <c r="AA712" s="59">
        <v>0</v>
      </c>
      <c r="AB712" s="59">
        <v>0</v>
      </c>
      <c r="AC712" s="59">
        <v>0</v>
      </c>
      <c r="AD712" s="59">
        <v>0</v>
      </c>
      <c r="AE712" s="59">
        <v>0</v>
      </c>
      <c r="AF712" s="59">
        <v>703291</v>
      </c>
      <c r="AG712" s="59">
        <v>15635</v>
      </c>
      <c r="AH712" s="59">
        <v>1279068</v>
      </c>
      <c r="AI712" s="59">
        <v>266241</v>
      </c>
      <c r="AJ712" s="59">
        <v>109063</v>
      </c>
      <c r="AK712" s="59">
        <v>542229</v>
      </c>
      <c r="AL712" s="59">
        <v>4026604</v>
      </c>
      <c r="AM712" s="59">
        <v>0</v>
      </c>
      <c r="AN712" s="59">
        <v>0</v>
      </c>
      <c r="AO712" s="59">
        <v>0</v>
      </c>
      <c r="AP712" s="59">
        <v>0</v>
      </c>
      <c r="AQ712" s="59">
        <v>1170350</v>
      </c>
      <c r="AR712" s="59">
        <v>379242</v>
      </c>
      <c r="AS712" s="59">
        <v>75721</v>
      </c>
      <c r="AT712" s="59">
        <v>0</v>
      </c>
      <c r="AU712" s="59">
        <v>0</v>
      </c>
      <c r="AV712" s="80">
        <v>0</v>
      </c>
      <c r="AW712" s="79">
        <f t="shared" si="338"/>
        <v>0</v>
      </c>
      <c r="AX712" s="59">
        <v>0</v>
      </c>
      <c r="AY712" s="59">
        <v>0</v>
      </c>
      <c r="AZ712" s="59">
        <v>0</v>
      </c>
      <c r="BA712" s="59">
        <v>0</v>
      </c>
      <c r="BB712" s="59">
        <v>0</v>
      </c>
      <c r="BC712" s="59">
        <v>0</v>
      </c>
      <c r="BD712" s="59">
        <v>0</v>
      </c>
      <c r="BE712" s="59">
        <v>0</v>
      </c>
      <c r="BF712" s="59">
        <v>0</v>
      </c>
      <c r="BG712" s="59">
        <v>0</v>
      </c>
      <c r="BH712" s="59">
        <v>0</v>
      </c>
      <c r="BI712" s="59">
        <v>0</v>
      </c>
      <c r="BJ712" s="59">
        <v>0</v>
      </c>
      <c r="BK712" s="59">
        <v>0</v>
      </c>
      <c r="BL712" s="59">
        <v>0</v>
      </c>
      <c r="BM712" s="4">
        <v>422357</v>
      </c>
      <c r="BN712" s="32">
        <f t="shared" si="352"/>
        <v>265.13308223477713</v>
      </c>
      <c r="BO712" s="281"/>
      <c r="BP712" s="4">
        <v>86205</v>
      </c>
      <c r="BQ712" s="4">
        <v>16626381</v>
      </c>
      <c r="BR712" s="4">
        <v>17134944</v>
      </c>
      <c r="BS712" s="4">
        <v>893.90002000000004</v>
      </c>
      <c r="BT712" s="4">
        <v>1593</v>
      </c>
      <c r="BV712" s="175">
        <f t="shared" si="341"/>
        <v>-1.2090495060690976</v>
      </c>
    </row>
    <row r="713" spans="1:74" x14ac:dyDescent="0.25">
      <c r="A713" s="76" t="s">
        <v>189</v>
      </c>
      <c r="B713" s="255"/>
      <c r="C713" s="68">
        <v>0</v>
      </c>
      <c r="D713" s="141">
        <v>1997</v>
      </c>
      <c r="E713" s="77">
        <v>98</v>
      </c>
      <c r="F713" s="59">
        <v>4645848</v>
      </c>
      <c r="G713" s="59">
        <v>479338</v>
      </c>
      <c r="H713" s="179">
        <f t="shared" si="360"/>
        <v>0.11504544570875865</v>
      </c>
      <c r="I713" s="59">
        <f t="shared" si="339"/>
        <v>4166510</v>
      </c>
      <c r="J713" s="59"/>
      <c r="K713" s="59">
        <f t="shared" si="333"/>
        <v>4166510</v>
      </c>
      <c r="L713" s="59">
        <f t="shared" si="334"/>
        <v>2422.3895348837209</v>
      </c>
      <c r="M713" s="59"/>
      <c r="N713" s="59"/>
      <c r="O713" s="59">
        <v>745151</v>
      </c>
      <c r="P713" s="13">
        <f t="shared" si="335"/>
        <v>0.17884296449546502</v>
      </c>
      <c r="Q713" s="59">
        <v>54079</v>
      </c>
      <c r="R713" s="79">
        <f t="shared" si="336"/>
        <v>1.2979448027245825E-2</v>
      </c>
      <c r="S713" s="73">
        <f t="shared" si="368"/>
        <v>415633</v>
      </c>
      <c r="T713" s="281">
        <f t="shared" si="340"/>
        <v>241.64709302325582</v>
      </c>
      <c r="U713" s="281"/>
      <c r="V713" s="131">
        <f t="shared" si="337"/>
        <v>9.9755670813222577E-2</v>
      </c>
      <c r="W713" s="54"/>
      <c r="X713" s="59">
        <v>0</v>
      </c>
      <c r="Y713" s="59">
        <v>0</v>
      </c>
      <c r="Z713" s="59">
        <v>0</v>
      </c>
      <c r="AA713" s="59">
        <v>0</v>
      </c>
      <c r="AB713" s="59">
        <v>0</v>
      </c>
      <c r="AC713" s="59">
        <v>0</v>
      </c>
      <c r="AD713" s="59">
        <v>0</v>
      </c>
      <c r="AE713" s="59">
        <v>0</v>
      </c>
      <c r="AF713" s="59">
        <v>661099</v>
      </c>
      <c r="AG713" s="59">
        <v>3245</v>
      </c>
      <c r="AH713" s="59">
        <v>1074643</v>
      </c>
      <c r="AI713" s="59">
        <v>13233</v>
      </c>
      <c r="AJ713" s="59">
        <v>116286</v>
      </c>
      <c r="AK713" s="59">
        <v>534970</v>
      </c>
      <c r="AL713" s="59">
        <v>3571205</v>
      </c>
      <c r="AM713" s="59">
        <v>0</v>
      </c>
      <c r="AN713" s="59">
        <v>0</v>
      </c>
      <c r="AO713" s="59">
        <v>0</v>
      </c>
      <c r="AP713" s="59">
        <v>0</v>
      </c>
      <c r="AQ713" s="59">
        <v>1099619</v>
      </c>
      <c r="AR713" s="59">
        <v>428766</v>
      </c>
      <c r="AS713" s="59">
        <v>94429</v>
      </c>
      <c r="AT713" s="59">
        <v>0</v>
      </c>
      <c r="AU713" s="59">
        <v>0</v>
      </c>
      <c r="AV713" s="80">
        <v>0</v>
      </c>
      <c r="AW713" s="79">
        <f t="shared" si="338"/>
        <v>0</v>
      </c>
      <c r="AX713" s="59">
        <v>0</v>
      </c>
      <c r="AY713" s="59">
        <v>0</v>
      </c>
      <c r="AZ713" s="59">
        <v>0</v>
      </c>
      <c r="BA713" s="59">
        <v>0</v>
      </c>
      <c r="BB713" s="59">
        <v>0</v>
      </c>
      <c r="BC713" s="59">
        <v>0</v>
      </c>
      <c r="BD713" s="59">
        <v>0</v>
      </c>
      <c r="BE713" s="59">
        <v>0</v>
      </c>
      <c r="BF713" s="59">
        <v>0</v>
      </c>
      <c r="BG713" s="59">
        <v>0</v>
      </c>
      <c r="BH713" s="59">
        <v>0</v>
      </c>
      <c r="BI713" s="59">
        <v>0</v>
      </c>
      <c r="BJ713" s="59">
        <v>0</v>
      </c>
      <c r="BK713" s="59">
        <v>0</v>
      </c>
      <c r="BL713" s="59">
        <v>0</v>
      </c>
      <c r="BM713" s="4">
        <v>615114</v>
      </c>
      <c r="BN713" s="32">
        <f t="shared" si="352"/>
        <v>357.62441860465117</v>
      </c>
      <c r="BO713" s="281"/>
      <c r="BP713" s="4">
        <v>125973</v>
      </c>
      <c r="BQ713" s="4">
        <v>17229182</v>
      </c>
      <c r="BR713" s="4">
        <v>17970268</v>
      </c>
      <c r="BS713" s="4">
        <v>890.44</v>
      </c>
      <c r="BT713" s="4">
        <v>1720</v>
      </c>
      <c r="BV713" s="175">
        <f t="shared" si="341"/>
        <v>-1.1726359820631453</v>
      </c>
    </row>
    <row r="714" spans="1:74" x14ac:dyDescent="0.25">
      <c r="A714" s="76" t="s">
        <v>189</v>
      </c>
      <c r="B714" s="255"/>
      <c r="C714" s="68">
        <v>0</v>
      </c>
      <c r="D714" s="141">
        <v>1998</v>
      </c>
      <c r="E714" s="77">
        <v>98</v>
      </c>
      <c r="F714" s="59">
        <v>6868046</v>
      </c>
      <c r="G714" s="59">
        <v>2927250</v>
      </c>
      <c r="H714" s="179">
        <f t="shared" si="360"/>
        <v>0.74280678319811533</v>
      </c>
      <c r="I714" s="59">
        <f t="shared" si="339"/>
        <v>3940796</v>
      </c>
      <c r="J714" s="59"/>
      <c r="K714" s="59">
        <f t="shared" si="333"/>
        <v>3940796</v>
      </c>
      <c r="L714" s="59">
        <f t="shared" si="334"/>
        <v>2291.1604651162793</v>
      </c>
      <c r="M714" s="59"/>
      <c r="N714" s="59"/>
      <c r="O714" s="59">
        <v>620809</v>
      </c>
      <c r="P714" s="13">
        <f t="shared" si="335"/>
        <v>0.15753390939292466</v>
      </c>
      <c r="Q714" s="59">
        <v>45419</v>
      </c>
      <c r="R714" s="79">
        <f t="shared" si="336"/>
        <v>1.1525336505619677E-2</v>
      </c>
      <c r="S714" s="73">
        <f t="shared" si="368"/>
        <v>321582</v>
      </c>
      <c r="T714" s="281">
        <f t="shared" si="340"/>
        <v>186.96627906976744</v>
      </c>
      <c r="U714" s="281"/>
      <c r="V714" s="131">
        <f t="shared" si="337"/>
        <v>8.1603310600193463E-2</v>
      </c>
      <c r="W714" s="54"/>
      <c r="X714" s="59">
        <v>0</v>
      </c>
      <c r="Y714" s="59">
        <v>0</v>
      </c>
      <c r="Z714" s="59">
        <v>0</v>
      </c>
      <c r="AA714" s="59">
        <v>0</v>
      </c>
      <c r="AB714" s="59">
        <v>0</v>
      </c>
      <c r="AC714" s="59">
        <v>0</v>
      </c>
      <c r="AD714" s="59">
        <v>0</v>
      </c>
      <c r="AE714" s="59">
        <v>0</v>
      </c>
      <c r="AF714" s="59">
        <v>565031</v>
      </c>
      <c r="AG714" s="59">
        <v>100216</v>
      </c>
      <c r="AH714" s="59">
        <v>1500579</v>
      </c>
      <c r="AI714" s="59">
        <v>2083</v>
      </c>
      <c r="AJ714" s="59">
        <v>51868</v>
      </c>
      <c r="AK714" s="59">
        <v>643455</v>
      </c>
      <c r="AL714" s="59">
        <v>5367467</v>
      </c>
      <c r="AM714" s="59">
        <v>0</v>
      </c>
      <c r="AN714" s="59">
        <v>0</v>
      </c>
      <c r="AO714" s="59">
        <v>0</v>
      </c>
      <c r="AP714" s="59">
        <v>0</v>
      </c>
      <c r="AQ714" s="59">
        <v>835508</v>
      </c>
      <c r="AR714" s="59">
        <v>672830</v>
      </c>
      <c r="AS714" s="59">
        <v>81995</v>
      </c>
      <c r="AT714" s="59">
        <v>0</v>
      </c>
      <c r="AU714" s="59">
        <v>0</v>
      </c>
      <c r="AV714" s="80">
        <v>0</v>
      </c>
      <c r="AW714" s="79">
        <f t="shared" si="338"/>
        <v>0</v>
      </c>
      <c r="AX714" s="59">
        <v>0</v>
      </c>
      <c r="AY714" s="59">
        <v>0</v>
      </c>
      <c r="AZ714" s="59">
        <v>0</v>
      </c>
      <c r="BA714" s="59">
        <v>0</v>
      </c>
      <c r="BB714" s="59">
        <v>0</v>
      </c>
      <c r="BC714" s="59">
        <v>0</v>
      </c>
      <c r="BD714" s="59">
        <v>0</v>
      </c>
      <c r="BE714" s="59">
        <v>0</v>
      </c>
      <c r="BF714" s="59">
        <v>0</v>
      </c>
      <c r="BG714" s="59">
        <v>0</v>
      </c>
      <c r="BH714" s="59">
        <v>0</v>
      </c>
      <c r="BI714" s="59">
        <v>0</v>
      </c>
      <c r="BJ714" s="59">
        <v>0</v>
      </c>
      <c r="BK714" s="59">
        <v>0</v>
      </c>
      <c r="BL714" s="59">
        <v>0</v>
      </c>
      <c r="BM714" s="4">
        <v>162710</v>
      </c>
      <c r="BN714" s="32">
        <f t="shared" si="352"/>
        <v>94.598837209302332</v>
      </c>
      <c r="BO714" s="281"/>
      <c r="BP714" s="4">
        <v>97150</v>
      </c>
      <c r="BQ714" s="4">
        <v>50175580</v>
      </c>
      <c r="BR714" s="4">
        <v>50435440</v>
      </c>
      <c r="BS714" s="4">
        <v>888.34997999999996</v>
      </c>
      <c r="BT714" s="4">
        <v>1720</v>
      </c>
      <c r="BV714" s="175">
        <f t="shared" si="341"/>
        <v>-1.1738109498700766</v>
      </c>
    </row>
    <row r="715" spans="1:74" x14ac:dyDescent="0.25">
      <c r="A715" s="76" t="s">
        <v>189</v>
      </c>
      <c r="B715" s="255"/>
      <c r="C715" s="68">
        <v>0</v>
      </c>
      <c r="D715" s="141">
        <v>1999</v>
      </c>
      <c r="E715" s="77">
        <v>98</v>
      </c>
      <c r="F715" s="59">
        <v>8000238</v>
      </c>
      <c r="G715" s="59">
        <v>4272321</v>
      </c>
      <c r="H715" s="179">
        <f t="shared" si="360"/>
        <v>1.1460343671814581</v>
      </c>
      <c r="I715" s="59">
        <f t="shared" si="339"/>
        <v>3727917</v>
      </c>
      <c r="J715" s="59"/>
      <c r="K715" s="59">
        <f t="shared" ref="K715:K778" si="369">I715-AV715</f>
        <v>3727917</v>
      </c>
      <c r="L715" s="59">
        <f t="shared" ref="L715:L778" si="370">K715/BT715</f>
        <v>2167.3936046511626</v>
      </c>
      <c r="M715" s="59"/>
      <c r="N715" s="59"/>
      <c r="O715" s="59">
        <v>502625</v>
      </c>
      <c r="P715" s="13">
        <f t="shared" ref="P715:P778" si="371">O715/I715</f>
        <v>0.13482730436326776</v>
      </c>
      <c r="Q715" s="59">
        <v>50618</v>
      </c>
      <c r="R715" s="79">
        <f t="shared" ref="R715:R778" si="372">Q715/I715</f>
        <v>1.3578092001511836E-2</v>
      </c>
      <c r="S715" s="73">
        <f t="shared" si="368"/>
        <v>277579</v>
      </c>
      <c r="T715" s="281">
        <f t="shared" si="340"/>
        <v>161.38313953488372</v>
      </c>
      <c r="U715" s="281"/>
      <c r="V715" s="131">
        <f t="shared" ref="V715:V778" si="373">S715/K715</f>
        <v>7.4459544029547867E-2</v>
      </c>
      <c r="W715" s="54"/>
      <c r="X715" s="59">
        <v>0</v>
      </c>
      <c r="Y715" s="59">
        <v>0</v>
      </c>
      <c r="Z715" s="59">
        <v>0</v>
      </c>
      <c r="AA715" s="59">
        <v>0</v>
      </c>
      <c r="AB715" s="59">
        <v>0</v>
      </c>
      <c r="AC715" s="59">
        <v>0</v>
      </c>
      <c r="AD715" s="59">
        <v>0</v>
      </c>
      <c r="AE715" s="59">
        <v>0</v>
      </c>
      <c r="AF715" s="59">
        <v>461468</v>
      </c>
      <c r="AG715" s="59">
        <v>138147</v>
      </c>
      <c r="AH715" s="59">
        <v>1512730</v>
      </c>
      <c r="AI715" s="59">
        <v>0</v>
      </c>
      <c r="AJ715" s="59">
        <v>72028</v>
      </c>
      <c r="AK715" s="59">
        <v>624231</v>
      </c>
      <c r="AL715" s="59">
        <v>6487508</v>
      </c>
      <c r="AM715" s="59">
        <v>0</v>
      </c>
      <c r="AN715" s="59">
        <v>0</v>
      </c>
      <c r="AO715" s="59">
        <v>0</v>
      </c>
      <c r="AP715" s="59">
        <v>0</v>
      </c>
      <c r="AQ715" s="59">
        <v>850869</v>
      </c>
      <c r="AR715" s="59">
        <v>655794</v>
      </c>
      <c r="AS715" s="59">
        <v>94558</v>
      </c>
      <c r="AT715" s="59">
        <v>0</v>
      </c>
      <c r="AU715" s="59">
        <v>0</v>
      </c>
      <c r="AV715" s="80">
        <v>0</v>
      </c>
      <c r="AW715" s="79">
        <f t="shared" ref="AW715:AW778" si="374">AV715/(AV715+I715)</f>
        <v>0</v>
      </c>
      <c r="AX715" s="59">
        <v>0</v>
      </c>
      <c r="AY715" s="59">
        <v>0</v>
      </c>
      <c r="AZ715" s="59">
        <v>0</v>
      </c>
      <c r="BA715" s="59">
        <v>0</v>
      </c>
      <c r="BB715" s="59">
        <v>0</v>
      </c>
      <c r="BC715" s="59">
        <v>0</v>
      </c>
      <c r="BD715" s="59">
        <v>0</v>
      </c>
      <c r="BE715" s="59">
        <v>0</v>
      </c>
      <c r="BF715" s="59">
        <v>0</v>
      </c>
      <c r="BG715" s="59">
        <v>0</v>
      </c>
      <c r="BH715" s="59">
        <v>0</v>
      </c>
      <c r="BI715" s="59">
        <v>0</v>
      </c>
      <c r="BJ715" s="59">
        <v>0</v>
      </c>
      <c r="BK715" s="59">
        <v>0</v>
      </c>
      <c r="BL715" s="59">
        <v>0</v>
      </c>
      <c r="BM715" s="4">
        <v>882554</v>
      </c>
      <c r="BN715" s="32">
        <f t="shared" si="352"/>
        <v>513.11279069767443</v>
      </c>
      <c r="BO715" s="281"/>
      <c r="BP715" s="4">
        <v>59902</v>
      </c>
      <c r="BQ715" s="4">
        <v>169572640</v>
      </c>
      <c r="BR715" s="4">
        <v>170515104</v>
      </c>
      <c r="BS715" s="4">
        <v>888.34997999999996</v>
      </c>
      <c r="BT715" s="4">
        <v>1720</v>
      </c>
      <c r="BV715" s="175">
        <f t="shared" si="341"/>
        <v>-1.1738109498700766</v>
      </c>
    </row>
    <row r="716" spans="1:74" x14ac:dyDescent="0.25">
      <c r="A716" s="76" t="s">
        <v>189</v>
      </c>
      <c r="B716" s="255"/>
      <c r="C716" s="68">
        <v>0</v>
      </c>
      <c r="D716" s="141">
        <v>2000</v>
      </c>
      <c r="E716" s="77">
        <v>98</v>
      </c>
      <c r="F716" s="59">
        <v>8336038</v>
      </c>
      <c r="G716" s="59">
        <v>4442973</v>
      </c>
      <c r="H716" s="179">
        <f t="shared" si="360"/>
        <v>1.1412532284973407</v>
      </c>
      <c r="I716" s="59">
        <f t="shared" ref="I716:I779" si="375">F716-G716</f>
        <v>3893065</v>
      </c>
      <c r="J716" s="59"/>
      <c r="K716" s="59">
        <f t="shared" si="369"/>
        <v>3893065</v>
      </c>
      <c r="L716" s="59">
        <f t="shared" si="370"/>
        <v>2263.4098837209303</v>
      </c>
      <c r="M716" s="59"/>
      <c r="N716" s="59"/>
      <c r="O716" s="59">
        <v>416971</v>
      </c>
      <c r="P716" s="13">
        <f t="shared" si="371"/>
        <v>0.10710609763772247</v>
      </c>
      <c r="Q716" s="59">
        <v>46763</v>
      </c>
      <c r="R716" s="79">
        <f t="shared" si="372"/>
        <v>1.201187239360247E-2</v>
      </c>
      <c r="S716" s="73">
        <f t="shared" si="368"/>
        <v>614620</v>
      </c>
      <c r="T716" s="281">
        <f t="shared" ref="T716:T779" si="376">S716/BT716</f>
        <v>357.33720930232556</v>
      </c>
      <c r="U716" s="281"/>
      <c r="V716" s="131">
        <f t="shared" si="373"/>
        <v>0.15787560700887346</v>
      </c>
      <c r="W716" s="54"/>
      <c r="X716" s="59">
        <v>0</v>
      </c>
      <c r="Y716" s="59">
        <v>0</v>
      </c>
      <c r="Z716" s="59">
        <v>0</v>
      </c>
      <c r="AA716" s="59">
        <v>0</v>
      </c>
      <c r="AB716" s="59">
        <v>0</v>
      </c>
      <c r="AC716" s="59">
        <v>0</v>
      </c>
      <c r="AD716" s="59">
        <v>0</v>
      </c>
      <c r="AE716" s="59">
        <v>0</v>
      </c>
      <c r="AF716" s="59">
        <v>373853</v>
      </c>
      <c r="AG716" s="59">
        <v>223011</v>
      </c>
      <c r="AH716" s="59">
        <v>1533176</v>
      </c>
      <c r="AI716" s="59">
        <v>0</v>
      </c>
      <c r="AJ716" s="59">
        <v>40016</v>
      </c>
      <c r="AK716" s="59">
        <v>626043</v>
      </c>
      <c r="AL716" s="59">
        <v>6802862</v>
      </c>
      <c r="AM716" s="59">
        <v>0</v>
      </c>
      <c r="AN716" s="59">
        <v>0</v>
      </c>
      <c r="AO716" s="59">
        <v>0</v>
      </c>
      <c r="AP716" s="59">
        <v>0</v>
      </c>
      <c r="AQ716" s="59">
        <v>867666</v>
      </c>
      <c r="AR716" s="59">
        <v>589496</v>
      </c>
      <c r="AS716" s="59">
        <v>94626</v>
      </c>
      <c r="AT716" s="59">
        <v>0</v>
      </c>
      <c r="AU716" s="59">
        <v>0</v>
      </c>
      <c r="AV716" s="80">
        <v>0</v>
      </c>
      <c r="AW716" s="79">
        <f t="shared" si="374"/>
        <v>0</v>
      </c>
      <c r="AX716" s="59">
        <v>0</v>
      </c>
      <c r="AY716" s="59">
        <v>0</v>
      </c>
      <c r="AZ716" s="59">
        <v>0</v>
      </c>
      <c r="BA716" s="59">
        <v>0</v>
      </c>
      <c r="BB716" s="59">
        <v>0</v>
      </c>
      <c r="BC716" s="59">
        <v>0</v>
      </c>
      <c r="BD716" s="59">
        <v>0</v>
      </c>
      <c r="BE716" s="59">
        <v>0</v>
      </c>
      <c r="BF716" s="59">
        <v>0</v>
      </c>
      <c r="BG716" s="59">
        <v>0</v>
      </c>
      <c r="BH716" s="59">
        <v>0</v>
      </c>
      <c r="BI716" s="59">
        <v>0</v>
      </c>
      <c r="BJ716" s="59">
        <v>0</v>
      </c>
      <c r="BK716" s="59">
        <v>0</v>
      </c>
      <c r="BL716" s="59">
        <v>0</v>
      </c>
      <c r="BM716" s="4">
        <v>959001</v>
      </c>
      <c r="BN716" s="32">
        <f t="shared" si="352"/>
        <v>557.55872093023254</v>
      </c>
      <c r="BO716" s="281"/>
      <c r="BP716" s="4">
        <v>38760</v>
      </c>
      <c r="BQ716" s="4">
        <v>96893824</v>
      </c>
      <c r="BR716" s="4">
        <v>97891584</v>
      </c>
      <c r="BS716" s="4">
        <v>888.34997999999996</v>
      </c>
      <c r="BT716" s="4">
        <v>1720</v>
      </c>
      <c r="BV716" s="175">
        <f t="shared" ref="BV716:BV779" si="377">0.5*LN(BS716/BS$10)+0.5*LN(BT716/BT$10)</f>
        <v>-1.1738109498700766</v>
      </c>
    </row>
    <row r="717" spans="1:74" x14ac:dyDescent="0.25">
      <c r="A717" s="76" t="s">
        <v>189</v>
      </c>
      <c r="B717" s="255"/>
      <c r="C717" s="68">
        <v>0</v>
      </c>
      <c r="D717" s="141">
        <v>2001</v>
      </c>
      <c r="E717" s="77">
        <v>98</v>
      </c>
      <c r="F717" s="59">
        <v>8159613</v>
      </c>
      <c r="G717" s="59">
        <v>4318753</v>
      </c>
      <c r="H717" s="179">
        <f t="shared" si="360"/>
        <v>1.1244234364178856</v>
      </c>
      <c r="I717" s="59">
        <f t="shared" si="375"/>
        <v>3840860</v>
      </c>
      <c r="J717" s="59"/>
      <c r="K717" s="59">
        <f t="shared" si="369"/>
        <v>3840860</v>
      </c>
      <c r="L717" s="59">
        <f t="shared" si="370"/>
        <v>2233.0581395348836</v>
      </c>
      <c r="M717" s="59"/>
      <c r="N717" s="59"/>
      <c r="O717" s="59">
        <v>735933</v>
      </c>
      <c r="P717" s="13">
        <f t="shared" si="371"/>
        <v>0.19160630692084585</v>
      </c>
      <c r="Q717" s="59">
        <v>57380</v>
      </c>
      <c r="R717" s="79">
        <f t="shared" si="372"/>
        <v>1.4939362538598126E-2</v>
      </c>
      <c r="S717" s="73">
        <f t="shared" si="368"/>
        <v>365535</v>
      </c>
      <c r="T717" s="281">
        <f t="shared" si="376"/>
        <v>212.5203488372093</v>
      </c>
      <c r="U717" s="281"/>
      <c r="V717" s="131">
        <f t="shared" si="373"/>
        <v>9.5170092114786789E-2</v>
      </c>
      <c r="W717" s="54"/>
      <c r="X717" s="59">
        <v>0</v>
      </c>
      <c r="Y717" s="59">
        <v>0</v>
      </c>
      <c r="Z717" s="59">
        <v>0</v>
      </c>
      <c r="AA717" s="59">
        <v>0</v>
      </c>
      <c r="AB717" s="59">
        <v>0</v>
      </c>
      <c r="AC717" s="59">
        <v>0</v>
      </c>
      <c r="AD717" s="59">
        <v>0</v>
      </c>
      <c r="AE717" s="59">
        <v>0</v>
      </c>
      <c r="AF717" s="59">
        <v>326874</v>
      </c>
      <c r="AG717" s="59">
        <v>56900</v>
      </c>
      <c r="AH717" s="59">
        <v>1405319</v>
      </c>
      <c r="AI717" s="59">
        <v>4599</v>
      </c>
      <c r="AJ717" s="59">
        <v>47726</v>
      </c>
      <c r="AK717" s="59">
        <v>536511</v>
      </c>
      <c r="AL717" s="59">
        <v>6754294</v>
      </c>
      <c r="AM717" s="59">
        <v>0</v>
      </c>
      <c r="AN717" s="59">
        <v>0</v>
      </c>
      <c r="AO717" s="59">
        <v>0</v>
      </c>
      <c r="AP717" s="59">
        <v>0</v>
      </c>
      <c r="AQ717" s="59">
        <v>902093</v>
      </c>
      <c r="AR717" s="59">
        <v>777371</v>
      </c>
      <c r="AS717" s="59">
        <v>29938</v>
      </c>
      <c r="AT717" s="59">
        <v>0</v>
      </c>
      <c r="AU717" s="59">
        <v>0</v>
      </c>
      <c r="AV717" s="80">
        <v>0</v>
      </c>
      <c r="AW717" s="79">
        <f t="shared" si="374"/>
        <v>0</v>
      </c>
      <c r="AX717" s="59">
        <v>0</v>
      </c>
      <c r="AY717" s="59">
        <v>0</v>
      </c>
      <c r="AZ717" s="59">
        <v>0</v>
      </c>
      <c r="BA717" s="59">
        <v>0</v>
      </c>
      <c r="BB717" s="59">
        <v>0</v>
      </c>
      <c r="BC717" s="59">
        <v>0</v>
      </c>
      <c r="BD717" s="59">
        <v>0</v>
      </c>
      <c r="BE717" s="59">
        <v>0</v>
      </c>
      <c r="BF717" s="59">
        <v>0</v>
      </c>
      <c r="BG717" s="59">
        <v>0</v>
      </c>
      <c r="BH717" s="59">
        <v>0</v>
      </c>
      <c r="BI717" s="59">
        <v>0</v>
      </c>
      <c r="BJ717" s="59">
        <v>0</v>
      </c>
      <c r="BK717" s="59">
        <v>0</v>
      </c>
      <c r="BL717" s="59">
        <v>0</v>
      </c>
      <c r="BM717" s="4">
        <v>1121636</v>
      </c>
      <c r="BN717" s="32">
        <f t="shared" si="352"/>
        <v>652.11395348837209</v>
      </c>
      <c r="BO717" s="281"/>
      <c r="BP717" s="4">
        <v>39462</v>
      </c>
      <c r="BQ717" s="4">
        <v>81475056</v>
      </c>
      <c r="BR717" s="4">
        <v>82636160</v>
      </c>
      <c r="BS717" s="4">
        <v>895.39000999999996</v>
      </c>
      <c r="BT717" s="4">
        <v>1720</v>
      </c>
      <c r="BV717" s="175">
        <f t="shared" si="377"/>
        <v>-1.1698641489942938</v>
      </c>
    </row>
    <row r="718" spans="1:74" x14ac:dyDescent="0.25">
      <c r="A718" s="76" t="s">
        <v>189</v>
      </c>
      <c r="B718" s="254" t="s">
        <v>139</v>
      </c>
      <c r="C718" s="76">
        <v>1</v>
      </c>
      <c r="D718" s="141">
        <v>2002</v>
      </c>
      <c r="E718" s="77">
        <v>98</v>
      </c>
      <c r="F718" s="59">
        <v>21448836</v>
      </c>
      <c r="G718" s="59">
        <v>14690577</v>
      </c>
      <c r="H718" s="179">
        <f t="shared" si="360"/>
        <v>2.1737221080162805</v>
      </c>
      <c r="I718" s="82">
        <f t="shared" si="375"/>
        <v>6758259</v>
      </c>
      <c r="J718" s="59"/>
      <c r="K718" s="82">
        <f t="shared" si="369"/>
        <v>6758259</v>
      </c>
      <c r="L718" s="59">
        <f t="shared" si="370"/>
        <v>3929.2203488372093</v>
      </c>
      <c r="M718" s="59"/>
      <c r="N718" s="59"/>
      <c r="O718" s="82">
        <v>3689036</v>
      </c>
      <c r="P718" s="13">
        <f t="shared" si="371"/>
        <v>0.54585596675120029</v>
      </c>
      <c r="Q718" s="59">
        <v>54484</v>
      </c>
      <c r="R718" s="79">
        <f t="shared" si="372"/>
        <v>8.0618395950791469E-3</v>
      </c>
      <c r="S718" s="73">
        <f t="shared" si="368"/>
        <v>364310</v>
      </c>
      <c r="T718" s="281">
        <f t="shared" si="376"/>
        <v>211.80813953488371</v>
      </c>
      <c r="U718" s="281"/>
      <c r="V718" s="131">
        <f t="shared" si="373"/>
        <v>5.3905894994554074E-2</v>
      </c>
      <c r="W718" s="54"/>
      <c r="X718" s="59">
        <v>0</v>
      </c>
      <c r="Y718" s="59">
        <v>0</v>
      </c>
      <c r="Z718" s="59">
        <v>0</v>
      </c>
      <c r="AA718" s="59">
        <v>0</v>
      </c>
      <c r="AB718" s="59">
        <v>0</v>
      </c>
      <c r="AC718" s="59">
        <v>0</v>
      </c>
      <c r="AD718" s="59">
        <v>0</v>
      </c>
      <c r="AE718" s="59">
        <v>0</v>
      </c>
      <c r="AF718" s="59">
        <v>270917</v>
      </c>
      <c r="AG718" s="59">
        <v>0</v>
      </c>
      <c r="AH718" s="59">
        <v>1596136</v>
      </c>
      <c r="AI718" s="59">
        <v>22192</v>
      </c>
      <c r="AJ718" s="59">
        <v>31817</v>
      </c>
      <c r="AK718" s="59">
        <v>702332</v>
      </c>
      <c r="AL718" s="59">
        <v>19852700</v>
      </c>
      <c r="AM718" s="59">
        <v>0</v>
      </c>
      <c r="AN718" s="59">
        <v>0</v>
      </c>
      <c r="AO718" s="59">
        <v>0</v>
      </c>
      <c r="AP718" s="59">
        <v>0</v>
      </c>
      <c r="AQ718" s="59">
        <v>751559</v>
      </c>
      <c r="AR718" s="59">
        <v>849884</v>
      </c>
      <c r="AS718" s="59">
        <v>21728</v>
      </c>
      <c r="AT718" s="59">
        <v>0</v>
      </c>
      <c r="AU718" s="59">
        <v>0</v>
      </c>
      <c r="AV718" s="80">
        <v>0</v>
      </c>
      <c r="AW718" s="79">
        <f t="shared" si="374"/>
        <v>0</v>
      </c>
      <c r="AX718" s="59">
        <v>0</v>
      </c>
      <c r="AY718" s="59">
        <v>0</v>
      </c>
      <c r="AZ718" s="59">
        <v>0</v>
      </c>
      <c r="BA718" s="59">
        <v>0</v>
      </c>
      <c r="BB718" s="59">
        <v>0</v>
      </c>
      <c r="BC718" s="59">
        <v>0</v>
      </c>
      <c r="BD718" s="59">
        <v>0</v>
      </c>
      <c r="BE718" s="59">
        <v>0</v>
      </c>
      <c r="BF718" s="59">
        <v>0</v>
      </c>
      <c r="BG718" s="59">
        <v>0</v>
      </c>
      <c r="BH718" s="59">
        <v>0</v>
      </c>
      <c r="BI718" s="59">
        <v>0</v>
      </c>
      <c r="BJ718" s="59">
        <v>0</v>
      </c>
      <c r="BK718" s="59">
        <v>0</v>
      </c>
      <c r="BL718" s="59">
        <v>0</v>
      </c>
      <c r="BM718" s="4">
        <v>1123818</v>
      </c>
      <c r="BN718" s="32">
        <f t="shared" si="352"/>
        <v>653.38255813953492</v>
      </c>
      <c r="BO718" s="281"/>
      <c r="BP718" s="4">
        <v>14529</v>
      </c>
      <c r="BQ718" s="4">
        <v>61880688</v>
      </c>
      <c r="BR718" s="4">
        <v>63019036</v>
      </c>
      <c r="BS718" s="4">
        <v>923.13</v>
      </c>
      <c r="BT718" s="4">
        <v>1720</v>
      </c>
      <c r="BV718" s="175">
        <f t="shared" si="377"/>
        <v>-1.1546088085264401</v>
      </c>
    </row>
    <row r="719" spans="1:74" x14ac:dyDescent="0.25">
      <c r="A719" s="76" t="s">
        <v>189</v>
      </c>
      <c r="B719" s="254" t="s">
        <v>139</v>
      </c>
      <c r="C719" s="76">
        <v>1</v>
      </c>
      <c r="D719" s="141">
        <v>2003</v>
      </c>
      <c r="E719" s="77">
        <v>98</v>
      </c>
      <c r="F719" s="59">
        <v>24206938</v>
      </c>
      <c r="G719" s="59">
        <v>16999426</v>
      </c>
      <c r="H719" s="179">
        <f t="shared" si="360"/>
        <v>2.358570613548753</v>
      </c>
      <c r="I719" s="82">
        <f t="shared" si="375"/>
        <v>7207512</v>
      </c>
      <c r="J719" s="59"/>
      <c r="K719" s="82">
        <f t="shared" si="369"/>
        <v>7207512</v>
      </c>
      <c r="L719" s="111">
        <f t="shared" si="370"/>
        <v>3951.4868421052633</v>
      </c>
      <c r="M719" s="59"/>
      <c r="N719" s="59"/>
      <c r="O719" s="82">
        <v>4010230</v>
      </c>
      <c r="P719" s="13">
        <f t="shared" si="371"/>
        <v>0.55639588251812833</v>
      </c>
      <c r="Q719" s="59">
        <v>53518</v>
      </c>
      <c r="R719" s="79">
        <f t="shared" si="372"/>
        <v>7.4253084837042245E-3</v>
      </c>
      <c r="S719" s="73">
        <f t="shared" si="368"/>
        <v>372576</v>
      </c>
      <c r="T719" s="281">
        <f t="shared" si="376"/>
        <v>204.26315789473685</v>
      </c>
      <c r="U719" s="281"/>
      <c r="V719" s="131">
        <f t="shared" si="373"/>
        <v>5.1692733914282765E-2</v>
      </c>
      <c r="W719" s="54"/>
      <c r="X719" s="59">
        <v>0</v>
      </c>
      <c r="Y719" s="59">
        <v>0</v>
      </c>
      <c r="Z719" s="59">
        <v>0</v>
      </c>
      <c r="AA719" s="59">
        <v>0</v>
      </c>
      <c r="AB719" s="59">
        <v>0</v>
      </c>
      <c r="AC719" s="59">
        <v>0</v>
      </c>
      <c r="AD719" s="59">
        <v>0</v>
      </c>
      <c r="AE719" s="59">
        <v>0</v>
      </c>
      <c r="AF719" s="59">
        <v>262531</v>
      </c>
      <c r="AG719" s="59">
        <v>0</v>
      </c>
      <c r="AH719" s="59">
        <v>1288036</v>
      </c>
      <c r="AI719" s="59">
        <v>25095</v>
      </c>
      <c r="AJ719" s="59">
        <v>42563</v>
      </c>
      <c r="AK719" s="59">
        <v>486502</v>
      </c>
      <c r="AL719" s="59">
        <v>22918902</v>
      </c>
      <c r="AM719" s="59">
        <v>0</v>
      </c>
      <c r="AN719" s="59">
        <v>0</v>
      </c>
      <c r="AO719" s="59">
        <v>0</v>
      </c>
      <c r="AP719" s="59">
        <v>0</v>
      </c>
      <c r="AQ719" s="59">
        <v>1178058</v>
      </c>
      <c r="AR719" s="59">
        <v>765901</v>
      </c>
      <c r="AS719" s="59">
        <v>10538</v>
      </c>
      <c r="AT719" s="59">
        <v>0</v>
      </c>
      <c r="AU719" s="59">
        <v>0</v>
      </c>
      <c r="AV719" s="80">
        <v>0</v>
      </c>
      <c r="AW719" s="79">
        <f t="shared" si="374"/>
        <v>0</v>
      </c>
      <c r="AX719" s="59">
        <v>0</v>
      </c>
      <c r="AY719" s="59">
        <v>0</v>
      </c>
      <c r="AZ719" s="59">
        <v>0</v>
      </c>
      <c r="BA719" s="59">
        <v>0</v>
      </c>
      <c r="BB719" s="59">
        <v>0</v>
      </c>
      <c r="BC719" s="59">
        <v>0</v>
      </c>
      <c r="BD719" s="59">
        <v>0</v>
      </c>
      <c r="BE719" s="59">
        <v>0</v>
      </c>
      <c r="BF719" s="59">
        <v>0</v>
      </c>
      <c r="BG719" s="59">
        <v>0</v>
      </c>
      <c r="BH719" s="59">
        <v>0</v>
      </c>
      <c r="BI719" s="59">
        <v>0</v>
      </c>
      <c r="BJ719" s="59">
        <v>0</v>
      </c>
      <c r="BK719" s="59">
        <v>0</v>
      </c>
      <c r="BL719" s="59">
        <v>0</v>
      </c>
      <c r="BM719" s="4">
        <v>1116436</v>
      </c>
      <c r="BN719" s="32">
        <f t="shared" si="352"/>
        <v>612.08114035087715</v>
      </c>
      <c r="BO719" s="281"/>
      <c r="BP719" s="4">
        <v>17277</v>
      </c>
      <c r="BQ719" s="4">
        <v>79620776</v>
      </c>
      <c r="BR719" s="4">
        <v>80754488</v>
      </c>
      <c r="BS719" s="4">
        <v>896.82001000000002</v>
      </c>
      <c r="BT719" s="4">
        <v>1824</v>
      </c>
      <c r="BV719" s="175">
        <f t="shared" si="377"/>
        <v>-1.1397124508526768</v>
      </c>
    </row>
    <row r="720" spans="1:74" x14ac:dyDescent="0.25">
      <c r="A720" s="76" t="s">
        <v>189</v>
      </c>
      <c r="B720" s="254" t="s">
        <v>139</v>
      </c>
      <c r="C720" s="76">
        <v>1</v>
      </c>
      <c r="D720" s="141">
        <v>2004</v>
      </c>
      <c r="E720" s="77">
        <v>98</v>
      </c>
      <c r="F720" s="59">
        <v>24610836</v>
      </c>
      <c r="G720" s="59">
        <v>16781660</v>
      </c>
      <c r="H720" s="179">
        <f t="shared" si="360"/>
        <v>2.1434771679676126</v>
      </c>
      <c r="I720" s="82">
        <f t="shared" si="375"/>
        <v>7829176</v>
      </c>
      <c r="J720" s="59"/>
      <c r="K720" s="82">
        <f t="shared" si="369"/>
        <v>7829176</v>
      </c>
      <c r="L720" s="111">
        <f t="shared" si="370"/>
        <v>4292.3114035087719</v>
      </c>
      <c r="M720" s="59"/>
      <c r="N720" s="59"/>
      <c r="O720" s="82">
        <v>4640110</v>
      </c>
      <c r="P720" s="13">
        <f t="shared" si="371"/>
        <v>0.59266901140043349</v>
      </c>
      <c r="Q720" s="59">
        <v>51039</v>
      </c>
      <c r="R720" s="79">
        <f t="shared" si="372"/>
        <v>6.5190768479339335E-3</v>
      </c>
      <c r="S720" s="73">
        <f t="shared" si="368"/>
        <v>425280</v>
      </c>
      <c r="T720" s="281">
        <f t="shared" si="376"/>
        <v>233.15789473684211</v>
      </c>
      <c r="U720" s="281"/>
      <c r="V720" s="131">
        <f t="shared" si="373"/>
        <v>5.4319892668142855E-2</v>
      </c>
      <c r="W720" s="54"/>
      <c r="X720" s="59">
        <v>0</v>
      </c>
      <c r="Y720" s="59">
        <v>0</v>
      </c>
      <c r="Z720" s="59">
        <v>0</v>
      </c>
      <c r="AA720" s="59">
        <v>0</v>
      </c>
      <c r="AB720" s="59">
        <v>0</v>
      </c>
      <c r="AC720" s="59">
        <v>0</v>
      </c>
      <c r="AD720" s="59">
        <v>0</v>
      </c>
      <c r="AE720" s="59">
        <v>0</v>
      </c>
      <c r="AF720" s="59">
        <v>308711</v>
      </c>
      <c r="AG720" s="59">
        <v>0</v>
      </c>
      <c r="AH720" s="59">
        <v>1223269</v>
      </c>
      <c r="AI720" s="59">
        <v>27455</v>
      </c>
      <c r="AJ720" s="59">
        <v>42536</v>
      </c>
      <c r="AK720" s="59">
        <v>344858</v>
      </c>
      <c r="AL720" s="59">
        <v>23387568</v>
      </c>
      <c r="AM720" s="59">
        <v>0</v>
      </c>
      <c r="AN720" s="59">
        <v>0</v>
      </c>
      <c r="AO720" s="59">
        <v>0</v>
      </c>
      <c r="AP720" s="59">
        <v>0</v>
      </c>
      <c r="AQ720" s="59">
        <v>1138231</v>
      </c>
      <c r="AR720" s="59">
        <v>837695</v>
      </c>
      <c r="AS720" s="59">
        <v>13261</v>
      </c>
      <c r="AT720" s="59">
        <v>0</v>
      </c>
      <c r="AU720" s="59">
        <v>0</v>
      </c>
      <c r="AV720" s="80">
        <v>0</v>
      </c>
      <c r="AW720" s="79">
        <f t="shared" si="374"/>
        <v>0</v>
      </c>
      <c r="AX720" s="59">
        <v>0</v>
      </c>
      <c r="AY720" s="59">
        <v>0</v>
      </c>
      <c r="AZ720" s="59">
        <v>0</v>
      </c>
      <c r="BA720" s="59">
        <v>0</v>
      </c>
      <c r="BB720" s="59">
        <v>0</v>
      </c>
      <c r="BC720" s="59">
        <v>0</v>
      </c>
      <c r="BD720" s="59">
        <v>0</v>
      </c>
      <c r="BE720" s="59">
        <v>0</v>
      </c>
      <c r="BF720" s="59">
        <v>0</v>
      </c>
      <c r="BG720" s="59">
        <v>0</v>
      </c>
      <c r="BH720" s="59">
        <v>0</v>
      </c>
      <c r="BI720" s="59">
        <v>0</v>
      </c>
      <c r="BJ720" s="59">
        <v>0</v>
      </c>
      <c r="BK720" s="59">
        <v>0</v>
      </c>
      <c r="BL720" s="59">
        <v>0</v>
      </c>
      <c r="BM720" s="4">
        <v>1165948</v>
      </c>
      <c r="BN720" s="32">
        <f t="shared" si="352"/>
        <v>639.22587719298247</v>
      </c>
      <c r="BO720" s="281"/>
      <c r="BP720" s="4">
        <v>4519</v>
      </c>
      <c r="BQ720" s="4">
        <v>92046776</v>
      </c>
      <c r="BR720" s="4">
        <v>93217248</v>
      </c>
      <c r="BS720" s="4">
        <v>899.21996999999999</v>
      </c>
      <c r="BT720" s="4">
        <v>1824</v>
      </c>
      <c r="BV720" s="175">
        <f t="shared" si="377"/>
        <v>-1.1383761991794645</v>
      </c>
    </row>
    <row r="721" spans="1:74" x14ac:dyDescent="0.25">
      <c r="A721" s="76" t="s">
        <v>189</v>
      </c>
      <c r="B721" s="254" t="s">
        <v>139</v>
      </c>
      <c r="C721" s="76">
        <v>1</v>
      </c>
      <c r="D721" s="141">
        <v>2005</v>
      </c>
      <c r="E721" s="77">
        <v>98</v>
      </c>
      <c r="F721" s="59">
        <v>14410141</v>
      </c>
      <c r="G721" s="59">
        <v>3361634</v>
      </c>
      <c r="H721" s="179">
        <f t="shared" si="360"/>
        <v>0.30426138119838275</v>
      </c>
      <c r="I721" s="82">
        <f t="shared" si="375"/>
        <v>11048507</v>
      </c>
      <c r="J721" s="59"/>
      <c r="K721" s="82">
        <f t="shared" si="369"/>
        <v>11048507</v>
      </c>
      <c r="L721" s="111">
        <f t="shared" si="370"/>
        <v>6057.2955043859647</v>
      </c>
      <c r="M721" s="59"/>
      <c r="N721" s="59"/>
      <c r="O721" s="82">
        <v>7385624</v>
      </c>
      <c r="P721" s="13">
        <f t="shared" si="371"/>
        <v>0.66847258186106051</v>
      </c>
      <c r="Q721" s="59">
        <v>51708</v>
      </c>
      <c r="R721" s="79">
        <f t="shared" si="372"/>
        <v>4.6800893550594663E-3</v>
      </c>
      <c r="S721" s="73">
        <f t="shared" si="368"/>
        <v>535223</v>
      </c>
      <c r="T721" s="281">
        <f t="shared" si="376"/>
        <v>293.43366228070175</v>
      </c>
      <c r="U721" s="281"/>
      <c r="V721" s="131">
        <f t="shared" si="373"/>
        <v>4.844301587535764E-2</v>
      </c>
      <c r="W721" s="54"/>
      <c r="X721" s="59">
        <v>0</v>
      </c>
      <c r="Y721" s="59">
        <v>0</v>
      </c>
      <c r="Z721" s="59">
        <v>0</v>
      </c>
      <c r="AA721" s="59">
        <v>0</v>
      </c>
      <c r="AB721" s="59">
        <v>0</v>
      </c>
      <c r="AC721" s="59">
        <v>0</v>
      </c>
      <c r="AD721" s="59">
        <v>0</v>
      </c>
      <c r="AE721" s="59">
        <v>0</v>
      </c>
      <c r="AF721" s="59">
        <v>405950</v>
      </c>
      <c r="AG721" s="59">
        <v>0</v>
      </c>
      <c r="AH721" s="59">
        <v>1474459</v>
      </c>
      <c r="AI721" s="59">
        <v>2966</v>
      </c>
      <c r="AJ721" s="59">
        <v>50356</v>
      </c>
      <c r="AK721" s="59">
        <v>552860</v>
      </c>
      <c r="AL721" s="59">
        <v>12935682</v>
      </c>
      <c r="AM721" s="59">
        <v>0</v>
      </c>
      <c r="AN721" s="59">
        <v>0</v>
      </c>
      <c r="AO721" s="59">
        <v>0</v>
      </c>
      <c r="AP721" s="59">
        <v>0</v>
      </c>
      <c r="AQ721" s="59">
        <v>1145187</v>
      </c>
      <c r="AR721" s="59">
        <v>905022</v>
      </c>
      <c r="AS721" s="59">
        <v>13611</v>
      </c>
      <c r="AT721" s="59">
        <v>0</v>
      </c>
      <c r="AU721" s="59">
        <v>0</v>
      </c>
      <c r="AV721" s="80">
        <v>0</v>
      </c>
      <c r="AW721" s="79">
        <f t="shared" si="374"/>
        <v>0</v>
      </c>
      <c r="AX721" s="59">
        <v>0</v>
      </c>
      <c r="AY721" s="59">
        <v>0</v>
      </c>
      <c r="AZ721" s="59">
        <v>0</v>
      </c>
      <c r="BA721" s="59">
        <v>0</v>
      </c>
      <c r="BB721" s="59">
        <v>0</v>
      </c>
      <c r="BC721" s="59">
        <v>0</v>
      </c>
      <c r="BD721" s="59">
        <v>0</v>
      </c>
      <c r="BE721" s="59">
        <v>0</v>
      </c>
      <c r="BF721" s="59">
        <v>0</v>
      </c>
      <c r="BG721" s="59">
        <v>0</v>
      </c>
      <c r="BH721" s="59">
        <v>0</v>
      </c>
      <c r="BI721" s="59">
        <v>0</v>
      </c>
      <c r="BJ721" s="59">
        <v>0</v>
      </c>
      <c r="BK721" s="59">
        <v>0</v>
      </c>
      <c r="BL721" s="59">
        <v>0</v>
      </c>
      <c r="BM721" s="4">
        <v>115570</v>
      </c>
      <c r="BN721" s="32">
        <f t="shared" si="352"/>
        <v>63.360745614035089</v>
      </c>
      <c r="BO721" s="281"/>
      <c r="BP721" s="4">
        <v>18222778</v>
      </c>
      <c r="BQ721" s="4">
        <v>140555776</v>
      </c>
      <c r="BR721" s="4">
        <v>158894112</v>
      </c>
      <c r="BS721" s="4">
        <v>899.21996999999999</v>
      </c>
      <c r="BT721" s="4">
        <v>1824</v>
      </c>
      <c r="BV721" s="175">
        <f t="shared" si="377"/>
        <v>-1.1383761991794645</v>
      </c>
    </row>
    <row r="722" spans="1:74" ht="17.25" customHeight="1" x14ac:dyDescent="0.25">
      <c r="A722" s="76" t="s">
        <v>189</v>
      </c>
      <c r="B722" s="254" t="s">
        <v>139</v>
      </c>
      <c r="C722" s="76">
        <v>1</v>
      </c>
      <c r="D722" s="142">
        <v>2006</v>
      </c>
      <c r="E722" s="77">
        <v>98</v>
      </c>
      <c r="F722" s="59">
        <v>3954532</v>
      </c>
      <c r="G722" s="59">
        <v>-2866436</v>
      </c>
      <c r="H722" s="179">
        <f t="shared" ref="H722:H746" si="378">G722/I722</f>
        <v>-0.42023888691458455</v>
      </c>
      <c r="I722" s="82">
        <f t="shared" si="375"/>
        <v>6820968</v>
      </c>
      <c r="J722" s="59"/>
      <c r="K722" s="123">
        <f t="shared" si="369"/>
        <v>5020132</v>
      </c>
      <c r="L722" s="111">
        <f t="shared" si="370"/>
        <v>2752.2653508771928</v>
      </c>
      <c r="M722" s="59"/>
      <c r="N722" s="59"/>
      <c r="O722" s="123">
        <v>1545678</v>
      </c>
      <c r="P722" s="13">
        <f t="shared" si="371"/>
        <v>0.22660683938115528</v>
      </c>
      <c r="Q722" s="59">
        <v>52808</v>
      </c>
      <c r="R722" s="79">
        <f t="shared" si="372"/>
        <v>7.7420096385146511E-3</v>
      </c>
      <c r="S722" s="73">
        <f t="shared" ref="S722:S730" si="379">SUM(W722:AE722)</f>
        <v>1939588</v>
      </c>
      <c r="T722" s="281">
        <f t="shared" si="376"/>
        <v>1063.3706140350878</v>
      </c>
      <c r="U722" s="281"/>
      <c r="V722" s="131">
        <f t="shared" si="373"/>
        <v>0.38636195223551889</v>
      </c>
      <c r="W722" s="126">
        <v>603506</v>
      </c>
      <c r="AA722" s="126">
        <v>1246458</v>
      </c>
      <c r="AE722" s="126">
        <v>89624</v>
      </c>
      <c r="AF722" s="59">
        <v>448908</v>
      </c>
      <c r="AG722" s="59">
        <v>0</v>
      </c>
      <c r="AH722" s="59">
        <v>1637586</v>
      </c>
      <c r="AI722" s="59">
        <v>124997</v>
      </c>
      <c r="AJ722" s="59">
        <v>19517</v>
      </c>
      <c r="AK722" s="59">
        <v>550618</v>
      </c>
      <c r="AL722" s="59">
        <v>2316946</v>
      </c>
      <c r="AP722" s="59">
        <v>0</v>
      </c>
      <c r="AQ722" s="59">
        <v>1176883</v>
      </c>
      <c r="AR722" s="59">
        <v>948123</v>
      </c>
      <c r="AS722" s="59">
        <v>13848</v>
      </c>
      <c r="AT722" s="59">
        <v>0</v>
      </c>
      <c r="AU722" s="59">
        <v>0</v>
      </c>
      <c r="AV722" s="27">
        <v>1800836</v>
      </c>
      <c r="AW722" s="79">
        <f t="shared" si="374"/>
        <v>0.20886997663134071</v>
      </c>
      <c r="AX722" s="59">
        <v>0</v>
      </c>
      <c r="AY722" s="59">
        <v>0</v>
      </c>
      <c r="AZ722" s="59">
        <v>0</v>
      </c>
      <c r="BA722" s="59">
        <v>0</v>
      </c>
      <c r="BB722" s="59">
        <v>0</v>
      </c>
      <c r="BC722" s="59">
        <v>0</v>
      </c>
      <c r="BD722" s="59">
        <v>1800836</v>
      </c>
      <c r="BE722" s="59">
        <v>0</v>
      </c>
      <c r="BF722" s="59">
        <v>0</v>
      </c>
      <c r="BG722" s="59">
        <v>0</v>
      </c>
      <c r="BH722" s="59">
        <v>1800836</v>
      </c>
      <c r="BI722" s="59">
        <v>0</v>
      </c>
      <c r="BJ722" s="59">
        <v>0</v>
      </c>
      <c r="BK722" s="59">
        <v>0</v>
      </c>
      <c r="BL722" s="59">
        <v>0</v>
      </c>
      <c r="BM722" s="4">
        <v>966893</v>
      </c>
      <c r="BN722" s="32">
        <f t="shared" si="352"/>
        <v>530.09484649122805</v>
      </c>
      <c r="BO722" s="281"/>
      <c r="BP722" s="4">
        <v>6559291</v>
      </c>
      <c r="BQ722" s="4">
        <v>113833624</v>
      </c>
      <c r="BR722" s="4">
        <v>121359808</v>
      </c>
      <c r="BS722" s="4">
        <v>894.13</v>
      </c>
      <c r="BT722" s="4">
        <v>1824</v>
      </c>
      <c r="BV722" s="175">
        <f t="shared" si="377"/>
        <v>-1.1412144537047264</v>
      </c>
    </row>
    <row r="723" spans="1:74" ht="28.5" customHeight="1" x14ac:dyDescent="0.25">
      <c r="A723" s="76" t="s">
        <v>189</v>
      </c>
      <c r="B723" s="263" t="s">
        <v>190</v>
      </c>
      <c r="C723" s="76">
        <v>1</v>
      </c>
      <c r="D723" s="142">
        <v>2007</v>
      </c>
      <c r="E723" s="77">
        <v>98</v>
      </c>
      <c r="F723" s="59">
        <v>12015995</v>
      </c>
      <c r="G723" s="59">
        <v>3791302</v>
      </c>
      <c r="H723" s="179">
        <f t="shared" si="378"/>
        <v>0.46096577708128439</v>
      </c>
      <c r="I723" s="82">
        <f t="shared" si="375"/>
        <v>8224693</v>
      </c>
      <c r="J723" s="59"/>
      <c r="K723" s="82">
        <f t="shared" si="369"/>
        <v>8212732</v>
      </c>
      <c r="L723" s="111">
        <f t="shared" si="370"/>
        <v>4470.7305389221556</v>
      </c>
      <c r="M723" s="59"/>
      <c r="N723" s="59"/>
      <c r="O723" s="82">
        <v>3929222</v>
      </c>
      <c r="P723" s="13">
        <f t="shared" si="371"/>
        <v>0.47773479204634145</v>
      </c>
      <c r="Q723" s="59">
        <v>5204</v>
      </c>
      <c r="R723" s="79">
        <f t="shared" si="372"/>
        <v>6.3272878391935114E-4</v>
      </c>
      <c r="S723" s="73">
        <f t="shared" si="379"/>
        <v>665795</v>
      </c>
      <c r="T723" s="281">
        <f t="shared" si="376"/>
        <v>362.43603701687533</v>
      </c>
      <c r="U723" s="281"/>
      <c r="V723" s="131">
        <f t="shared" si="373"/>
        <v>8.1068638304525223E-2</v>
      </c>
      <c r="W723" s="126">
        <v>648274</v>
      </c>
      <c r="AA723" s="126">
        <v>5529</v>
      </c>
      <c r="AC723" s="126">
        <v>11594</v>
      </c>
      <c r="AE723" s="126">
        <v>398</v>
      </c>
      <c r="AF723" s="59">
        <v>615817</v>
      </c>
      <c r="AG723" s="59">
        <v>0</v>
      </c>
      <c r="AH723" s="59">
        <v>1693769</v>
      </c>
      <c r="AI723" s="59">
        <v>3565</v>
      </c>
      <c r="AJ723" s="59">
        <v>76997</v>
      </c>
      <c r="AK723" s="59">
        <v>695122</v>
      </c>
      <c r="AL723" s="59">
        <v>10322226</v>
      </c>
      <c r="AP723" s="59">
        <v>0</v>
      </c>
      <c r="AQ723" s="59">
        <v>1237889</v>
      </c>
      <c r="AR723" s="59">
        <v>983605</v>
      </c>
      <c r="AS723" s="59">
        <v>11477</v>
      </c>
      <c r="AT723" s="59">
        <v>0</v>
      </c>
      <c r="AU723" s="59">
        <v>0</v>
      </c>
      <c r="AV723" s="27">
        <v>11961</v>
      </c>
      <c r="AW723" s="79">
        <f t="shared" si="374"/>
        <v>1.4521673485374037E-3</v>
      </c>
      <c r="AX723" s="59">
        <v>0</v>
      </c>
      <c r="AY723" s="59">
        <v>0</v>
      </c>
      <c r="AZ723" s="59">
        <v>0</v>
      </c>
      <c r="BA723" s="59">
        <v>0</v>
      </c>
      <c r="BB723" s="59">
        <v>0</v>
      </c>
      <c r="BC723" s="59">
        <v>0</v>
      </c>
      <c r="BD723" s="59">
        <v>11961</v>
      </c>
      <c r="BE723" s="59">
        <v>0</v>
      </c>
      <c r="BF723" s="59">
        <v>0</v>
      </c>
      <c r="BG723" s="59">
        <v>0</v>
      </c>
      <c r="BH723" s="59">
        <v>11961</v>
      </c>
      <c r="BI723" s="59">
        <v>0</v>
      </c>
      <c r="BJ723" s="59">
        <v>0</v>
      </c>
      <c r="BK723" s="59">
        <v>0</v>
      </c>
      <c r="BL723" s="59">
        <v>0</v>
      </c>
      <c r="BM723" s="4">
        <v>995839</v>
      </c>
      <c r="BN723" s="32">
        <f t="shared" si="352"/>
        <v>542.10070767555794</v>
      </c>
      <c r="BO723" s="281"/>
      <c r="BP723" s="4">
        <v>-572213</v>
      </c>
      <c r="BQ723" s="4">
        <v>82337048</v>
      </c>
      <c r="BR723" s="4">
        <v>82760672</v>
      </c>
      <c r="BS723" s="4">
        <v>894.13</v>
      </c>
      <c r="BT723" s="4">
        <v>1837</v>
      </c>
      <c r="BV723" s="175">
        <f t="shared" si="377"/>
        <v>-1.137663496414302</v>
      </c>
    </row>
    <row r="724" spans="1:74" s="20" customFormat="1" ht="17.25" customHeight="1" x14ac:dyDescent="0.25">
      <c r="A724" s="100" t="s">
        <v>189</v>
      </c>
      <c r="B724" s="258"/>
      <c r="C724" s="49">
        <v>0</v>
      </c>
      <c r="D724" s="146">
        <v>2008</v>
      </c>
      <c r="E724" s="62">
        <v>98</v>
      </c>
      <c r="F724" s="63">
        <v>14946717</v>
      </c>
      <c r="G724" s="63">
        <v>6866047</v>
      </c>
      <c r="H724" s="187">
        <f t="shared" si="378"/>
        <v>0.84968783529088554</v>
      </c>
      <c r="I724" s="58">
        <f t="shared" si="375"/>
        <v>8080670</v>
      </c>
      <c r="J724" s="58"/>
      <c r="K724" s="58">
        <f t="shared" si="369"/>
        <v>8033995</v>
      </c>
      <c r="L724" s="63">
        <f t="shared" si="370"/>
        <v>4199.6837428123363</v>
      </c>
      <c r="M724" s="58"/>
      <c r="N724" s="58"/>
      <c r="O724" s="58">
        <v>3060315</v>
      </c>
      <c r="P724" s="29">
        <f t="shared" si="371"/>
        <v>0.37872045263573439</v>
      </c>
      <c r="Q724" s="63">
        <v>22903</v>
      </c>
      <c r="R724" s="94">
        <f t="shared" si="372"/>
        <v>2.8342946810103616E-3</v>
      </c>
      <c r="S724" s="58">
        <f t="shared" si="379"/>
        <v>761267</v>
      </c>
      <c r="T724" s="281">
        <f t="shared" si="376"/>
        <v>397.94406691061158</v>
      </c>
      <c r="U724" s="281"/>
      <c r="V724" s="39">
        <f t="shared" si="373"/>
        <v>9.4755722402117507E-2</v>
      </c>
      <c r="W724" s="128">
        <v>753691</v>
      </c>
      <c r="X724" s="19"/>
      <c r="Y724" s="19"/>
      <c r="Z724" s="19"/>
      <c r="AA724" s="128">
        <v>296</v>
      </c>
      <c r="AB724" s="19"/>
      <c r="AC724" s="128">
        <v>7259</v>
      </c>
      <c r="AD724" s="19"/>
      <c r="AE724" s="128">
        <v>21</v>
      </c>
      <c r="AF724" s="63">
        <v>1204930</v>
      </c>
      <c r="AG724" s="63">
        <v>0</v>
      </c>
      <c r="AH724" s="63">
        <v>1789987</v>
      </c>
      <c r="AI724" s="63">
        <v>-1329</v>
      </c>
      <c r="AJ724" s="63">
        <v>123399</v>
      </c>
      <c r="AK724" s="63">
        <v>685928</v>
      </c>
      <c r="AL724" s="63">
        <v>13156730</v>
      </c>
      <c r="AM724" s="19"/>
      <c r="AN724" s="19"/>
      <c r="AO724" s="19"/>
      <c r="AP724" s="63">
        <v>0</v>
      </c>
      <c r="AQ724" s="63">
        <v>1117869</v>
      </c>
      <c r="AR724" s="63">
        <v>1057903</v>
      </c>
      <c r="AS724" s="63">
        <v>47485</v>
      </c>
      <c r="AT724" s="63">
        <v>0</v>
      </c>
      <c r="AU724" s="63">
        <v>0</v>
      </c>
      <c r="AV724" s="129">
        <v>46675</v>
      </c>
      <c r="AW724" s="94">
        <f t="shared" si="374"/>
        <v>5.7429578786184175E-3</v>
      </c>
      <c r="AX724" s="63">
        <v>0</v>
      </c>
      <c r="AY724" s="63">
        <v>0</v>
      </c>
      <c r="AZ724" s="63">
        <v>0</v>
      </c>
      <c r="BA724" s="63">
        <v>0</v>
      </c>
      <c r="BB724" s="63">
        <v>0</v>
      </c>
      <c r="BC724" s="63">
        <v>0</v>
      </c>
      <c r="BD724" s="63">
        <v>46675</v>
      </c>
      <c r="BE724" s="63">
        <v>0</v>
      </c>
      <c r="BF724" s="63">
        <v>0</v>
      </c>
      <c r="BG724" s="63">
        <v>0</v>
      </c>
      <c r="BH724" s="63">
        <v>46675</v>
      </c>
      <c r="BI724" s="63">
        <v>0</v>
      </c>
      <c r="BJ724" s="63">
        <v>0</v>
      </c>
      <c r="BK724" s="63">
        <v>0</v>
      </c>
      <c r="BL724" s="63">
        <v>0</v>
      </c>
      <c r="BM724" s="19">
        <v>1099995</v>
      </c>
      <c r="BN724" s="32">
        <f t="shared" si="352"/>
        <v>575.01045478306321</v>
      </c>
      <c r="BO724" s="281"/>
      <c r="BP724" s="19">
        <v>4403967</v>
      </c>
      <c r="BQ724" s="19">
        <v>117907536</v>
      </c>
      <c r="BR724" s="19">
        <v>123411496</v>
      </c>
      <c r="BS724" s="19">
        <v>894.15002000000004</v>
      </c>
      <c r="BT724" s="19">
        <v>1913</v>
      </c>
      <c r="BU724" s="4"/>
      <c r="BV724" s="175">
        <f t="shared" si="377"/>
        <v>-1.1173828591870041</v>
      </c>
    </row>
    <row r="725" spans="1:74" s="20" customFormat="1" ht="17.25" customHeight="1" x14ac:dyDescent="0.25">
      <c r="A725" s="100" t="s">
        <v>189</v>
      </c>
      <c r="B725" s="258"/>
      <c r="C725" s="49">
        <v>0</v>
      </c>
      <c r="D725" s="146">
        <v>2009</v>
      </c>
      <c r="E725" s="62">
        <v>98</v>
      </c>
      <c r="F725" s="63">
        <v>10054050</v>
      </c>
      <c r="G725" s="63">
        <v>1395164</v>
      </c>
      <c r="H725" s="187">
        <f t="shared" si="378"/>
        <v>0.16112511470875121</v>
      </c>
      <c r="I725" s="58">
        <f t="shared" si="375"/>
        <v>8658886</v>
      </c>
      <c r="J725" s="58"/>
      <c r="K725" s="58">
        <f t="shared" si="369"/>
        <v>7520781</v>
      </c>
      <c r="L725" s="63">
        <f t="shared" si="370"/>
        <v>3910.96255850234</v>
      </c>
      <c r="M725" s="58"/>
      <c r="N725" s="58"/>
      <c r="O725" s="58">
        <v>3307309</v>
      </c>
      <c r="P725" s="29">
        <f t="shared" si="371"/>
        <v>0.38195548480485825</v>
      </c>
      <c r="Q725" s="63">
        <v>22388</v>
      </c>
      <c r="R725" s="94">
        <f t="shared" si="372"/>
        <v>2.5855519982593603E-3</v>
      </c>
      <c r="S725" s="58">
        <f t="shared" si="379"/>
        <v>967529</v>
      </c>
      <c r="T725" s="281">
        <f t="shared" si="376"/>
        <v>503.13520540821634</v>
      </c>
      <c r="U725" s="281"/>
      <c r="V725" s="39">
        <f t="shared" si="373"/>
        <v>0.12864741042186975</v>
      </c>
      <c r="W725" s="128">
        <v>802690</v>
      </c>
      <c r="X725" s="19"/>
      <c r="Y725" s="19"/>
      <c r="Z725" s="19"/>
      <c r="AA725" s="128">
        <v>665</v>
      </c>
      <c r="AB725" s="128">
        <v>180839</v>
      </c>
      <c r="AC725" s="128">
        <v>-16713</v>
      </c>
      <c r="AD725" s="19"/>
      <c r="AE725" s="128">
        <v>48</v>
      </c>
      <c r="AF725" s="63">
        <v>625248</v>
      </c>
      <c r="AG725" s="63">
        <v>0</v>
      </c>
      <c r="AH725" s="63">
        <v>2231801</v>
      </c>
      <c r="AI725" s="63">
        <v>4371</v>
      </c>
      <c r="AJ725" s="63">
        <v>118896</v>
      </c>
      <c r="AK725" s="63">
        <v>969162</v>
      </c>
      <c r="AL725" s="63">
        <v>7822249</v>
      </c>
      <c r="AM725" s="19"/>
      <c r="AN725" s="19"/>
      <c r="AO725" s="19"/>
      <c r="AP725" s="63">
        <v>0</v>
      </c>
      <c r="AQ725" s="63">
        <v>1385715</v>
      </c>
      <c r="AR725" s="63">
        <v>1240987</v>
      </c>
      <c r="AS725" s="63">
        <v>17281</v>
      </c>
      <c r="AT725" s="63">
        <v>0</v>
      </c>
      <c r="AU725" s="63">
        <v>0</v>
      </c>
      <c r="AV725" s="129">
        <v>1138105</v>
      </c>
      <c r="AW725" s="94">
        <f t="shared" si="374"/>
        <v>0.11616883183826544</v>
      </c>
      <c r="AX725" s="63">
        <v>0</v>
      </c>
      <c r="AY725" s="63">
        <v>0</v>
      </c>
      <c r="AZ725" s="63">
        <v>0</v>
      </c>
      <c r="BA725" s="63">
        <v>0</v>
      </c>
      <c r="BB725" s="63">
        <v>0</v>
      </c>
      <c r="BC725" s="63">
        <v>0</v>
      </c>
      <c r="BD725" s="63">
        <v>1138105</v>
      </c>
      <c r="BE725" s="63">
        <v>0</v>
      </c>
      <c r="BF725" s="63">
        <v>0</v>
      </c>
      <c r="BG725" s="63">
        <v>0</v>
      </c>
      <c r="BH725" s="63">
        <v>1138105</v>
      </c>
      <c r="BI725" s="63">
        <v>0</v>
      </c>
      <c r="BJ725" s="63">
        <v>0</v>
      </c>
      <c r="BK725" s="63">
        <v>0</v>
      </c>
      <c r="BL725" s="63">
        <v>0</v>
      </c>
      <c r="BM725" s="19">
        <v>1500344</v>
      </c>
      <c r="BN725" s="32">
        <f t="shared" si="352"/>
        <v>780.21008840353613</v>
      </c>
      <c r="BO725" s="281"/>
      <c r="BP725" s="19">
        <v>-80375</v>
      </c>
      <c r="BQ725" s="19">
        <v>58430272</v>
      </c>
      <c r="BR725" s="19">
        <v>59850240</v>
      </c>
      <c r="BS725" s="19">
        <v>903.97997999999995</v>
      </c>
      <c r="BT725" s="19">
        <v>1923</v>
      </c>
      <c r="BU725" s="4"/>
      <c r="BV725" s="175">
        <f t="shared" si="377"/>
        <v>-1.1093091483989437</v>
      </c>
    </row>
    <row r="726" spans="1:74" s="20" customFormat="1" ht="17.25" customHeight="1" x14ac:dyDescent="0.25">
      <c r="A726" s="100" t="s">
        <v>189</v>
      </c>
      <c r="B726" s="258"/>
      <c r="C726" s="49">
        <v>0</v>
      </c>
      <c r="D726" s="146">
        <v>2010</v>
      </c>
      <c r="E726" s="62">
        <v>98</v>
      </c>
      <c r="F726" s="63">
        <v>12919515</v>
      </c>
      <c r="G726" s="63">
        <v>1313486</v>
      </c>
      <c r="H726" s="187">
        <f t="shared" si="378"/>
        <v>0.11317273117273789</v>
      </c>
      <c r="I726" s="58">
        <f t="shared" si="375"/>
        <v>11606029</v>
      </c>
      <c r="J726" s="58"/>
      <c r="K726" s="58">
        <f t="shared" si="369"/>
        <v>10508033</v>
      </c>
      <c r="L726" s="63">
        <f t="shared" si="370"/>
        <v>5464.3957358294329</v>
      </c>
      <c r="M726" s="58"/>
      <c r="N726" s="58"/>
      <c r="O726" s="58">
        <v>5955824</v>
      </c>
      <c r="P726" s="31">
        <f t="shared" si="371"/>
        <v>0.51316638964110806</v>
      </c>
      <c r="Q726" s="63">
        <v>23780</v>
      </c>
      <c r="R726" s="94">
        <f t="shared" si="372"/>
        <v>2.0489350836535047E-3</v>
      </c>
      <c r="S726" s="58">
        <f t="shared" si="379"/>
        <v>1375715</v>
      </c>
      <c r="T726" s="281">
        <f t="shared" si="376"/>
        <v>715.40041601664063</v>
      </c>
      <c r="U726" s="281"/>
      <c r="V726" s="39">
        <f t="shared" si="373"/>
        <v>0.13092031591450085</v>
      </c>
      <c r="W726" s="128">
        <v>1008551</v>
      </c>
      <c r="X726" s="19"/>
      <c r="Y726" s="19"/>
      <c r="Z726" s="19"/>
      <c r="AA726" s="128">
        <v>111</v>
      </c>
      <c r="AB726" s="128">
        <v>371678</v>
      </c>
      <c r="AC726" s="128">
        <v>-4633</v>
      </c>
      <c r="AD726" s="19"/>
      <c r="AE726" s="128">
        <v>8</v>
      </c>
      <c r="AF726" s="63">
        <v>785395</v>
      </c>
      <c r="AG726" s="63">
        <v>0</v>
      </c>
      <c r="AH726" s="63">
        <v>2171938</v>
      </c>
      <c r="AI726" s="63">
        <v>1032</v>
      </c>
      <c r="AJ726" s="63">
        <v>124685</v>
      </c>
      <c r="AK726" s="63">
        <v>773969</v>
      </c>
      <c r="AL726" s="63">
        <v>10747577</v>
      </c>
      <c r="AM726" s="19"/>
      <c r="AN726" s="19"/>
      <c r="AO726" s="19"/>
      <c r="AP726" s="63">
        <v>0</v>
      </c>
      <c r="AQ726" s="63">
        <v>1168692</v>
      </c>
      <c r="AR726" s="63">
        <v>1396985</v>
      </c>
      <c r="AS726" s="63">
        <v>-48</v>
      </c>
      <c r="AT726" s="63">
        <v>0</v>
      </c>
      <c r="AU726" s="63">
        <v>0</v>
      </c>
      <c r="AV726" s="129">
        <v>1097996</v>
      </c>
      <c r="AW726" s="94">
        <f t="shared" si="374"/>
        <v>8.6428986089054458E-2</v>
      </c>
      <c r="AX726" s="63">
        <v>0</v>
      </c>
      <c r="AY726" s="63">
        <v>0</v>
      </c>
      <c r="AZ726" s="63">
        <v>0</v>
      </c>
      <c r="BA726" s="63">
        <v>0</v>
      </c>
      <c r="BB726" s="63">
        <v>0</v>
      </c>
      <c r="BC726" s="63">
        <v>0</v>
      </c>
      <c r="BD726" s="63">
        <v>1097996</v>
      </c>
      <c r="BE726" s="63">
        <v>0</v>
      </c>
      <c r="BF726" s="63">
        <v>0</v>
      </c>
      <c r="BG726" s="63">
        <v>0</v>
      </c>
      <c r="BH726" s="63">
        <v>1097996</v>
      </c>
      <c r="BI726" s="63">
        <v>0</v>
      </c>
      <c r="BJ726" s="63">
        <v>0</v>
      </c>
      <c r="BK726" s="63">
        <v>0</v>
      </c>
      <c r="BL726" s="63">
        <v>0</v>
      </c>
      <c r="BM726" s="19">
        <v>1626045</v>
      </c>
      <c r="BN726" s="32">
        <f t="shared" si="352"/>
        <v>845.57722308892357</v>
      </c>
      <c r="BO726" s="281"/>
      <c r="BP726" s="19">
        <v>621822</v>
      </c>
      <c r="BQ726" s="19">
        <v>54379720</v>
      </c>
      <c r="BR726" s="19">
        <v>56627584</v>
      </c>
      <c r="BS726" s="19">
        <v>914.88</v>
      </c>
      <c r="BT726" s="19">
        <v>1923</v>
      </c>
      <c r="BU726" s="4"/>
      <c r="BV726" s="175">
        <f t="shared" si="377"/>
        <v>-1.1033163008965956</v>
      </c>
    </row>
    <row r="727" spans="1:74" s="20" customFormat="1" ht="17.25" customHeight="1" x14ac:dyDescent="0.25">
      <c r="A727" s="100" t="s">
        <v>189</v>
      </c>
      <c r="B727" s="258"/>
      <c r="C727" s="49">
        <v>0</v>
      </c>
      <c r="D727" s="146">
        <v>2011</v>
      </c>
      <c r="E727" s="62">
        <v>98</v>
      </c>
      <c r="F727" s="63">
        <v>16823616</v>
      </c>
      <c r="G727" s="63">
        <v>3326104</v>
      </c>
      <c r="H727" s="187">
        <f t="shared" si="378"/>
        <v>0.24642348901041911</v>
      </c>
      <c r="I727" s="58">
        <f t="shared" si="375"/>
        <v>13497512</v>
      </c>
      <c r="J727" s="58"/>
      <c r="K727" s="58">
        <f t="shared" si="369"/>
        <v>12742466</v>
      </c>
      <c r="L727" s="63">
        <f t="shared" si="370"/>
        <v>6626.347373894956</v>
      </c>
      <c r="M727" s="58"/>
      <c r="N727" s="58"/>
      <c r="O727" s="58">
        <v>6676094</v>
      </c>
      <c r="P727" s="29">
        <f t="shared" si="371"/>
        <v>0.49461663749585849</v>
      </c>
      <c r="Q727" s="63">
        <v>23716</v>
      </c>
      <c r="R727" s="94">
        <f t="shared" si="372"/>
        <v>1.7570645612317293E-3</v>
      </c>
      <c r="S727" s="58">
        <f t="shared" si="379"/>
        <v>1833276</v>
      </c>
      <c r="T727" s="281">
        <f t="shared" si="376"/>
        <v>953.34165366614661</v>
      </c>
      <c r="U727" s="281"/>
      <c r="V727" s="39">
        <f t="shared" si="373"/>
        <v>0.14387136681392754</v>
      </c>
      <c r="W727" s="128">
        <v>1420983</v>
      </c>
      <c r="X727" s="19"/>
      <c r="Y727" s="19"/>
      <c r="Z727" s="19"/>
      <c r="AA727" s="128">
        <v>15</v>
      </c>
      <c r="AB727" s="128">
        <v>412603</v>
      </c>
      <c r="AC727" s="128">
        <v>-326</v>
      </c>
      <c r="AD727" s="19"/>
      <c r="AE727" s="128">
        <v>1</v>
      </c>
      <c r="AF727" s="63">
        <v>994588</v>
      </c>
      <c r="AG727" s="63">
        <v>0</v>
      </c>
      <c r="AH727" s="63">
        <v>2618112</v>
      </c>
      <c r="AI727" s="63">
        <v>17618</v>
      </c>
      <c r="AJ727" s="63">
        <v>117265</v>
      </c>
      <c r="AK727" s="63">
        <v>1307208</v>
      </c>
      <c r="AL727" s="63">
        <v>14205505</v>
      </c>
      <c r="AM727" s="19"/>
      <c r="AN727" s="19"/>
      <c r="AO727" s="19"/>
      <c r="AP727" s="63">
        <v>0</v>
      </c>
      <c r="AQ727" s="63">
        <v>1234462</v>
      </c>
      <c r="AR727" s="63">
        <v>1292533</v>
      </c>
      <c r="AS727" s="63">
        <v>753</v>
      </c>
      <c r="AT727" s="63">
        <v>0</v>
      </c>
      <c r="AU727" s="63">
        <v>0</v>
      </c>
      <c r="AV727" s="129">
        <v>755046</v>
      </c>
      <c r="AW727" s="94">
        <f t="shared" si="374"/>
        <v>5.2976174522496242E-2</v>
      </c>
      <c r="AX727" s="63">
        <v>0</v>
      </c>
      <c r="AY727" s="63">
        <v>0</v>
      </c>
      <c r="AZ727" s="63">
        <v>0</v>
      </c>
      <c r="BA727" s="63">
        <v>0</v>
      </c>
      <c r="BB727" s="63">
        <v>0</v>
      </c>
      <c r="BC727" s="63">
        <v>0</v>
      </c>
      <c r="BD727" s="63">
        <v>755046</v>
      </c>
      <c r="BE727" s="63">
        <v>0</v>
      </c>
      <c r="BF727" s="63">
        <v>0</v>
      </c>
      <c r="BG727" s="63">
        <v>0</v>
      </c>
      <c r="BH727" s="63">
        <v>755046</v>
      </c>
      <c r="BI727" s="63">
        <v>0</v>
      </c>
      <c r="BJ727" s="63">
        <v>0</v>
      </c>
      <c r="BK727" s="63">
        <v>0</v>
      </c>
      <c r="BL727" s="63">
        <v>0</v>
      </c>
      <c r="BM727" s="19">
        <v>1588107</v>
      </c>
      <c r="BN727" s="32">
        <f t="shared" si="352"/>
        <v>825.84867394695789</v>
      </c>
      <c r="BO727" s="281"/>
      <c r="BP727" s="19">
        <v>2164862</v>
      </c>
      <c r="BQ727" s="19">
        <v>74894544</v>
      </c>
      <c r="BR727" s="19">
        <v>78647520</v>
      </c>
      <c r="BS727" s="19">
        <v>916.35999000000004</v>
      </c>
      <c r="BT727" s="19">
        <v>1923</v>
      </c>
      <c r="BU727" s="4"/>
      <c r="BV727" s="175">
        <f t="shared" si="377"/>
        <v>-1.1025081106373662</v>
      </c>
    </row>
    <row r="728" spans="1:74" s="20" customFormat="1" ht="17.25" customHeight="1" x14ac:dyDescent="0.25">
      <c r="A728" s="100" t="s">
        <v>189</v>
      </c>
      <c r="B728" s="258"/>
      <c r="C728" s="49">
        <v>0</v>
      </c>
      <c r="D728" s="146">
        <v>2012</v>
      </c>
      <c r="E728" s="62">
        <v>98</v>
      </c>
      <c r="F728" s="63">
        <v>15807399</v>
      </c>
      <c r="G728" s="63">
        <v>1880039</v>
      </c>
      <c r="H728" s="187">
        <f t="shared" si="378"/>
        <v>0.13498889954736576</v>
      </c>
      <c r="I728" s="58">
        <f t="shared" si="375"/>
        <v>13927360</v>
      </c>
      <c r="J728" s="58"/>
      <c r="K728" s="58">
        <f t="shared" si="369"/>
        <v>13175656</v>
      </c>
      <c r="L728" s="63">
        <f t="shared" si="370"/>
        <v>6851.6151846073844</v>
      </c>
      <c r="M728" s="58"/>
      <c r="N728" s="58"/>
      <c r="O728" s="58">
        <v>6861089</v>
      </c>
      <c r="P728" s="29">
        <f t="shared" si="371"/>
        <v>0.49263385164166074</v>
      </c>
      <c r="Q728" s="63">
        <v>28679</v>
      </c>
      <c r="R728" s="94">
        <f t="shared" si="372"/>
        <v>2.0591842244330584E-3</v>
      </c>
      <c r="S728" s="58">
        <f t="shared" si="379"/>
        <v>2132950</v>
      </c>
      <c r="T728" s="281">
        <f t="shared" si="376"/>
        <v>1109.1783671346855</v>
      </c>
      <c r="U728" s="281"/>
      <c r="V728" s="39">
        <f t="shared" si="373"/>
        <v>0.16188567764671452</v>
      </c>
      <c r="W728" s="128">
        <v>0</v>
      </c>
      <c r="X728" s="128">
        <v>1701691</v>
      </c>
      <c r="Y728" s="19"/>
      <c r="Z728" s="19"/>
      <c r="AA728" s="128">
        <v>65</v>
      </c>
      <c r="AB728" s="128">
        <v>433639</v>
      </c>
      <c r="AC728" s="128">
        <v>-2450</v>
      </c>
      <c r="AD728" s="19"/>
      <c r="AE728" s="128">
        <v>5</v>
      </c>
      <c r="AF728" s="63">
        <v>1045617</v>
      </c>
      <c r="AG728" s="63">
        <v>0</v>
      </c>
      <c r="AH728" s="63">
        <v>2467292</v>
      </c>
      <c r="AI728" s="63">
        <v>26320</v>
      </c>
      <c r="AJ728" s="63">
        <v>146488</v>
      </c>
      <c r="AK728" s="63">
        <v>873026</v>
      </c>
      <c r="AL728" s="63">
        <v>13340107</v>
      </c>
      <c r="AM728" s="19"/>
      <c r="AN728" s="19"/>
      <c r="AO728" s="19"/>
      <c r="AP728" s="63">
        <v>0</v>
      </c>
      <c r="AQ728" s="63">
        <v>1245245</v>
      </c>
      <c r="AR728" s="63">
        <v>1565453</v>
      </c>
      <c r="AS728" s="63">
        <v>0</v>
      </c>
      <c r="AT728" s="63">
        <v>0</v>
      </c>
      <c r="AU728" s="63">
        <v>0</v>
      </c>
      <c r="AV728" s="129">
        <v>751704</v>
      </c>
      <c r="AW728" s="94">
        <f t="shared" si="374"/>
        <v>5.1209259663967673E-2</v>
      </c>
      <c r="AX728" s="63">
        <v>0</v>
      </c>
      <c r="AY728" s="63">
        <v>0</v>
      </c>
      <c r="AZ728" s="63">
        <v>0</v>
      </c>
      <c r="BA728" s="63">
        <v>0</v>
      </c>
      <c r="BB728" s="63">
        <v>0</v>
      </c>
      <c r="BC728" s="63">
        <v>0</v>
      </c>
      <c r="BD728" s="63">
        <v>751704</v>
      </c>
      <c r="BE728" s="63">
        <v>0</v>
      </c>
      <c r="BF728" s="63">
        <v>0</v>
      </c>
      <c r="BG728" s="63">
        <v>0</v>
      </c>
      <c r="BH728" s="63">
        <v>751704</v>
      </c>
      <c r="BI728" s="63">
        <v>0</v>
      </c>
      <c r="BJ728" s="63">
        <v>0</v>
      </c>
      <c r="BK728" s="63">
        <v>0</v>
      </c>
      <c r="BL728" s="63">
        <v>0</v>
      </c>
      <c r="BM728" s="19">
        <v>1521043</v>
      </c>
      <c r="BN728" s="32">
        <f t="shared" si="352"/>
        <v>790.97399895995841</v>
      </c>
      <c r="BO728" s="281"/>
      <c r="BP728" s="19">
        <v>817221</v>
      </c>
      <c r="BQ728" s="19">
        <v>52477768</v>
      </c>
      <c r="BR728" s="19">
        <v>54816032</v>
      </c>
      <c r="BS728" s="19">
        <v>916.59997999999996</v>
      </c>
      <c r="BT728" s="19">
        <v>1923</v>
      </c>
      <c r="BU728" s="4"/>
      <c r="BV728" s="175">
        <f t="shared" si="377"/>
        <v>-1.1023771803359417</v>
      </c>
    </row>
    <row r="729" spans="1:74" s="20" customFormat="1" ht="17.25" customHeight="1" x14ac:dyDescent="0.25">
      <c r="A729" s="100" t="s">
        <v>189</v>
      </c>
      <c r="B729" s="258"/>
      <c r="C729" s="49">
        <v>0</v>
      </c>
      <c r="D729" s="146">
        <v>2013</v>
      </c>
      <c r="E729" s="62">
        <v>98</v>
      </c>
      <c r="F729" s="63">
        <v>14285219</v>
      </c>
      <c r="G729" s="63">
        <v>790386</v>
      </c>
      <c r="H729" s="187">
        <f t="shared" si="378"/>
        <v>5.8569528055663969E-2</v>
      </c>
      <c r="I729" s="58">
        <f t="shared" si="375"/>
        <v>13494833</v>
      </c>
      <c r="J729" s="58"/>
      <c r="K729" s="58">
        <f t="shared" si="369"/>
        <v>13786130</v>
      </c>
      <c r="L729" s="63">
        <f t="shared" si="370"/>
        <v>7169.0743629745193</v>
      </c>
      <c r="M729" s="58"/>
      <c r="N729" s="58"/>
      <c r="O729" s="58">
        <v>5643897</v>
      </c>
      <c r="P729" s="29">
        <f t="shared" si="371"/>
        <v>0.41822651677127087</v>
      </c>
      <c r="Q729" s="63">
        <v>30038</v>
      </c>
      <c r="R729" s="94">
        <f t="shared" si="372"/>
        <v>2.2258889754323006E-3</v>
      </c>
      <c r="S729" s="58">
        <f t="shared" si="379"/>
        <v>2331934</v>
      </c>
      <c r="T729" s="281">
        <f t="shared" si="376"/>
        <v>1212.6541861674466</v>
      </c>
      <c r="U729" s="281"/>
      <c r="V729" s="39">
        <f t="shared" si="373"/>
        <v>0.16915073338202963</v>
      </c>
      <c r="W729" s="19"/>
      <c r="X729" s="128">
        <v>1843459</v>
      </c>
      <c r="Y729" s="19"/>
      <c r="Z729" s="19"/>
      <c r="AA729" s="128">
        <v>0</v>
      </c>
      <c r="AB729" s="128">
        <v>484452</v>
      </c>
      <c r="AC729" s="128">
        <v>4023</v>
      </c>
      <c r="AD729" s="19"/>
      <c r="AE729" s="128">
        <v>0</v>
      </c>
      <c r="AF729" s="63">
        <v>908744</v>
      </c>
      <c r="AG729" s="63">
        <v>0</v>
      </c>
      <c r="AH729" s="63">
        <v>2883139</v>
      </c>
      <c r="AI729" s="63">
        <v>106330</v>
      </c>
      <c r="AJ729" s="63">
        <v>209101</v>
      </c>
      <c r="AK729" s="63">
        <v>1259237</v>
      </c>
      <c r="AL729" s="63">
        <v>11402080</v>
      </c>
      <c r="AM729" s="128">
        <v>1931</v>
      </c>
      <c r="AN729" s="19"/>
      <c r="AO729" s="19"/>
      <c r="AP729" s="63">
        <v>0</v>
      </c>
      <c r="AQ729" s="63">
        <v>1487980</v>
      </c>
      <c r="AR729" s="63">
        <v>1515641</v>
      </c>
      <c r="AS729" s="63">
        <v>0</v>
      </c>
      <c r="AT729" s="63">
        <v>0</v>
      </c>
      <c r="AU729" s="63">
        <v>0</v>
      </c>
      <c r="AV729" s="129">
        <v>-291297</v>
      </c>
      <c r="AW729" s="94">
        <f t="shared" si="374"/>
        <v>-2.2062044591691195E-2</v>
      </c>
      <c r="AX729" s="63">
        <v>0</v>
      </c>
      <c r="AY729" s="63">
        <v>0</v>
      </c>
      <c r="AZ729" s="63">
        <v>0</v>
      </c>
      <c r="BA729" s="63">
        <v>0</v>
      </c>
      <c r="BB729" s="63">
        <v>0</v>
      </c>
      <c r="BC729" s="63">
        <v>0</v>
      </c>
      <c r="BD729" s="63">
        <v>-291297</v>
      </c>
      <c r="BE729" s="63">
        <v>0</v>
      </c>
      <c r="BF729" s="63">
        <v>0</v>
      </c>
      <c r="BG729" s="63">
        <v>0</v>
      </c>
      <c r="BH729" s="63">
        <v>-291297</v>
      </c>
      <c r="BI729" s="63">
        <v>0</v>
      </c>
      <c r="BJ729" s="63">
        <v>0</v>
      </c>
      <c r="BK729" s="63">
        <v>0</v>
      </c>
      <c r="BL729" s="63">
        <v>0</v>
      </c>
      <c r="BM729" s="19">
        <v>1418728</v>
      </c>
      <c r="BN729" s="32">
        <f t="shared" si="352"/>
        <v>737.76807072282895</v>
      </c>
      <c r="BO729" s="281"/>
      <c r="BP729" s="19">
        <v>944422</v>
      </c>
      <c r="BQ729" s="19">
        <v>48124184</v>
      </c>
      <c r="BR729" s="19">
        <v>50487336</v>
      </c>
      <c r="BS729" s="19">
        <v>916.47997999999995</v>
      </c>
      <c r="BT729" s="19">
        <v>1923</v>
      </c>
      <c r="BU729" s="4"/>
      <c r="BV729" s="175">
        <f t="shared" si="377"/>
        <v>-1.1024426439287964</v>
      </c>
    </row>
    <row r="730" spans="1:74" s="20" customFormat="1" ht="17.25" customHeight="1" x14ac:dyDescent="0.25">
      <c r="A730" s="100" t="s">
        <v>189</v>
      </c>
      <c r="B730" s="258"/>
      <c r="C730" s="49">
        <v>0</v>
      </c>
      <c r="D730" s="146">
        <v>2014</v>
      </c>
      <c r="E730" s="62">
        <v>98</v>
      </c>
      <c r="F730" s="63">
        <v>14621318</v>
      </c>
      <c r="G730" s="63">
        <v>1122847</v>
      </c>
      <c r="H730" s="187">
        <f t="shared" si="378"/>
        <v>8.3183273127749063E-2</v>
      </c>
      <c r="I730" s="58">
        <f t="shared" si="375"/>
        <v>13498471</v>
      </c>
      <c r="J730" s="58"/>
      <c r="K730" s="58">
        <f t="shared" si="369"/>
        <v>13785062</v>
      </c>
      <c r="L730" s="63">
        <f t="shared" si="370"/>
        <v>6576.8425572519081</v>
      </c>
      <c r="M730" s="58"/>
      <c r="N730" s="58"/>
      <c r="O730" s="58">
        <v>5529819</v>
      </c>
      <c r="P730" s="29">
        <f t="shared" si="371"/>
        <v>0.4096626203071444</v>
      </c>
      <c r="Q730" s="63">
        <v>53891</v>
      </c>
      <c r="R730" s="94">
        <f t="shared" si="372"/>
        <v>3.9923780997121825E-3</v>
      </c>
      <c r="S730" s="58">
        <f t="shared" si="379"/>
        <v>2200471</v>
      </c>
      <c r="T730" s="281">
        <f t="shared" si="376"/>
        <v>1049.843034351145</v>
      </c>
      <c r="U730" s="281"/>
      <c r="V730" s="39">
        <f t="shared" si="373"/>
        <v>0.15962721096212698</v>
      </c>
      <c r="W730" s="19"/>
      <c r="X730" s="128">
        <v>1527812</v>
      </c>
      <c r="Y730" s="128">
        <v>136366</v>
      </c>
      <c r="Z730" s="128">
        <v>76880</v>
      </c>
      <c r="AA730" s="19"/>
      <c r="AB730" s="128">
        <v>454898</v>
      </c>
      <c r="AC730" s="128">
        <v>4515</v>
      </c>
      <c r="AD730" s="19"/>
      <c r="AE730" s="19"/>
      <c r="AF730" s="63">
        <v>915783</v>
      </c>
      <c r="AG730" s="63">
        <v>0</v>
      </c>
      <c r="AH730" s="63">
        <v>2905023</v>
      </c>
      <c r="AI730" s="63">
        <v>123305</v>
      </c>
      <c r="AJ730" s="63">
        <v>260852</v>
      </c>
      <c r="AK730" s="63">
        <v>999313</v>
      </c>
      <c r="AL730" s="63">
        <v>11716295</v>
      </c>
      <c r="AM730" s="128">
        <v>0</v>
      </c>
      <c r="AN730" s="19"/>
      <c r="AO730" s="19"/>
      <c r="AP730" s="63">
        <v>0</v>
      </c>
      <c r="AQ730" s="63">
        <v>1632632</v>
      </c>
      <c r="AR730" s="63">
        <v>1782405</v>
      </c>
      <c r="AS730" s="63">
        <v>0</v>
      </c>
      <c r="AT730" s="63">
        <v>0</v>
      </c>
      <c r="AU730" s="63">
        <v>0</v>
      </c>
      <c r="AV730" s="129">
        <v>-286591</v>
      </c>
      <c r="AW730" s="94">
        <f t="shared" si="374"/>
        <v>-2.1691916668937352E-2</v>
      </c>
      <c r="AX730" s="63">
        <v>0</v>
      </c>
      <c r="AY730" s="63">
        <v>0</v>
      </c>
      <c r="AZ730" s="63">
        <v>0</v>
      </c>
      <c r="BA730" s="63">
        <v>0</v>
      </c>
      <c r="BB730" s="63">
        <v>0</v>
      </c>
      <c r="BC730" s="63">
        <v>0</v>
      </c>
      <c r="BD730" s="63">
        <v>-286591</v>
      </c>
      <c r="BE730" s="63">
        <v>0</v>
      </c>
      <c r="BF730" s="63">
        <v>0</v>
      </c>
      <c r="BG730" s="63">
        <v>0</v>
      </c>
      <c r="BH730" s="63">
        <v>-286591</v>
      </c>
      <c r="BI730" s="63">
        <v>0</v>
      </c>
      <c r="BJ730" s="63">
        <v>0</v>
      </c>
      <c r="BK730" s="63">
        <v>0</v>
      </c>
      <c r="BL730" s="63">
        <v>0</v>
      </c>
      <c r="BM730" s="19">
        <v>1388439</v>
      </c>
      <c r="BN730" s="32">
        <f t="shared" si="352"/>
        <v>662.42318702290072</v>
      </c>
      <c r="BO730" s="281"/>
      <c r="BP730" s="19">
        <v>1490929</v>
      </c>
      <c r="BQ730" s="19">
        <v>47842268</v>
      </c>
      <c r="BR730" s="19">
        <v>50721636</v>
      </c>
      <c r="BS730" s="19">
        <v>916.48999000000003</v>
      </c>
      <c r="BT730" s="19">
        <v>2096</v>
      </c>
      <c r="BU730" s="4"/>
      <c r="BV730" s="175">
        <f t="shared" si="377"/>
        <v>-1.059365032920343</v>
      </c>
    </row>
    <row r="731" spans="1:74" s="20" customFormat="1" ht="17.25" customHeight="1" x14ac:dyDescent="0.25">
      <c r="A731" s="100" t="s">
        <v>189</v>
      </c>
      <c r="B731" s="258"/>
      <c r="C731" s="49">
        <v>0</v>
      </c>
      <c r="D731" s="146">
        <v>2015</v>
      </c>
      <c r="E731" s="62">
        <v>98</v>
      </c>
      <c r="F731" s="63">
        <v>14487246</v>
      </c>
      <c r="G731" s="63">
        <v>792961</v>
      </c>
      <c r="H731" s="187">
        <f t="shared" si="378"/>
        <v>5.7904520024229085E-2</v>
      </c>
      <c r="I731" s="58">
        <f t="shared" si="375"/>
        <v>13694285</v>
      </c>
      <c r="J731" s="58"/>
      <c r="K731" s="58">
        <f t="shared" si="369"/>
        <v>13966994</v>
      </c>
      <c r="L731" s="63">
        <f t="shared" si="370"/>
        <v>6663.6421755725187</v>
      </c>
      <c r="M731" s="58"/>
      <c r="N731" s="58"/>
      <c r="O731" s="58">
        <v>5887745</v>
      </c>
      <c r="P731" s="29">
        <f t="shared" si="371"/>
        <v>0.42994176037668269</v>
      </c>
      <c r="Q731" s="63">
        <v>19330</v>
      </c>
      <c r="R731" s="94">
        <f t="shared" si="372"/>
        <v>1.4115377327111273E-3</v>
      </c>
      <c r="S731" s="63">
        <f t="shared" ref="S731:S760" si="380">SUM(X731:AE731)</f>
        <v>2138813</v>
      </c>
      <c r="T731" s="281">
        <f t="shared" si="376"/>
        <v>1020.4260496183206</v>
      </c>
      <c r="U731" s="281"/>
      <c r="V731" s="39">
        <f t="shared" si="373"/>
        <v>0.15313338002436316</v>
      </c>
      <c r="W731" s="29"/>
      <c r="X731" s="63">
        <v>265644</v>
      </c>
      <c r="Y731" s="63">
        <v>1048600</v>
      </c>
      <c r="Z731" s="63">
        <v>365206</v>
      </c>
      <c r="AA731" s="63">
        <v>0</v>
      </c>
      <c r="AB731" s="63">
        <v>460299</v>
      </c>
      <c r="AC731" s="63">
        <v>-936</v>
      </c>
      <c r="AD731" s="63">
        <v>0</v>
      </c>
      <c r="AE731" s="63">
        <v>0</v>
      </c>
      <c r="AF731" s="63">
        <v>947956</v>
      </c>
      <c r="AG731" s="63">
        <v>0</v>
      </c>
      <c r="AH731" s="63">
        <v>2838350</v>
      </c>
      <c r="AI731" s="63">
        <v>266398</v>
      </c>
      <c r="AJ731" s="63">
        <v>287353</v>
      </c>
      <c r="AK731" s="63">
        <v>932134</v>
      </c>
      <c r="AL731" s="63">
        <v>11648896</v>
      </c>
      <c r="AM731" s="63">
        <v>0</v>
      </c>
      <c r="AN731" s="63">
        <v>0</v>
      </c>
      <c r="AO731" s="63">
        <v>0</v>
      </c>
      <c r="AP731" s="63">
        <v>0</v>
      </c>
      <c r="AQ731" s="63">
        <v>1574738</v>
      </c>
      <c r="AR731" s="63">
        <v>1639818</v>
      </c>
      <c r="AS731" s="63">
        <v>0</v>
      </c>
      <c r="AT731" s="63">
        <v>0</v>
      </c>
      <c r="AU731" s="63">
        <v>0</v>
      </c>
      <c r="AV731" s="129">
        <v>-272709</v>
      </c>
      <c r="AW731" s="94">
        <f t="shared" si="374"/>
        <v>-2.0318701767959291E-2</v>
      </c>
      <c r="AX731" s="63">
        <v>0</v>
      </c>
      <c r="AY731" s="63">
        <v>0</v>
      </c>
      <c r="AZ731" s="63">
        <v>0</v>
      </c>
      <c r="BA731" s="63">
        <v>0</v>
      </c>
      <c r="BB731" s="63">
        <v>0</v>
      </c>
      <c r="BC731" s="63">
        <v>0</v>
      </c>
      <c r="BD731" s="63">
        <v>-272709</v>
      </c>
      <c r="BE731" s="63">
        <v>0</v>
      </c>
      <c r="BF731" s="63">
        <v>0</v>
      </c>
      <c r="BG731" s="19"/>
      <c r="BH731" s="63">
        <v>-272709</v>
      </c>
      <c r="BI731" s="63">
        <v>0</v>
      </c>
      <c r="BJ731" s="63">
        <v>0</v>
      </c>
      <c r="BK731" s="63">
        <v>0</v>
      </c>
      <c r="BL731" s="63">
        <v>0</v>
      </c>
      <c r="BM731" s="19">
        <v>1266897</v>
      </c>
      <c r="BN731" s="32">
        <f t="shared" si="352"/>
        <v>604.43559160305347</v>
      </c>
      <c r="BO731" s="281"/>
      <c r="BP731" s="19">
        <v>724813</v>
      </c>
      <c r="BQ731" s="19">
        <v>59903876</v>
      </c>
      <c r="BR731" s="19">
        <v>61895584</v>
      </c>
      <c r="BS731" s="19">
        <v>919.97997999999995</v>
      </c>
      <c r="BT731" s="19">
        <v>2096</v>
      </c>
      <c r="BU731" s="4"/>
      <c r="BV731" s="175">
        <f t="shared" si="377"/>
        <v>-1.0574646510691177</v>
      </c>
    </row>
    <row r="732" spans="1:74" s="20" customFormat="1" ht="17.25" customHeight="1" x14ac:dyDescent="0.25">
      <c r="A732" s="100" t="s">
        <v>189</v>
      </c>
      <c r="B732" s="258"/>
      <c r="C732" s="49">
        <v>0</v>
      </c>
      <c r="D732" s="146">
        <v>2016</v>
      </c>
      <c r="E732" s="62">
        <v>98</v>
      </c>
      <c r="F732" s="63">
        <v>14993629</v>
      </c>
      <c r="G732" s="63">
        <v>639923</v>
      </c>
      <c r="H732" s="187">
        <f t="shared" si="378"/>
        <v>4.4582423521841677E-2</v>
      </c>
      <c r="I732" s="58">
        <f t="shared" si="375"/>
        <v>14353706</v>
      </c>
      <c r="J732" s="58"/>
      <c r="K732" s="58">
        <f t="shared" si="369"/>
        <v>14610893</v>
      </c>
      <c r="L732" s="63">
        <f t="shared" si="370"/>
        <v>6970.8458969465646</v>
      </c>
      <c r="M732" s="58"/>
      <c r="N732" s="58"/>
      <c r="O732" s="58">
        <v>6259347</v>
      </c>
      <c r="P732" s="29">
        <f t="shared" si="371"/>
        <v>0.43607880780057778</v>
      </c>
      <c r="Q732" s="63">
        <v>55635</v>
      </c>
      <c r="R732" s="94">
        <f t="shared" si="372"/>
        <v>3.8760024762942756E-3</v>
      </c>
      <c r="S732" s="63">
        <f t="shared" si="380"/>
        <v>2174054</v>
      </c>
      <c r="T732" s="281">
        <f t="shared" si="376"/>
        <v>1037.2395038167938</v>
      </c>
      <c r="U732" s="281"/>
      <c r="V732" s="39">
        <f t="shared" si="373"/>
        <v>0.1487967915445004</v>
      </c>
      <c r="W732" s="29"/>
      <c r="X732" s="63">
        <v>236757</v>
      </c>
      <c r="Y732" s="63">
        <v>1084957</v>
      </c>
      <c r="Z732" s="63">
        <v>401682</v>
      </c>
      <c r="AA732" s="63">
        <v>0</v>
      </c>
      <c r="AB732" s="63">
        <v>442032</v>
      </c>
      <c r="AC732" s="63">
        <v>8626</v>
      </c>
      <c r="AD732" s="63">
        <v>0</v>
      </c>
      <c r="AE732" s="63">
        <v>0</v>
      </c>
      <c r="AF732" s="63">
        <v>889517</v>
      </c>
      <c r="AG732" s="63">
        <v>0</v>
      </c>
      <c r="AH732" s="63">
        <v>3780229</v>
      </c>
      <c r="AI732" s="63">
        <v>198928</v>
      </c>
      <c r="AJ732" s="63">
        <v>336947</v>
      </c>
      <c r="AK732" s="63">
        <v>1945145</v>
      </c>
      <c r="AL732" s="63">
        <v>11213400</v>
      </c>
      <c r="AM732" s="63">
        <v>0</v>
      </c>
      <c r="AN732" s="63">
        <v>0</v>
      </c>
      <c r="AO732" s="63">
        <v>0</v>
      </c>
      <c r="AP732" s="63">
        <v>0</v>
      </c>
      <c r="AQ732" s="63">
        <v>857977</v>
      </c>
      <c r="AR732" s="63">
        <v>1636156</v>
      </c>
      <c r="AS732" s="63">
        <v>0</v>
      </c>
      <c r="AT732" s="63">
        <v>0</v>
      </c>
      <c r="AU732" s="63">
        <v>0</v>
      </c>
      <c r="AV732" s="129">
        <v>-257187</v>
      </c>
      <c r="AW732" s="94">
        <f t="shared" si="374"/>
        <v>-1.8244717011341595E-2</v>
      </c>
      <c r="AX732" s="63">
        <v>0</v>
      </c>
      <c r="AY732" s="63">
        <v>0</v>
      </c>
      <c r="AZ732" s="63">
        <v>0</v>
      </c>
      <c r="BA732" s="63">
        <v>0</v>
      </c>
      <c r="BB732" s="63">
        <v>0</v>
      </c>
      <c r="BC732" s="63">
        <v>0</v>
      </c>
      <c r="BD732" s="63">
        <v>-257187</v>
      </c>
      <c r="BE732" s="63">
        <v>0</v>
      </c>
      <c r="BF732" s="63">
        <v>0</v>
      </c>
      <c r="BG732" s="19"/>
      <c r="BH732" s="63">
        <v>-257187</v>
      </c>
      <c r="BI732" s="63">
        <v>0</v>
      </c>
      <c r="BJ732" s="63">
        <v>0</v>
      </c>
      <c r="BK732" s="63">
        <v>0</v>
      </c>
      <c r="BL732" s="63">
        <v>0</v>
      </c>
      <c r="BM732" s="19">
        <v>1105413</v>
      </c>
      <c r="BN732" s="32">
        <f t="shared" si="352"/>
        <v>527.39169847328242</v>
      </c>
      <c r="BO732" s="281"/>
      <c r="BP732" s="19">
        <v>46863</v>
      </c>
      <c r="BQ732" s="19">
        <v>55379008</v>
      </c>
      <c r="BR732" s="19">
        <v>56531280</v>
      </c>
      <c r="BS732" s="19">
        <v>919.97997999999995</v>
      </c>
      <c r="BT732" s="19">
        <v>2096</v>
      </c>
      <c r="BU732" s="4"/>
      <c r="BV732" s="175">
        <f t="shared" si="377"/>
        <v>-1.0574646510691177</v>
      </c>
    </row>
    <row r="733" spans="1:74" s="20" customFormat="1" ht="17.25" customHeight="1" x14ac:dyDescent="0.25">
      <c r="A733" s="100" t="s">
        <v>189</v>
      </c>
      <c r="B733" s="258"/>
      <c r="C733" s="49">
        <v>0</v>
      </c>
      <c r="D733" s="146">
        <v>2017</v>
      </c>
      <c r="E733" s="62">
        <v>98</v>
      </c>
      <c r="F733" s="63">
        <v>15343210</v>
      </c>
      <c r="G733" s="63">
        <v>627209</v>
      </c>
      <c r="H733" s="187">
        <f t="shared" si="378"/>
        <v>4.2620885932258365E-2</v>
      </c>
      <c r="I733" s="58">
        <f t="shared" si="375"/>
        <v>14716001</v>
      </c>
      <c r="J733" s="58"/>
      <c r="K733" s="58">
        <f t="shared" si="369"/>
        <v>14839556</v>
      </c>
      <c r="L733" s="63">
        <f t="shared" si="370"/>
        <v>7079.9408396946565</v>
      </c>
      <c r="M733" s="58"/>
      <c r="N733" s="58"/>
      <c r="O733" s="58">
        <v>6522066</v>
      </c>
      <c r="P733" s="29">
        <f t="shared" si="371"/>
        <v>0.44319553933164313</v>
      </c>
      <c r="Q733" s="63">
        <v>51090</v>
      </c>
      <c r="R733" s="94">
        <f t="shared" si="372"/>
        <v>3.4717312128478383E-3</v>
      </c>
      <c r="S733" s="63">
        <f t="shared" si="380"/>
        <v>2089560</v>
      </c>
      <c r="T733" s="281">
        <f t="shared" si="376"/>
        <v>996.9274809160305</v>
      </c>
      <c r="U733" s="281"/>
      <c r="V733" s="39">
        <f t="shared" si="373"/>
        <v>0.14081014283715765</v>
      </c>
      <c r="W733" s="29"/>
      <c r="X733" s="63">
        <v>219907</v>
      </c>
      <c r="Y733" s="63">
        <v>1029227</v>
      </c>
      <c r="Z733" s="63">
        <v>468875</v>
      </c>
      <c r="AA733" s="63">
        <v>0</v>
      </c>
      <c r="AB733" s="63">
        <v>371551</v>
      </c>
      <c r="AC733" s="63">
        <v>0</v>
      </c>
      <c r="AD733" s="63">
        <v>0</v>
      </c>
      <c r="AE733" s="63">
        <v>0</v>
      </c>
      <c r="AF733" s="63">
        <v>892859</v>
      </c>
      <c r="AG733" s="63">
        <v>0</v>
      </c>
      <c r="AH733" s="63">
        <v>4168269</v>
      </c>
      <c r="AI733" s="63">
        <v>190202</v>
      </c>
      <c r="AJ733" s="63">
        <v>191250</v>
      </c>
      <c r="AK733" s="63">
        <v>2496853</v>
      </c>
      <c r="AL733" s="63">
        <v>11174941</v>
      </c>
      <c r="AM733" s="63">
        <v>0</v>
      </c>
      <c r="AN733" s="63">
        <v>0</v>
      </c>
      <c r="AO733" s="63">
        <v>0</v>
      </c>
      <c r="AP733" s="63">
        <v>0</v>
      </c>
      <c r="AQ733" s="63">
        <v>800907</v>
      </c>
      <c r="AR733" s="63">
        <v>1481214</v>
      </c>
      <c r="AS733" s="63">
        <v>0</v>
      </c>
      <c r="AT733" s="63">
        <v>0</v>
      </c>
      <c r="AU733" s="63">
        <v>0</v>
      </c>
      <c r="AV733" s="129">
        <v>-123555</v>
      </c>
      <c r="AW733" s="94">
        <f t="shared" si="374"/>
        <v>-8.4670520624164029E-3</v>
      </c>
      <c r="AX733" s="63">
        <v>0</v>
      </c>
      <c r="AY733" s="63">
        <v>0</v>
      </c>
      <c r="AZ733" s="63">
        <v>0</v>
      </c>
      <c r="BA733" s="63">
        <v>0</v>
      </c>
      <c r="BB733" s="63">
        <v>0</v>
      </c>
      <c r="BC733" s="63">
        <v>0</v>
      </c>
      <c r="BD733" s="63">
        <v>-123555</v>
      </c>
      <c r="BE733" s="63">
        <v>0</v>
      </c>
      <c r="BF733" s="63">
        <v>0</v>
      </c>
      <c r="BG733" s="63">
        <v>0</v>
      </c>
      <c r="BH733" s="63">
        <v>-123555</v>
      </c>
      <c r="BI733" s="63">
        <v>0</v>
      </c>
      <c r="BJ733" s="63">
        <v>0</v>
      </c>
      <c r="BK733" s="63">
        <v>0</v>
      </c>
      <c r="BL733" s="63">
        <v>0</v>
      </c>
      <c r="BM733" s="19">
        <v>1158600</v>
      </c>
      <c r="BN733" s="32">
        <f t="shared" si="352"/>
        <v>552.76717557251914</v>
      </c>
      <c r="BO733" s="281"/>
      <c r="BP733" s="19">
        <v>-54109</v>
      </c>
      <c r="BQ733" s="19">
        <v>53308448</v>
      </c>
      <c r="BR733" s="19">
        <v>54412940</v>
      </c>
      <c r="BS733" s="19">
        <v>916.16998000000001</v>
      </c>
      <c r="BT733" s="19">
        <v>2096</v>
      </c>
      <c r="BU733" s="4"/>
      <c r="BV733" s="175">
        <f t="shared" si="377"/>
        <v>-1.0595396479654093</v>
      </c>
    </row>
    <row r="734" spans="1:74" s="20" customFormat="1" ht="17.25" customHeight="1" x14ac:dyDescent="0.25">
      <c r="A734" s="100" t="s">
        <v>191</v>
      </c>
      <c r="B734" s="258"/>
      <c r="C734" s="49">
        <v>0</v>
      </c>
      <c r="D734" s="146">
        <v>2018</v>
      </c>
      <c r="E734" s="62">
        <v>98</v>
      </c>
      <c r="F734" s="63">
        <v>20614124</v>
      </c>
      <c r="G734" s="63">
        <v>1311943</v>
      </c>
      <c r="H734" s="187">
        <f t="shared" si="378"/>
        <v>6.7968640434985045E-2</v>
      </c>
      <c r="I734" s="58">
        <f t="shared" si="375"/>
        <v>19302181</v>
      </c>
      <c r="J734" s="58"/>
      <c r="K734" s="58">
        <f t="shared" si="369"/>
        <v>19292095</v>
      </c>
      <c r="L734" s="63">
        <f t="shared" si="370"/>
        <v>9204.2437977099235</v>
      </c>
      <c r="M734" s="58"/>
      <c r="N734" s="58"/>
      <c r="O734" s="58">
        <v>8038863</v>
      </c>
      <c r="P734" s="29">
        <f t="shared" si="371"/>
        <v>0.41647433520595417</v>
      </c>
      <c r="Q734" s="63">
        <v>61927</v>
      </c>
      <c r="R734" s="94">
        <f t="shared" si="372"/>
        <v>3.2082902963141832E-3</v>
      </c>
      <c r="S734" s="63">
        <f t="shared" si="380"/>
        <v>2380493</v>
      </c>
      <c r="T734" s="281">
        <f t="shared" si="376"/>
        <v>1135.731393129771</v>
      </c>
      <c r="U734" s="281"/>
      <c r="V734" s="39">
        <f t="shared" si="373"/>
        <v>0.12339214585041179</v>
      </c>
      <c r="W734" s="29"/>
      <c r="X734" s="63">
        <v>354891</v>
      </c>
      <c r="Y734" s="63">
        <v>1268979</v>
      </c>
      <c r="Z734" s="63">
        <v>434115</v>
      </c>
      <c r="AA734" s="63">
        <v>0</v>
      </c>
      <c r="AB734" s="63">
        <v>322508</v>
      </c>
      <c r="AC734" s="63">
        <v>0</v>
      </c>
      <c r="AD734" s="63">
        <v>0</v>
      </c>
      <c r="AE734" s="63">
        <v>0</v>
      </c>
      <c r="AF734" s="63">
        <v>859705</v>
      </c>
      <c r="AG734" s="63">
        <v>0</v>
      </c>
      <c r="AH734" s="63">
        <v>6663236</v>
      </c>
      <c r="AI734" s="63">
        <v>210210</v>
      </c>
      <c r="AJ734" s="63">
        <v>339816</v>
      </c>
      <c r="AK734" s="63">
        <v>4492113</v>
      </c>
      <c r="AL734" s="63">
        <v>13950889</v>
      </c>
      <c r="AM734" s="63">
        <v>0</v>
      </c>
      <c r="AN734" s="63">
        <v>0</v>
      </c>
      <c r="AO734" s="63">
        <v>0</v>
      </c>
      <c r="AP734" s="63">
        <v>0</v>
      </c>
      <c r="AQ734" s="63">
        <v>958142</v>
      </c>
      <c r="AR734" s="63">
        <v>1960913</v>
      </c>
      <c r="AS734" s="63">
        <v>0</v>
      </c>
      <c r="AT734" s="63">
        <v>0</v>
      </c>
      <c r="AU734" s="63">
        <v>0</v>
      </c>
      <c r="AV734" s="129">
        <v>10086</v>
      </c>
      <c r="AW734" s="94">
        <f t="shared" si="374"/>
        <v>5.2225872809235708E-4</v>
      </c>
      <c r="AX734" s="63">
        <v>0</v>
      </c>
      <c r="AY734" s="63">
        <v>0</v>
      </c>
      <c r="AZ734" s="63">
        <v>0</v>
      </c>
      <c r="BA734" s="63">
        <v>0</v>
      </c>
      <c r="BB734" s="63">
        <v>0</v>
      </c>
      <c r="BC734" s="63">
        <v>0</v>
      </c>
      <c r="BD734" s="63">
        <v>10086</v>
      </c>
      <c r="BE734" s="63">
        <v>0</v>
      </c>
      <c r="BF734" s="63">
        <v>0</v>
      </c>
      <c r="BG734" s="63">
        <v>0</v>
      </c>
      <c r="BH734" s="63">
        <v>10086</v>
      </c>
      <c r="BI734" s="63">
        <v>0</v>
      </c>
      <c r="BJ734" s="63">
        <v>0</v>
      </c>
      <c r="BK734" s="63">
        <v>0</v>
      </c>
      <c r="BL734" s="63">
        <v>0</v>
      </c>
      <c r="BM734" s="19">
        <v>1175828</v>
      </c>
      <c r="BN734" s="32">
        <f t="shared" si="352"/>
        <v>560.98664122137404</v>
      </c>
      <c r="BO734" s="281"/>
      <c r="BP734" s="19">
        <v>687242</v>
      </c>
      <c r="BQ734" s="19">
        <v>55805400</v>
      </c>
      <c r="BR734" s="19">
        <v>57668472</v>
      </c>
      <c r="BS734" s="19">
        <v>916.5</v>
      </c>
      <c r="BT734" s="19">
        <v>2096</v>
      </c>
      <c r="BU734" s="4"/>
      <c r="BV734" s="175">
        <f t="shared" si="377"/>
        <v>-1.0593595718976125</v>
      </c>
    </row>
    <row r="735" spans="1:74" s="23" customFormat="1" ht="17.25" customHeight="1" thickBot="1" x14ac:dyDescent="0.3">
      <c r="A735" s="102" t="s">
        <v>189</v>
      </c>
      <c r="B735" s="259"/>
      <c r="C735" s="207">
        <v>0</v>
      </c>
      <c r="D735" s="148">
        <v>2019</v>
      </c>
      <c r="E735" s="65">
        <v>98</v>
      </c>
      <c r="F735" s="66">
        <v>24573816</v>
      </c>
      <c r="G735" s="66">
        <v>676503</v>
      </c>
      <c r="H735" s="193">
        <f t="shared" si="378"/>
        <v>2.8308747514835662E-2</v>
      </c>
      <c r="I735" s="116">
        <f t="shared" si="375"/>
        <v>23897313</v>
      </c>
      <c r="J735" s="149">
        <f t="shared" ref="J735" si="381">LN(I735/I711)/(2019-1995)</f>
        <v>7.1143328340917147E-2</v>
      </c>
      <c r="K735" s="116">
        <f t="shared" si="369"/>
        <v>23890238</v>
      </c>
      <c r="L735" s="66">
        <f t="shared" si="370"/>
        <v>11398.014312977099</v>
      </c>
      <c r="M735" s="149">
        <f t="shared" ref="M735" si="382">LN(L735/L711)/(2019-1995)</f>
        <v>5.9697168434487378E-2</v>
      </c>
      <c r="N735" s="184">
        <f t="shared" ref="N735" si="383">AVERAGE(L733:L735)</f>
        <v>9227.3996501272268</v>
      </c>
      <c r="O735" s="116">
        <v>11309277</v>
      </c>
      <c r="P735" s="30">
        <f t="shared" si="371"/>
        <v>0.47324471165440229</v>
      </c>
      <c r="Q735" s="66">
        <v>67522</v>
      </c>
      <c r="R735" s="95">
        <f t="shared" si="372"/>
        <v>2.8255059470493607E-3</v>
      </c>
      <c r="S735" s="66">
        <f t="shared" si="380"/>
        <v>2326470</v>
      </c>
      <c r="T735" s="285">
        <f t="shared" si="376"/>
        <v>1109.9570610687024</v>
      </c>
      <c r="U735" s="285">
        <f t="shared" ref="U735" si="384">AVERAGE(T733:T735)</f>
        <v>1080.8719783715012</v>
      </c>
      <c r="V735" s="194">
        <f t="shared" si="373"/>
        <v>9.7381616708883359E-2</v>
      </c>
      <c r="W735" s="30"/>
      <c r="X735" s="66">
        <v>517497</v>
      </c>
      <c r="Y735" s="66">
        <v>1172474</v>
      </c>
      <c r="Z735" s="66">
        <v>326324</v>
      </c>
      <c r="AA735" s="66">
        <v>0</v>
      </c>
      <c r="AB735" s="66">
        <v>274761</v>
      </c>
      <c r="AC735" s="66">
        <v>35400</v>
      </c>
      <c r="AD735" s="66">
        <v>14</v>
      </c>
      <c r="AE735" s="66">
        <v>0</v>
      </c>
      <c r="AF735" s="66">
        <v>861686</v>
      </c>
      <c r="AG735" s="66">
        <v>0</v>
      </c>
      <c r="AH735" s="66">
        <v>8337655</v>
      </c>
      <c r="AI735" s="66">
        <v>251586</v>
      </c>
      <c r="AJ735" s="66">
        <v>263378</v>
      </c>
      <c r="AK735" s="66">
        <v>6513040</v>
      </c>
      <c r="AL735" s="66">
        <v>16236160</v>
      </c>
      <c r="AM735" s="66">
        <v>0</v>
      </c>
      <c r="AN735" s="66">
        <v>0</v>
      </c>
      <c r="AO735" s="66">
        <v>0</v>
      </c>
      <c r="AP735" s="66">
        <v>0</v>
      </c>
      <c r="AQ735" s="66">
        <v>731324</v>
      </c>
      <c r="AR735" s="66">
        <v>1573029</v>
      </c>
      <c r="AS735" s="66">
        <v>0</v>
      </c>
      <c r="AT735" s="66">
        <v>0</v>
      </c>
      <c r="AU735" s="66">
        <v>0</v>
      </c>
      <c r="AV735" s="158">
        <v>7075</v>
      </c>
      <c r="AW735" s="95">
        <f t="shared" si="374"/>
        <v>2.9597076486542973E-4</v>
      </c>
      <c r="AX735" s="66">
        <v>0</v>
      </c>
      <c r="AY735" s="66">
        <v>0</v>
      </c>
      <c r="AZ735" s="66">
        <v>0</v>
      </c>
      <c r="BA735" s="66">
        <v>0</v>
      </c>
      <c r="BB735" s="66">
        <v>0</v>
      </c>
      <c r="BC735" s="66">
        <v>0</v>
      </c>
      <c r="BD735" s="66">
        <v>7075</v>
      </c>
      <c r="BE735" s="66">
        <v>0</v>
      </c>
      <c r="BF735" s="66">
        <v>0</v>
      </c>
      <c r="BG735" s="66">
        <v>0</v>
      </c>
      <c r="BH735" s="66">
        <v>7075</v>
      </c>
      <c r="BI735" s="66">
        <v>0</v>
      </c>
      <c r="BJ735" s="66">
        <v>0</v>
      </c>
      <c r="BK735" s="66">
        <v>0</v>
      </c>
      <c r="BL735" s="66">
        <v>0</v>
      </c>
      <c r="BM735" s="22">
        <v>1185281</v>
      </c>
      <c r="BN735" s="32">
        <f t="shared" si="352"/>
        <v>565.49666030534354</v>
      </c>
      <c r="BO735" s="285">
        <f t="shared" ref="BO735" si="385">AVERAGE(BN733:BN735)</f>
        <v>559.75015903307894</v>
      </c>
      <c r="BP735" s="22">
        <v>88697</v>
      </c>
      <c r="BQ735" s="22">
        <v>46283164</v>
      </c>
      <c r="BR735" s="22">
        <v>47557140</v>
      </c>
      <c r="BS735" s="22">
        <v>916.5</v>
      </c>
      <c r="BT735" s="22">
        <v>2096</v>
      </c>
      <c r="BU735" s="275">
        <f t="shared" ref="BU735" si="386">AVERAGE(BT733:BT735)</f>
        <v>2096</v>
      </c>
      <c r="BV735" s="175">
        <f t="shared" si="377"/>
        <v>-1.0593595718976125</v>
      </c>
    </row>
    <row r="736" spans="1:74" ht="16.5" thickTop="1" x14ac:dyDescent="0.25">
      <c r="A736" s="68" t="s">
        <v>192</v>
      </c>
      <c r="C736" s="68">
        <v>0</v>
      </c>
      <c r="D736" s="166">
        <v>1995</v>
      </c>
      <c r="E736" s="69">
        <v>109</v>
      </c>
      <c r="F736" s="70">
        <v>5534161</v>
      </c>
      <c r="G736" s="70">
        <v>243549</v>
      </c>
      <c r="H736" s="179">
        <f t="shared" si="378"/>
        <v>4.6034182812876849E-2</v>
      </c>
      <c r="I736" s="70">
        <f t="shared" si="375"/>
        <v>5290612</v>
      </c>
      <c r="J736" s="70"/>
      <c r="K736" s="70">
        <f t="shared" si="369"/>
        <v>5290612</v>
      </c>
      <c r="L736" s="70">
        <f t="shared" si="370"/>
        <v>3995.9305135951663</v>
      </c>
      <c r="M736" s="70"/>
      <c r="N736" s="70"/>
      <c r="O736" s="70">
        <v>1264719</v>
      </c>
      <c r="P736" s="40">
        <f t="shared" si="371"/>
        <v>0.23904966003933004</v>
      </c>
      <c r="Q736" s="70">
        <v>927084</v>
      </c>
      <c r="R736" s="72">
        <f t="shared" si="372"/>
        <v>0.17523190133769023</v>
      </c>
      <c r="S736" s="169">
        <f t="shared" ref="S736:S746" si="387">F736-G736-O736-Q736-AF736-AG736-AI736-AJ736-AK736-SUM(AM736:AU736)</f>
        <v>0</v>
      </c>
      <c r="T736" s="281">
        <f t="shared" si="376"/>
        <v>0</v>
      </c>
      <c r="U736" s="281"/>
      <c r="V736" s="168">
        <f t="shared" si="373"/>
        <v>0</v>
      </c>
      <c r="W736" s="125"/>
      <c r="X736" s="70">
        <v>0</v>
      </c>
      <c r="Y736" s="70">
        <v>0</v>
      </c>
      <c r="Z736" s="70">
        <v>0</v>
      </c>
      <c r="AA736" s="70">
        <v>0</v>
      </c>
      <c r="AB736" s="70">
        <v>0</v>
      </c>
      <c r="AC736" s="70">
        <v>0</v>
      </c>
      <c r="AD736" s="70">
        <v>0</v>
      </c>
      <c r="AE736" s="70">
        <v>0</v>
      </c>
      <c r="AF736" s="70">
        <v>1217205</v>
      </c>
      <c r="AG736" s="70">
        <v>8470</v>
      </c>
      <c r="AH736" s="70">
        <v>1698379</v>
      </c>
      <c r="AI736" s="70">
        <v>142701</v>
      </c>
      <c r="AJ736" s="70">
        <v>13024</v>
      </c>
      <c r="AK736" s="70">
        <v>817468</v>
      </c>
      <c r="AL736" s="70">
        <v>3835782</v>
      </c>
      <c r="AM736" s="70">
        <v>0</v>
      </c>
      <c r="AN736" s="70">
        <v>0</v>
      </c>
      <c r="AO736" s="70">
        <v>0</v>
      </c>
      <c r="AP736" s="70">
        <v>0</v>
      </c>
      <c r="AQ736" s="70">
        <v>170201</v>
      </c>
      <c r="AR736" s="70">
        <v>712908</v>
      </c>
      <c r="AS736" s="70">
        <v>16832</v>
      </c>
      <c r="AT736" s="70">
        <v>0</v>
      </c>
      <c r="AU736" s="70">
        <v>0</v>
      </c>
      <c r="AV736" s="74">
        <v>0</v>
      </c>
      <c r="AW736" s="72">
        <f t="shared" si="374"/>
        <v>0</v>
      </c>
      <c r="AX736" s="70">
        <v>0</v>
      </c>
      <c r="AY736" s="70">
        <v>0</v>
      </c>
      <c r="AZ736" s="70">
        <v>0</v>
      </c>
      <c r="BA736" s="70">
        <v>0</v>
      </c>
      <c r="BB736" s="70">
        <v>0</v>
      </c>
      <c r="BC736" s="70">
        <v>0</v>
      </c>
      <c r="BD736" s="70">
        <v>0</v>
      </c>
      <c r="BE736" s="70">
        <v>0</v>
      </c>
      <c r="BF736" s="70">
        <v>0</v>
      </c>
      <c r="BG736" s="70">
        <v>0</v>
      </c>
      <c r="BH736" s="70">
        <v>0</v>
      </c>
      <c r="BI736" s="70">
        <v>0</v>
      </c>
      <c r="BJ736" s="70">
        <v>0</v>
      </c>
      <c r="BK736" s="70">
        <v>0</v>
      </c>
      <c r="BL736" s="70">
        <v>0</v>
      </c>
      <c r="BM736" s="4">
        <v>3000094</v>
      </c>
      <c r="BN736" s="32">
        <f t="shared" si="352"/>
        <v>2265.9320241691844</v>
      </c>
      <c r="BO736" s="281"/>
      <c r="BP736" s="4">
        <v>0</v>
      </c>
      <c r="BQ736" s="4">
        <v>104885184</v>
      </c>
      <c r="BR736" s="4">
        <v>107885280</v>
      </c>
      <c r="BS736" s="4">
        <v>2114.6999500000002</v>
      </c>
      <c r="BT736" s="4">
        <v>1324</v>
      </c>
      <c r="BV736" s="175">
        <f t="shared" si="377"/>
        <v>-0.87099315310752035</v>
      </c>
    </row>
    <row r="737" spans="1:74" x14ac:dyDescent="0.25">
      <c r="A737" s="76" t="s">
        <v>192</v>
      </c>
      <c r="B737" s="255"/>
      <c r="C737" s="68">
        <v>0</v>
      </c>
      <c r="D737" s="141">
        <v>1996</v>
      </c>
      <c r="E737" s="77">
        <v>109</v>
      </c>
      <c r="F737" s="59">
        <v>5599506</v>
      </c>
      <c r="G737" s="59">
        <v>145551</v>
      </c>
      <c r="H737" s="179">
        <f t="shared" si="378"/>
        <v>2.6687238893610233E-2</v>
      </c>
      <c r="I737" s="59">
        <f t="shared" si="375"/>
        <v>5453955</v>
      </c>
      <c r="J737" s="59"/>
      <c r="K737" s="59">
        <f t="shared" si="369"/>
        <v>5453955</v>
      </c>
      <c r="L737" s="59">
        <f t="shared" si="370"/>
        <v>3745.8482142857142</v>
      </c>
      <c r="M737" s="59"/>
      <c r="N737" s="59"/>
      <c r="O737" s="59">
        <v>701822</v>
      </c>
      <c r="P737" s="13">
        <f t="shared" si="371"/>
        <v>0.12868129641700382</v>
      </c>
      <c r="Q737" s="59">
        <v>952552</v>
      </c>
      <c r="R737" s="79">
        <f t="shared" si="372"/>
        <v>0.17465343956816659</v>
      </c>
      <c r="S737" s="73">
        <f t="shared" si="387"/>
        <v>175537</v>
      </c>
      <c r="T737" s="281">
        <f t="shared" si="376"/>
        <v>120.56112637362638</v>
      </c>
      <c r="U737" s="281"/>
      <c r="V737" s="131">
        <f t="shared" si="373"/>
        <v>3.2185267388528144E-2</v>
      </c>
      <c r="W737" s="54"/>
      <c r="X737" s="59">
        <v>0</v>
      </c>
      <c r="Y737" s="59">
        <v>0</v>
      </c>
      <c r="Z737" s="59">
        <v>0</v>
      </c>
      <c r="AA737" s="59">
        <v>0</v>
      </c>
      <c r="AB737" s="59">
        <v>0</v>
      </c>
      <c r="AC737" s="59">
        <v>0</v>
      </c>
      <c r="AD737" s="59">
        <v>0</v>
      </c>
      <c r="AE737" s="59">
        <v>0</v>
      </c>
      <c r="AF737" s="59">
        <v>1521077</v>
      </c>
      <c r="AG737" s="59">
        <v>101654</v>
      </c>
      <c r="AH737" s="59">
        <v>1894986</v>
      </c>
      <c r="AI737" s="59">
        <v>-2009</v>
      </c>
      <c r="AJ737" s="59">
        <v>19190</v>
      </c>
      <c r="AK737" s="59">
        <v>1003443</v>
      </c>
      <c r="AL737" s="59">
        <v>3704520</v>
      </c>
      <c r="AM737" s="59">
        <v>0</v>
      </c>
      <c r="AN737" s="59">
        <v>0</v>
      </c>
      <c r="AO737" s="59">
        <v>0</v>
      </c>
      <c r="AP737" s="59">
        <v>0</v>
      </c>
      <c r="AQ737" s="59">
        <v>188791</v>
      </c>
      <c r="AR737" s="59">
        <v>711201</v>
      </c>
      <c r="AS737" s="59">
        <v>80697</v>
      </c>
      <c r="AT737" s="59">
        <v>0</v>
      </c>
      <c r="AU737" s="59">
        <v>0</v>
      </c>
      <c r="AV737" s="80">
        <v>0</v>
      </c>
      <c r="AW737" s="79">
        <f t="shared" si="374"/>
        <v>0</v>
      </c>
      <c r="AX737" s="59">
        <v>0</v>
      </c>
      <c r="AY737" s="59">
        <v>0</v>
      </c>
      <c r="AZ737" s="59">
        <v>0</v>
      </c>
      <c r="BA737" s="59">
        <v>0</v>
      </c>
      <c r="BB737" s="59">
        <v>0</v>
      </c>
      <c r="BC737" s="59">
        <v>0</v>
      </c>
      <c r="BD737" s="59">
        <v>0</v>
      </c>
      <c r="BE737" s="59">
        <v>0</v>
      </c>
      <c r="BF737" s="59">
        <v>0</v>
      </c>
      <c r="BG737" s="59">
        <v>0</v>
      </c>
      <c r="BH737" s="59">
        <v>0</v>
      </c>
      <c r="BI737" s="59">
        <v>0</v>
      </c>
      <c r="BJ737" s="59">
        <v>0</v>
      </c>
      <c r="BK737" s="59">
        <v>0</v>
      </c>
      <c r="BL737" s="59">
        <v>0</v>
      </c>
      <c r="BM737" s="4">
        <v>3954269</v>
      </c>
      <c r="BN737" s="32">
        <f t="shared" si="352"/>
        <v>2715.8440934065934</v>
      </c>
      <c r="BO737" s="281"/>
      <c r="BP737" s="4">
        <v>0</v>
      </c>
      <c r="BQ737" s="4">
        <v>115050224</v>
      </c>
      <c r="BR737" s="4">
        <v>119004496</v>
      </c>
      <c r="BS737" s="4">
        <v>2115.5</v>
      </c>
      <c r="BT737" s="4">
        <v>1456</v>
      </c>
      <c r="BV737" s="175">
        <f t="shared" si="377"/>
        <v>-0.82328627879958216</v>
      </c>
    </row>
    <row r="738" spans="1:74" x14ac:dyDescent="0.25">
      <c r="A738" s="76" t="s">
        <v>192</v>
      </c>
      <c r="B738" s="255"/>
      <c r="C738" s="68">
        <v>0</v>
      </c>
      <c r="D738" s="141">
        <v>1997</v>
      </c>
      <c r="E738" s="77">
        <v>109</v>
      </c>
      <c r="F738" s="59">
        <v>6463215</v>
      </c>
      <c r="G738" s="59">
        <v>59462</v>
      </c>
      <c r="H738" s="179">
        <f t="shared" si="378"/>
        <v>9.2854924292051864E-3</v>
      </c>
      <c r="I738" s="59">
        <f t="shared" si="375"/>
        <v>6403753</v>
      </c>
      <c r="J738" s="59"/>
      <c r="K738" s="59">
        <f t="shared" si="369"/>
        <v>6403753</v>
      </c>
      <c r="L738" s="59">
        <f t="shared" si="370"/>
        <v>4398.1820054945056</v>
      </c>
      <c r="M738" s="59"/>
      <c r="N738" s="59"/>
      <c r="O738" s="59">
        <v>926381</v>
      </c>
      <c r="P738" s="13">
        <f t="shared" si="371"/>
        <v>0.14466220043152819</v>
      </c>
      <c r="Q738" s="59">
        <v>997450</v>
      </c>
      <c r="R738" s="79">
        <f t="shared" si="372"/>
        <v>0.15576022373130258</v>
      </c>
      <c r="S738" s="73">
        <f t="shared" si="387"/>
        <v>1318070</v>
      </c>
      <c r="T738" s="281">
        <f t="shared" si="376"/>
        <v>905.26785714285711</v>
      </c>
      <c r="U738" s="281"/>
      <c r="V738" s="131">
        <f t="shared" si="373"/>
        <v>0.20582773882752817</v>
      </c>
      <c r="W738" s="54"/>
      <c r="X738" s="59">
        <v>0</v>
      </c>
      <c r="Y738" s="59">
        <v>0</v>
      </c>
      <c r="Z738" s="59">
        <v>0</v>
      </c>
      <c r="AA738" s="59">
        <v>0</v>
      </c>
      <c r="AB738" s="59">
        <v>0</v>
      </c>
      <c r="AC738" s="59">
        <v>0</v>
      </c>
      <c r="AD738" s="59">
        <v>0</v>
      </c>
      <c r="AE738" s="59">
        <v>0</v>
      </c>
      <c r="AF738" s="59">
        <v>953662</v>
      </c>
      <c r="AG738" s="59">
        <v>0</v>
      </c>
      <c r="AH738" s="59">
        <v>2208190</v>
      </c>
      <c r="AI738" s="59">
        <v>0</v>
      </c>
      <c r="AJ738" s="59">
        <v>0</v>
      </c>
      <c r="AK738" s="59">
        <v>678805</v>
      </c>
      <c r="AL738" s="59">
        <v>4255025</v>
      </c>
      <c r="AM738" s="59">
        <v>0</v>
      </c>
      <c r="AN738" s="59">
        <v>0</v>
      </c>
      <c r="AO738" s="59">
        <v>0</v>
      </c>
      <c r="AP738" s="59">
        <v>0</v>
      </c>
      <c r="AQ738" s="59">
        <v>0</v>
      </c>
      <c r="AR738" s="59">
        <v>1529385</v>
      </c>
      <c r="AS738" s="59">
        <v>0</v>
      </c>
      <c r="AT738" s="59">
        <v>0</v>
      </c>
      <c r="AU738" s="59">
        <v>0</v>
      </c>
      <c r="AV738" s="80">
        <v>0</v>
      </c>
      <c r="AW738" s="79">
        <f t="shared" si="374"/>
        <v>0</v>
      </c>
      <c r="AX738" s="59">
        <v>0</v>
      </c>
      <c r="AY738" s="59">
        <v>0</v>
      </c>
      <c r="AZ738" s="59">
        <v>0</v>
      </c>
      <c r="BA738" s="59">
        <v>0</v>
      </c>
      <c r="BB738" s="59">
        <v>0</v>
      </c>
      <c r="BC738" s="59">
        <v>0</v>
      </c>
      <c r="BD738" s="59">
        <v>0</v>
      </c>
      <c r="BE738" s="59">
        <v>0</v>
      </c>
      <c r="BF738" s="59">
        <v>0</v>
      </c>
      <c r="BG738" s="59">
        <v>0</v>
      </c>
      <c r="BH738" s="59">
        <v>0</v>
      </c>
      <c r="BI738" s="59">
        <v>0</v>
      </c>
      <c r="BJ738" s="59">
        <v>0</v>
      </c>
      <c r="BK738" s="59">
        <v>0</v>
      </c>
      <c r="BL738" s="59">
        <v>0</v>
      </c>
      <c r="BM738" s="4">
        <v>1285415</v>
      </c>
      <c r="BN738" s="32">
        <f t="shared" si="352"/>
        <v>882.83997252747258</v>
      </c>
      <c r="BO738" s="281"/>
      <c r="BP738" s="4">
        <v>0</v>
      </c>
      <c r="BQ738" s="4">
        <v>118087528</v>
      </c>
      <c r="BR738" s="4">
        <v>119372944</v>
      </c>
      <c r="BS738" s="4">
        <v>2115.5</v>
      </c>
      <c r="BT738" s="4">
        <v>1456</v>
      </c>
      <c r="BV738" s="175">
        <f t="shared" si="377"/>
        <v>-0.82328627879958216</v>
      </c>
    </row>
    <row r="739" spans="1:74" x14ac:dyDescent="0.25">
      <c r="A739" s="76" t="s">
        <v>192</v>
      </c>
      <c r="B739" s="255"/>
      <c r="C739" s="68">
        <v>0</v>
      </c>
      <c r="D739" s="141">
        <v>1998</v>
      </c>
      <c r="E739" s="77">
        <v>109</v>
      </c>
      <c r="F739" s="59">
        <v>7165503</v>
      </c>
      <c r="G739" s="59">
        <v>56394</v>
      </c>
      <c r="H739" s="179">
        <f t="shared" si="378"/>
        <v>7.9326396599067473E-3</v>
      </c>
      <c r="I739" s="59">
        <f t="shared" si="375"/>
        <v>7109109</v>
      </c>
      <c r="J739" s="59"/>
      <c r="K739" s="59">
        <f t="shared" si="369"/>
        <v>7109109</v>
      </c>
      <c r="L739" s="59">
        <f t="shared" si="370"/>
        <v>4882.6298076923076</v>
      </c>
      <c r="M739" s="59"/>
      <c r="N739" s="59"/>
      <c r="O739" s="59">
        <v>1554255</v>
      </c>
      <c r="P739" s="13">
        <f t="shared" si="371"/>
        <v>0.21862866359201977</v>
      </c>
      <c r="Q739" s="59">
        <v>915104</v>
      </c>
      <c r="R739" s="79">
        <f t="shared" si="372"/>
        <v>0.1287227414856067</v>
      </c>
      <c r="S739" s="73">
        <f t="shared" si="387"/>
        <v>1403994</v>
      </c>
      <c r="T739" s="281">
        <f t="shared" si="376"/>
        <v>964.2815934065934</v>
      </c>
      <c r="U739" s="281"/>
      <c r="V739" s="131">
        <f t="shared" si="373"/>
        <v>0.19749225957852101</v>
      </c>
      <c r="W739" s="54"/>
      <c r="X739" s="59">
        <v>0</v>
      </c>
      <c r="Y739" s="59">
        <v>0</v>
      </c>
      <c r="Z739" s="59">
        <v>0</v>
      </c>
      <c r="AA739" s="59">
        <v>0</v>
      </c>
      <c r="AB739" s="59">
        <v>0</v>
      </c>
      <c r="AC739" s="59">
        <v>0</v>
      </c>
      <c r="AD739" s="59">
        <v>0</v>
      </c>
      <c r="AE739" s="59">
        <v>0</v>
      </c>
      <c r="AF739" s="59">
        <v>723132</v>
      </c>
      <c r="AG739" s="59">
        <v>105697</v>
      </c>
      <c r="AH739" s="59">
        <v>2512624</v>
      </c>
      <c r="AI739" s="59">
        <v>0</v>
      </c>
      <c r="AJ739" s="59">
        <v>0</v>
      </c>
      <c r="AK739" s="59">
        <v>902259</v>
      </c>
      <c r="AL739" s="59">
        <v>4652879</v>
      </c>
      <c r="AM739" s="59">
        <v>0</v>
      </c>
      <c r="AN739" s="59">
        <v>0</v>
      </c>
      <c r="AO739" s="59">
        <v>0</v>
      </c>
      <c r="AP739" s="59">
        <v>0</v>
      </c>
      <c r="AQ739" s="59">
        <v>0</v>
      </c>
      <c r="AR739" s="59">
        <v>1504668</v>
      </c>
      <c r="AS739" s="59">
        <v>0</v>
      </c>
      <c r="AT739" s="59">
        <v>0</v>
      </c>
      <c r="AU739" s="59">
        <v>0</v>
      </c>
      <c r="AV739" s="80">
        <v>0</v>
      </c>
      <c r="AW739" s="79">
        <f t="shared" si="374"/>
        <v>0</v>
      </c>
      <c r="AX739" s="59">
        <v>0</v>
      </c>
      <c r="AY739" s="59">
        <v>0</v>
      </c>
      <c r="AZ739" s="59">
        <v>0</v>
      </c>
      <c r="BA739" s="59">
        <v>0</v>
      </c>
      <c r="BB739" s="59">
        <v>0</v>
      </c>
      <c r="BC739" s="59">
        <v>0</v>
      </c>
      <c r="BD739" s="59">
        <v>0</v>
      </c>
      <c r="BE739" s="59">
        <v>0</v>
      </c>
      <c r="BF739" s="59">
        <v>0</v>
      </c>
      <c r="BG739" s="59">
        <v>0</v>
      </c>
      <c r="BH739" s="59">
        <v>0</v>
      </c>
      <c r="BI739" s="59">
        <v>0</v>
      </c>
      <c r="BJ739" s="59">
        <v>0</v>
      </c>
      <c r="BK739" s="59">
        <v>0</v>
      </c>
      <c r="BL739" s="59">
        <v>0</v>
      </c>
      <c r="BM739" s="4">
        <v>1993326</v>
      </c>
      <c r="BN739" s="32">
        <f t="shared" si="352"/>
        <v>1369.0425824175825</v>
      </c>
      <c r="BO739" s="281"/>
      <c r="BP739" s="4">
        <v>0</v>
      </c>
      <c r="BQ739" s="4">
        <v>126341816</v>
      </c>
      <c r="BR739" s="4">
        <v>128335144</v>
      </c>
      <c r="BS739" s="4">
        <v>2115.5</v>
      </c>
      <c r="BT739" s="4">
        <v>1456</v>
      </c>
      <c r="BV739" s="175">
        <f t="shared" si="377"/>
        <v>-0.82328627879958216</v>
      </c>
    </row>
    <row r="740" spans="1:74" x14ac:dyDescent="0.25">
      <c r="A740" s="76" t="s">
        <v>192</v>
      </c>
      <c r="B740" s="255"/>
      <c r="C740" s="68">
        <v>0</v>
      </c>
      <c r="D740" s="141">
        <v>1999</v>
      </c>
      <c r="E740" s="77">
        <v>109</v>
      </c>
      <c r="F740" s="59">
        <v>7307821</v>
      </c>
      <c r="G740" s="59">
        <v>47682</v>
      </c>
      <c r="H740" s="179">
        <f t="shared" si="378"/>
        <v>6.5676428509151129E-3</v>
      </c>
      <c r="I740" s="59">
        <f t="shared" si="375"/>
        <v>7260139</v>
      </c>
      <c r="J740" s="59"/>
      <c r="K740" s="59">
        <f t="shared" si="369"/>
        <v>7260139</v>
      </c>
      <c r="L740" s="59">
        <f t="shared" si="370"/>
        <v>4986.3592032967035</v>
      </c>
      <c r="M740" s="59"/>
      <c r="N740" s="59"/>
      <c r="O740" s="59">
        <v>71916</v>
      </c>
      <c r="P740" s="13">
        <f t="shared" si="371"/>
        <v>9.90559547138147E-3</v>
      </c>
      <c r="Q740" s="59">
        <v>639794</v>
      </c>
      <c r="R740" s="79">
        <f t="shared" si="372"/>
        <v>8.8124208090230777E-2</v>
      </c>
      <c r="S740" s="73">
        <f t="shared" si="387"/>
        <v>2339788</v>
      </c>
      <c r="T740" s="281">
        <f t="shared" si="376"/>
        <v>1606.9972527472528</v>
      </c>
      <c r="U740" s="281"/>
      <c r="V740" s="131">
        <f t="shared" si="373"/>
        <v>0.32227867813550126</v>
      </c>
      <c r="W740" s="54"/>
      <c r="X740" s="59">
        <v>0</v>
      </c>
      <c r="Y740" s="59">
        <v>0</v>
      </c>
      <c r="Z740" s="59">
        <v>0</v>
      </c>
      <c r="AA740" s="59">
        <v>0</v>
      </c>
      <c r="AB740" s="59">
        <v>0</v>
      </c>
      <c r="AC740" s="59">
        <v>0</v>
      </c>
      <c r="AD740" s="59">
        <v>0</v>
      </c>
      <c r="AE740" s="59">
        <v>0</v>
      </c>
      <c r="AF740" s="59">
        <v>1854989</v>
      </c>
      <c r="AG740" s="59">
        <v>171799</v>
      </c>
      <c r="AH740" s="59">
        <v>2097391</v>
      </c>
      <c r="AI740" s="59">
        <v>0</v>
      </c>
      <c r="AJ740" s="59">
        <v>123844</v>
      </c>
      <c r="AK740" s="59">
        <v>450212</v>
      </c>
      <c r="AL740" s="59">
        <v>5210430</v>
      </c>
      <c r="AM740" s="59">
        <v>0</v>
      </c>
      <c r="AN740" s="59">
        <v>0</v>
      </c>
      <c r="AO740" s="59">
        <v>0</v>
      </c>
      <c r="AP740" s="59">
        <v>0</v>
      </c>
      <c r="AQ740" s="59">
        <v>132417</v>
      </c>
      <c r="AR740" s="59">
        <v>1475380</v>
      </c>
      <c r="AS740" s="59">
        <v>0</v>
      </c>
      <c r="AT740" s="59">
        <v>0</v>
      </c>
      <c r="AU740" s="59">
        <v>0</v>
      </c>
      <c r="AV740" s="80">
        <v>0</v>
      </c>
      <c r="AW740" s="79">
        <f t="shared" si="374"/>
        <v>0</v>
      </c>
      <c r="AX740" s="59">
        <v>0</v>
      </c>
      <c r="AY740" s="59">
        <v>0</v>
      </c>
      <c r="AZ740" s="59">
        <v>0</v>
      </c>
      <c r="BA740" s="59">
        <v>0</v>
      </c>
      <c r="BB740" s="59">
        <v>0</v>
      </c>
      <c r="BC740" s="59">
        <v>0</v>
      </c>
      <c r="BD740" s="59">
        <v>0</v>
      </c>
      <c r="BE740" s="59">
        <v>0</v>
      </c>
      <c r="BF740" s="59">
        <v>0</v>
      </c>
      <c r="BG740" s="59">
        <v>0</v>
      </c>
      <c r="BH740" s="59">
        <v>0</v>
      </c>
      <c r="BI740" s="59">
        <v>0</v>
      </c>
      <c r="BJ740" s="59">
        <v>0</v>
      </c>
      <c r="BK740" s="59">
        <v>0</v>
      </c>
      <c r="BL740" s="59">
        <v>0</v>
      </c>
      <c r="BM740" s="4">
        <v>1230972</v>
      </c>
      <c r="BN740" s="32">
        <f t="shared" si="352"/>
        <v>845.44780219780216</v>
      </c>
      <c r="BO740" s="281"/>
      <c r="BP740" s="4">
        <v>0</v>
      </c>
      <c r="BQ740" s="4">
        <v>122404272</v>
      </c>
      <c r="BR740" s="4">
        <v>123635248</v>
      </c>
      <c r="BS740" s="4">
        <v>2115.5400399999999</v>
      </c>
      <c r="BT740" s="4">
        <v>1456</v>
      </c>
      <c r="BV740" s="175">
        <f t="shared" si="377"/>
        <v>-0.8232768154053286</v>
      </c>
    </row>
    <row r="741" spans="1:74" x14ac:dyDescent="0.25">
      <c r="A741" s="76" t="s">
        <v>192</v>
      </c>
      <c r="B741" s="255"/>
      <c r="C741" s="68">
        <v>0</v>
      </c>
      <c r="D741" s="141">
        <v>2000</v>
      </c>
      <c r="E741" s="77">
        <v>109</v>
      </c>
      <c r="F741" s="59">
        <v>6290200</v>
      </c>
      <c r="G741" s="59">
        <v>0</v>
      </c>
      <c r="H741" s="179">
        <f t="shared" si="378"/>
        <v>0</v>
      </c>
      <c r="I741" s="59">
        <f t="shared" si="375"/>
        <v>6290200</v>
      </c>
      <c r="J741" s="59"/>
      <c r="K741" s="59">
        <f t="shared" si="369"/>
        <v>6290200</v>
      </c>
      <c r="L741" s="59">
        <f t="shared" si="370"/>
        <v>4320.1923076923076</v>
      </c>
      <c r="M741" s="59"/>
      <c r="N741" s="59"/>
      <c r="O741" s="59">
        <v>56214</v>
      </c>
      <c r="P741" s="13">
        <f t="shared" si="371"/>
        <v>8.9367587676067537E-3</v>
      </c>
      <c r="Q741" s="59">
        <v>762355</v>
      </c>
      <c r="R741" s="79">
        <f t="shared" si="372"/>
        <v>0.12119725922864139</v>
      </c>
      <c r="S741" s="73">
        <f t="shared" si="387"/>
        <v>1849502</v>
      </c>
      <c r="T741" s="281">
        <f t="shared" si="376"/>
        <v>1270.2623626373627</v>
      </c>
      <c r="U741" s="281"/>
      <c r="V741" s="131">
        <f t="shared" si="373"/>
        <v>0.29402912467012177</v>
      </c>
      <c r="W741" s="54"/>
      <c r="X741" s="59">
        <v>0</v>
      </c>
      <c r="Y741" s="59">
        <v>0</v>
      </c>
      <c r="Z741" s="59">
        <v>0</v>
      </c>
      <c r="AA741" s="59">
        <v>0</v>
      </c>
      <c r="AB741" s="59">
        <v>0</v>
      </c>
      <c r="AC741" s="59">
        <v>0</v>
      </c>
      <c r="AD741" s="59">
        <v>0</v>
      </c>
      <c r="AE741" s="59">
        <v>0</v>
      </c>
      <c r="AF741" s="59">
        <v>1167943</v>
      </c>
      <c r="AG741" s="59">
        <v>117619</v>
      </c>
      <c r="AH741" s="59">
        <v>2247332</v>
      </c>
      <c r="AI741" s="59">
        <v>0</v>
      </c>
      <c r="AJ741" s="59">
        <v>95510</v>
      </c>
      <c r="AK741" s="59">
        <v>491835</v>
      </c>
      <c r="AL741" s="59">
        <v>4042868</v>
      </c>
      <c r="AM741" s="59">
        <v>0</v>
      </c>
      <c r="AN741" s="59">
        <v>0</v>
      </c>
      <c r="AO741" s="59">
        <v>0</v>
      </c>
      <c r="AP741" s="59">
        <v>0</v>
      </c>
      <c r="AQ741" s="59">
        <v>111344</v>
      </c>
      <c r="AR741" s="59">
        <v>1637878</v>
      </c>
      <c r="AS741" s="59">
        <v>0</v>
      </c>
      <c r="AT741" s="59">
        <v>0</v>
      </c>
      <c r="AU741" s="59">
        <v>0</v>
      </c>
      <c r="AV741" s="80">
        <v>0</v>
      </c>
      <c r="AW741" s="79">
        <f t="shared" si="374"/>
        <v>0</v>
      </c>
      <c r="AX741" s="59">
        <v>0</v>
      </c>
      <c r="AY741" s="59">
        <v>0</v>
      </c>
      <c r="AZ741" s="59">
        <v>0</v>
      </c>
      <c r="BA741" s="59">
        <v>0</v>
      </c>
      <c r="BB741" s="59">
        <v>0</v>
      </c>
      <c r="BC741" s="59">
        <v>0</v>
      </c>
      <c r="BD741" s="59">
        <v>0</v>
      </c>
      <c r="BE741" s="59">
        <v>0</v>
      </c>
      <c r="BF741" s="59">
        <v>0</v>
      </c>
      <c r="BG741" s="59">
        <v>0</v>
      </c>
      <c r="BH741" s="59">
        <v>0</v>
      </c>
      <c r="BI741" s="59">
        <v>0</v>
      </c>
      <c r="BJ741" s="59">
        <v>0</v>
      </c>
      <c r="BK741" s="59">
        <v>0</v>
      </c>
      <c r="BL741" s="59">
        <v>0</v>
      </c>
      <c r="BM741" s="4">
        <v>3220596</v>
      </c>
      <c r="BN741" s="32">
        <f t="shared" ref="BN741:BN804" si="388">BM741/BT741</f>
        <v>2211.947802197802</v>
      </c>
      <c r="BO741" s="281"/>
      <c r="BP741" s="4">
        <v>0</v>
      </c>
      <c r="BQ741" s="4">
        <v>145570464</v>
      </c>
      <c r="BR741" s="4">
        <v>148791056</v>
      </c>
      <c r="BS741" s="4">
        <v>2115.5400399999999</v>
      </c>
      <c r="BT741" s="4">
        <v>1456</v>
      </c>
      <c r="BV741" s="175">
        <f t="shared" si="377"/>
        <v>-0.8232768154053286</v>
      </c>
    </row>
    <row r="742" spans="1:74" x14ac:dyDescent="0.25">
      <c r="A742" s="76" t="s">
        <v>192</v>
      </c>
      <c r="B742" s="255"/>
      <c r="C742" s="68">
        <v>0</v>
      </c>
      <c r="D742" s="141">
        <v>2001</v>
      </c>
      <c r="E742" s="77">
        <v>109</v>
      </c>
      <c r="F742" s="59">
        <v>6614975</v>
      </c>
      <c r="G742" s="59">
        <v>203063</v>
      </c>
      <c r="H742" s="179">
        <f t="shared" si="378"/>
        <v>3.1669648616512516E-2</v>
      </c>
      <c r="I742" s="59">
        <f t="shared" si="375"/>
        <v>6411912</v>
      </c>
      <c r="J742" s="59"/>
      <c r="K742" s="59">
        <f t="shared" si="369"/>
        <v>6411912</v>
      </c>
      <c r="L742" s="59">
        <f t="shared" si="370"/>
        <v>4403.7857142857147</v>
      </c>
      <c r="M742" s="59"/>
      <c r="N742" s="59"/>
      <c r="O742" s="59">
        <v>32944</v>
      </c>
      <c r="P742" s="13">
        <f t="shared" si="371"/>
        <v>5.1379370147313311E-3</v>
      </c>
      <c r="Q742" s="59">
        <v>635755</v>
      </c>
      <c r="R742" s="79">
        <f t="shared" si="372"/>
        <v>9.9152171770292549E-2</v>
      </c>
      <c r="S742" s="73">
        <f t="shared" si="387"/>
        <v>1362250</v>
      </c>
      <c r="T742" s="281">
        <f t="shared" si="376"/>
        <v>935.61126373626371</v>
      </c>
      <c r="U742" s="281"/>
      <c r="V742" s="131">
        <f t="shared" si="373"/>
        <v>0.21245612853077209</v>
      </c>
      <c r="W742" s="54"/>
      <c r="X742" s="59">
        <v>0</v>
      </c>
      <c r="Y742" s="59">
        <v>0</v>
      </c>
      <c r="Z742" s="59">
        <v>0</v>
      </c>
      <c r="AA742" s="59">
        <v>0</v>
      </c>
      <c r="AB742" s="59">
        <v>0</v>
      </c>
      <c r="AC742" s="59">
        <v>0</v>
      </c>
      <c r="AD742" s="59">
        <v>0</v>
      </c>
      <c r="AE742" s="59">
        <v>0</v>
      </c>
      <c r="AF742" s="59">
        <v>1376673</v>
      </c>
      <c r="AG742" s="59">
        <v>138666</v>
      </c>
      <c r="AH742" s="59">
        <v>2634372</v>
      </c>
      <c r="AI742" s="59">
        <v>0</v>
      </c>
      <c r="AJ742" s="59">
        <v>366563</v>
      </c>
      <c r="AK742" s="59">
        <v>593378</v>
      </c>
      <c r="AL742" s="59">
        <v>3980603</v>
      </c>
      <c r="AM742" s="59">
        <v>0</v>
      </c>
      <c r="AN742" s="59">
        <v>0</v>
      </c>
      <c r="AO742" s="59">
        <v>0</v>
      </c>
      <c r="AP742" s="59">
        <v>0</v>
      </c>
      <c r="AQ742" s="59">
        <v>3355</v>
      </c>
      <c r="AR742" s="59">
        <v>1902328</v>
      </c>
      <c r="AS742" s="59">
        <v>0</v>
      </c>
      <c r="AT742" s="59">
        <v>0</v>
      </c>
      <c r="AU742" s="59">
        <v>0</v>
      </c>
      <c r="AV742" s="80">
        <v>0</v>
      </c>
      <c r="AW742" s="79">
        <f t="shared" si="374"/>
        <v>0</v>
      </c>
      <c r="AX742" s="59">
        <v>0</v>
      </c>
      <c r="AY742" s="59">
        <v>0</v>
      </c>
      <c r="AZ742" s="59">
        <v>0</v>
      </c>
      <c r="BA742" s="59">
        <v>0</v>
      </c>
      <c r="BB742" s="59">
        <v>0</v>
      </c>
      <c r="BC742" s="59">
        <v>0</v>
      </c>
      <c r="BD742" s="59">
        <v>0</v>
      </c>
      <c r="BE742" s="59">
        <v>0</v>
      </c>
      <c r="BF742" s="59">
        <v>0</v>
      </c>
      <c r="BG742" s="59">
        <v>0</v>
      </c>
      <c r="BH742" s="59">
        <v>0</v>
      </c>
      <c r="BI742" s="59">
        <v>0</v>
      </c>
      <c r="BJ742" s="59">
        <v>0</v>
      </c>
      <c r="BK742" s="59">
        <v>0</v>
      </c>
      <c r="BL742" s="59">
        <v>0</v>
      </c>
      <c r="BM742" s="4">
        <v>3987757</v>
      </c>
      <c r="BN742" s="32">
        <f t="shared" si="388"/>
        <v>2738.8440934065934</v>
      </c>
      <c r="BO742" s="281"/>
      <c r="BP742" s="4">
        <v>0</v>
      </c>
      <c r="BQ742" s="4">
        <v>145795744</v>
      </c>
      <c r="BR742" s="4">
        <v>149783504</v>
      </c>
      <c r="BS742" s="4">
        <v>2175.5400399999999</v>
      </c>
      <c r="BT742" s="4">
        <v>1456</v>
      </c>
      <c r="BV742" s="175">
        <f t="shared" si="377"/>
        <v>-0.80929341040177249</v>
      </c>
    </row>
    <row r="743" spans="1:74" x14ac:dyDescent="0.25">
      <c r="A743" s="76" t="s">
        <v>192</v>
      </c>
      <c r="B743" s="254" t="s">
        <v>139</v>
      </c>
      <c r="C743" s="76">
        <v>1</v>
      </c>
      <c r="D743" s="141">
        <v>2002</v>
      </c>
      <c r="E743" s="77">
        <v>109</v>
      </c>
      <c r="F743" s="59">
        <v>7235010</v>
      </c>
      <c r="G743" s="59">
        <v>232948</v>
      </c>
      <c r="H743" s="179">
        <f t="shared" si="378"/>
        <v>3.3268485768906363E-2</v>
      </c>
      <c r="I743" s="59">
        <f t="shared" si="375"/>
        <v>7002062</v>
      </c>
      <c r="J743" s="59"/>
      <c r="K743" s="59">
        <f t="shared" si="369"/>
        <v>7002062</v>
      </c>
      <c r="L743" s="59">
        <f t="shared" si="370"/>
        <v>4809.1085164835167</v>
      </c>
      <c r="M743" s="59"/>
      <c r="N743" s="59"/>
      <c r="O743" s="59">
        <v>28799</v>
      </c>
      <c r="P743" s="13">
        <f t="shared" si="371"/>
        <v>4.1129313050926996E-3</v>
      </c>
      <c r="Q743" s="59">
        <v>637772</v>
      </c>
      <c r="R743" s="79">
        <f t="shared" si="372"/>
        <v>9.108345513078861E-2</v>
      </c>
      <c r="S743" s="73">
        <f t="shared" si="387"/>
        <v>1587701</v>
      </c>
      <c r="T743" s="281">
        <f t="shared" si="376"/>
        <v>1090.4539835164835</v>
      </c>
      <c r="U743" s="281"/>
      <c r="V743" s="131">
        <f t="shared" si="373"/>
        <v>0.22674763519660351</v>
      </c>
      <c r="W743" s="54"/>
      <c r="X743" s="59">
        <v>0</v>
      </c>
      <c r="Y743" s="59">
        <v>0</v>
      </c>
      <c r="Z743" s="59">
        <v>0</v>
      </c>
      <c r="AA743" s="59">
        <v>0</v>
      </c>
      <c r="AB743" s="59">
        <v>0</v>
      </c>
      <c r="AC743" s="59">
        <v>0</v>
      </c>
      <c r="AD743" s="59">
        <v>0</v>
      </c>
      <c r="AE743" s="59">
        <v>0</v>
      </c>
      <c r="AF743" s="59">
        <v>1467650</v>
      </c>
      <c r="AG743" s="59">
        <v>146322</v>
      </c>
      <c r="AH743" s="59">
        <v>2831572</v>
      </c>
      <c r="AI743" s="59">
        <v>0</v>
      </c>
      <c r="AJ743" s="59">
        <v>448568</v>
      </c>
      <c r="AK743" s="59">
        <v>652046</v>
      </c>
      <c r="AL743" s="59">
        <v>4403438</v>
      </c>
      <c r="AM743" s="59">
        <v>0</v>
      </c>
      <c r="AN743" s="59">
        <v>0</v>
      </c>
      <c r="AO743" s="59">
        <v>0</v>
      </c>
      <c r="AP743" s="59">
        <v>0</v>
      </c>
      <c r="AQ743" s="59">
        <v>0</v>
      </c>
      <c r="AR743" s="59">
        <v>2033204</v>
      </c>
      <c r="AS743" s="59">
        <v>0</v>
      </c>
      <c r="AT743" s="59">
        <v>0</v>
      </c>
      <c r="AU743" s="59">
        <v>0</v>
      </c>
      <c r="AV743" s="80">
        <v>0</v>
      </c>
      <c r="AW743" s="79">
        <f t="shared" si="374"/>
        <v>0</v>
      </c>
      <c r="AX743" s="59">
        <v>0</v>
      </c>
      <c r="AY743" s="59">
        <v>0</v>
      </c>
      <c r="AZ743" s="59">
        <v>0</v>
      </c>
      <c r="BA743" s="59">
        <v>0</v>
      </c>
      <c r="BB743" s="59">
        <v>0</v>
      </c>
      <c r="BC743" s="59">
        <v>0</v>
      </c>
      <c r="BD743" s="59">
        <v>0</v>
      </c>
      <c r="BE743" s="59">
        <v>0</v>
      </c>
      <c r="BF743" s="59">
        <v>0</v>
      </c>
      <c r="BG743" s="59">
        <v>0</v>
      </c>
      <c r="BH743" s="59">
        <v>0</v>
      </c>
      <c r="BI743" s="59">
        <v>0</v>
      </c>
      <c r="BJ743" s="59">
        <v>0</v>
      </c>
      <c r="BK743" s="59">
        <v>0</v>
      </c>
      <c r="BL743" s="59">
        <v>0</v>
      </c>
      <c r="BM743" s="4">
        <v>5352722</v>
      </c>
      <c r="BN743" s="32">
        <f t="shared" si="388"/>
        <v>3676.3200549450548</v>
      </c>
      <c r="BO743" s="281"/>
      <c r="BP743" s="4">
        <v>0</v>
      </c>
      <c r="BQ743" s="4">
        <v>120819520</v>
      </c>
      <c r="BR743" s="4">
        <v>126172240</v>
      </c>
      <c r="BS743" s="4">
        <v>1914.6400100000001</v>
      </c>
      <c r="BT743" s="4">
        <v>1456</v>
      </c>
      <c r="BV743" s="175">
        <f t="shared" si="377"/>
        <v>-0.87316706407500666</v>
      </c>
    </row>
    <row r="744" spans="1:74" x14ac:dyDescent="0.25">
      <c r="A744" s="76" t="s">
        <v>192</v>
      </c>
      <c r="B744" s="254" t="s">
        <v>139</v>
      </c>
      <c r="C744" s="76">
        <v>1</v>
      </c>
      <c r="D744" s="141">
        <v>2003</v>
      </c>
      <c r="E744" s="77">
        <v>109</v>
      </c>
      <c r="F744" s="59">
        <v>7221972</v>
      </c>
      <c r="G744" s="59">
        <v>-13749</v>
      </c>
      <c r="H744" s="179">
        <f t="shared" si="378"/>
        <v>-1.9001561834681021E-3</v>
      </c>
      <c r="I744" s="59">
        <f t="shared" si="375"/>
        <v>7235721</v>
      </c>
      <c r="J744" s="59"/>
      <c r="K744" s="59">
        <f t="shared" si="369"/>
        <v>7235721</v>
      </c>
      <c r="L744" s="59">
        <f t="shared" si="370"/>
        <v>4969.5885989010985</v>
      </c>
      <c r="M744" s="59"/>
      <c r="N744" s="59"/>
      <c r="O744" s="59">
        <v>25835</v>
      </c>
      <c r="P744" s="13">
        <f t="shared" si="371"/>
        <v>3.5704803985670535E-3</v>
      </c>
      <c r="Q744" s="59">
        <v>655355</v>
      </c>
      <c r="R744" s="79">
        <f t="shared" si="372"/>
        <v>9.0572176566785817E-2</v>
      </c>
      <c r="S744" s="73">
        <f t="shared" si="387"/>
        <v>1532843</v>
      </c>
      <c r="T744" s="281">
        <f t="shared" si="376"/>
        <v>1052.7767857142858</v>
      </c>
      <c r="U744" s="281"/>
      <c r="V744" s="131">
        <f t="shared" si="373"/>
        <v>0.21184385080629836</v>
      </c>
      <c r="W744" s="54"/>
      <c r="X744" s="59">
        <v>0</v>
      </c>
      <c r="Y744" s="59">
        <v>0</v>
      </c>
      <c r="Z744" s="59">
        <v>0</v>
      </c>
      <c r="AA744" s="59">
        <v>0</v>
      </c>
      <c r="AB744" s="59">
        <v>0</v>
      </c>
      <c r="AC744" s="59">
        <v>0</v>
      </c>
      <c r="AD744" s="59">
        <v>0</v>
      </c>
      <c r="AE744" s="59">
        <v>0</v>
      </c>
      <c r="AF744" s="59">
        <v>1422175</v>
      </c>
      <c r="AG744" s="59">
        <v>149815</v>
      </c>
      <c r="AH744" s="59">
        <v>3084899</v>
      </c>
      <c r="AI744" s="59">
        <v>0</v>
      </c>
      <c r="AJ744" s="59">
        <v>514614</v>
      </c>
      <c r="AK744" s="59">
        <v>684581</v>
      </c>
      <c r="AL744" s="59">
        <v>4137073</v>
      </c>
      <c r="AM744" s="59">
        <v>0</v>
      </c>
      <c r="AN744" s="59">
        <v>0</v>
      </c>
      <c r="AO744" s="59">
        <v>0</v>
      </c>
      <c r="AP744" s="59">
        <v>0</v>
      </c>
      <c r="AQ744" s="59">
        <v>0</v>
      </c>
      <c r="AR744" s="59">
        <v>2250503</v>
      </c>
      <c r="AS744" s="59">
        <v>0</v>
      </c>
      <c r="AT744" s="59">
        <v>0</v>
      </c>
      <c r="AU744" s="59">
        <v>0</v>
      </c>
      <c r="AV744" s="80">
        <v>0</v>
      </c>
      <c r="AW744" s="79">
        <f t="shared" si="374"/>
        <v>0</v>
      </c>
      <c r="AX744" s="59">
        <v>0</v>
      </c>
      <c r="AY744" s="59">
        <v>0</v>
      </c>
      <c r="AZ744" s="59">
        <v>0</v>
      </c>
      <c r="BA744" s="59">
        <v>0</v>
      </c>
      <c r="BB744" s="59">
        <v>0</v>
      </c>
      <c r="BC744" s="59">
        <v>0</v>
      </c>
      <c r="BD744" s="59">
        <v>0</v>
      </c>
      <c r="BE744" s="59">
        <v>0</v>
      </c>
      <c r="BF744" s="59">
        <v>0</v>
      </c>
      <c r="BG744" s="59">
        <v>0</v>
      </c>
      <c r="BH744" s="59">
        <v>0</v>
      </c>
      <c r="BI744" s="59">
        <v>0</v>
      </c>
      <c r="BJ744" s="59">
        <v>0</v>
      </c>
      <c r="BK744" s="59">
        <v>0</v>
      </c>
      <c r="BL744" s="59">
        <v>0</v>
      </c>
      <c r="BM744" s="4">
        <v>5551166</v>
      </c>
      <c r="BN744" s="32">
        <f t="shared" si="388"/>
        <v>3812.6140109890111</v>
      </c>
      <c r="BO744" s="281"/>
      <c r="BP744" s="4">
        <v>57362</v>
      </c>
      <c r="BQ744" s="4">
        <v>131896736</v>
      </c>
      <c r="BR744" s="4">
        <v>137505264</v>
      </c>
      <c r="BS744" s="4">
        <v>1914.6400100000001</v>
      </c>
      <c r="BT744" s="4">
        <v>1456</v>
      </c>
      <c r="BV744" s="175">
        <f t="shared" si="377"/>
        <v>-0.87316706407500666</v>
      </c>
    </row>
    <row r="745" spans="1:74" x14ac:dyDescent="0.25">
      <c r="A745" s="76" t="s">
        <v>192</v>
      </c>
      <c r="B745" s="254" t="s">
        <v>139</v>
      </c>
      <c r="C745" s="76">
        <v>1</v>
      </c>
      <c r="D745" s="141">
        <v>2004</v>
      </c>
      <c r="E745" s="77">
        <v>109</v>
      </c>
      <c r="F745" s="59">
        <v>7822093</v>
      </c>
      <c r="G745" s="59">
        <v>330000</v>
      </c>
      <c r="H745" s="179">
        <f t="shared" si="378"/>
        <v>4.40464366899877E-2</v>
      </c>
      <c r="I745" s="59">
        <f t="shared" si="375"/>
        <v>7492093</v>
      </c>
      <c r="J745" s="59"/>
      <c r="K745" s="59">
        <f t="shared" si="369"/>
        <v>7492093</v>
      </c>
      <c r="L745" s="59">
        <f t="shared" si="370"/>
        <v>5001.3971962616824</v>
      </c>
      <c r="M745" s="59"/>
      <c r="N745" s="59"/>
      <c r="O745" s="59">
        <v>23702</v>
      </c>
      <c r="P745" s="13">
        <f t="shared" si="371"/>
        <v>3.1636019467457224E-3</v>
      </c>
      <c r="Q745" s="59">
        <v>645048</v>
      </c>
      <c r="R745" s="79">
        <f t="shared" si="372"/>
        <v>8.6097169375767224E-2</v>
      </c>
      <c r="S745" s="73">
        <f t="shared" si="387"/>
        <v>1981880</v>
      </c>
      <c r="T745" s="281">
        <f t="shared" si="376"/>
        <v>1323.0173564753004</v>
      </c>
      <c r="U745" s="281"/>
      <c r="V745" s="131">
        <f t="shared" si="373"/>
        <v>0.26452955135500855</v>
      </c>
      <c r="W745" s="54"/>
      <c r="X745" s="59">
        <v>0</v>
      </c>
      <c r="Y745" s="59">
        <v>0</v>
      </c>
      <c r="Z745" s="59">
        <v>0</v>
      </c>
      <c r="AA745" s="59">
        <v>0</v>
      </c>
      <c r="AB745" s="59">
        <v>0</v>
      </c>
      <c r="AC745" s="59">
        <v>0</v>
      </c>
      <c r="AD745" s="59">
        <v>0</v>
      </c>
      <c r="AE745" s="59">
        <v>0</v>
      </c>
      <c r="AF745" s="59">
        <v>1434615</v>
      </c>
      <c r="AG745" s="59">
        <v>162646</v>
      </c>
      <c r="AH745" s="59">
        <v>2964945</v>
      </c>
      <c r="AI745" s="59">
        <v>0</v>
      </c>
      <c r="AJ745" s="59">
        <v>441903</v>
      </c>
      <c r="AK745" s="59">
        <v>639584</v>
      </c>
      <c r="AL745" s="59">
        <v>4857148</v>
      </c>
      <c r="AM745" s="59">
        <v>0</v>
      </c>
      <c r="AN745" s="59">
        <v>0</v>
      </c>
      <c r="AO745" s="59">
        <v>0</v>
      </c>
      <c r="AP745" s="59">
        <v>0</v>
      </c>
      <c r="AQ745" s="59">
        <v>0</v>
      </c>
      <c r="AR745" s="59">
        <v>2162715</v>
      </c>
      <c r="AS745" s="59">
        <v>0</v>
      </c>
      <c r="AT745" s="59">
        <v>0</v>
      </c>
      <c r="AU745" s="59">
        <v>0</v>
      </c>
      <c r="AV745" s="80">
        <v>0</v>
      </c>
      <c r="AW745" s="79">
        <f t="shared" si="374"/>
        <v>0</v>
      </c>
      <c r="AX745" s="59">
        <v>0</v>
      </c>
      <c r="AY745" s="59">
        <v>0</v>
      </c>
      <c r="AZ745" s="59">
        <v>0</v>
      </c>
      <c r="BA745" s="59">
        <v>0</v>
      </c>
      <c r="BB745" s="59">
        <v>0</v>
      </c>
      <c r="BC745" s="59">
        <v>0</v>
      </c>
      <c r="BD745" s="59">
        <v>0</v>
      </c>
      <c r="BE745" s="59">
        <v>0</v>
      </c>
      <c r="BF745" s="59">
        <v>0</v>
      </c>
      <c r="BG745" s="59">
        <v>0</v>
      </c>
      <c r="BH745" s="59">
        <v>0</v>
      </c>
      <c r="BI745" s="59">
        <v>0</v>
      </c>
      <c r="BJ745" s="59">
        <v>0</v>
      </c>
      <c r="BK745" s="59">
        <v>0</v>
      </c>
      <c r="BL745" s="59">
        <v>0</v>
      </c>
      <c r="BM745" s="4">
        <v>3551144</v>
      </c>
      <c r="BN745" s="32">
        <f t="shared" si="388"/>
        <v>2370.5901201602137</v>
      </c>
      <c r="BO745" s="281"/>
      <c r="BP745" s="4">
        <v>52965</v>
      </c>
      <c r="BQ745" s="4">
        <v>179313792</v>
      </c>
      <c r="BR745" s="4">
        <v>182917904</v>
      </c>
      <c r="BS745" s="4">
        <v>1914.6400100000001</v>
      </c>
      <c r="BT745" s="4">
        <v>1498</v>
      </c>
      <c r="BV745" s="175">
        <f t="shared" si="377"/>
        <v>-0.85894809641473979</v>
      </c>
    </row>
    <row r="746" spans="1:74" x14ac:dyDescent="0.25">
      <c r="A746" s="76" t="s">
        <v>192</v>
      </c>
      <c r="B746" s="254" t="s">
        <v>139</v>
      </c>
      <c r="C746" s="76">
        <v>1</v>
      </c>
      <c r="D746" s="141">
        <v>2005</v>
      </c>
      <c r="E746" s="77">
        <v>109</v>
      </c>
      <c r="F746" s="59">
        <v>17016972</v>
      </c>
      <c r="G746" s="82">
        <v>8164517</v>
      </c>
      <c r="H746" s="179">
        <f t="shared" si="378"/>
        <v>0.92228844992716708</v>
      </c>
      <c r="I746" s="59">
        <f t="shared" si="375"/>
        <v>8852455</v>
      </c>
      <c r="J746" s="59"/>
      <c r="K746" s="59">
        <f t="shared" si="369"/>
        <v>8852455</v>
      </c>
      <c r="L746" s="59">
        <f t="shared" si="370"/>
        <v>5812.5114904793172</v>
      </c>
      <c r="M746" s="59"/>
      <c r="N746" s="59"/>
      <c r="O746" s="59">
        <v>14748</v>
      </c>
      <c r="P746" s="13">
        <f t="shared" si="371"/>
        <v>1.6659785336384089E-3</v>
      </c>
      <c r="Q746" s="59">
        <v>645094</v>
      </c>
      <c r="R746" s="79">
        <f t="shared" si="372"/>
        <v>7.2871762691818262E-2</v>
      </c>
      <c r="S746" s="73">
        <f t="shared" si="387"/>
        <v>2065276</v>
      </c>
      <c r="T746" s="281">
        <f t="shared" si="376"/>
        <v>1356.0577806959948</v>
      </c>
      <c r="U746" s="281"/>
      <c r="V746" s="131">
        <f t="shared" si="373"/>
        <v>0.23329980214528059</v>
      </c>
      <c r="W746" s="54"/>
      <c r="X746" s="59">
        <v>0</v>
      </c>
      <c r="Y746" s="59">
        <v>0</v>
      </c>
      <c r="Z746" s="59">
        <v>0</v>
      </c>
      <c r="AA746" s="59">
        <v>0</v>
      </c>
      <c r="AB746" s="59">
        <v>0</v>
      </c>
      <c r="AC746" s="59">
        <v>0</v>
      </c>
      <c r="AD746" s="59">
        <v>0</v>
      </c>
      <c r="AE746" s="59">
        <v>0</v>
      </c>
      <c r="AF746" s="59">
        <v>1743300</v>
      </c>
      <c r="AG746" s="59">
        <v>125917</v>
      </c>
      <c r="AH746" s="59">
        <v>3842450</v>
      </c>
      <c r="AI746" s="59">
        <v>0</v>
      </c>
      <c r="AJ746" s="59">
        <v>541587</v>
      </c>
      <c r="AK746" s="59">
        <v>839272</v>
      </c>
      <c r="AL746" s="59">
        <v>13174523</v>
      </c>
      <c r="AM746" s="59">
        <v>0</v>
      </c>
      <c r="AN746" s="59">
        <v>0</v>
      </c>
      <c r="AO746" s="59">
        <v>0</v>
      </c>
      <c r="AP746" s="59">
        <v>0</v>
      </c>
      <c r="AQ746" s="59">
        <v>0</v>
      </c>
      <c r="AR746" s="59">
        <v>2877261</v>
      </c>
      <c r="AS746" s="59">
        <v>0</v>
      </c>
      <c r="AT746" s="59">
        <v>0</v>
      </c>
      <c r="AU746" s="59">
        <v>0</v>
      </c>
      <c r="AV746" s="80">
        <v>0</v>
      </c>
      <c r="AW746" s="79">
        <f t="shared" si="374"/>
        <v>0</v>
      </c>
      <c r="AX746" s="59">
        <v>0</v>
      </c>
      <c r="AY746" s="59">
        <v>0</v>
      </c>
      <c r="AZ746" s="59">
        <v>0</v>
      </c>
      <c r="BA746" s="59">
        <v>0</v>
      </c>
      <c r="BB746" s="59">
        <v>0</v>
      </c>
      <c r="BC746" s="59">
        <v>0</v>
      </c>
      <c r="BD746" s="59">
        <v>0</v>
      </c>
      <c r="BE746" s="59">
        <v>0</v>
      </c>
      <c r="BF746" s="59">
        <v>0</v>
      </c>
      <c r="BG746" s="59">
        <v>0</v>
      </c>
      <c r="BH746" s="59">
        <v>0</v>
      </c>
      <c r="BI746" s="59">
        <v>0</v>
      </c>
      <c r="BJ746" s="59">
        <v>0</v>
      </c>
      <c r="BK746" s="59">
        <v>0</v>
      </c>
      <c r="BL746" s="59">
        <v>0</v>
      </c>
      <c r="BM746" s="4">
        <v>1292930</v>
      </c>
      <c r="BN746" s="32">
        <f t="shared" si="388"/>
        <v>848.93630991464215</v>
      </c>
      <c r="BO746" s="281"/>
      <c r="BP746" s="4">
        <v>66824</v>
      </c>
      <c r="BQ746" s="4">
        <v>164951504</v>
      </c>
      <c r="BR746" s="4">
        <v>166311264</v>
      </c>
      <c r="BS746" s="4">
        <v>2000.56006</v>
      </c>
      <c r="BT746" s="4">
        <v>1523</v>
      </c>
      <c r="BV746" s="175">
        <f t="shared" si="377"/>
        <v>-0.82872372663987792</v>
      </c>
    </row>
    <row r="747" spans="1:74" ht="17.25" customHeight="1" x14ac:dyDescent="0.25">
      <c r="A747" s="76" t="s">
        <v>192</v>
      </c>
      <c r="B747" s="254" t="s">
        <v>139</v>
      </c>
      <c r="C747" s="76">
        <v>1</v>
      </c>
      <c r="D747" s="142">
        <v>2006</v>
      </c>
      <c r="E747" s="77">
        <v>109</v>
      </c>
      <c r="F747" s="59">
        <v>18369350</v>
      </c>
      <c r="G747" s="82">
        <v>6927205</v>
      </c>
      <c r="H747" s="179">
        <f t="shared" ref="H747:H771" si="389">G747/I747</f>
        <v>0.60541139795029686</v>
      </c>
      <c r="I747" s="59">
        <f t="shared" si="375"/>
        <v>11442145</v>
      </c>
      <c r="J747" s="59"/>
      <c r="K747" s="59">
        <f t="shared" si="369"/>
        <v>11384351</v>
      </c>
      <c r="L747" s="59">
        <f t="shared" si="370"/>
        <v>7470.0465879265093</v>
      </c>
      <c r="M747" s="59"/>
      <c r="N747" s="59"/>
      <c r="O747" s="59">
        <v>0</v>
      </c>
      <c r="P747" s="13">
        <f t="shared" si="371"/>
        <v>0</v>
      </c>
      <c r="Q747" s="59">
        <v>644960</v>
      </c>
      <c r="R747" s="79">
        <f t="shared" si="372"/>
        <v>5.6367053555080801E-2</v>
      </c>
      <c r="S747" s="82">
        <f t="shared" ref="S747:S755" si="390">SUM(W747:AE747)</f>
        <v>4294815</v>
      </c>
      <c r="T747" s="281">
        <f t="shared" si="376"/>
        <v>2818.1200787401576</v>
      </c>
      <c r="U747" s="281"/>
      <c r="V747" s="131">
        <f t="shared" si="373"/>
        <v>0.37725602451997481</v>
      </c>
      <c r="W747" s="126">
        <v>594766</v>
      </c>
      <c r="X747" s="126">
        <v>787478</v>
      </c>
      <c r="Y747" s="126">
        <v>489620</v>
      </c>
      <c r="AA747" s="126">
        <v>1313109</v>
      </c>
      <c r="AB747" s="126">
        <v>975960</v>
      </c>
      <c r="AD747" s="126">
        <v>50751</v>
      </c>
      <c r="AE747" s="126">
        <v>83131</v>
      </c>
      <c r="AF747" s="59">
        <v>1518607</v>
      </c>
      <c r="AG747" s="59">
        <v>318360</v>
      </c>
      <c r="AH747" s="59">
        <v>4469575</v>
      </c>
      <c r="AI747" s="59">
        <v>0</v>
      </c>
      <c r="AJ747" s="59">
        <v>514188</v>
      </c>
      <c r="AK747" s="59">
        <v>752568</v>
      </c>
      <c r="AL747" s="59">
        <v>13899775</v>
      </c>
      <c r="AM747" s="126">
        <v>23903</v>
      </c>
      <c r="AN747" s="126">
        <v>167512</v>
      </c>
      <c r="AO747" s="126">
        <v>671316</v>
      </c>
      <c r="AP747" s="59">
        <v>0</v>
      </c>
      <c r="AQ747" s="59">
        <v>0</v>
      </c>
      <c r="AR747" s="59">
        <v>2535916</v>
      </c>
      <c r="AS747" s="59">
        <v>0</v>
      </c>
      <c r="AT747" s="59">
        <v>0</v>
      </c>
      <c r="AU747" s="59">
        <v>0</v>
      </c>
      <c r="AV747" s="27">
        <v>57794</v>
      </c>
      <c r="AW747" s="79">
        <f t="shared" si="374"/>
        <v>5.0255918748786403E-3</v>
      </c>
      <c r="AX747" s="59">
        <v>0</v>
      </c>
      <c r="AY747" s="59">
        <v>0</v>
      </c>
      <c r="AZ747" s="59">
        <v>0</v>
      </c>
      <c r="BA747" s="59">
        <v>0</v>
      </c>
      <c r="BB747" s="59">
        <v>0</v>
      </c>
      <c r="BC747" s="59">
        <v>0</v>
      </c>
      <c r="BD747" s="59">
        <v>57794</v>
      </c>
      <c r="BE747" s="59">
        <v>0</v>
      </c>
      <c r="BF747" s="59">
        <v>0</v>
      </c>
      <c r="BG747" s="59">
        <v>0</v>
      </c>
      <c r="BH747" s="59">
        <v>57794</v>
      </c>
      <c r="BI747" s="59">
        <v>0</v>
      </c>
      <c r="BJ747" s="59">
        <v>0</v>
      </c>
      <c r="BK747" s="59">
        <v>0</v>
      </c>
      <c r="BL747" s="59">
        <v>0</v>
      </c>
      <c r="BM747" s="4">
        <v>1526019</v>
      </c>
      <c r="BN747" s="32">
        <f t="shared" si="388"/>
        <v>1001.3248031496063</v>
      </c>
      <c r="BO747" s="281"/>
      <c r="BP747" s="4">
        <v>64697</v>
      </c>
      <c r="BQ747" s="4">
        <v>181244144</v>
      </c>
      <c r="BR747" s="4">
        <v>182834864</v>
      </c>
      <c r="BS747" s="4">
        <v>2000.56006</v>
      </c>
      <c r="BT747" s="4">
        <v>1524</v>
      </c>
      <c r="BV747" s="175">
        <f t="shared" si="377"/>
        <v>-0.82839553496416307</v>
      </c>
    </row>
    <row r="748" spans="1:74" ht="17.25" customHeight="1" x14ac:dyDescent="0.25">
      <c r="A748" s="76" t="s">
        <v>192</v>
      </c>
      <c r="B748" s="254" t="s">
        <v>139</v>
      </c>
      <c r="C748" s="76">
        <v>1</v>
      </c>
      <c r="D748" s="142">
        <v>2007</v>
      </c>
      <c r="E748" s="77">
        <v>109</v>
      </c>
      <c r="F748" s="59">
        <v>17998316</v>
      </c>
      <c r="G748" s="82">
        <v>5917216</v>
      </c>
      <c r="H748" s="179">
        <f t="shared" si="389"/>
        <v>0.48979116140086582</v>
      </c>
      <c r="I748" s="59">
        <f t="shared" si="375"/>
        <v>12081100</v>
      </c>
      <c r="J748" s="59"/>
      <c r="K748" s="59">
        <f t="shared" si="369"/>
        <v>12023200</v>
      </c>
      <c r="L748" s="59">
        <f t="shared" si="370"/>
        <v>7624.0963855421687</v>
      </c>
      <c r="M748" s="59"/>
      <c r="N748" s="59"/>
      <c r="O748" s="59">
        <v>0</v>
      </c>
      <c r="P748" s="13">
        <f t="shared" si="371"/>
        <v>0</v>
      </c>
      <c r="Q748" s="59">
        <v>632105</v>
      </c>
      <c r="R748" s="79">
        <f t="shared" si="372"/>
        <v>5.2321808444595275E-2</v>
      </c>
      <c r="S748" s="82">
        <f t="shared" si="390"/>
        <v>4503790</v>
      </c>
      <c r="T748" s="281">
        <f t="shared" si="376"/>
        <v>2855.9226379201014</v>
      </c>
      <c r="U748" s="281"/>
      <c r="V748" s="131">
        <f t="shared" si="373"/>
        <v>0.37459162286246589</v>
      </c>
      <c r="W748" s="126">
        <v>0</v>
      </c>
      <c r="X748" s="126">
        <v>843821</v>
      </c>
      <c r="Y748" s="126">
        <v>735322</v>
      </c>
      <c r="AA748" s="126">
        <v>1688446</v>
      </c>
      <c r="AB748" s="126">
        <v>1073521</v>
      </c>
      <c r="AC748" s="126">
        <v>12645</v>
      </c>
      <c r="AD748" s="126">
        <v>28631</v>
      </c>
      <c r="AE748" s="126">
        <v>121404</v>
      </c>
      <c r="AF748" s="59">
        <v>1172118</v>
      </c>
      <c r="AG748" s="59">
        <v>114019</v>
      </c>
      <c r="AH748" s="59">
        <v>5057901</v>
      </c>
      <c r="AI748" s="59">
        <v>0</v>
      </c>
      <c r="AJ748" s="59">
        <v>715185</v>
      </c>
      <c r="AK748" s="59">
        <v>823220</v>
      </c>
      <c r="AL748" s="59">
        <v>12940414</v>
      </c>
      <c r="AM748" s="126">
        <v>43356</v>
      </c>
      <c r="AN748" s="126">
        <v>270655</v>
      </c>
      <c r="AO748" s="126">
        <v>960836</v>
      </c>
      <c r="AP748" s="59">
        <v>0</v>
      </c>
      <c r="AQ748" s="59">
        <v>0</v>
      </c>
      <c r="AR748" s="59">
        <v>2845815</v>
      </c>
      <c r="AS748" s="59">
        <v>0</v>
      </c>
      <c r="AT748" s="59">
        <v>0</v>
      </c>
      <c r="AU748" s="59">
        <v>0</v>
      </c>
      <c r="AV748" s="27">
        <v>57900</v>
      </c>
      <c r="AW748" s="79">
        <f t="shared" si="374"/>
        <v>4.7697503913007658E-3</v>
      </c>
      <c r="AX748" s="59">
        <v>0</v>
      </c>
      <c r="AY748" s="59">
        <v>0</v>
      </c>
      <c r="AZ748" s="59">
        <v>0</v>
      </c>
      <c r="BA748" s="59">
        <v>0</v>
      </c>
      <c r="BB748" s="59">
        <v>0</v>
      </c>
      <c r="BC748" s="59">
        <v>0</v>
      </c>
      <c r="BD748" s="59">
        <v>57900</v>
      </c>
      <c r="BE748" s="59">
        <v>0</v>
      </c>
      <c r="BF748" s="59">
        <v>0</v>
      </c>
      <c r="BG748" s="59">
        <v>0</v>
      </c>
      <c r="BH748" s="59">
        <v>57900</v>
      </c>
      <c r="BI748" s="59">
        <v>0</v>
      </c>
      <c r="BJ748" s="59">
        <v>0</v>
      </c>
      <c r="BK748" s="59">
        <v>0</v>
      </c>
      <c r="BL748" s="59">
        <v>0</v>
      </c>
      <c r="BM748" s="4">
        <v>1219067</v>
      </c>
      <c r="BN748" s="32">
        <f t="shared" si="388"/>
        <v>773.02916930881418</v>
      </c>
      <c r="BO748" s="281"/>
      <c r="BP748" s="4">
        <v>1459843</v>
      </c>
      <c r="BQ748" s="4">
        <v>252373104</v>
      </c>
      <c r="BR748" s="4">
        <v>255052016</v>
      </c>
      <c r="BS748" s="4">
        <v>1994.32996</v>
      </c>
      <c r="BT748" s="4">
        <v>1577</v>
      </c>
      <c r="BV748" s="175">
        <f t="shared" si="377"/>
        <v>-0.81286212814576109</v>
      </c>
    </row>
    <row r="749" spans="1:74" ht="17.25" customHeight="1" x14ac:dyDescent="0.25">
      <c r="A749" s="76" t="s">
        <v>192</v>
      </c>
      <c r="B749" s="254" t="s">
        <v>139</v>
      </c>
      <c r="C749" s="76">
        <v>1</v>
      </c>
      <c r="D749" s="142">
        <v>2008</v>
      </c>
      <c r="E749" s="77">
        <v>109</v>
      </c>
      <c r="F749" s="59">
        <v>20751000</v>
      </c>
      <c r="G749" s="82">
        <v>7629380</v>
      </c>
      <c r="H749" s="179">
        <f t="shared" si="389"/>
        <v>0.58143582880772349</v>
      </c>
      <c r="I749" s="59">
        <f t="shared" si="375"/>
        <v>13121620</v>
      </c>
      <c r="J749" s="59"/>
      <c r="K749" s="59">
        <f t="shared" si="369"/>
        <v>13037737</v>
      </c>
      <c r="L749" s="59">
        <f t="shared" si="370"/>
        <v>8241.3002528445013</v>
      </c>
      <c r="M749" s="59"/>
      <c r="N749" s="59"/>
      <c r="O749" s="59">
        <v>0</v>
      </c>
      <c r="P749" s="13">
        <f t="shared" si="371"/>
        <v>0</v>
      </c>
      <c r="Q749" s="59">
        <v>796741</v>
      </c>
      <c r="R749" s="79">
        <f t="shared" si="372"/>
        <v>6.0719712962271424E-2</v>
      </c>
      <c r="S749" s="82">
        <f t="shared" si="390"/>
        <v>5171734</v>
      </c>
      <c r="T749" s="281">
        <f t="shared" si="376"/>
        <v>3269.1112515802783</v>
      </c>
      <c r="U749" s="281"/>
      <c r="V749" s="131">
        <f t="shared" si="373"/>
        <v>0.39667420810835502</v>
      </c>
      <c r="W749" s="4"/>
      <c r="X749" s="126">
        <v>1047864</v>
      </c>
      <c r="Y749" s="126">
        <v>805311</v>
      </c>
      <c r="AA749" s="126">
        <v>1823906</v>
      </c>
      <c r="AB749" s="126">
        <v>1319976</v>
      </c>
      <c r="AC749" s="126">
        <v>15533</v>
      </c>
      <c r="AD749" s="126">
        <v>28000</v>
      </c>
      <c r="AE749" s="126">
        <v>131144</v>
      </c>
      <c r="AF749" s="59">
        <v>1382796</v>
      </c>
      <c r="AG749" s="59">
        <v>87705</v>
      </c>
      <c r="AH749" s="59">
        <v>4953213</v>
      </c>
      <c r="AI749" s="59">
        <v>0</v>
      </c>
      <c r="AJ749" s="59">
        <v>817137</v>
      </c>
      <c r="AK749" s="59">
        <v>842732</v>
      </c>
      <c r="AL749" s="59">
        <v>15797788</v>
      </c>
      <c r="AM749" s="126">
        <v>44721</v>
      </c>
      <c r="AN749" s="126">
        <v>260326</v>
      </c>
      <c r="AO749" s="126">
        <v>920761</v>
      </c>
      <c r="AP749" s="59">
        <v>0</v>
      </c>
      <c r="AQ749" s="59">
        <v>0</v>
      </c>
      <c r="AR749" s="59">
        <v>2796968</v>
      </c>
      <c r="AS749" s="59">
        <v>0</v>
      </c>
      <c r="AT749" s="59">
        <v>0</v>
      </c>
      <c r="AU749" s="59">
        <v>0</v>
      </c>
      <c r="AV749" s="27">
        <v>83883</v>
      </c>
      <c r="AW749" s="79">
        <f t="shared" si="374"/>
        <v>6.3521245650392869E-3</v>
      </c>
      <c r="AX749" s="59">
        <v>0</v>
      </c>
      <c r="AY749" s="59">
        <v>0</v>
      </c>
      <c r="AZ749" s="59">
        <v>0</v>
      </c>
      <c r="BA749" s="59">
        <v>0</v>
      </c>
      <c r="BB749" s="59">
        <v>0</v>
      </c>
      <c r="BC749" s="59">
        <v>0</v>
      </c>
      <c r="BD749" s="59">
        <v>83883</v>
      </c>
      <c r="BE749" s="59">
        <v>0</v>
      </c>
      <c r="BF749" s="59">
        <v>0</v>
      </c>
      <c r="BG749" s="59">
        <v>0</v>
      </c>
      <c r="BH749" s="59">
        <v>83883</v>
      </c>
      <c r="BI749" s="59">
        <v>0</v>
      </c>
      <c r="BJ749" s="59">
        <v>0</v>
      </c>
      <c r="BK749" s="59">
        <v>0</v>
      </c>
      <c r="BL749" s="59">
        <v>0</v>
      </c>
      <c r="BM749" s="4">
        <v>1122527</v>
      </c>
      <c r="BN749" s="32">
        <f t="shared" si="388"/>
        <v>709.56194690265488</v>
      </c>
      <c r="BO749" s="281"/>
      <c r="BP749" s="4">
        <v>1658677</v>
      </c>
      <c r="BQ749" s="4">
        <v>176299456</v>
      </c>
      <c r="BR749" s="4">
        <v>179080672</v>
      </c>
      <c r="BS749" s="4">
        <v>2015.9300499999999</v>
      </c>
      <c r="BT749" s="4">
        <v>1582</v>
      </c>
      <c r="BV749" s="175">
        <f t="shared" si="377"/>
        <v>-0.80589308850983188</v>
      </c>
    </row>
    <row r="750" spans="1:74" ht="17.25" customHeight="1" x14ac:dyDescent="0.25">
      <c r="A750" s="76" t="s">
        <v>192</v>
      </c>
      <c r="B750" s="254" t="s">
        <v>139</v>
      </c>
      <c r="C750" s="76">
        <v>1</v>
      </c>
      <c r="D750" s="142">
        <v>2009</v>
      </c>
      <c r="E750" s="77">
        <v>109</v>
      </c>
      <c r="F750" s="59">
        <v>21911440</v>
      </c>
      <c r="G750" s="82">
        <v>9252603</v>
      </c>
      <c r="H750" s="179">
        <f t="shared" si="389"/>
        <v>0.73092046291456314</v>
      </c>
      <c r="I750" s="59">
        <f t="shared" si="375"/>
        <v>12658837</v>
      </c>
      <c r="J750" s="59"/>
      <c r="K750" s="59">
        <f t="shared" si="369"/>
        <v>12589561</v>
      </c>
      <c r="L750" s="59">
        <f t="shared" si="370"/>
        <v>7958.0031605562581</v>
      </c>
      <c r="M750" s="59"/>
      <c r="N750" s="59"/>
      <c r="O750" s="59">
        <v>0</v>
      </c>
      <c r="P750" s="13">
        <f t="shared" si="371"/>
        <v>0</v>
      </c>
      <c r="Q750" s="59">
        <v>838328</v>
      </c>
      <c r="R750" s="79">
        <f t="shared" si="372"/>
        <v>6.622472506755557E-2</v>
      </c>
      <c r="S750" s="82">
        <f t="shared" si="390"/>
        <v>5004774</v>
      </c>
      <c r="T750" s="281">
        <f t="shared" si="376"/>
        <v>3163.5739570164351</v>
      </c>
      <c r="U750" s="281"/>
      <c r="V750" s="131">
        <f t="shared" si="373"/>
        <v>0.39753363917931689</v>
      </c>
      <c r="W750" s="4"/>
      <c r="X750" s="126">
        <v>1432374</v>
      </c>
      <c r="Y750" s="126">
        <v>810651</v>
      </c>
      <c r="AA750" s="126">
        <v>1372228</v>
      </c>
      <c r="AB750" s="126">
        <v>1299567</v>
      </c>
      <c r="AC750" s="126">
        <v>-7394</v>
      </c>
      <c r="AD750" s="126">
        <v>23025</v>
      </c>
      <c r="AE750" s="126">
        <v>74323</v>
      </c>
      <c r="AF750" s="59">
        <v>1454910</v>
      </c>
      <c r="AG750" s="59">
        <v>74779</v>
      </c>
      <c r="AH750" s="59">
        <v>4613305</v>
      </c>
      <c r="AI750" s="59">
        <v>0</v>
      </c>
      <c r="AJ750" s="59">
        <v>747520</v>
      </c>
      <c r="AK750" s="59">
        <v>756944</v>
      </c>
      <c r="AL750" s="59">
        <v>17298136</v>
      </c>
      <c r="AM750" s="126">
        <v>40330</v>
      </c>
      <c r="AN750" s="126">
        <v>273966</v>
      </c>
      <c r="AO750" s="126">
        <v>932147</v>
      </c>
      <c r="AP750" s="59">
        <v>0</v>
      </c>
      <c r="AQ750" s="59">
        <v>0</v>
      </c>
      <c r="AR750" s="59">
        <v>2535139</v>
      </c>
      <c r="AS750" s="59">
        <v>0</v>
      </c>
      <c r="AT750" s="59">
        <v>0</v>
      </c>
      <c r="AU750" s="59">
        <v>0</v>
      </c>
      <c r="AV750" s="27">
        <v>69276</v>
      </c>
      <c r="AW750" s="79">
        <f t="shared" si="374"/>
        <v>5.4427549472573031E-3</v>
      </c>
      <c r="AX750" s="59">
        <v>0</v>
      </c>
      <c r="AY750" s="59">
        <v>0</v>
      </c>
      <c r="AZ750" s="59">
        <v>0</v>
      </c>
      <c r="BA750" s="59">
        <v>0</v>
      </c>
      <c r="BB750" s="59">
        <v>0</v>
      </c>
      <c r="BC750" s="59">
        <v>0</v>
      </c>
      <c r="BD750" s="59">
        <v>69276</v>
      </c>
      <c r="BE750" s="59">
        <v>0</v>
      </c>
      <c r="BF750" s="59">
        <v>0</v>
      </c>
      <c r="BG750" s="59">
        <v>0</v>
      </c>
      <c r="BH750" s="59">
        <v>69276</v>
      </c>
      <c r="BI750" s="59">
        <v>0</v>
      </c>
      <c r="BJ750" s="59">
        <v>0</v>
      </c>
      <c r="BK750" s="59">
        <v>0</v>
      </c>
      <c r="BL750" s="59">
        <v>0</v>
      </c>
      <c r="BM750" s="4">
        <v>1146114</v>
      </c>
      <c r="BN750" s="32">
        <f t="shared" si="388"/>
        <v>724.47155499367886</v>
      </c>
      <c r="BO750" s="281"/>
      <c r="BP750" s="4">
        <v>1511303</v>
      </c>
      <c r="BQ750" s="4">
        <v>182250336</v>
      </c>
      <c r="BR750" s="4">
        <v>184907760</v>
      </c>
      <c r="BS750" s="4">
        <v>2479.0300299999999</v>
      </c>
      <c r="BT750" s="4">
        <v>1582</v>
      </c>
      <c r="BV750" s="175">
        <f t="shared" si="377"/>
        <v>-0.70249973123547615</v>
      </c>
    </row>
    <row r="751" spans="1:74" ht="17.25" customHeight="1" x14ac:dyDescent="0.25">
      <c r="A751" s="76" t="s">
        <v>192</v>
      </c>
      <c r="B751" s="254" t="s">
        <v>139</v>
      </c>
      <c r="C751" s="76">
        <v>1</v>
      </c>
      <c r="D751" s="142">
        <v>2010</v>
      </c>
      <c r="E751" s="77">
        <v>109</v>
      </c>
      <c r="F751" s="59">
        <v>44218240</v>
      </c>
      <c r="G751" s="82">
        <v>26526052</v>
      </c>
      <c r="H751" s="179">
        <f t="shared" si="389"/>
        <v>1.4993087344538731</v>
      </c>
      <c r="I751" s="59">
        <f t="shared" si="375"/>
        <v>17692188</v>
      </c>
      <c r="J751" s="59"/>
      <c r="K751" s="59">
        <f t="shared" si="369"/>
        <v>17650257</v>
      </c>
      <c r="L751" s="59">
        <f t="shared" si="370"/>
        <v>11156.926042983565</v>
      </c>
      <c r="M751" s="59"/>
      <c r="N751" s="59"/>
      <c r="O751" s="59">
        <v>0</v>
      </c>
      <c r="P751" s="13">
        <f t="shared" si="371"/>
        <v>0</v>
      </c>
      <c r="Q751" s="59">
        <v>443280</v>
      </c>
      <c r="R751" s="79">
        <f t="shared" si="372"/>
        <v>2.5055126025113457E-2</v>
      </c>
      <c r="S751" s="82">
        <f t="shared" si="390"/>
        <v>6567123</v>
      </c>
      <c r="T751" s="281">
        <f t="shared" si="376"/>
        <v>4151.1523388116311</v>
      </c>
      <c r="U751" s="281"/>
      <c r="V751" s="131">
        <f t="shared" si="373"/>
        <v>0.37206953983729529</v>
      </c>
      <c r="W751" s="4"/>
      <c r="X751" s="126">
        <v>2319938</v>
      </c>
      <c r="Y751" s="126">
        <v>790740</v>
      </c>
      <c r="AA751" s="126">
        <v>1414473</v>
      </c>
      <c r="AB751" s="126">
        <v>1931217</v>
      </c>
      <c r="AC751" s="126">
        <v>-4827</v>
      </c>
      <c r="AD751" s="126">
        <v>13878</v>
      </c>
      <c r="AE751" s="126">
        <v>101704</v>
      </c>
      <c r="AF751" s="59">
        <v>1513623</v>
      </c>
      <c r="AG751" s="59">
        <v>102499</v>
      </c>
      <c r="AH751" s="59">
        <v>8186693</v>
      </c>
      <c r="AI751" s="59">
        <v>0</v>
      </c>
      <c r="AJ751" s="59">
        <v>981468</v>
      </c>
      <c r="AK751" s="59">
        <v>1471289</v>
      </c>
      <c r="AL751" s="59">
        <v>36031548</v>
      </c>
      <c r="AM751" s="126">
        <v>153676</v>
      </c>
      <c r="AN751" s="126">
        <v>289229</v>
      </c>
      <c r="AO751" s="126">
        <v>1267208</v>
      </c>
      <c r="AP751" s="59">
        <v>0</v>
      </c>
      <c r="AQ751" s="59">
        <v>0</v>
      </c>
      <c r="AR751" s="59">
        <v>4902792</v>
      </c>
      <c r="AS751" s="59">
        <v>0</v>
      </c>
      <c r="AT751" s="59">
        <v>0</v>
      </c>
      <c r="AU751" s="59">
        <v>0</v>
      </c>
      <c r="AV751" s="27">
        <v>41931</v>
      </c>
      <c r="AW751" s="79">
        <f t="shared" si="374"/>
        <v>2.3644253204796921E-3</v>
      </c>
      <c r="AX751" s="59">
        <v>0</v>
      </c>
      <c r="AY751" s="59">
        <v>0</v>
      </c>
      <c r="AZ751" s="59">
        <v>0</v>
      </c>
      <c r="BA751" s="59">
        <v>0</v>
      </c>
      <c r="BB751" s="59">
        <v>0</v>
      </c>
      <c r="BC751" s="59">
        <v>0</v>
      </c>
      <c r="BD751" s="59">
        <v>41931</v>
      </c>
      <c r="BE751" s="59">
        <v>0</v>
      </c>
      <c r="BF751" s="59">
        <v>0</v>
      </c>
      <c r="BG751" s="59">
        <v>0</v>
      </c>
      <c r="BH751" s="59">
        <v>41931</v>
      </c>
      <c r="BI751" s="59">
        <v>0</v>
      </c>
      <c r="BJ751" s="59">
        <v>0</v>
      </c>
      <c r="BK751" s="59">
        <v>0</v>
      </c>
      <c r="BL751" s="59">
        <v>0</v>
      </c>
      <c r="BM751" s="4">
        <v>1376178</v>
      </c>
      <c r="BN751" s="32">
        <f t="shared" si="388"/>
        <v>869.897597977244</v>
      </c>
      <c r="BO751" s="281"/>
      <c r="BP751" s="4">
        <v>1639671</v>
      </c>
      <c r="BQ751" s="4">
        <v>197472688</v>
      </c>
      <c r="BR751" s="4">
        <v>200488528</v>
      </c>
      <c r="BS751" s="4">
        <v>2529.9499500000002</v>
      </c>
      <c r="BT751" s="4">
        <v>1582</v>
      </c>
      <c r="BV751" s="175">
        <f t="shared" si="377"/>
        <v>-0.69233365463556329</v>
      </c>
    </row>
    <row r="752" spans="1:74" ht="17.25" customHeight="1" x14ac:dyDescent="0.25">
      <c r="A752" s="76" t="s">
        <v>192</v>
      </c>
      <c r="B752" s="254" t="s">
        <v>139</v>
      </c>
      <c r="C752" s="76">
        <v>1</v>
      </c>
      <c r="D752" s="142">
        <v>2011</v>
      </c>
      <c r="E752" s="77">
        <v>109</v>
      </c>
      <c r="F752" s="59">
        <v>39715288</v>
      </c>
      <c r="G752" s="82">
        <v>21537094</v>
      </c>
      <c r="H752" s="179">
        <f t="shared" si="389"/>
        <v>1.1847763314661512</v>
      </c>
      <c r="I752" s="59">
        <f t="shared" si="375"/>
        <v>18178194</v>
      </c>
      <c r="J752" s="59"/>
      <c r="K752" s="59">
        <f t="shared" si="369"/>
        <v>18148193</v>
      </c>
      <c r="L752" s="59">
        <f t="shared" si="370"/>
        <v>11349.714196372734</v>
      </c>
      <c r="M752" s="59"/>
      <c r="N752" s="59"/>
      <c r="O752" s="59">
        <v>0</v>
      </c>
      <c r="P752" s="13">
        <f t="shared" si="371"/>
        <v>0</v>
      </c>
      <c r="Q752" s="59">
        <v>0</v>
      </c>
      <c r="R752" s="79">
        <f t="shared" si="372"/>
        <v>0</v>
      </c>
      <c r="S752" s="82">
        <f t="shared" si="390"/>
        <v>7504892</v>
      </c>
      <c r="T752" s="281">
        <f t="shared" si="376"/>
        <v>4693.4909318323953</v>
      </c>
      <c r="U752" s="281"/>
      <c r="V752" s="131">
        <f t="shared" si="373"/>
        <v>0.4135338432867669</v>
      </c>
      <c r="W752" s="4"/>
      <c r="X752" s="126">
        <v>3271394</v>
      </c>
      <c r="Y752" s="126">
        <v>265692</v>
      </c>
      <c r="AA752" s="126">
        <v>1706970</v>
      </c>
      <c r="AB752" s="126">
        <v>2149582</v>
      </c>
      <c r="AC752" s="126">
        <v>-1796</v>
      </c>
      <c r="AD752" s="126">
        <v>-11124</v>
      </c>
      <c r="AE752" s="126">
        <v>124174</v>
      </c>
      <c r="AF752" s="59">
        <v>2051377</v>
      </c>
      <c r="AG752" s="59">
        <v>7928</v>
      </c>
      <c r="AH752" s="59">
        <v>7798635</v>
      </c>
      <c r="AI752" s="59">
        <v>0</v>
      </c>
      <c r="AJ752" s="59">
        <v>823292</v>
      </c>
      <c r="AK752" s="59">
        <v>1261599</v>
      </c>
      <c r="AL752" s="59">
        <v>31916656</v>
      </c>
      <c r="AM752" s="126">
        <v>173426</v>
      </c>
      <c r="AN752" s="126">
        <v>491415</v>
      </c>
      <c r="AO752" s="126">
        <v>1658290</v>
      </c>
      <c r="AP752" s="59">
        <v>0</v>
      </c>
      <c r="AQ752" s="59">
        <v>0</v>
      </c>
      <c r="AR752" s="59">
        <v>4205977</v>
      </c>
      <c r="AS752" s="59">
        <v>0</v>
      </c>
      <c r="AT752" s="59">
        <v>0</v>
      </c>
      <c r="AU752" s="59">
        <v>0</v>
      </c>
      <c r="AV752" s="27">
        <v>30001</v>
      </c>
      <c r="AW752" s="79">
        <f t="shared" si="374"/>
        <v>1.6476646916402202E-3</v>
      </c>
      <c r="AX752" s="59">
        <v>0</v>
      </c>
      <c r="AY752" s="59">
        <v>0</v>
      </c>
      <c r="AZ752" s="59">
        <v>0</v>
      </c>
      <c r="BA752" s="59">
        <v>0</v>
      </c>
      <c r="BB752" s="59">
        <v>0</v>
      </c>
      <c r="BC752" s="59">
        <v>0</v>
      </c>
      <c r="BD752" s="59">
        <v>30001</v>
      </c>
      <c r="BE752" s="59">
        <v>0</v>
      </c>
      <c r="BF752" s="59">
        <v>0</v>
      </c>
      <c r="BG752" s="59">
        <v>0</v>
      </c>
      <c r="BH752" s="59">
        <v>30001</v>
      </c>
      <c r="BI752" s="59">
        <v>0</v>
      </c>
      <c r="BJ752" s="59">
        <v>0</v>
      </c>
      <c r="BK752" s="59">
        <v>0</v>
      </c>
      <c r="BL752" s="59">
        <v>0</v>
      </c>
      <c r="BM752" s="4">
        <v>1126701</v>
      </c>
      <c r="BN752" s="32">
        <f t="shared" si="388"/>
        <v>704.62851782363975</v>
      </c>
      <c r="BO752" s="281"/>
      <c r="BP752" s="4">
        <v>1765460</v>
      </c>
      <c r="BQ752" s="4">
        <v>162411456</v>
      </c>
      <c r="BR752" s="4">
        <v>165303616</v>
      </c>
      <c r="BS752" s="4">
        <v>2555.4299299999998</v>
      </c>
      <c r="BT752" s="4">
        <v>1599</v>
      </c>
      <c r="BV752" s="175">
        <f t="shared" si="377"/>
        <v>-0.68197889257063438</v>
      </c>
    </row>
    <row r="753" spans="1:74" ht="17.25" customHeight="1" x14ac:dyDescent="0.25">
      <c r="A753" s="76" t="s">
        <v>192</v>
      </c>
      <c r="B753" s="254" t="s">
        <v>139</v>
      </c>
      <c r="C753" s="76">
        <v>1</v>
      </c>
      <c r="D753" s="142">
        <v>2012</v>
      </c>
      <c r="E753" s="77">
        <v>109</v>
      </c>
      <c r="F753" s="59">
        <v>49456984</v>
      </c>
      <c r="G753" s="82">
        <v>27697216</v>
      </c>
      <c r="H753" s="179">
        <f t="shared" si="389"/>
        <v>1.2728635709718963</v>
      </c>
      <c r="I753" s="59">
        <f t="shared" si="375"/>
        <v>21759768</v>
      </c>
      <c r="J753" s="59"/>
      <c r="K753" s="59">
        <f t="shared" si="369"/>
        <v>21776247</v>
      </c>
      <c r="L753" s="59">
        <f t="shared" si="370"/>
        <v>13367.861878453039</v>
      </c>
      <c r="M753" s="59"/>
      <c r="N753" s="59"/>
      <c r="O753" s="59">
        <v>984757</v>
      </c>
      <c r="P753" s="13">
        <f t="shared" si="371"/>
        <v>4.5255859345559202E-2</v>
      </c>
      <c r="Q753" s="59">
        <v>906468</v>
      </c>
      <c r="R753" s="79">
        <f t="shared" si="372"/>
        <v>4.1657980912296493E-2</v>
      </c>
      <c r="S753" s="82">
        <f t="shared" si="390"/>
        <v>8343161</v>
      </c>
      <c r="T753" s="281">
        <f t="shared" si="376"/>
        <v>5121.6457949662372</v>
      </c>
      <c r="U753" s="281"/>
      <c r="V753" s="131">
        <f t="shared" si="373"/>
        <v>0.38313126224183625</v>
      </c>
      <c r="W753" s="4"/>
      <c r="X753" s="126">
        <v>4001838</v>
      </c>
      <c r="Y753" s="126">
        <v>917419</v>
      </c>
      <c r="AA753" s="126">
        <v>2031033</v>
      </c>
      <c r="AB753" s="126">
        <v>1197582</v>
      </c>
      <c r="AC753" s="126">
        <v>0</v>
      </c>
      <c r="AD753" s="126">
        <v>49253</v>
      </c>
      <c r="AE753" s="126">
        <v>146036</v>
      </c>
      <c r="AF753" s="59">
        <v>2710392</v>
      </c>
      <c r="AG753" s="59">
        <v>0</v>
      </c>
      <c r="AH753" s="59">
        <v>8734665</v>
      </c>
      <c r="AI753" s="59">
        <v>0</v>
      </c>
      <c r="AJ753" s="59">
        <v>0</v>
      </c>
      <c r="AK753" s="59">
        <v>2867013</v>
      </c>
      <c r="AL753" s="59">
        <v>40722316</v>
      </c>
      <c r="AM753" s="126">
        <v>0</v>
      </c>
      <c r="AN753" s="126">
        <v>0</v>
      </c>
      <c r="AO753" s="126">
        <v>2832394</v>
      </c>
      <c r="AP753" s="59">
        <v>0</v>
      </c>
      <c r="AQ753" s="59">
        <v>80322</v>
      </c>
      <c r="AR753" s="59">
        <v>3035258</v>
      </c>
      <c r="AS753" s="59">
        <v>0</v>
      </c>
      <c r="AT753" s="59">
        <v>0</v>
      </c>
      <c r="AU753" s="59">
        <v>0</v>
      </c>
      <c r="AV753" s="27">
        <v>-16479</v>
      </c>
      <c r="AW753" s="79">
        <f t="shared" si="374"/>
        <v>-7.5788902037773583E-4</v>
      </c>
      <c r="AX753" s="59">
        <v>0</v>
      </c>
      <c r="AY753" s="59">
        <v>0</v>
      </c>
      <c r="AZ753" s="59">
        <v>0</v>
      </c>
      <c r="BA753" s="59">
        <v>0</v>
      </c>
      <c r="BB753" s="59">
        <v>0</v>
      </c>
      <c r="BC753" s="59">
        <v>0</v>
      </c>
      <c r="BD753" s="59">
        <v>-16479</v>
      </c>
      <c r="BE753" s="59">
        <v>0</v>
      </c>
      <c r="BF753" s="59">
        <v>0</v>
      </c>
      <c r="BG753" s="59">
        <v>0</v>
      </c>
      <c r="BH753" s="59">
        <v>-16479</v>
      </c>
      <c r="BI753" s="59">
        <v>0</v>
      </c>
      <c r="BJ753" s="59">
        <v>0</v>
      </c>
      <c r="BK753" s="59">
        <v>0</v>
      </c>
      <c r="BL753" s="59">
        <v>0</v>
      </c>
      <c r="BM753" s="4">
        <v>452634</v>
      </c>
      <c r="BN753" s="32">
        <f t="shared" si="388"/>
        <v>277.8600368324125</v>
      </c>
      <c r="BO753" s="281"/>
      <c r="BP753" s="4">
        <v>1807140</v>
      </c>
      <c r="BQ753" s="4">
        <v>173674784</v>
      </c>
      <c r="BR753" s="4">
        <v>175934560</v>
      </c>
      <c r="BS753" s="4">
        <v>2623.7800299999999</v>
      </c>
      <c r="BT753" s="4">
        <v>1629</v>
      </c>
      <c r="BV753" s="175">
        <f t="shared" si="377"/>
        <v>-0.65948716569715715</v>
      </c>
    </row>
    <row r="754" spans="1:74" ht="17.25" customHeight="1" x14ac:dyDescent="0.25">
      <c r="A754" s="76" t="s">
        <v>192</v>
      </c>
      <c r="B754" s="254" t="s">
        <v>139</v>
      </c>
      <c r="C754" s="76">
        <v>1</v>
      </c>
      <c r="D754" s="142">
        <v>2013</v>
      </c>
      <c r="E754" s="77">
        <v>109</v>
      </c>
      <c r="F754" s="59">
        <v>52185492</v>
      </c>
      <c r="G754" s="82">
        <v>29975056</v>
      </c>
      <c r="H754" s="179">
        <f t="shared" si="389"/>
        <v>1.3495933173036314</v>
      </c>
      <c r="I754" s="59">
        <f t="shared" si="375"/>
        <v>22210436</v>
      </c>
      <c r="J754" s="59"/>
      <c r="K754" s="59">
        <f t="shared" si="369"/>
        <v>22203971</v>
      </c>
      <c r="L754" s="59">
        <f t="shared" si="370"/>
        <v>13555.53785103785</v>
      </c>
      <c r="M754" s="59"/>
      <c r="N754" s="59"/>
      <c r="O754" s="59">
        <v>1199067</v>
      </c>
      <c r="P754" s="13">
        <f t="shared" si="371"/>
        <v>5.3986648438598864E-2</v>
      </c>
      <c r="Q754" s="59">
        <v>925127</v>
      </c>
      <c r="R754" s="79">
        <f t="shared" si="372"/>
        <v>4.16528068156789E-2</v>
      </c>
      <c r="S754" s="82">
        <f t="shared" si="390"/>
        <v>7433847</v>
      </c>
      <c r="T754" s="281">
        <f t="shared" si="376"/>
        <v>4538.368131868132</v>
      </c>
      <c r="U754" s="281"/>
      <c r="V754" s="131">
        <f t="shared" si="373"/>
        <v>0.33479808634230335</v>
      </c>
      <c r="W754" s="4"/>
      <c r="X754" s="126">
        <v>3467357</v>
      </c>
      <c r="Y754" s="126">
        <v>990234</v>
      </c>
      <c r="AA754" s="126">
        <v>1659212</v>
      </c>
      <c r="AB754" s="126">
        <v>1147707</v>
      </c>
      <c r="AD754" s="126">
        <v>50035</v>
      </c>
      <c r="AE754" s="126">
        <v>119302</v>
      </c>
      <c r="AF754" s="59">
        <v>2611001</v>
      </c>
      <c r="AG754" s="59">
        <v>0</v>
      </c>
      <c r="AH754" s="59">
        <v>10002039</v>
      </c>
      <c r="AI754" s="59">
        <v>-53753</v>
      </c>
      <c r="AJ754" s="59">
        <v>0</v>
      </c>
      <c r="AK754" s="59">
        <v>4532530</v>
      </c>
      <c r="AL754" s="59">
        <v>42183452</v>
      </c>
      <c r="AO754" s="126">
        <v>2140204</v>
      </c>
      <c r="AP754" s="59">
        <v>0</v>
      </c>
      <c r="AQ754" s="59">
        <v>39355</v>
      </c>
      <c r="AR754" s="59">
        <v>3383058</v>
      </c>
      <c r="AS754" s="59">
        <v>0</v>
      </c>
      <c r="AT754" s="59">
        <v>0</v>
      </c>
      <c r="AU754" s="59">
        <v>0</v>
      </c>
      <c r="AV754" s="27">
        <v>6465</v>
      </c>
      <c r="AW754" s="79">
        <f t="shared" si="374"/>
        <v>2.9099468013113082E-4</v>
      </c>
      <c r="AX754" s="59">
        <v>0</v>
      </c>
      <c r="AY754" s="59">
        <v>0</v>
      </c>
      <c r="AZ754" s="59">
        <v>0</v>
      </c>
      <c r="BA754" s="59">
        <v>0</v>
      </c>
      <c r="BB754" s="59">
        <v>0</v>
      </c>
      <c r="BC754" s="59">
        <v>0</v>
      </c>
      <c r="BD754" s="59">
        <v>6465</v>
      </c>
      <c r="BE754" s="59">
        <v>0</v>
      </c>
      <c r="BF754" s="59">
        <v>0</v>
      </c>
      <c r="BG754" s="59">
        <v>0</v>
      </c>
      <c r="BH754" s="59">
        <v>6465</v>
      </c>
      <c r="BI754" s="59">
        <v>0</v>
      </c>
      <c r="BJ754" s="59">
        <v>0</v>
      </c>
      <c r="BK754" s="59">
        <v>0</v>
      </c>
      <c r="BL754" s="59">
        <v>0</v>
      </c>
      <c r="BM754" s="4">
        <v>935668</v>
      </c>
      <c r="BN754" s="32">
        <f t="shared" si="388"/>
        <v>571.22588522588524</v>
      </c>
      <c r="BO754" s="281"/>
      <c r="BP754" s="4">
        <v>1854488</v>
      </c>
      <c r="BQ754" s="4">
        <v>179663632</v>
      </c>
      <c r="BR754" s="4">
        <v>182453792</v>
      </c>
      <c r="BS754" s="4">
        <v>2739.7900399999999</v>
      </c>
      <c r="BT754" s="4">
        <v>1638</v>
      </c>
      <c r="BV754" s="175">
        <f t="shared" si="377"/>
        <v>-0.63509971169703427</v>
      </c>
    </row>
    <row r="755" spans="1:74" ht="17.25" customHeight="1" x14ac:dyDescent="0.25">
      <c r="A755" s="76" t="s">
        <v>192</v>
      </c>
      <c r="B755" s="254" t="s">
        <v>139</v>
      </c>
      <c r="C755" s="76">
        <v>1</v>
      </c>
      <c r="D755" s="142">
        <v>2014</v>
      </c>
      <c r="E755" s="77">
        <v>109</v>
      </c>
      <c r="F755" s="59">
        <v>64818348</v>
      </c>
      <c r="G755" s="82">
        <v>42752372</v>
      </c>
      <c r="H755" s="179">
        <f t="shared" si="389"/>
        <v>1.9374793120413074</v>
      </c>
      <c r="I755" s="59">
        <f t="shared" si="375"/>
        <v>22065976</v>
      </c>
      <c r="J755" s="59"/>
      <c r="K755" s="59">
        <f t="shared" si="369"/>
        <v>22065976</v>
      </c>
      <c r="L755" s="59">
        <f t="shared" si="370"/>
        <v>13471.291819291819</v>
      </c>
      <c r="M755" s="59"/>
      <c r="N755" s="59"/>
      <c r="O755" s="59">
        <v>1510342</v>
      </c>
      <c r="P755" s="13">
        <f t="shared" si="371"/>
        <v>6.8446643828489612E-2</v>
      </c>
      <c r="Q755" s="59">
        <v>1004839</v>
      </c>
      <c r="R755" s="79">
        <f t="shared" si="372"/>
        <v>4.5537935870137811E-2</v>
      </c>
      <c r="S755" s="82">
        <f t="shared" si="390"/>
        <v>7270017</v>
      </c>
      <c r="T755" s="281">
        <f t="shared" si="376"/>
        <v>4438.3498168498172</v>
      </c>
      <c r="U755" s="281"/>
      <c r="V755" s="131">
        <f t="shared" si="373"/>
        <v>0.32946727577334445</v>
      </c>
      <c r="W755" s="4"/>
      <c r="X755" s="126">
        <v>3213368</v>
      </c>
      <c r="Y755" s="126">
        <v>1280025</v>
      </c>
      <c r="AA755" s="126">
        <v>1619024</v>
      </c>
      <c r="AB755" s="126">
        <v>985330</v>
      </c>
      <c r="AD755" s="126">
        <v>55858</v>
      </c>
      <c r="AE755" s="126">
        <v>116412</v>
      </c>
      <c r="AF755" s="59">
        <v>2819403</v>
      </c>
      <c r="AG755" s="59">
        <v>3178</v>
      </c>
      <c r="AH755" s="59">
        <v>9423895</v>
      </c>
      <c r="AI755" s="59">
        <v>242316</v>
      </c>
      <c r="AJ755" s="59">
        <v>0</v>
      </c>
      <c r="AK755" s="59">
        <v>4047662</v>
      </c>
      <c r="AL755" s="59">
        <v>55394452</v>
      </c>
      <c r="AO755" s="126">
        <v>1986699</v>
      </c>
      <c r="AP755" s="59">
        <v>0</v>
      </c>
      <c r="AQ755" s="59">
        <v>37479</v>
      </c>
      <c r="AR755" s="59">
        <v>3143597</v>
      </c>
      <c r="AS755" s="59">
        <v>443</v>
      </c>
      <c r="AT755" s="59">
        <v>0</v>
      </c>
      <c r="AU755" s="59">
        <v>0</v>
      </c>
      <c r="AV755" s="27">
        <v>0</v>
      </c>
      <c r="AW755" s="79">
        <f t="shared" si="374"/>
        <v>0</v>
      </c>
      <c r="AX755" s="59">
        <v>0</v>
      </c>
      <c r="AY755" s="59">
        <v>0</v>
      </c>
      <c r="AZ755" s="59">
        <v>0</v>
      </c>
      <c r="BA755" s="59">
        <v>0</v>
      </c>
      <c r="BB755" s="59">
        <v>0</v>
      </c>
      <c r="BC755" s="59">
        <v>0</v>
      </c>
      <c r="BD755" s="59">
        <v>0</v>
      </c>
      <c r="BE755" s="59">
        <v>0</v>
      </c>
      <c r="BF755" s="59">
        <v>0</v>
      </c>
      <c r="BG755" s="59">
        <v>0</v>
      </c>
      <c r="BH755" s="59">
        <v>0</v>
      </c>
      <c r="BI755" s="59">
        <v>0</v>
      </c>
      <c r="BJ755" s="59">
        <v>0</v>
      </c>
      <c r="BK755" s="59">
        <v>0</v>
      </c>
      <c r="BL755" s="59">
        <v>0</v>
      </c>
      <c r="BM755" s="4">
        <v>549689</v>
      </c>
      <c r="BN755" s="32">
        <f t="shared" si="388"/>
        <v>335.58547008547009</v>
      </c>
      <c r="BO755" s="281"/>
      <c r="BP755" s="4">
        <v>1571964</v>
      </c>
      <c r="BQ755" s="4">
        <v>213051920</v>
      </c>
      <c r="BR755" s="4">
        <v>215173568</v>
      </c>
      <c r="BS755" s="4">
        <v>2747.8100599999998</v>
      </c>
      <c r="BT755" s="4">
        <v>1638</v>
      </c>
      <c r="BV755" s="175">
        <f t="shared" si="377"/>
        <v>-0.63363823025452526</v>
      </c>
    </row>
    <row r="756" spans="1:74" ht="17.25" customHeight="1" x14ac:dyDescent="0.25">
      <c r="A756" s="76" t="s">
        <v>192</v>
      </c>
      <c r="B756" s="254" t="s">
        <v>139</v>
      </c>
      <c r="C756" s="76">
        <v>1</v>
      </c>
      <c r="D756" s="142">
        <v>2015</v>
      </c>
      <c r="E756" s="77">
        <v>109</v>
      </c>
      <c r="F756" s="59">
        <v>73534080</v>
      </c>
      <c r="G756" s="82">
        <v>50653856</v>
      </c>
      <c r="H756" s="179">
        <f t="shared" si="389"/>
        <v>2.2138706334343579</v>
      </c>
      <c r="I756" s="59">
        <f t="shared" si="375"/>
        <v>22880224</v>
      </c>
      <c r="J756" s="59"/>
      <c r="K756" s="59">
        <f t="shared" si="369"/>
        <v>22880224</v>
      </c>
      <c r="L756" s="59">
        <f t="shared" si="370"/>
        <v>13968.39072039072</v>
      </c>
      <c r="M756" s="59"/>
      <c r="N756" s="59"/>
      <c r="O756" s="59">
        <v>2585561</v>
      </c>
      <c r="P756" s="13">
        <f t="shared" si="371"/>
        <v>0.11300418212688827</v>
      </c>
      <c r="Q756" s="59">
        <v>1301693</v>
      </c>
      <c r="R756" s="79">
        <f t="shared" si="372"/>
        <v>5.6891619592535456E-2</v>
      </c>
      <c r="S756" s="82">
        <f t="shared" si="380"/>
        <v>8051544</v>
      </c>
      <c r="T756" s="281">
        <f t="shared" si="376"/>
        <v>4915.4725274725279</v>
      </c>
      <c r="U756" s="281"/>
      <c r="V756" s="131">
        <f t="shared" si="373"/>
        <v>0.35189970168124229</v>
      </c>
      <c r="W756" s="13"/>
      <c r="X756" s="59">
        <v>3045325</v>
      </c>
      <c r="Y756" s="59">
        <v>2344418</v>
      </c>
      <c r="Z756" s="59">
        <v>0</v>
      </c>
      <c r="AA756" s="59">
        <v>1460494</v>
      </c>
      <c r="AB756" s="59">
        <v>1058925</v>
      </c>
      <c r="AC756" s="59">
        <v>0</v>
      </c>
      <c r="AD756" s="59">
        <v>37369</v>
      </c>
      <c r="AE756" s="59">
        <v>105013</v>
      </c>
      <c r="AF756" s="59">
        <v>2898672</v>
      </c>
      <c r="AG756" s="59">
        <v>2716</v>
      </c>
      <c r="AH756" s="59">
        <v>7974442</v>
      </c>
      <c r="AI756" s="59">
        <v>287975</v>
      </c>
      <c r="AJ756" s="59">
        <v>0</v>
      </c>
      <c r="AK756" s="59">
        <v>2782278</v>
      </c>
      <c r="AL756" s="59">
        <v>65559640</v>
      </c>
      <c r="AM756" s="59">
        <v>0</v>
      </c>
      <c r="AN756" s="59">
        <v>6273</v>
      </c>
      <c r="AO756" s="59">
        <v>1938062</v>
      </c>
      <c r="AP756" s="59">
        <v>0</v>
      </c>
      <c r="AQ756" s="59">
        <v>68318</v>
      </c>
      <c r="AR756" s="59">
        <v>2957138</v>
      </c>
      <c r="AS756" s="59">
        <v>0</v>
      </c>
      <c r="AT756" s="59">
        <v>0</v>
      </c>
      <c r="AU756" s="59">
        <v>0</v>
      </c>
      <c r="AV756" s="27">
        <v>0</v>
      </c>
      <c r="AW756" s="79">
        <f t="shared" si="374"/>
        <v>0</v>
      </c>
      <c r="AX756" s="59">
        <v>0</v>
      </c>
      <c r="AY756" s="59">
        <v>0</v>
      </c>
      <c r="AZ756" s="59">
        <v>0</v>
      </c>
      <c r="BA756" s="59">
        <v>0</v>
      </c>
      <c r="BB756" s="59">
        <v>0</v>
      </c>
      <c r="BC756" s="59">
        <v>0</v>
      </c>
      <c r="BD756" s="59">
        <v>0</v>
      </c>
      <c r="BE756" s="59">
        <v>0</v>
      </c>
      <c r="BF756" s="59">
        <v>0</v>
      </c>
      <c r="BH756" s="59">
        <v>0</v>
      </c>
      <c r="BI756" s="59">
        <v>0</v>
      </c>
      <c r="BJ756" s="59">
        <v>0</v>
      </c>
      <c r="BK756" s="59">
        <v>0</v>
      </c>
      <c r="BL756" s="59">
        <v>0</v>
      </c>
      <c r="BM756" s="4">
        <v>513928</v>
      </c>
      <c r="BN756" s="32">
        <f t="shared" si="388"/>
        <v>313.75335775335776</v>
      </c>
      <c r="BO756" s="281"/>
      <c r="BP756" s="4">
        <v>1582386</v>
      </c>
      <c r="BQ756" s="4">
        <v>201017664</v>
      </c>
      <c r="BR756" s="4">
        <v>203113984</v>
      </c>
      <c r="BS756" s="4">
        <v>2878.9299299999998</v>
      </c>
      <c r="BT756" s="4">
        <v>1638</v>
      </c>
      <c r="BV756" s="175">
        <f t="shared" si="377"/>
        <v>-0.61033102004941131</v>
      </c>
    </row>
    <row r="757" spans="1:74" ht="17.25" customHeight="1" x14ac:dyDescent="0.25">
      <c r="A757" s="76" t="s">
        <v>192</v>
      </c>
      <c r="B757" s="254" t="s">
        <v>139</v>
      </c>
      <c r="C757" s="76">
        <v>1</v>
      </c>
      <c r="D757" s="142">
        <v>2016</v>
      </c>
      <c r="E757" s="77">
        <v>109</v>
      </c>
      <c r="F757" s="59">
        <v>84273000</v>
      </c>
      <c r="G757" s="82">
        <v>63606628</v>
      </c>
      <c r="H757" s="179">
        <f t="shared" si="389"/>
        <v>3.0777839477582227</v>
      </c>
      <c r="I757" s="59">
        <f t="shared" si="375"/>
        <v>20666372</v>
      </c>
      <c r="J757" s="59"/>
      <c r="K757" s="59">
        <f t="shared" si="369"/>
        <v>20666372</v>
      </c>
      <c r="L757" s="59">
        <f t="shared" si="370"/>
        <v>12616.832722832723</v>
      </c>
      <c r="M757" s="59"/>
      <c r="N757" s="59"/>
      <c r="O757" s="59">
        <v>732672</v>
      </c>
      <c r="P757" s="13">
        <f t="shared" si="371"/>
        <v>3.5452376450012611E-2</v>
      </c>
      <c r="Q757" s="59">
        <v>1631990</v>
      </c>
      <c r="R757" s="79">
        <f t="shared" si="372"/>
        <v>7.896838400082995E-2</v>
      </c>
      <c r="S757" s="82">
        <f t="shared" si="380"/>
        <v>7700115</v>
      </c>
      <c r="T757" s="281">
        <f t="shared" si="376"/>
        <v>4700.9249084249086</v>
      </c>
      <c r="U757" s="281"/>
      <c r="V757" s="131">
        <f t="shared" si="373"/>
        <v>0.3725915221113798</v>
      </c>
      <c r="W757" s="13"/>
      <c r="X757" s="59">
        <v>2653894</v>
      </c>
      <c r="Y757" s="59">
        <v>2598337</v>
      </c>
      <c r="Z757" s="59">
        <v>0</v>
      </c>
      <c r="AA757" s="59">
        <v>1558819</v>
      </c>
      <c r="AB757" s="59">
        <v>776982</v>
      </c>
      <c r="AC757" s="59">
        <v>0</v>
      </c>
      <c r="AD757" s="59">
        <v>0</v>
      </c>
      <c r="AE757" s="59">
        <v>112083</v>
      </c>
      <c r="AF757" s="59">
        <v>2266013</v>
      </c>
      <c r="AG757" s="59">
        <v>292</v>
      </c>
      <c r="AH757" s="59">
        <v>8231785</v>
      </c>
      <c r="AI757" s="59">
        <v>209918</v>
      </c>
      <c r="AJ757" s="59">
        <v>0</v>
      </c>
      <c r="AK757" s="59">
        <v>2835019</v>
      </c>
      <c r="AL757" s="59">
        <v>76041216</v>
      </c>
      <c r="AM757" s="59">
        <v>0</v>
      </c>
      <c r="AN757" s="59">
        <v>0</v>
      </c>
      <c r="AO757" s="59">
        <v>2141387</v>
      </c>
      <c r="AP757" s="59">
        <v>0</v>
      </c>
      <c r="AQ757" s="59">
        <v>103798</v>
      </c>
      <c r="AR757" s="59">
        <v>3045169</v>
      </c>
      <c r="AS757" s="59">
        <v>0</v>
      </c>
      <c r="AT757" s="59">
        <v>0</v>
      </c>
      <c r="AU757" s="59">
        <v>0</v>
      </c>
      <c r="AV757" s="27">
        <v>0</v>
      </c>
      <c r="AW757" s="79">
        <f t="shared" si="374"/>
        <v>0</v>
      </c>
      <c r="AX757" s="59">
        <v>0</v>
      </c>
      <c r="AY757" s="59">
        <v>0</v>
      </c>
      <c r="AZ757" s="59">
        <v>0</v>
      </c>
      <c r="BA757" s="59">
        <v>0</v>
      </c>
      <c r="BB757" s="59">
        <v>0</v>
      </c>
      <c r="BC757" s="59">
        <v>0</v>
      </c>
      <c r="BD757" s="59">
        <v>0</v>
      </c>
      <c r="BE757" s="59">
        <v>0</v>
      </c>
      <c r="BF757" s="59">
        <v>0</v>
      </c>
      <c r="BH757" s="59">
        <v>0</v>
      </c>
      <c r="BI757" s="59">
        <v>0</v>
      </c>
      <c r="BJ757" s="59">
        <v>0</v>
      </c>
      <c r="BK757" s="59">
        <v>0</v>
      </c>
      <c r="BL757" s="59">
        <v>0</v>
      </c>
      <c r="BM757" s="4">
        <v>262568</v>
      </c>
      <c r="BN757" s="32">
        <f t="shared" si="388"/>
        <v>160.29792429792431</v>
      </c>
      <c r="BO757" s="281"/>
      <c r="BP757" s="4">
        <v>971832</v>
      </c>
      <c r="BQ757" s="4">
        <v>198327968</v>
      </c>
      <c r="BR757" s="4">
        <v>199562368</v>
      </c>
      <c r="BS757" s="4">
        <v>2864.9199199999998</v>
      </c>
      <c r="BT757" s="4">
        <v>1638</v>
      </c>
      <c r="BV757" s="175">
        <f t="shared" si="377"/>
        <v>-0.61277015723954187</v>
      </c>
    </row>
    <row r="758" spans="1:74" ht="17.25" customHeight="1" x14ac:dyDescent="0.25">
      <c r="A758" s="76" t="s">
        <v>192</v>
      </c>
      <c r="B758" s="254" t="s">
        <v>139</v>
      </c>
      <c r="C758" s="76">
        <v>1</v>
      </c>
      <c r="D758" s="142">
        <v>2017</v>
      </c>
      <c r="E758" s="77">
        <v>109</v>
      </c>
      <c r="F758" s="59">
        <v>92280616</v>
      </c>
      <c r="G758" s="82">
        <v>69267832</v>
      </c>
      <c r="H758" s="179">
        <f t="shared" si="389"/>
        <v>3.0099718486907103</v>
      </c>
      <c r="I758" s="59">
        <f t="shared" si="375"/>
        <v>23012784</v>
      </c>
      <c r="J758" s="59"/>
      <c r="K758" s="59">
        <f t="shared" si="369"/>
        <v>23012784</v>
      </c>
      <c r="L758" s="59">
        <f t="shared" si="370"/>
        <v>14049.318681318682</v>
      </c>
      <c r="M758" s="59"/>
      <c r="N758" s="59"/>
      <c r="O758" s="59">
        <v>1054339</v>
      </c>
      <c r="P758" s="13">
        <f t="shared" si="371"/>
        <v>4.5815360714288197E-2</v>
      </c>
      <c r="Q758" s="59">
        <v>1769133</v>
      </c>
      <c r="R758" s="79">
        <f t="shared" si="372"/>
        <v>7.6876096347143402E-2</v>
      </c>
      <c r="S758" s="82">
        <f t="shared" si="380"/>
        <v>8643242</v>
      </c>
      <c r="T758" s="281">
        <f t="shared" si="376"/>
        <v>5276.7045177045175</v>
      </c>
      <c r="U758" s="281"/>
      <c r="V758" s="131">
        <f t="shared" si="373"/>
        <v>0.37558437084361457</v>
      </c>
      <c r="W758" s="13"/>
      <c r="X758" s="59">
        <v>2292084</v>
      </c>
      <c r="Y758" s="59">
        <v>3581505</v>
      </c>
      <c r="Z758" s="59">
        <v>0</v>
      </c>
      <c r="AA758" s="59">
        <v>1961971</v>
      </c>
      <c r="AB758" s="59">
        <v>666610</v>
      </c>
      <c r="AC758" s="59">
        <v>0</v>
      </c>
      <c r="AD758" s="59">
        <v>0</v>
      </c>
      <c r="AE758" s="59">
        <v>141072</v>
      </c>
      <c r="AF758" s="59">
        <v>2352748</v>
      </c>
      <c r="AG758" s="59">
        <v>1715</v>
      </c>
      <c r="AH758" s="59">
        <v>9075862</v>
      </c>
      <c r="AI758" s="59">
        <v>125812</v>
      </c>
      <c r="AJ758" s="59">
        <v>0</v>
      </c>
      <c r="AK758" s="59">
        <v>2894329</v>
      </c>
      <c r="AL758" s="59">
        <v>83204752</v>
      </c>
      <c r="AM758" s="59">
        <v>0</v>
      </c>
      <c r="AN758" s="59">
        <v>5659</v>
      </c>
      <c r="AO758" s="59">
        <v>2652785</v>
      </c>
      <c r="AP758" s="59">
        <v>0</v>
      </c>
      <c r="AQ758" s="59">
        <v>117460</v>
      </c>
      <c r="AR758" s="59">
        <v>3395562</v>
      </c>
      <c r="AS758" s="59">
        <v>0</v>
      </c>
      <c r="AT758" s="59">
        <v>0</v>
      </c>
      <c r="AU758" s="59">
        <v>0</v>
      </c>
      <c r="AV758" s="27">
        <v>0</v>
      </c>
      <c r="AW758" s="79">
        <f t="shared" si="374"/>
        <v>0</v>
      </c>
      <c r="AX758" s="59">
        <v>0</v>
      </c>
      <c r="AY758" s="59">
        <v>0</v>
      </c>
      <c r="AZ758" s="59">
        <v>0</v>
      </c>
      <c r="BA758" s="59">
        <v>0</v>
      </c>
      <c r="BB758" s="59">
        <v>0</v>
      </c>
      <c r="BC758" s="59">
        <v>0</v>
      </c>
      <c r="BD758" s="59">
        <v>0</v>
      </c>
      <c r="BE758" s="59">
        <v>0</v>
      </c>
      <c r="BF758" s="59">
        <v>0</v>
      </c>
      <c r="BG758" s="59">
        <v>0</v>
      </c>
      <c r="BH758" s="59">
        <v>0</v>
      </c>
      <c r="BI758" s="59">
        <v>0</v>
      </c>
      <c r="BJ758" s="59">
        <v>0</v>
      </c>
      <c r="BK758" s="59">
        <v>0</v>
      </c>
      <c r="BL758" s="59">
        <v>0</v>
      </c>
      <c r="BM758" s="4">
        <v>351120</v>
      </c>
      <c r="BN758" s="32">
        <f t="shared" si="388"/>
        <v>214.35897435897436</v>
      </c>
      <c r="BO758" s="281"/>
      <c r="BP758" s="4">
        <v>1264715</v>
      </c>
      <c r="BQ758" s="4">
        <v>235520736</v>
      </c>
      <c r="BR758" s="4">
        <v>237136576</v>
      </c>
      <c r="BS758" s="4">
        <v>2863.37988</v>
      </c>
      <c r="BT758" s="4">
        <v>1638</v>
      </c>
      <c r="BV758" s="175">
        <f t="shared" si="377"/>
        <v>-0.61303900490654151</v>
      </c>
    </row>
    <row r="759" spans="1:74" ht="17.25" customHeight="1" x14ac:dyDescent="0.25">
      <c r="A759" s="76" t="s">
        <v>192</v>
      </c>
      <c r="B759" s="254" t="s">
        <v>139</v>
      </c>
      <c r="C759" s="76">
        <v>1</v>
      </c>
      <c r="D759" s="142">
        <v>2018</v>
      </c>
      <c r="E759" s="77">
        <v>109</v>
      </c>
      <c r="F759" s="59">
        <v>89916608</v>
      </c>
      <c r="G759" s="82">
        <v>67904600</v>
      </c>
      <c r="H759" s="179">
        <f t="shared" si="389"/>
        <v>3.0848889388010399</v>
      </c>
      <c r="I759" s="59">
        <f t="shared" si="375"/>
        <v>22012008</v>
      </c>
      <c r="J759" s="59"/>
      <c r="K759" s="59">
        <f t="shared" si="369"/>
        <v>22012008</v>
      </c>
      <c r="L759" s="59">
        <f t="shared" si="370"/>
        <v>13438.344322344323</v>
      </c>
      <c r="M759" s="59"/>
      <c r="N759" s="59"/>
      <c r="O759" s="59">
        <v>1387057</v>
      </c>
      <c r="P759" s="13">
        <f t="shared" si="371"/>
        <v>6.301365145787699E-2</v>
      </c>
      <c r="Q759" s="59">
        <v>1904196</v>
      </c>
      <c r="R759" s="79">
        <f t="shared" si="372"/>
        <v>8.6507146462966936E-2</v>
      </c>
      <c r="S759" s="82">
        <f t="shared" si="380"/>
        <v>8777978</v>
      </c>
      <c r="T759" s="281">
        <f t="shared" si="376"/>
        <v>5358.9609279609276</v>
      </c>
      <c r="U759" s="281"/>
      <c r="V759" s="131">
        <f t="shared" si="373"/>
        <v>0.39878133789520703</v>
      </c>
      <c r="W759" s="13"/>
      <c r="X759" s="59">
        <v>1827532</v>
      </c>
      <c r="Y759" s="59">
        <v>4146827</v>
      </c>
      <c r="Z759" s="59">
        <v>0</v>
      </c>
      <c r="AA759" s="59">
        <v>2029704</v>
      </c>
      <c r="AB759" s="59">
        <v>626635</v>
      </c>
      <c r="AC759" s="59">
        <v>0</v>
      </c>
      <c r="AD759" s="59">
        <v>1339</v>
      </c>
      <c r="AE759" s="59">
        <v>145941</v>
      </c>
      <c r="AF759" s="59">
        <v>2054076</v>
      </c>
      <c r="AG759" s="59">
        <v>3851</v>
      </c>
      <c r="AH759" s="59">
        <v>7696958</v>
      </c>
      <c r="AI759" s="59">
        <v>53996</v>
      </c>
      <c r="AJ759" s="59">
        <v>0</v>
      </c>
      <c r="AK759" s="59">
        <v>2209888</v>
      </c>
      <c r="AL759" s="59">
        <v>82219648</v>
      </c>
      <c r="AM759" s="59">
        <v>0</v>
      </c>
      <c r="AN759" s="59">
        <v>0</v>
      </c>
      <c r="AO759" s="59">
        <v>1844050</v>
      </c>
      <c r="AP759" s="59">
        <v>0</v>
      </c>
      <c r="AQ759" s="59">
        <v>191740</v>
      </c>
      <c r="AR759" s="59">
        <v>3585173</v>
      </c>
      <c r="AS759" s="59">
        <v>0</v>
      </c>
      <c r="AT759" s="59">
        <v>0</v>
      </c>
      <c r="AU759" s="59">
        <v>0</v>
      </c>
      <c r="AV759" s="27">
        <v>0</v>
      </c>
      <c r="AW759" s="79">
        <f t="shared" si="374"/>
        <v>0</v>
      </c>
      <c r="AX759" s="59">
        <v>0</v>
      </c>
      <c r="AY759" s="59">
        <v>0</v>
      </c>
      <c r="AZ759" s="59">
        <v>0</v>
      </c>
      <c r="BA759" s="59">
        <v>0</v>
      </c>
      <c r="BB759" s="59">
        <v>0</v>
      </c>
      <c r="BC759" s="59">
        <v>0</v>
      </c>
      <c r="BD759" s="59">
        <v>0</v>
      </c>
      <c r="BE759" s="59">
        <v>0</v>
      </c>
      <c r="BF759" s="59">
        <v>0</v>
      </c>
      <c r="BG759" s="59">
        <v>0</v>
      </c>
      <c r="BH759" s="59">
        <v>0</v>
      </c>
      <c r="BI759" s="59">
        <v>0</v>
      </c>
      <c r="BJ759" s="59">
        <v>0</v>
      </c>
      <c r="BK759" s="59">
        <v>0</v>
      </c>
      <c r="BL759" s="59">
        <v>0</v>
      </c>
      <c r="BM759" s="4">
        <v>427408</v>
      </c>
      <c r="BN759" s="32">
        <f t="shared" si="388"/>
        <v>260.93284493284494</v>
      </c>
      <c r="BO759" s="281"/>
      <c r="BP759" s="4">
        <v>1220715</v>
      </c>
      <c r="BQ759" s="4">
        <v>256053072</v>
      </c>
      <c r="BR759" s="4">
        <v>257701184</v>
      </c>
      <c r="BS759" s="4">
        <v>2863.4299299999998</v>
      </c>
      <c r="BT759" s="4">
        <v>1638</v>
      </c>
      <c r="BV759" s="175">
        <f t="shared" si="377"/>
        <v>-0.6130302653112587</v>
      </c>
    </row>
    <row r="760" spans="1:74" s="8" customFormat="1" ht="17.25" customHeight="1" thickBot="1" x14ac:dyDescent="0.3">
      <c r="A760" s="84" t="s">
        <v>192</v>
      </c>
      <c r="B760" s="262" t="s">
        <v>139</v>
      </c>
      <c r="C760" s="84">
        <v>1</v>
      </c>
      <c r="D760" s="143">
        <v>2019</v>
      </c>
      <c r="E760" s="85">
        <v>109</v>
      </c>
      <c r="F760" s="86">
        <v>89378824</v>
      </c>
      <c r="G760" s="104">
        <v>67824232</v>
      </c>
      <c r="H760" s="208">
        <f t="shared" si="389"/>
        <v>3.1466256471010912</v>
      </c>
      <c r="I760" s="86">
        <f t="shared" si="375"/>
        <v>21554592</v>
      </c>
      <c r="J760" s="282">
        <f t="shared" ref="J760" si="391">LN(I760/I736)/(2019-1995)</f>
        <v>5.8527289605721899E-2</v>
      </c>
      <c r="K760" s="86">
        <f t="shared" si="369"/>
        <v>21554592</v>
      </c>
      <c r="L760" s="86">
        <f t="shared" si="370"/>
        <v>13159.091575091576</v>
      </c>
      <c r="M760" s="282">
        <f t="shared" ref="M760" si="392">LN(L760/L736)/(2019-1995)</f>
        <v>4.9659850942552673E-2</v>
      </c>
      <c r="N760" s="283">
        <f t="shared" ref="N760" si="393">AVERAGE(L758:L760)</f>
        <v>13548.918192918194</v>
      </c>
      <c r="O760" s="86">
        <v>805666</v>
      </c>
      <c r="P760" s="14">
        <f t="shared" si="371"/>
        <v>3.7377928563899515E-2</v>
      </c>
      <c r="Q760" s="86">
        <v>2050501</v>
      </c>
      <c r="R760" s="87">
        <f t="shared" si="372"/>
        <v>9.5130587486879831E-2</v>
      </c>
      <c r="S760" s="104">
        <f t="shared" si="380"/>
        <v>7583037</v>
      </c>
      <c r="T760" s="285">
        <f t="shared" si="376"/>
        <v>4629.4487179487178</v>
      </c>
      <c r="U760" s="285">
        <f t="shared" ref="U760" si="394">AVERAGE(T758:T760)</f>
        <v>5088.371387871387</v>
      </c>
      <c r="V760" s="131">
        <f t="shared" si="373"/>
        <v>0.35180610238412308</v>
      </c>
      <c r="W760" s="14"/>
      <c r="X760" s="86">
        <v>1589358</v>
      </c>
      <c r="Y760" s="86">
        <v>3308816</v>
      </c>
      <c r="Z760" s="86">
        <v>0</v>
      </c>
      <c r="AA760" s="86">
        <v>1943554</v>
      </c>
      <c r="AB760" s="86">
        <v>601563</v>
      </c>
      <c r="AC760" s="86">
        <v>0</v>
      </c>
      <c r="AD760" s="86">
        <v>0</v>
      </c>
      <c r="AE760" s="86">
        <v>139746</v>
      </c>
      <c r="AF760" s="86">
        <v>1886513</v>
      </c>
      <c r="AG760" s="86">
        <v>4599</v>
      </c>
      <c r="AH760" s="86">
        <v>9132382</v>
      </c>
      <c r="AI760" s="86">
        <v>24153</v>
      </c>
      <c r="AJ760" s="86">
        <v>0</v>
      </c>
      <c r="AK760" s="86">
        <v>3877620</v>
      </c>
      <c r="AL760" s="86">
        <v>80246440</v>
      </c>
      <c r="AM760" s="86">
        <v>0</v>
      </c>
      <c r="AN760" s="86">
        <v>0</v>
      </c>
      <c r="AO760" s="86">
        <v>1726261</v>
      </c>
      <c r="AP760" s="86">
        <v>0</v>
      </c>
      <c r="AQ760" s="86">
        <v>96495</v>
      </c>
      <c r="AR760" s="86">
        <v>3499749</v>
      </c>
      <c r="AS760" s="86">
        <v>0</v>
      </c>
      <c r="AT760" s="86">
        <v>0</v>
      </c>
      <c r="AU760" s="86">
        <v>0</v>
      </c>
      <c r="AV760" s="28">
        <v>0</v>
      </c>
      <c r="AW760" s="87">
        <f t="shared" si="374"/>
        <v>0</v>
      </c>
      <c r="AX760" s="86">
        <v>0</v>
      </c>
      <c r="AY760" s="86">
        <v>0</v>
      </c>
      <c r="AZ760" s="86">
        <v>0</v>
      </c>
      <c r="BA760" s="86">
        <v>0</v>
      </c>
      <c r="BB760" s="86">
        <v>0</v>
      </c>
      <c r="BC760" s="86">
        <v>0</v>
      </c>
      <c r="BD760" s="86">
        <v>0</v>
      </c>
      <c r="BE760" s="86">
        <v>0</v>
      </c>
      <c r="BF760" s="86">
        <v>0</v>
      </c>
      <c r="BG760" s="86">
        <v>0</v>
      </c>
      <c r="BH760" s="86">
        <v>0</v>
      </c>
      <c r="BI760" s="86">
        <v>0</v>
      </c>
      <c r="BJ760" s="86">
        <v>0</v>
      </c>
      <c r="BK760" s="86">
        <v>0</v>
      </c>
      <c r="BL760" s="86">
        <v>0</v>
      </c>
      <c r="BM760" s="7">
        <v>444342</v>
      </c>
      <c r="BN760" s="32">
        <f t="shared" si="388"/>
        <v>271.27106227106225</v>
      </c>
      <c r="BO760" s="285">
        <f t="shared" ref="BO760" si="395">AVERAGE(BN758:BN760)</f>
        <v>248.85429385429384</v>
      </c>
      <c r="BP760" s="7">
        <v>1315005</v>
      </c>
      <c r="BQ760" s="7">
        <v>294511200</v>
      </c>
      <c r="BR760" s="7">
        <v>296270528</v>
      </c>
      <c r="BS760" s="7">
        <v>2864.3200700000002</v>
      </c>
      <c r="BT760" s="7">
        <v>1638</v>
      </c>
      <c r="BU760" s="275">
        <f t="shared" ref="BU760" si="396">AVERAGE(BT758:BT760)</f>
        <v>1638</v>
      </c>
      <c r="BV760" s="175">
        <f t="shared" si="377"/>
        <v>-0.61287485699085953</v>
      </c>
    </row>
    <row r="761" spans="1:74" s="20" customFormat="1" ht="16.5" thickTop="1" x14ac:dyDescent="0.25">
      <c r="A761" s="88" t="s">
        <v>193</v>
      </c>
      <c r="B761" s="251"/>
      <c r="C761" s="88">
        <v>0</v>
      </c>
      <c r="D761" s="195">
        <v>1995</v>
      </c>
      <c r="E761" s="89">
        <v>110</v>
      </c>
      <c r="F761" s="90">
        <v>6486086</v>
      </c>
      <c r="G761" s="90">
        <v>0</v>
      </c>
      <c r="H761" s="187">
        <f t="shared" si="389"/>
        <v>0</v>
      </c>
      <c r="I761" s="90">
        <f t="shared" si="375"/>
        <v>6486086</v>
      </c>
      <c r="J761" s="90"/>
      <c r="K761" s="90">
        <f t="shared" si="369"/>
        <v>6486086</v>
      </c>
      <c r="L761" s="98">
        <f t="shared" si="370"/>
        <v>4028.6248447204971</v>
      </c>
      <c r="M761" s="90"/>
      <c r="N761" s="90"/>
      <c r="O761" s="90">
        <v>413682</v>
      </c>
      <c r="P761" s="41">
        <f t="shared" si="371"/>
        <v>6.3779912878120945E-2</v>
      </c>
      <c r="Q761" s="90">
        <v>101816</v>
      </c>
      <c r="R761" s="91">
        <f t="shared" si="372"/>
        <v>1.5697602529476173E-2</v>
      </c>
      <c r="S761" s="58">
        <f t="shared" ref="S761:S771" si="397">F761-G761-O761-Q761-AF761-AG761-AI761-AJ761-AK761-SUM(AM761:AU761)</f>
        <v>675604</v>
      </c>
      <c r="T761" s="281">
        <f t="shared" si="376"/>
        <v>419.62981366459627</v>
      </c>
      <c r="U761" s="281"/>
      <c r="V761" s="39">
        <f t="shared" si="373"/>
        <v>0.10416204780510156</v>
      </c>
      <c r="W761" s="145"/>
      <c r="X761" s="90">
        <v>0</v>
      </c>
      <c r="Y761" s="90">
        <v>0</v>
      </c>
      <c r="Z761" s="90">
        <v>0</v>
      </c>
      <c r="AA761" s="90">
        <v>0</v>
      </c>
      <c r="AB761" s="90">
        <v>0</v>
      </c>
      <c r="AC761" s="90">
        <v>0</v>
      </c>
      <c r="AD761" s="90">
        <v>0</v>
      </c>
      <c r="AE761" s="90">
        <v>0</v>
      </c>
      <c r="AF761" s="90">
        <v>1041308</v>
      </c>
      <c r="AG761" s="90">
        <v>796547</v>
      </c>
      <c r="AH761" s="90">
        <v>3967157</v>
      </c>
      <c r="AI761" s="90">
        <v>69119</v>
      </c>
      <c r="AJ761" s="90">
        <v>106621</v>
      </c>
      <c r="AK761" s="90">
        <v>1973000</v>
      </c>
      <c r="AL761" s="90">
        <v>2518929</v>
      </c>
      <c r="AM761" s="90">
        <v>0</v>
      </c>
      <c r="AN761" s="90">
        <v>0</v>
      </c>
      <c r="AO761" s="90">
        <v>0</v>
      </c>
      <c r="AP761" s="90">
        <v>0</v>
      </c>
      <c r="AQ761" s="90">
        <v>179898</v>
      </c>
      <c r="AR761" s="90">
        <v>1113675</v>
      </c>
      <c r="AS761" s="90">
        <v>14816</v>
      </c>
      <c r="AT761" s="90">
        <v>0</v>
      </c>
      <c r="AU761" s="90">
        <v>0</v>
      </c>
      <c r="AV761" s="90">
        <v>0</v>
      </c>
      <c r="AW761" s="91">
        <f t="shared" si="374"/>
        <v>0</v>
      </c>
      <c r="AX761" s="90">
        <v>0</v>
      </c>
      <c r="AY761" s="90">
        <v>0</v>
      </c>
      <c r="AZ761" s="90">
        <v>0</v>
      </c>
      <c r="BA761" s="90">
        <v>0</v>
      </c>
      <c r="BB761" s="90">
        <v>0</v>
      </c>
      <c r="BC761" s="90">
        <v>0</v>
      </c>
      <c r="BD761" s="90">
        <v>0</v>
      </c>
      <c r="BE761" s="90">
        <v>0</v>
      </c>
      <c r="BF761" s="90">
        <v>0</v>
      </c>
      <c r="BG761" s="90">
        <v>0</v>
      </c>
      <c r="BH761" s="90">
        <v>0</v>
      </c>
      <c r="BI761" s="90">
        <v>0</v>
      </c>
      <c r="BJ761" s="90">
        <v>0</v>
      </c>
      <c r="BK761" s="90">
        <v>0</v>
      </c>
      <c r="BL761" s="90">
        <v>0</v>
      </c>
      <c r="BM761" s="19">
        <v>667328</v>
      </c>
      <c r="BN761" s="32">
        <f t="shared" si="388"/>
        <v>414.48944099378883</v>
      </c>
      <c r="BO761" s="281"/>
      <c r="BP761" s="19">
        <v>602150</v>
      </c>
      <c r="BQ761" s="19">
        <v>63795956</v>
      </c>
      <c r="BR761" s="19">
        <v>65065432</v>
      </c>
      <c r="BS761" s="19">
        <v>2111.8000499999998</v>
      </c>
      <c r="BT761" s="19">
        <v>1610</v>
      </c>
      <c r="BU761" s="4"/>
      <c r="BV761" s="175">
        <f t="shared" si="377"/>
        <v>-0.7738909157442555</v>
      </c>
    </row>
    <row r="762" spans="1:74" s="20" customFormat="1" x14ac:dyDescent="0.25">
      <c r="A762" s="48" t="s">
        <v>193</v>
      </c>
      <c r="B762" s="252"/>
      <c r="C762" s="88">
        <v>0</v>
      </c>
      <c r="D762" s="144">
        <v>1996</v>
      </c>
      <c r="E762" s="57">
        <v>110</v>
      </c>
      <c r="F762" s="58">
        <v>8559542</v>
      </c>
      <c r="G762" s="58">
        <v>0</v>
      </c>
      <c r="H762" s="187">
        <f t="shared" si="389"/>
        <v>0</v>
      </c>
      <c r="I762" s="58">
        <f t="shared" si="375"/>
        <v>8559542</v>
      </c>
      <c r="J762" s="58"/>
      <c r="K762" s="58">
        <f t="shared" si="369"/>
        <v>8559542</v>
      </c>
      <c r="L762" s="63">
        <f t="shared" si="370"/>
        <v>4545.6941051513541</v>
      </c>
      <c r="M762" s="58"/>
      <c r="N762" s="58"/>
      <c r="O762" s="58">
        <v>615357</v>
      </c>
      <c r="P762" s="31">
        <f t="shared" si="371"/>
        <v>7.1891346522979849E-2</v>
      </c>
      <c r="Q762" s="58">
        <v>253274</v>
      </c>
      <c r="R762" s="93">
        <f t="shared" si="372"/>
        <v>2.9589667297619429E-2</v>
      </c>
      <c r="S762" s="58">
        <f t="shared" si="397"/>
        <v>796016</v>
      </c>
      <c r="T762" s="281">
        <f t="shared" si="376"/>
        <v>422.73818374933614</v>
      </c>
      <c r="U762" s="281"/>
      <c r="V762" s="39">
        <f t="shared" si="373"/>
        <v>9.2997499165259082E-2</v>
      </c>
      <c r="W762" s="39"/>
      <c r="X762" s="58">
        <v>0</v>
      </c>
      <c r="Y762" s="58">
        <v>0</v>
      </c>
      <c r="Z762" s="58">
        <v>0</v>
      </c>
      <c r="AA762" s="58">
        <v>0</v>
      </c>
      <c r="AB762" s="58">
        <v>0</v>
      </c>
      <c r="AC762" s="58">
        <v>0</v>
      </c>
      <c r="AD762" s="58">
        <v>0</v>
      </c>
      <c r="AE762" s="58">
        <v>0</v>
      </c>
      <c r="AF762" s="58">
        <v>1244262</v>
      </c>
      <c r="AG762" s="58">
        <v>1108128</v>
      </c>
      <c r="AH762" s="58">
        <v>5205932</v>
      </c>
      <c r="AI762" s="58">
        <v>50928</v>
      </c>
      <c r="AJ762" s="58">
        <v>109118</v>
      </c>
      <c r="AK762" s="58">
        <v>2532467</v>
      </c>
      <c r="AL762" s="58">
        <v>3353610</v>
      </c>
      <c r="AM762" s="58">
        <v>0</v>
      </c>
      <c r="AN762" s="58">
        <v>0</v>
      </c>
      <c r="AO762" s="58">
        <v>0</v>
      </c>
      <c r="AP762" s="58">
        <v>0</v>
      </c>
      <c r="AQ762" s="58">
        <v>335583</v>
      </c>
      <c r="AR762" s="58">
        <v>1508137</v>
      </c>
      <c r="AS762" s="58">
        <v>6272</v>
      </c>
      <c r="AT762" s="58">
        <v>0</v>
      </c>
      <c r="AU762" s="58">
        <v>0</v>
      </c>
      <c r="AV762" s="58">
        <v>0</v>
      </c>
      <c r="AW762" s="93">
        <f t="shared" si="374"/>
        <v>0</v>
      </c>
      <c r="AX762" s="58">
        <v>0</v>
      </c>
      <c r="AY762" s="58">
        <v>0</v>
      </c>
      <c r="AZ762" s="58">
        <v>0</v>
      </c>
      <c r="BA762" s="58">
        <v>0</v>
      </c>
      <c r="BB762" s="58">
        <v>0</v>
      </c>
      <c r="BC762" s="58">
        <v>0</v>
      </c>
      <c r="BD762" s="58">
        <v>0</v>
      </c>
      <c r="BE762" s="58">
        <v>0</v>
      </c>
      <c r="BF762" s="58">
        <v>0</v>
      </c>
      <c r="BG762" s="58">
        <v>0</v>
      </c>
      <c r="BH762" s="58">
        <v>0</v>
      </c>
      <c r="BI762" s="58">
        <v>0</v>
      </c>
      <c r="BJ762" s="58">
        <v>0</v>
      </c>
      <c r="BK762" s="58">
        <v>0</v>
      </c>
      <c r="BL762" s="58">
        <v>0</v>
      </c>
      <c r="BM762" s="19">
        <v>883095</v>
      </c>
      <c r="BN762" s="32">
        <f t="shared" si="388"/>
        <v>468.98300584174189</v>
      </c>
      <c r="BO762" s="281"/>
      <c r="BP762" s="19">
        <v>652935</v>
      </c>
      <c r="BQ762" s="19">
        <v>51204972</v>
      </c>
      <c r="BR762" s="19">
        <v>52741000</v>
      </c>
      <c r="BS762" s="19">
        <v>2112.2700199999999</v>
      </c>
      <c r="BT762" s="19">
        <v>1883</v>
      </c>
      <c r="BU762" s="4"/>
      <c r="BV762" s="175">
        <f t="shared" si="377"/>
        <v>-0.69546362041299425</v>
      </c>
    </row>
    <row r="763" spans="1:74" s="20" customFormat="1" x14ac:dyDescent="0.25">
      <c r="A763" s="48" t="s">
        <v>193</v>
      </c>
      <c r="B763" s="252"/>
      <c r="C763" s="88">
        <v>0</v>
      </c>
      <c r="D763" s="144">
        <v>1997</v>
      </c>
      <c r="E763" s="57">
        <v>110</v>
      </c>
      <c r="F763" s="58">
        <v>7153751</v>
      </c>
      <c r="G763" s="58">
        <v>0</v>
      </c>
      <c r="H763" s="187">
        <f t="shared" si="389"/>
        <v>0</v>
      </c>
      <c r="I763" s="58">
        <f t="shared" si="375"/>
        <v>7153751</v>
      </c>
      <c r="J763" s="58"/>
      <c r="K763" s="58">
        <f t="shared" si="369"/>
        <v>7153751</v>
      </c>
      <c r="L763" s="63">
        <f t="shared" si="370"/>
        <v>3722.0348595213318</v>
      </c>
      <c r="M763" s="58"/>
      <c r="N763" s="58"/>
      <c r="O763" s="58">
        <v>959761</v>
      </c>
      <c r="P763" s="31">
        <f t="shared" si="371"/>
        <v>0.13416192428279933</v>
      </c>
      <c r="Q763" s="58">
        <v>152341</v>
      </c>
      <c r="R763" s="93">
        <f t="shared" si="372"/>
        <v>2.129526174450299E-2</v>
      </c>
      <c r="S763" s="58">
        <f t="shared" si="397"/>
        <v>1026576</v>
      </c>
      <c r="T763" s="281">
        <f t="shared" si="376"/>
        <v>534.11862643080121</v>
      </c>
      <c r="U763" s="281"/>
      <c r="V763" s="39">
        <f t="shared" si="373"/>
        <v>0.14350177969571487</v>
      </c>
      <c r="W763" s="39"/>
      <c r="X763" s="58">
        <v>0</v>
      </c>
      <c r="Y763" s="58">
        <v>0</v>
      </c>
      <c r="Z763" s="58">
        <v>0</v>
      </c>
      <c r="AA763" s="58">
        <v>0</v>
      </c>
      <c r="AB763" s="58">
        <v>0</v>
      </c>
      <c r="AC763" s="58">
        <v>0</v>
      </c>
      <c r="AD763" s="58">
        <v>0</v>
      </c>
      <c r="AE763" s="58">
        <v>0</v>
      </c>
      <c r="AF763" s="58">
        <v>1072416</v>
      </c>
      <c r="AG763" s="58">
        <v>873083</v>
      </c>
      <c r="AH763" s="58">
        <v>3487866</v>
      </c>
      <c r="AI763" s="58">
        <v>49548</v>
      </c>
      <c r="AJ763" s="58">
        <v>223125</v>
      </c>
      <c r="AK763" s="58">
        <v>1997709</v>
      </c>
      <c r="AL763" s="58">
        <v>3665885</v>
      </c>
      <c r="AM763" s="58">
        <v>0</v>
      </c>
      <c r="AN763" s="58">
        <v>0</v>
      </c>
      <c r="AO763" s="58">
        <v>0</v>
      </c>
      <c r="AP763" s="58">
        <v>0</v>
      </c>
      <c r="AQ763" s="58">
        <v>231666</v>
      </c>
      <c r="AR763" s="58">
        <v>569378</v>
      </c>
      <c r="AS763" s="58">
        <v>-1852</v>
      </c>
      <c r="AT763" s="58">
        <v>0</v>
      </c>
      <c r="AU763" s="58">
        <v>0</v>
      </c>
      <c r="AV763" s="58">
        <v>0</v>
      </c>
      <c r="AW763" s="93">
        <f t="shared" si="374"/>
        <v>0</v>
      </c>
      <c r="AX763" s="58">
        <v>0</v>
      </c>
      <c r="AY763" s="58">
        <v>0</v>
      </c>
      <c r="AZ763" s="58">
        <v>0</v>
      </c>
      <c r="BA763" s="58">
        <v>0</v>
      </c>
      <c r="BB763" s="58">
        <v>0</v>
      </c>
      <c r="BC763" s="58">
        <v>0</v>
      </c>
      <c r="BD763" s="58">
        <v>0</v>
      </c>
      <c r="BE763" s="58">
        <v>0</v>
      </c>
      <c r="BF763" s="58">
        <v>0</v>
      </c>
      <c r="BG763" s="58">
        <v>0</v>
      </c>
      <c r="BH763" s="58">
        <v>0</v>
      </c>
      <c r="BI763" s="58">
        <v>0</v>
      </c>
      <c r="BJ763" s="58">
        <v>0</v>
      </c>
      <c r="BK763" s="58">
        <v>0</v>
      </c>
      <c r="BL763" s="58">
        <v>0</v>
      </c>
      <c r="BM763" s="19">
        <v>1301260</v>
      </c>
      <c r="BN763" s="32">
        <f t="shared" si="388"/>
        <v>677.03433922996874</v>
      </c>
      <c r="BO763" s="281"/>
      <c r="BP763" s="19">
        <v>686808</v>
      </c>
      <c r="BQ763" s="19">
        <v>52330316</v>
      </c>
      <c r="BR763" s="19">
        <v>54318384</v>
      </c>
      <c r="BS763" s="19">
        <v>2106.6398899999999</v>
      </c>
      <c r="BT763" s="19">
        <v>1922</v>
      </c>
      <c r="BU763" s="4"/>
      <c r="BV763" s="175">
        <f t="shared" si="377"/>
        <v>-0.68654808951835145</v>
      </c>
    </row>
    <row r="764" spans="1:74" s="20" customFormat="1" x14ac:dyDescent="0.25">
      <c r="A764" s="48" t="s">
        <v>193</v>
      </c>
      <c r="B764" s="252"/>
      <c r="C764" s="88">
        <v>0</v>
      </c>
      <c r="D764" s="144">
        <v>1998</v>
      </c>
      <c r="E764" s="57">
        <v>110</v>
      </c>
      <c r="F764" s="58">
        <v>9085153</v>
      </c>
      <c r="G764" s="58">
        <v>0</v>
      </c>
      <c r="H764" s="187">
        <f t="shared" si="389"/>
        <v>0</v>
      </c>
      <c r="I764" s="58">
        <f t="shared" si="375"/>
        <v>9085153</v>
      </c>
      <c r="J764" s="58"/>
      <c r="K764" s="58">
        <f t="shared" si="369"/>
        <v>9085153</v>
      </c>
      <c r="L764" s="63">
        <f t="shared" si="370"/>
        <v>4726.9266389177938</v>
      </c>
      <c r="M764" s="58"/>
      <c r="N764" s="58"/>
      <c r="O764" s="58">
        <v>1330667</v>
      </c>
      <c r="P764" s="31">
        <f t="shared" si="371"/>
        <v>0.14646610794556789</v>
      </c>
      <c r="Q764" s="58">
        <v>165548</v>
      </c>
      <c r="R764" s="93">
        <f t="shared" si="372"/>
        <v>1.822181750819166E-2</v>
      </c>
      <c r="S764" s="58">
        <f t="shared" si="397"/>
        <v>1369638</v>
      </c>
      <c r="T764" s="281">
        <f t="shared" si="376"/>
        <v>712.61082206035383</v>
      </c>
      <c r="U764" s="281"/>
      <c r="V764" s="39">
        <f t="shared" si="373"/>
        <v>0.15075563394474478</v>
      </c>
      <c r="W764" s="39"/>
      <c r="X764" s="58">
        <v>0</v>
      </c>
      <c r="Y764" s="58">
        <v>0</v>
      </c>
      <c r="Z764" s="58">
        <v>0</v>
      </c>
      <c r="AA764" s="58">
        <v>0</v>
      </c>
      <c r="AB764" s="58">
        <v>0</v>
      </c>
      <c r="AC764" s="58">
        <v>0</v>
      </c>
      <c r="AD764" s="58">
        <v>0</v>
      </c>
      <c r="AE764" s="58">
        <v>0</v>
      </c>
      <c r="AF764" s="58">
        <v>1216102</v>
      </c>
      <c r="AG764" s="58">
        <v>943637</v>
      </c>
      <c r="AH764" s="58">
        <v>4677990</v>
      </c>
      <c r="AI764" s="58">
        <v>31952</v>
      </c>
      <c r="AJ764" s="58">
        <v>109937</v>
      </c>
      <c r="AK764" s="58">
        <v>2293283</v>
      </c>
      <c r="AL764" s="58">
        <v>4407163</v>
      </c>
      <c r="AM764" s="58">
        <v>0</v>
      </c>
      <c r="AN764" s="58">
        <v>0</v>
      </c>
      <c r="AO764" s="58">
        <v>0</v>
      </c>
      <c r="AP764" s="58">
        <v>0</v>
      </c>
      <c r="AQ764" s="58">
        <v>215271</v>
      </c>
      <c r="AR764" s="58">
        <v>1410428</v>
      </c>
      <c r="AS764" s="58">
        <v>-1310</v>
      </c>
      <c r="AT764" s="58">
        <v>0</v>
      </c>
      <c r="AU764" s="58">
        <v>0</v>
      </c>
      <c r="AV764" s="58">
        <v>0</v>
      </c>
      <c r="AW764" s="93">
        <f t="shared" si="374"/>
        <v>0</v>
      </c>
      <c r="AX764" s="58">
        <v>0</v>
      </c>
      <c r="AY764" s="58">
        <v>0</v>
      </c>
      <c r="AZ764" s="58">
        <v>0</v>
      </c>
      <c r="BA764" s="58">
        <v>0</v>
      </c>
      <c r="BB764" s="58">
        <v>0</v>
      </c>
      <c r="BC764" s="58">
        <v>0</v>
      </c>
      <c r="BD764" s="58">
        <v>0</v>
      </c>
      <c r="BE764" s="58">
        <v>0</v>
      </c>
      <c r="BF764" s="58">
        <v>0</v>
      </c>
      <c r="BG764" s="58">
        <v>0</v>
      </c>
      <c r="BH764" s="58">
        <v>0</v>
      </c>
      <c r="BI764" s="58">
        <v>0</v>
      </c>
      <c r="BJ764" s="58">
        <v>0</v>
      </c>
      <c r="BK764" s="58">
        <v>0</v>
      </c>
      <c r="BL764" s="58">
        <v>0</v>
      </c>
      <c r="BM764" s="19">
        <v>1598503</v>
      </c>
      <c r="BN764" s="32">
        <f t="shared" si="388"/>
        <v>831.6873048907388</v>
      </c>
      <c r="BO764" s="281"/>
      <c r="BP764" s="19">
        <v>539636</v>
      </c>
      <c r="BQ764" s="19">
        <v>69909008</v>
      </c>
      <c r="BR764" s="19">
        <v>72047152</v>
      </c>
      <c r="BS764" s="19">
        <v>2089.1001000000001</v>
      </c>
      <c r="BT764" s="19">
        <v>1922</v>
      </c>
      <c r="BU764" s="4"/>
      <c r="BV764" s="175">
        <f t="shared" si="377"/>
        <v>-0.69072849445658735</v>
      </c>
    </row>
    <row r="765" spans="1:74" s="20" customFormat="1" x14ac:dyDescent="0.25">
      <c r="A765" s="48" t="s">
        <v>193</v>
      </c>
      <c r="B765" s="252"/>
      <c r="C765" s="88">
        <v>0</v>
      </c>
      <c r="D765" s="144">
        <v>1999</v>
      </c>
      <c r="E765" s="57">
        <v>110</v>
      </c>
      <c r="F765" s="58">
        <v>9692767</v>
      </c>
      <c r="G765" s="58">
        <v>0</v>
      </c>
      <c r="H765" s="187">
        <f t="shared" si="389"/>
        <v>0</v>
      </c>
      <c r="I765" s="58">
        <f t="shared" si="375"/>
        <v>9692767</v>
      </c>
      <c r="J765" s="58"/>
      <c r="K765" s="58">
        <f t="shared" si="369"/>
        <v>9692767</v>
      </c>
      <c r="L765" s="63">
        <f t="shared" si="370"/>
        <v>4561.3021176470593</v>
      </c>
      <c r="M765" s="58"/>
      <c r="N765" s="58"/>
      <c r="O765" s="58">
        <v>1510418</v>
      </c>
      <c r="P765" s="31">
        <f t="shared" si="371"/>
        <v>0.15582939319597799</v>
      </c>
      <c r="Q765" s="58">
        <v>191438</v>
      </c>
      <c r="R765" s="93">
        <f t="shared" si="372"/>
        <v>1.9750603723374349E-2</v>
      </c>
      <c r="S765" s="58">
        <f t="shared" si="397"/>
        <v>1750467</v>
      </c>
      <c r="T765" s="281">
        <f t="shared" si="376"/>
        <v>823.74917647058828</v>
      </c>
      <c r="U765" s="281"/>
      <c r="V765" s="39">
        <f t="shared" si="373"/>
        <v>0.18059517989032439</v>
      </c>
      <c r="W765" s="39"/>
      <c r="X765" s="58">
        <v>0</v>
      </c>
      <c r="Y765" s="58">
        <v>0</v>
      </c>
      <c r="Z765" s="58">
        <v>0</v>
      </c>
      <c r="AA765" s="58">
        <v>0</v>
      </c>
      <c r="AB765" s="58">
        <v>0</v>
      </c>
      <c r="AC765" s="58">
        <v>0</v>
      </c>
      <c r="AD765" s="58">
        <v>0</v>
      </c>
      <c r="AE765" s="58">
        <v>0</v>
      </c>
      <c r="AF765" s="58">
        <v>1451950</v>
      </c>
      <c r="AG765" s="58">
        <v>1100528</v>
      </c>
      <c r="AH765" s="58">
        <v>4354619</v>
      </c>
      <c r="AI765" s="58">
        <v>20652</v>
      </c>
      <c r="AJ765" s="58">
        <v>152485</v>
      </c>
      <c r="AK765" s="58">
        <v>1735643</v>
      </c>
      <c r="AL765" s="58">
        <v>5338148</v>
      </c>
      <c r="AM765" s="58">
        <v>0</v>
      </c>
      <c r="AN765" s="58">
        <v>0</v>
      </c>
      <c r="AO765" s="58">
        <v>0</v>
      </c>
      <c r="AP765" s="58">
        <v>0</v>
      </c>
      <c r="AQ765" s="58">
        <v>281390</v>
      </c>
      <c r="AR765" s="58">
        <v>1497442</v>
      </c>
      <c r="AS765" s="58">
        <v>354</v>
      </c>
      <c r="AT765" s="58">
        <v>0</v>
      </c>
      <c r="AU765" s="58">
        <v>0</v>
      </c>
      <c r="AV765" s="58">
        <v>0</v>
      </c>
      <c r="AW765" s="93">
        <f t="shared" si="374"/>
        <v>0</v>
      </c>
      <c r="AX765" s="58">
        <v>0</v>
      </c>
      <c r="AY765" s="58">
        <v>0</v>
      </c>
      <c r="AZ765" s="58">
        <v>0</v>
      </c>
      <c r="BA765" s="58">
        <v>0</v>
      </c>
      <c r="BB765" s="58">
        <v>0</v>
      </c>
      <c r="BC765" s="58">
        <v>0</v>
      </c>
      <c r="BD765" s="58">
        <v>0</v>
      </c>
      <c r="BE765" s="58">
        <v>0</v>
      </c>
      <c r="BF765" s="58">
        <v>0</v>
      </c>
      <c r="BG765" s="58">
        <v>0</v>
      </c>
      <c r="BH765" s="58">
        <v>0</v>
      </c>
      <c r="BI765" s="58">
        <v>0</v>
      </c>
      <c r="BJ765" s="58">
        <v>0</v>
      </c>
      <c r="BK765" s="58">
        <v>0</v>
      </c>
      <c r="BL765" s="58">
        <v>0</v>
      </c>
      <c r="BM765" s="19">
        <v>1882172</v>
      </c>
      <c r="BN765" s="32">
        <f t="shared" si="388"/>
        <v>885.72799999999995</v>
      </c>
      <c r="BO765" s="281"/>
      <c r="BP765" s="19">
        <v>1277672</v>
      </c>
      <c r="BQ765" s="19">
        <v>71086184</v>
      </c>
      <c r="BR765" s="19">
        <v>74246032</v>
      </c>
      <c r="BS765" s="19">
        <v>2088.0900900000001</v>
      </c>
      <c r="BT765" s="19">
        <v>2125</v>
      </c>
      <c r="BU765" s="4"/>
      <c r="BV765" s="175">
        <f t="shared" si="377"/>
        <v>-0.64076754026696636</v>
      </c>
    </row>
    <row r="766" spans="1:74" s="20" customFormat="1" x14ac:dyDescent="0.25">
      <c r="A766" s="48" t="s">
        <v>193</v>
      </c>
      <c r="B766" s="252"/>
      <c r="C766" s="88">
        <v>0</v>
      </c>
      <c r="D766" s="144">
        <v>2000</v>
      </c>
      <c r="E766" s="57">
        <v>110</v>
      </c>
      <c r="F766" s="58">
        <v>9507967</v>
      </c>
      <c r="G766" s="58">
        <v>56693</v>
      </c>
      <c r="H766" s="187">
        <f t="shared" si="389"/>
        <v>5.9984505792552408E-3</v>
      </c>
      <c r="I766" s="58">
        <f t="shared" si="375"/>
        <v>9451274</v>
      </c>
      <c r="J766" s="58"/>
      <c r="K766" s="58">
        <f t="shared" si="369"/>
        <v>9451274</v>
      </c>
      <c r="L766" s="63">
        <f t="shared" si="370"/>
        <v>4447.6583529411764</v>
      </c>
      <c r="M766" s="58"/>
      <c r="N766" s="58"/>
      <c r="O766" s="58">
        <v>1924383</v>
      </c>
      <c r="P766" s="31">
        <f t="shared" si="371"/>
        <v>0.20361096292415182</v>
      </c>
      <c r="Q766" s="58">
        <v>191140</v>
      </c>
      <c r="R766" s="93">
        <f t="shared" si="372"/>
        <v>2.0223728568233235E-2</v>
      </c>
      <c r="S766" s="58">
        <f t="shared" si="397"/>
        <v>1672626</v>
      </c>
      <c r="T766" s="281">
        <f t="shared" si="376"/>
        <v>787.11811764705885</v>
      </c>
      <c r="U766" s="281"/>
      <c r="V766" s="39">
        <f t="shared" si="373"/>
        <v>0.17697360165412621</v>
      </c>
      <c r="W766" s="39"/>
      <c r="X766" s="58">
        <v>0</v>
      </c>
      <c r="Y766" s="58">
        <v>0</v>
      </c>
      <c r="Z766" s="58">
        <v>0</v>
      </c>
      <c r="AA766" s="58">
        <v>0</v>
      </c>
      <c r="AB766" s="58">
        <v>0</v>
      </c>
      <c r="AC766" s="58">
        <v>0</v>
      </c>
      <c r="AD766" s="58">
        <v>0</v>
      </c>
      <c r="AE766" s="58">
        <v>0</v>
      </c>
      <c r="AF766" s="58">
        <v>1151859</v>
      </c>
      <c r="AG766" s="58">
        <v>705780</v>
      </c>
      <c r="AH766" s="58">
        <v>4139295</v>
      </c>
      <c r="AI766" s="58">
        <v>29692</v>
      </c>
      <c r="AJ766" s="58">
        <v>133809</v>
      </c>
      <c r="AK766" s="58">
        <v>2308226</v>
      </c>
      <c r="AL766" s="58">
        <v>5368672</v>
      </c>
      <c r="AM766" s="58">
        <v>0</v>
      </c>
      <c r="AN766" s="58">
        <v>0</v>
      </c>
      <c r="AO766" s="58">
        <v>0</v>
      </c>
      <c r="AP766" s="58">
        <v>0</v>
      </c>
      <c r="AQ766" s="58">
        <v>238162</v>
      </c>
      <c r="AR766" s="58">
        <v>1092101</v>
      </c>
      <c r="AS766" s="58">
        <v>3496</v>
      </c>
      <c r="AT766" s="58">
        <v>0</v>
      </c>
      <c r="AU766" s="58">
        <v>0</v>
      </c>
      <c r="AV766" s="58">
        <v>0</v>
      </c>
      <c r="AW766" s="93">
        <f t="shared" si="374"/>
        <v>0</v>
      </c>
      <c r="AX766" s="58">
        <v>0</v>
      </c>
      <c r="AY766" s="58">
        <v>0</v>
      </c>
      <c r="AZ766" s="58">
        <v>0</v>
      </c>
      <c r="BA766" s="58">
        <v>0</v>
      </c>
      <c r="BB766" s="58">
        <v>0</v>
      </c>
      <c r="BC766" s="58">
        <v>0</v>
      </c>
      <c r="BD766" s="58">
        <v>0</v>
      </c>
      <c r="BE766" s="58">
        <v>0</v>
      </c>
      <c r="BF766" s="58">
        <v>0</v>
      </c>
      <c r="BG766" s="58">
        <v>0</v>
      </c>
      <c r="BH766" s="58">
        <v>0</v>
      </c>
      <c r="BI766" s="58">
        <v>0</v>
      </c>
      <c r="BJ766" s="58">
        <v>0</v>
      </c>
      <c r="BK766" s="58">
        <v>0</v>
      </c>
      <c r="BL766" s="58">
        <v>0</v>
      </c>
      <c r="BM766" s="19">
        <v>1660336</v>
      </c>
      <c r="BN766" s="32">
        <f t="shared" si="388"/>
        <v>781.33458823529406</v>
      </c>
      <c r="BO766" s="281"/>
      <c r="BP766" s="19">
        <v>1121388</v>
      </c>
      <c r="BQ766" s="19">
        <v>107138904</v>
      </c>
      <c r="BR766" s="19">
        <v>109920632</v>
      </c>
      <c r="BS766" s="19">
        <v>2092.3898899999999</v>
      </c>
      <c r="BT766" s="19">
        <v>2125</v>
      </c>
      <c r="BU766" s="4"/>
      <c r="BV766" s="175">
        <f t="shared" si="377"/>
        <v>-0.63973899772237264</v>
      </c>
    </row>
    <row r="767" spans="1:74" s="20" customFormat="1" x14ac:dyDescent="0.25">
      <c r="A767" s="48" t="s">
        <v>193</v>
      </c>
      <c r="B767" s="252"/>
      <c r="C767" s="88">
        <v>0</v>
      </c>
      <c r="D767" s="144">
        <v>2001</v>
      </c>
      <c r="E767" s="57">
        <v>110</v>
      </c>
      <c r="F767" s="58">
        <v>6981904</v>
      </c>
      <c r="G767" s="58">
        <v>12103</v>
      </c>
      <c r="H767" s="187">
        <f t="shared" si="389"/>
        <v>1.7364914722816332E-3</v>
      </c>
      <c r="I767" s="58">
        <f t="shared" si="375"/>
        <v>6969801</v>
      </c>
      <c r="J767" s="58"/>
      <c r="K767" s="58">
        <f t="shared" si="369"/>
        <v>6969801</v>
      </c>
      <c r="L767" s="63">
        <f t="shared" si="370"/>
        <v>3099.0666963094709</v>
      </c>
      <c r="M767" s="58"/>
      <c r="N767" s="58"/>
      <c r="O767" s="58">
        <v>1437195</v>
      </c>
      <c r="P767" s="31">
        <f t="shared" si="371"/>
        <v>0.20620316132411814</v>
      </c>
      <c r="Q767" s="58">
        <v>264228</v>
      </c>
      <c r="R767" s="93">
        <f t="shared" si="372"/>
        <v>3.7910408058996231E-2</v>
      </c>
      <c r="S767" s="58">
        <f t="shared" si="397"/>
        <v>1790970</v>
      </c>
      <c r="T767" s="281">
        <f t="shared" si="376"/>
        <v>796.34059582036457</v>
      </c>
      <c r="U767" s="281"/>
      <c r="V767" s="39">
        <f t="shared" si="373"/>
        <v>0.2569614254409846</v>
      </c>
      <c r="W767" s="39"/>
      <c r="X767" s="58">
        <v>0</v>
      </c>
      <c r="Y767" s="58">
        <v>0</v>
      </c>
      <c r="Z767" s="58">
        <v>0</v>
      </c>
      <c r="AA767" s="58">
        <v>0</v>
      </c>
      <c r="AB767" s="58">
        <v>0</v>
      </c>
      <c r="AC767" s="58">
        <v>0</v>
      </c>
      <c r="AD767" s="58">
        <v>0</v>
      </c>
      <c r="AE767" s="58">
        <v>0</v>
      </c>
      <c r="AF767" s="58">
        <v>1014941</v>
      </c>
      <c r="AG767" s="58">
        <v>638069</v>
      </c>
      <c r="AH767" s="58">
        <v>2334594</v>
      </c>
      <c r="AI767" s="58">
        <v>47730</v>
      </c>
      <c r="AJ767" s="58">
        <v>40558</v>
      </c>
      <c r="AK767" s="58">
        <v>1211574</v>
      </c>
      <c r="AL767" s="58">
        <v>4647310</v>
      </c>
      <c r="AM767" s="58">
        <v>0</v>
      </c>
      <c r="AN767" s="58">
        <v>0</v>
      </c>
      <c r="AO767" s="58">
        <v>0</v>
      </c>
      <c r="AP767" s="58">
        <v>0</v>
      </c>
      <c r="AQ767" s="58">
        <v>87315</v>
      </c>
      <c r="AR767" s="58">
        <v>437067</v>
      </c>
      <c r="AS767" s="58">
        <v>154</v>
      </c>
      <c r="AT767" s="58">
        <v>0</v>
      </c>
      <c r="AU767" s="58">
        <v>0</v>
      </c>
      <c r="AV767" s="58">
        <v>0</v>
      </c>
      <c r="AW767" s="93">
        <f t="shared" si="374"/>
        <v>0</v>
      </c>
      <c r="AX767" s="58">
        <v>0</v>
      </c>
      <c r="AY767" s="58">
        <v>0</v>
      </c>
      <c r="AZ767" s="58">
        <v>0</v>
      </c>
      <c r="BA767" s="58">
        <v>0</v>
      </c>
      <c r="BB767" s="58">
        <v>0</v>
      </c>
      <c r="BC767" s="58">
        <v>0</v>
      </c>
      <c r="BD767" s="58">
        <v>0</v>
      </c>
      <c r="BE767" s="58">
        <v>0</v>
      </c>
      <c r="BF767" s="58">
        <v>0</v>
      </c>
      <c r="BG767" s="58">
        <v>0</v>
      </c>
      <c r="BH767" s="58">
        <v>0</v>
      </c>
      <c r="BI767" s="58">
        <v>0</v>
      </c>
      <c r="BJ767" s="58">
        <v>0</v>
      </c>
      <c r="BK767" s="58">
        <v>0</v>
      </c>
      <c r="BL767" s="58">
        <v>0</v>
      </c>
      <c r="BM767" s="19">
        <v>2006064</v>
      </c>
      <c r="BN767" s="32">
        <f t="shared" si="388"/>
        <v>891.9804357492219</v>
      </c>
      <c r="BO767" s="281"/>
      <c r="BP767" s="19">
        <v>1339207</v>
      </c>
      <c r="BQ767" s="19">
        <v>95244504</v>
      </c>
      <c r="BR767" s="19">
        <v>98589776</v>
      </c>
      <c r="BS767" s="19">
        <v>2069.1699199999998</v>
      </c>
      <c r="BT767" s="19">
        <v>2249</v>
      </c>
      <c r="BU767" s="4"/>
      <c r="BV767" s="175">
        <f t="shared" si="377"/>
        <v>-0.61696175177602175</v>
      </c>
    </row>
    <row r="768" spans="1:74" s="20" customFormat="1" x14ac:dyDescent="0.25">
      <c r="A768" s="48" t="s">
        <v>193</v>
      </c>
      <c r="B768" s="252"/>
      <c r="C768" s="88">
        <v>0</v>
      </c>
      <c r="D768" s="144">
        <v>2002</v>
      </c>
      <c r="E768" s="57">
        <v>110</v>
      </c>
      <c r="F768" s="58">
        <v>8715255</v>
      </c>
      <c r="G768" s="58">
        <v>208</v>
      </c>
      <c r="H768" s="187">
        <f t="shared" si="389"/>
        <v>2.3866767442562273E-5</v>
      </c>
      <c r="I768" s="58">
        <f t="shared" si="375"/>
        <v>8715047</v>
      </c>
      <c r="J768" s="58"/>
      <c r="K768" s="58">
        <f t="shared" si="369"/>
        <v>8715047</v>
      </c>
      <c r="L768" s="63">
        <f t="shared" si="370"/>
        <v>3771.115101687581</v>
      </c>
      <c r="M768" s="58"/>
      <c r="N768" s="58"/>
      <c r="O768" s="58">
        <v>1569114</v>
      </c>
      <c r="P768" s="31">
        <f t="shared" si="371"/>
        <v>0.18004653331186854</v>
      </c>
      <c r="Q768" s="58">
        <v>250605</v>
      </c>
      <c r="R768" s="93">
        <f t="shared" si="372"/>
        <v>2.8755438725689031E-2</v>
      </c>
      <c r="S768" s="58">
        <f t="shared" si="397"/>
        <v>1604511</v>
      </c>
      <c r="T768" s="281">
        <f t="shared" si="376"/>
        <v>694.29294677628729</v>
      </c>
      <c r="U768" s="281"/>
      <c r="V768" s="39">
        <f t="shared" si="373"/>
        <v>0.18410812930785111</v>
      </c>
      <c r="W768" s="39"/>
      <c r="X768" s="58">
        <v>0</v>
      </c>
      <c r="Y768" s="58">
        <v>0</v>
      </c>
      <c r="Z768" s="58">
        <v>0</v>
      </c>
      <c r="AA768" s="58">
        <v>0</v>
      </c>
      <c r="AB768" s="58">
        <v>0</v>
      </c>
      <c r="AC768" s="58">
        <v>0</v>
      </c>
      <c r="AD768" s="58">
        <v>0</v>
      </c>
      <c r="AE768" s="58">
        <v>0</v>
      </c>
      <c r="AF768" s="58">
        <v>839208</v>
      </c>
      <c r="AG768" s="58">
        <v>740799</v>
      </c>
      <c r="AH768" s="58">
        <v>4266627</v>
      </c>
      <c r="AI768" s="58">
        <v>205947</v>
      </c>
      <c r="AJ768" s="58">
        <v>48526</v>
      </c>
      <c r="AK768" s="58">
        <v>2341910</v>
      </c>
      <c r="AL768" s="58">
        <v>4448628</v>
      </c>
      <c r="AM768" s="58">
        <v>0</v>
      </c>
      <c r="AN768" s="58">
        <v>0</v>
      </c>
      <c r="AO768" s="58">
        <v>0</v>
      </c>
      <c r="AP768" s="58">
        <v>0</v>
      </c>
      <c r="AQ768" s="58">
        <v>136456</v>
      </c>
      <c r="AR768" s="58">
        <v>977873</v>
      </c>
      <c r="AS768" s="58">
        <v>98</v>
      </c>
      <c r="AT768" s="58">
        <v>0</v>
      </c>
      <c r="AU768" s="58">
        <v>0</v>
      </c>
      <c r="AV768" s="58">
        <v>0</v>
      </c>
      <c r="AW768" s="93">
        <f t="shared" si="374"/>
        <v>0</v>
      </c>
      <c r="AX768" s="58">
        <v>0</v>
      </c>
      <c r="AY768" s="58">
        <v>0</v>
      </c>
      <c r="AZ768" s="58">
        <v>0</v>
      </c>
      <c r="BA768" s="58">
        <v>0</v>
      </c>
      <c r="BB768" s="58">
        <v>0</v>
      </c>
      <c r="BC768" s="58">
        <v>0</v>
      </c>
      <c r="BD768" s="58">
        <v>0</v>
      </c>
      <c r="BE768" s="58">
        <v>0</v>
      </c>
      <c r="BF768" s="58">
        <v>0</v>
      </c>
      <c r="BG768" s="58">
        <v>0</v>
      </c>
      <c r="BH768" s="58">
        <v>0</v>
      </c>
      <c r="BI768" s="58">
        <v>0</v>
      </c>
      <c r="BJ768" s="58">
        <v>0</v>
      </c>
      <c r="BK768" s="58">
        <v>0</v>
      </c>
      <c r="BL768" s="58">
        <v>0</v>
      </c>
      <c r="BM768" s="19">
        <v>2038654</v>
      </c>
      <c r="BN768" s="32">
        <f t="shared" si="388"/>
        <v>882.15231501514495</v>
      </c>
      <c r="BO768" s="281"/>
      <c r="BP768" s="19">
        <v>1416737</v>
      </c>
      <c r="BQ768" s="19">
        <v>51332536</v>
      </c>
      <c r="BR768" s="19">
        <v>54787928</v>
      </c>
      <c r="BS768" s="19">
        <v>2060.1398899999999</v>
      </c>
      <c r="BT768" s="19">
        <v>2311</v>
      </c>
      <c r="BU768" s="4"/>
      <c r="BV768" s="175">
        <f t="shared" si="377"/>
        <v>-0.60555123949827405</v>
      </c>
    </row>
    <row r="769" spans="1:74" s="20" customFormat="1" x14ac:dyDescent="0.25">
      <c r="A769" s="48" t="s">
        <v>193</v>
      </c>
      <c r="B769" s="252"/>
      <c r="C769" s="88">
        <v>0</v>
      </c>
      <c r="D769" s="144">
        <v>2003</v>
      </c>
      <c r="E769" s="57">
        <v>110</v>
      </c>
      <c r="F769" s="58">
        <v>9817823</v>
      </c>
      <c r="G769" s="58">
        <v>119029</v>
      </c>
      <c r="H769" s="187">
        <f t="shared" si="389"/>
        <v>1.2272556773553496E-2</v>
      </c>
      <c r="I769" s="58">
        <f t="shared" si="375"/>
        <v>9698794</v>
      </c>
      <c r="J769" s="58"/>
      <c r="K769" s="58">
        <f t="shared" si="369"/>
        <v>9698794</v>
      </c>
      <c r="L769" s="63">
        <f t="shared" si="370"/>
        <v>3844.1514070550929</v>
      </c>
      <c r="M769" s="58"/>
      <c r="N769" s="58"/>
      <c r="O769" s="58">
        <v>2127424</v>
      </c>
      <c r="P769" s="31">
        <f t="shared" si="371"/>
        <v>0.21934933353569527</v>
      </c>
      <c r="Q769" s="58">
        <v>263865</v>
      </c>
      <c r="R769" s="93">
        <f t="shared" si="372"/>
        <v>2.7205959833769024E-2</v>
      </c>
      <c r="S769" s="58">
        <f t="shared" si="397"/>
        <v>1868127</v>
      </c>
      <c r="T769" s="281">
        <f t="shared" si="376"/>
        <v>740.43876337693223</v>
      </c>
      <c r="U769" s="281"/>
      <c r="V769" s="39">
        <f t="shared" si="373"/>
        <v>0.19261436009466745</v>
      </c>
      <c r="W769" s="39"/>
      <c r="X769" s="58">
        <v>0</v>
      </c>
      <c r="Y769" s="58">
        <v>0</v>
      </c>
      <c r="Z769" s="58">
        <v>0</v>
      </c>
      <c r="AA769" s="58">
        <v>0</v>
      </c>
      <c r="AB769" s="58">
        <v>0</v>
      </c>
      <c r="AC769" s="58">
        <v>0</v>
      </c>
      <c r="AD769" s="58">
        <v>0</v>
      </c>
      <c r="AE769" s="58">
        <v>0</v>
      </c>
      <c r="AF769" s="58">
        <v>1088860</v>
      </c>
      <c r="AG769" s="58">
        <v>546802</v>
      </c>
      <c r="AH769" s="58">
        <v>4210723</v>
      </c>
      <c r="AI769" s="58">
        <v>215124</v>
      </c>
      <c r="AJ769" s="58">
        <v>58233</v>
      </c>
      <c r="AK769" s="58">
        <v>2689671</v>
      </c>
      <c r="AL769" s="58">
        <v>5607100</v>
      </c>
      <c r="AM769" s="58">
        <v>0</v>
      </c>
      <c r="AN769" s="58">
        <v>0</v>
      </c>
      <c r="AO769" s="58">
        <v>0</v>
      </c>
      <c r="AP769" s="58">
        <v>0</v>
      </c>
      <c r="AQ769" s="58">
        <v>81562</v>
      </c>
      <c r="AR769" s="58">
        <v>758194</v>
      </c>
      <c r="AS769" s="58">
        <v>932</v>
      </c>
      <c r="AT769" s="58">
        <v>0</v>
      </c>
      <c r="AU769" s="58">
        <v>0</v>
      </c>
      <c r="AV769" s="58">
        <v>0</v>
      </c>
      <c r="AW769" s="93">
        <f t="shared" si="374"/>
        <v>0</v>
      </c>
      <c r="AX769" s="58">
        <v>0</v>
      </c>
      <c r="AY769" s="58">
        <v>0</v>
      </c>
      <c r="AZ769" s="58">
        <v>0</v>
      </c>
      <c r="BA769" s="58">
        <v>0</v>
      </c>
      <c r="BB769" s="58">
        <v>0</v>
      </c>
      <c r="BC769" s="58">
        <v>0</v>
      </c>
      <c r="BD769" s="58">
        <v>0</v>
      </c>
      <c r="BE769" s="58">
        <v>0</v>
      </c>
      <c r="BF769" s="58">
        <v>0</v>
      </c>
      <c r="BG769" s="58">
        <v>0</v>
      </c>
      <c r="BH769" s="58">
        <v>0</v>
      </c>
      <c r="BI769" s="58">
        <v>0</v>
      </c>
      <c r="BJ769" s="58">
        <v>0</v>
      </c>
      <c r="BK769" s="58">
        <v>0</v>
      </c>
      <c r="BL769" s="58">
        <v>0</v>
      </c>
      <c r="BM769" s="19">
        <v>2366957</v>
      </c>
      <c r="BN769" s="32">
        <f t="shared" si="388"/>
        <v>938.15180340864049</v>
      </c>
      <c r="BO769" s="281"/>
      <c r="BP769" s="19">
        <v>1070021</v>
      </c>
      <c r="BQ769" s="19">
        <v>94896392</v>
      </c>
      <c r="BR769" s="19">
        <v>98333376</v>
      </c>
      <c r="BS769" s="19">
        <v>2066.6899400000002</v>
      </c>
      <c r="BT769" s="19">
        <v>2523</v>
      </c>
      <c r="BU769" s="4"/>
      <c r="BV769" s="175">
        <f t="shared" si="377"/>
        <v>-0.56007988214143589</v>
      </c>
    </row>
    <row r="770" spans="1:74" s="20" customFormat="1" x14ac:dyDescent="0.25">
      <c r="A770" s="48" t="s">
        <v>193</v>
      </c>
      <c r="B770" s="252"/>
      <c r="C770" s="88">
        <v>0</v>
      </c>
      <c r="D770" s="144">
        <v>2004</v>
      </c>
      <c r="E770" s="57">
        <v>110</v>
      </c>
      <c r="F770" s="58">
        <v>9275164</v>
      </c>
      <c r="G770" s="58">
        <v>235192</v>
      </c>
      <c r="H770" s="187">
        <f t="shared" si="389"/>
        <v>2.6016894742594335E-2</v>
      </c>
      <c r="I770" s="58">
        <f t="shared" si="375"/>
        <v>9039972</v>
      </c>
      <c r="J770" s="58"/>
      <c r="K770" s="58">
        <f t="shared" si="369"/>
        <v>9039972</v>
      </c>
      <c r="L770" s="63">
        <f t="shared" si="370"/>
        <v>3583.0249702734841</v>
      </c>
      <c r="M770" s="58"/>
      <c r="N770" s="58"/>
      <c r="O770" s="58">
        <v>2074166</v>
      </c>
      <c r="P770" s="31">
        <f t="shared" si="371"/>
        <v>0.22944385225971939</v>
      </c>
      <c r="Q770" s="58">
        <v>289002</v>
      </c>
      <c r="R770" s="93">
        <f t="shared" si="372"/>
        <v>3.1969346807711352E-2</v>
      </c>
      <c r="S770" s="58">
        <f t="shared" si="397"/>
        <v>1134602</v>
      </c>
      <c r="T770" s="281">
        <f t="shared" si="376"/>
        <v>449.70352754657154</v>
      </c>
      <c r="U770" s="281"/>
      <c r="V770" s="39">
        <f t="shared" si="373"/>
        <v>0.12550945954257381</v>
      </c>
      <c r="W770" s="39"/>
      <c r="X770" s="58">
        <v>0</v>
      </c>
      <c r="Y770" s="58">
        <v>0</v>
      </c>
      <c r="Z770" s="58">
        <v>0</v>
      </c>
      <c r="AA770" s="58">
        <v>0</v>
      </c>
      <c r="AB770" s="58">
        <v>0</v>
      </c>
      <c r="AC770" s="58">
        <v>0</v>
      </c>
      <c r="AD770" s="58">
        <v>0</v>
      </c>
      <c r="AE770" s="58">
        <v>0</v>
      </c>
      <c r="AF770" s="58">
        <v>979452</v>
      </c>
      <c r="AG770" s="58">
        <v>600940</v>
      </c>
      <c r="AH770" s="58">
        <v>4306857</v>
      </c>
      <c r="AI770" s="58">
        <v>78079</v>
      </c>
      <c r="AJ770" s="58">
        <v>126858</v>
      </c>
      <c r="AK770" s="58">
        <v>2368099</v>
      </c>
      <c r="AL770" s="58">
        <v>4968307</v>
      </c>
      <c r="AM770" s="58">
        <v>0</v>
      </c>
      <c r="AN770" s="58">
        <v>0</v>
      </c>
      <c r="AO770" s="58">
        <v>0</v>
      </c>
      <c r="AP770" s="58">
        <v>0</v>
      </c>
      <c r="AQ770" s="58">
        <v>129035</v>
      </c>
      <c r="AR770" s="58">
        <v>1252977</v>
      </c>
      <c r="AS770" s="58">
        <v>6762</v>
      </c>
      <c r="AT770" s="58">
        <v>0</v>
      </c>
      <c r="AU770" s="58">
        <v>0</v>
      </c>
      <c r="AV770" s="58">
        <v>0</v>
      </c>
      <c r="AW770" s="93">
        <f t="shared" si="374"/>
        <v>0</v>
      </c>
      <c r="AX770" s="58">
        <v>0</v>
      </c>
      <c r="AY770" s="58">
        <v>0</v>
      </c>
      <c r="AZ770" s="58">
        <v>0</v>
      </c>
      <c r="BA770" s="58">
        <v>0</v>
      </c>
      <c r="BB770" s="58">
        <v>0</v>
      </c>
      <c r="BC770" s="58">
        <v>0</v>
      </c>
      <c r="BD770" s="58">
        <v>0</v>
      </c>
      <c r="BE770" s="58">
        <v>0</v>
      </c>
      <c r="BF770" s="58">
        <v>0</v>
      </c>
      <c r="BG770" s="58">
        <v>0</v>
      </c>
      <c r="BH770" s="58">
        <v>0</v>
      </c>
      <c r="BI770" s="58">
        <v>0</v>
      </c>
      <c r="BJ770" s="58">
        <v>0</v>
      </c>
      <c r="BK770" s="58">
        <v>0</v>
      </c>
      <c r="BL770" s="58">
        <v>0</v>
      </c>
      <c r="BM770" s="19">
        <v>1825388</v>
      </c>
      <c r="BN770" s="32">
        <f t="shared" si="388"/>
        <v>723.49900911613156</v>
      </c>
      <c r="BO770" s="281"/>
      <c r="BP770" s="19">
        <v>1441142</v>
      </c>
      <c r="BQ770" s="19">
        <v>106762920</v>
      </c>
      <c r="BR770" s="19">
        <v>110029448</v>
      </c>
      <c r="BS770" s="19">
        <v>2069.6899400000002</v>
      </c>
      <c r="BT770" s="19">
        <v>2523</v>
      </c>
      <c r="BU770" s="4"/>
      <c r="BV770" s="175">
        <f t="shared" si="377"/>
        <v>-0.5593546101371587</v>
      </c>
    </row>
    <row r="771" spans="1:74" s="20" customFormat="1" x14ac:dyDescent="0.25">
      <c r="A771" s="48" t="s">
        <v>193</v>
      </c>
      <c r="B771" s="252"/>
      <c r="C771" s="88">
        <v>0</v>
      </c>
      <c r="D771" s="144">
        <v>2005</v>
      </c>
      <c r="E771" s="57">
        <v>110</v>
      </c>
      <c r="F771" s="58">
        <v>10419961</v>
      </c>
      <c r="G771" s="58">
        <v>631650</v>
      </c>
      <c r="H771" s="187">
        <f t="shared" si="389"/>
        <v>6.453105137341876E-2</v>
      </c>
      <c r="I771" s="58">
        <f t="shared" si="375"/>
        <v>9788311</v>
      </c>
      <c r="J771" s="58"/>
      <c r="K771" s="58">
        <f t="shared" si="369"/>
        <v>9788311</v>
      </c>
      <c r="L771" s="63">
        <f t="shared" si="370"/>
        <v>3879.6317875544987</v>
      </c>
      <c r="M771" s="58"/>
      <c r="N771" s="58"/>
      <c r="O771" s="58">
        <v>2097812</v>
      </c>
      <c r="P771" s="31">
        <f t="shared" si="371"/>
        <v>0.21431807796053884</v>
      </c>
      <c r="Q771" s="58">
        <v>209999</v>
      </c>
      <c r="R771" s="93">
        <f t="shared" si="372"/>
        <v>2.1454058825879155E-2</v>
      </c>
      <c r="S771" s="58">
        <f t="shared" si="397"/>
        <v>1184583</v>
      </c>
      <c r="T771" s="281">
        <f t="shared" si="376"/>
        <v>469.51367419738409</v>
      </c>
      <c r="U771" s="281"/>
      <c r="V771" s="39">
        <f t="shared" si="373"/>
        <v>0.12102016374428642</v>
      </c>
      <c r="W771" s="39"/>
      <c r="X771" s="58">
        <v>0</v>
      </c>
      <c r="Y771" s="58">
        <v>0</v>
      </c>
      <c r="Z771" s="58">
        <v>0</v>
      </c>
      <c r="AA771" s="58">
        <v>0</v>
      </c>
      <c r="AB771" s="58">
        <v>0</v>
      </c>
      <c r="AC771" s="58">
        <v>0</v>
      </c>
      <c r="AD771" s="58">
        <v>0</v>
      </c>
      <c r="AE771" s="58">
        <v>0</v>
      </c>
      <c r="AF771" s="58">
        <v>824571</v>
      </c>
      <c r="AG771" s="58">
        <v>581947</v>
      </c>
      <c r="AH771" s="58">
        <v>5302701</v>
      </c>
      <c r="AI771" s="58">
        <v>2053747</v>
      </c>
      <c r="AJ771" s="58">
        <v>87869</v>
      </c>
      <c r="AK771" s="58">
        <v>1905824</v>
      </c>
      <c r="AL771" s="58">
        <v>5117260</v>
      </c>
      <c r="AM771" s="58">
        <v>0</v>
      </c>
      <c r="AN771" s="58">
        <v>0</v>
      </c>
      <c r="AO771" s="58">
        <v>0</v>
      </c>
      <c r="AP771" s="58">
        <v>0</v>
      </c>
      <c r="AQ771" s="58">
        <v>80776</v>
      </c>
      <c r="AR771" s="58">
        <v>758955</v>
      </c>
      <c r="AS771" s="58">
        <v>2228</v>
      </c>
      <c r="AT771" s="58">
        <v>0</v>
      </c>
      <c r="AU771" s="58">
        <v>0</v>
      </c>
      <c r="AV771" s="58">
        <v>0</v>
      </c>
      <c r="AW771" s="93">
        <f t="shared" si="374"/>
        <v>0</v>
      </c>
      <c r="AX771" s="58">
        <v>0</v>
      </c>
      <c r="AY771" s="58">
        <v>0</v>
      </c>
      <c r="AZ771" s="58">
        <v>0</v>
      </c>
      <c r="BA771" s="58">
        <v>0</v>
      </c>
      <c r="BB771" s="58">
        <v>0</v>
      </c>
      <c r="BC771" s="58">
        <v>0</v>
      </c>
      <c r="BD771" s="58">
        <v>0</v>
      </c>
      <c r="BE771" s="58">
        <v>0</v>
      </c>
      <c r="BF771" s="58">
        <v>0</v>
      </c>
      <c r="BG771" s="58">
        <v>0</v>
      </c>
      <c r="BH771" s="58">
        <v>0</v>
      </c>
      <c r="BI771" s="58">
        <v>0</v>
      </c>
      <c r="BJ771" s="58">
        <v>0</v>
      </c>
      <c r="BK771" s="58">
        <v>0</v>
      </c>
      <c r="BL771" s="58">
        <v>0</v>
      </c>
      <c r="BM771" s="19">
        <v>1996063</v>
      </c>
      <c r="BN771" s="32">
        <f t="shared" si="388"/>
        <v>791.14665081252474</v>
      </c>
      <c r="BO771" s="281"/>
      <c r="BP771" s="19">
        <v>1321286</v>
      </c>
      <c r="BQ771" s="19">
        <v>144657536</v>
      </c>
      <c r="BR771" s="19">
        <v>147974896</v>
      </c>
      <c r="BS771" s="19">
        <v>2089.62988</v>
      </c>
      <c r="BT771" s="19">
        <v>2523</v>
      </c>
      <c r="BU771" s="4"/>
      <c r="BV771" s="175">
        <f t="shared" si="377"/>
        <v>-0.55456053475377032</v>
      </c>
    </row>
    <row r="772" spans="1:74" s="20" customFormat="1" ht="17.25" customHeight="1" x14ac:dyDescent="0.25">
      <c r="A772" s="48" t="s">
        <v>193</v>
      </c>
      <c r="B772" s="252"/>
      <c r="C772" s="88">
        <v>0</v>
      </c>
      <c r="D772" s="146">
        <v>2006</v>
      </c>
      <c r="E772" s="57">
        <v>110</v>
      </c>
      <c r="F772" s="58">
        <v>7375588</v>
      </c>
      <c r="G772" s="58">
        <v>844744</v>
      </c>
      <c r="H772" s="187">
        <f t="shared" ref="H772:H796" si="398">G772/I772</f>
        <v>0.12934683480419989</v>
      </c>
      <c r="I772" s="58">
        <f t="shared" si="375"/>
        <v>6530844</v>
      </c>
      <c r="J772" s="58"/>
      <c r="K772" s="58">
        <f t="shared" si="369"/>
        <v>6530844</v>
      </c>
      <c r="L772" s="63">
        <f t="shared" si="370"/>
        <v>2588.5231866825206</v>
      </c>
      <c r="M772" s="58"/>
      <c r="N772" s="58"/>
      <c r="O772" s="58">
        <v>2057746</v>
      </c>
      <c r="P772" s="31">
        <f t="shared" si="371"/>
        <v>0.31508117480680903</v>
      </c>
      <c r="Q772" s="58">
        <v>10898</v>
      </c>
      <c r="R772" s="93">
        <f t="shared" si="372"/>
        <v>1.6686970321140729E-3</v>
      </c>
      <c r="S772" s="58">
        <f t="shared" ref="S772:S780" si="399">SUM(W772:AE772)</f>
        <v>1750413</v>
      </c>
      <c r="T772" s="281">
        <f t="shared" si="376"/>
        <v>693.78240190249699</v>
      </c>
      <c r="U772" s="281"/>
      <c r="V772" s="39">
        <f t="shared" si="373"/>
        <v>0.26802247917727018</v>
      </c>
      <c r="W772" s="127">
        <v>1049237</v>
      </c>
      <c r="X772" s="127">
        <v>268114</v>
      </c>
      <c r="Y772" s="127">
        <v>280995</v>
      </c>
      <c r="Z772" s="127">
        <v>46117</v>
      </c>
      <c r="AA772" s="19"/>
      <c r="AB772" s="127">
        <v>96798</v>
      </c>
      <c r="AC772" s="127">
        <v>9152</v>
      </c>
      <c r="AD772" s="19"/>
      <c r="AE772" s="19"/>
      <c r="AF772" s="58">
        <v>1094219</v>
      </c>
      <c r="AG772" s="58">
        <v>585855</v>
      </c>
      <c r="AH772" s="58">
        <v>1386635</v>
      </c>
      <c r="AI772" s="58">
        <v>-2048212</v>
      </c>
      <c r="AJ772" s="58">
        <v>99100</v>
      </c>
      <c r="AK772" s="58">
        <v>1801770</v>
      </c>
      <c r="AL772" s="58">
        <v>5988953</v>
      </c>
      <c r="AM772" s="127">
        <v>347</v>
      </c>
      <c r="AN772" s="127">
        <v>8743</v>
      </c>
      <c r="AO772" s="19"/>
      <c r="AP772" s="58">
        <v>0</v>
      </c>
      <c r="AQ772" s="58">
        <v>131833</v>
      </c>
      <c r="AR772" s="58">
        <v>1034986</v>
      </c>
      <c r="AS772" s="58">
        <v>3146</v>
      </c>
      <c r="AT772" s="58">
        <v>0</v>
      </c>
      <c r="AU772" s="58">
        <v>0</v>
      </c>
      <c r="AV772" s="147">
        <v>0</v>
      </c>
      <c r="AW772" s="93">
        <f t="shared" si="374"/>
        <v>0</v>
      </c>
      <c r="AX772" s="58">
        <v>0</v>
      </c>
      <c r="AY772" s="58">
        <v>0</v>
      </c>
      <c r="AZ772" s="58">
        <v>0</v>
      </c>
      <c r="BA772" s="58">
        <v>0</v>
      </c>
      <c r="BB772" s="58">
        <v>0</v>
      </c>
      <c r="BC772" s="58">
        <v>0</v>
      </c>
      <c r="BD772" s="58">
        <v>0</v>
      </c>
      <c r="BE772" s="58">
        <v>0</v>
      </c>
      <c r="BF772" s="58">
        <v>0</v>
      </c>
      <c r="BG772" s="58">
        <v>0</v>
      </c>
      <c r="BH772" s="58">
        <v>0</v>
      </c>
      <c r="BI772" s="58">
        <v>0</v>
      </c>
      <c r="BJ772" s="58">
        <v>0</v>
      </c>
      <c r="BK772" s="58">
        <v>0</v>
      </c>
      <c r="BL772" s="58">
        <v>0</v>
      </c>
      <c r="BM772" s="19">
        <v>1890296</v>
      </c>
      <c r="BN772" s="32">
        <f t="shared" si="388"/>
        <v>749.2255251684503</v>
      </c>
      <c r="BO772" s="281"/>
      <c r="BP772" s="19">
        <v>1027856</v>
      </c>
      <c r="BQ772" s="19">
        <v>74074176</v>
      </c>
      <c r="BR772" s="19">
        <v>76992328</v>
      </c>
      <c r="BS772" s="19">
        <v>2112.7299800000001</v>
      </c>
      <c r="BT772" s="19">
        <v>2523</v>
      </c>
      <c r="BU772" s="4"/>
      <c r="BV772" s="175">
        <f t="shared" si="377"/>
        <v>-0.54906354414842207</v>
      </c>
    </row>
    <row r="773" spans="1:74" s="20" customFormat="1" ht="17.25" customHeight="1" x14ac:dyDescent="0.25">
      <c r="A773" s="48" t="s">
        <v>193</v>
      </c>
      <c r="B773" s="252"/>
      <c r="C773" s="88">
        <v>0</v>
      </c>
      <c r="D773" s="146">
        <v>2007</v>
      </c>
      <c r="E773" s="57">
        <v>110</v>
      </c>
      <c r="F773" s="58">
        <v>7827783</v>
      </c>
      <c r="G773" s="58">
        <v>486753</v>
      </c>
      <c r="H773" s="187">
        <f t="shared" si="398"/>
        <v>6.6305818120890397E-2</v>
      </c>
      <c r="I773" s="58">
        <f t="shared" si="375"/>
        <v>7341030</v>
      </c>
      <c r="J773" s="58"/>
      <c r="K773" s="58">
        <f t="shared" si="369"/>
        <v>7341030</v>
      </c>
      <c r="L773" s="63">
        <f t="shared" si="370"/>
        <v>2909.6432818073722</v>
      </c>
      <c r="M773" s="58"/>
      <c r="N773" s="58"/>
      <c r="O773" s="58">
        <v>2339203</v>
      </c>
      <c r="P773" s="31">
        <f t="shared" si="371"/>
        <v>0.31864779193110504</v>
      </c>
      <c r="Q773" s="58">
        <v>32323</v>
      </c>
      <c r="R773" s="93">
        <f t="shared" si="372"/>
        <v>4.4030606059367689E-3</v>
      </c>
      <c r="S773" s="58">
        <f t="shared" si="399"/>
        <v>2535238</v>
      </c>
      <c r="T773" s="281">
        <f t="shared" si="376"/>
        <v>1004.8505747126437</v>
      </c>
      <c r="U773" s="281"/>
      <c r="V773" s="39">
        <f t="shared" si="373"/>
        <v>0.34535181030454853</v>
      </c>
      <c r="W773" s="127">
        <v>987773</v>
      </c>
      <c r="X773" s="127">
        <v>205602</v>
      </c>
      <c r="Y773" s="127">
        <v>786163</v>
      </c>
      <c r="Z773" s="127">
        <v>205749</v>
      </c>
      <c r="AA773" s="19"/>
      <c r="AB773" s="127">
        <v>323817</v>
      </c>
      <c r="AC773" s="127">
        <v>26134</v>
      </c>
      <c r="AD773" s="19"/>
      <c r="AE773" s="19"/>
      <c r="AF773" s="58">
        <v>989999</v>
      </c>
      <c r="AG773" s="58">
        <v>636976</v>
      </c>
      <c r="AH773" s="58">
        <v>1251622</v>
      </c>
      <c r="AI773" s="58">
        <v>-159171</v>
      </c>
      <c r="AJ773" s="58">
        <v>79591</v>
      </c>
      <c r="AK773" s="58">
        <v>93151</v>
      </c>
      <c r="AL773" s="58">
        <v>6576161</v>
      </c>
      <c r="AM773" s="127">
        <v>179</v>
      </c>
      <c r="AN773" s="127">
        <v>8706</v>
      </c>
      <c r="AO773" s="127">
        <v>322665</v>
      </c>
      <c r="AP773" s="58">
        <v>0</v>
      </c>
      <c r="AQ773" s="58">
        <v>113054</v>
      </c>
      <c r="AR773" s="58">
        <v>344022</v>
      </c>
      <c r="AS773" s="58">
        <v>5094</v>
      </c>
      <c r="AT773" s="58">
        <v>0</v>
      </c>
      <c r="AU773" s="58">
        <v>0</v>
      </c>
      <c r="AV773" s="147">
        <v>0</v>
      </c>
      <c r="AW773" s="93">
        <f t="shared" si="374"/>
        <v>0</v>
      </c>
      <c r="AX773" s="58">
        <v>0</v>
      </c>
      <c r="AY773" s="58">
        <v>0</v>
      </c>
      <c r="AZ773" s="58">
        <v>0</v>
      </c>
      <c r="BA773" s="58">
        <v>0</v>
      </c>
      <c r="BB773" s="58">
        <v>0</v>
      </c>
      <c r="BC773" s="58">
        <v>0</v>
      </c>
      <c r="BD773" s="58">
        <v>0</v>
      </c>
      <c r="BE773" s="58">
        <v>0</v>
      </c>
      <c r="BF773" s="58">
        <v>0</v>
      </c>
      <c r="BG773" s="58">
        <v>0</v>
      </c>
      <c r="BH773" s="58">
        <v>0</v>
      </c>
      <c r="BI773" s="58">
        <v>0</v>
      </c>
      <c r="BJ773" s="58">
        <v>0</v>
      </c>
      <c r="BK773" s="58">
        <v>0</v>
      </c>
      <c r="BL773" s="58">
        <v>0</v>
      </c>
      <c r="BM773" s="19">
        <v>1553194</v>
      </c>
      <c r="BN773" s="32">
        <f t="shared" si="388"/>
        <v>615.61395164486726</v>
      </c>
      <c r="BO773" s="281"/>
      <c r="BP773" s="19">
        <v>1369848</v>
      </c>
      <c r="BQ773" s="19">
        <v>97065456</v>
      </c>
      <c r="BR773" s="19">
        <v>99988496</v>
      </c>
      <c r="BS773" s="19">
        <v>2118.6101100000001</v>
      </c>
      <c r="BT773" s="19">
        <v>2523</v>
      </c>
      <c r="BU773" s="4"/>
      <c r="BV773" s="175">
        <f t="shared" si="377"/>
        <v>-0.54767388185229604</v>
      </c>
    </row>
    <row r="774" spans="1:74" s="20" customFormat="1" ht="17.25" customHeight="1" x14ac:dyDescent="0.25">
      <c r="A774" s="48" t="s">
        <v>193</v>
      </c>
      <c r="B774" s="252"/>
      <c r="C774" s="88">
        <v>0</v>
      </c>
      <c r="D774" s="146">
        <v>2008</v>
      </c>
      <c r="E774" s="57">
        <v>110</v>
      </c>
      <c r="F774" s="58">
        <v>10038597</v>
      </c>
      <c r="G774" s="58">
        <v>208345</v>
      </c>
      <c r="H774" s="187">
        <f t="shared" si="398"/>
        <v>2.1194268468397351E-2</v>
      </c>
      <c r="I774" s="58">
        <f t="shared" si="375"/>
        <v>9830252</v>
      </c>
      <c r="J774" s="58"/>
      <c r="K774" s="58">
        <f t="shared" si="369"/>
        <v>9830252</v>
      </c>
      <c r="L774" s="63">
        <f t="shared" si="370"/>
        <v>3896.2552516845026</v>
      </c>
      <c r="M774" s="58"/>
      <c r="N774" s="58"/>
      <c r="O774" s="58">
        <v>2590613</v>
      </c>
      <c r="P774" s="31">
        <f t="shared" si="371"/>
        <v>0.26353474966867585</v>
      </c>
      <c r="Q774" s="58">
        <v>111999</v>
      </c>
      <c r="R774" s="93">
        <f t="shared" si="372"/>
        <v>1.1393298971379371E-2</v>
      </c>
      <c r="S774" s="58">
        <f t="shared" si="399"/>
        <v>2115036</v>
      </c>
      <c r="T774" s="281">
        <f t="shared" si="376"/>
        <v>838.30202140309154</v>
      </c>
      <c r="U774" s="281"/>
      <c r="V774" s="39">
        <f t="shared" si="373"/>
        <v>0.21515582713444173</v>
      </c>
      <c r="W774" s="127">
        <v>1127441</v>
      </c>
      <c r="X774" s="127">
        <v>111944</v>
      </c>
      <c r="Y774" s="127">
        <v>574839</v>
      </c>
      <c r="Z774" s="127">
        <v>72734</v>
      </c>
      <c r="AA774" s="19"/>
      <c r="AB774" s="127">
        <v>124523</v>
      </c>
      <c r="AC774" s="127">
        <v>103555</v>
      </c>
      <c r="AD774" s="19"/>
      <c r="AE774" s="19"/>
      <c r="AF774" s="58">
        <v>902562</v>
      </c>
      <c r="AG774" s="58">
        <v>584723</v>
      </c>
      <c r="AH774" s="58">
        <v>3891663</v>
      </c>
      <c r="AI774" s="58">
        <v>56053</v>
      </c>
      <c r="AJ774" s="58">
        <v>98143</v>
      </c>
      <c r="AK774" s="58">
        <v>2484423</v>
      </c>
      <c r="AL774" s="58">
        <v>6146934</v>
      </c>
      <c r="AM774" s="127">
        <v>44333</v>
      </c>
      <c r="AN774" s="127">
        <v>0</v>
      </c>
      <c r="AO774" s="127">
        <v>0</v>
      </c>
      <c r="AP774" s="58">
        <v>0</v>
      </c>
      <c r="AQ774" s="58">
        <v>120236</v>
      </c>
      <c r="AR774" s="58">
        <v>716519</v>
      </c>
      <c r="AS774" s="58">
        <v>5612</v>
      </c>
      <c r="AT774" s="58">
        <v>0</v>
      </c>
      <c r="AU774" s="58">
        <v>0</v>
      </c>
      <c r="AV774" s="147">
        <v>0</v>
      </c>
      <c r="AW774" s="93">
        <f t="shared" si="374"/>
        <v>0</v>
      </c>
      <c r="AX774" s="58">
        <v>0</v>
      </c>
      <c r="AY774" s="58">
        <v>0</v>
      </c>
      <c r="AZ774" s="58">
        <v>0</v>
      </c>
      <c r="BA774" s="58">
        <v>0</v>
      </c>
      <c r="BB774" s="58">
        <v>0</v>
      </c>
      <c r="BC774" s="58">
        <v>0</v>
      </c>
      <c r="BD774" s="58">
        <v>0</v>
      </c>
      <c r="BE774" s="58">
        <v>0</v>
      </c>
      <c r="BF774" s="58">
        <v>0</v>
      </c>
      <c r="BG774" s="58">
        <v>0</v>
      </c>
      <c r="BH774" s="58">
        <v>0</v>
      </c>
      <c r="BI774" s="58">
        <v>0</v>
      </c>
      <c r="BJ774" s="58">
        <v>0</v>
      </c>
      <c r="BK774" s="58">
        <v>0</v>
      </c>
      <c r="BL774" s="58">
        <v>0</v>
      </c>
      <c r="BM774" s="19">
        <v>1649463</v>
      </c>
      <c r="BN774" s="32">
        <f t="shared" si="388"/>
        <v>653.77051129607605</v>
      </c>
      <c r="BO774" s="281"/>
      <c r="BP774" s="19">
        <v>1455242</v>
      </c>
      <c r="BQ774" s="19">
        <v>127827328</v>
      </c>
      <c r="BR774" s="19">
        <v>130932032</v>
      </c>
      <c r="BS774" s="19">
        <v>2131.0400399999999</v>
      </c>
      <c r="BT774" s="19">
        <v>2523</v>
      </c>
      <c r="BU774" s="4"/>
      <c r="BV774" s="175">
        <f t="shared" si="377"/>
        <v>-0.54474894332598089</v>
      </c>
    </row>
    <row r="775" spans="1:74" s="20" customFormat="1" ht="17.25" customHeight="1" x14ac:dyDescent="0.25">
      <c r="A775" s="48" t="s">
        <v>193</v>
      </c>
      <c r="B775" s="252"/>
      <c r="C775" s="88">
        <v>0</v>
      </c>
      <c r="D775" s="146">
        <v>2009</v>
      </c>
      <c r="E775" s="57">
        <v>110</v>
      </c>
      <c r="F775" s="58">
        <v>9258123</v>
      </c>
      <c r="G775" s="58">
        <v>150381</v>
      </c>
      <c r="H775" s="187">
        <f t="shared" si="398"/>
        <v>1.6511337277669919E-2</v>
      </c>
      <c r="I775" s="58">
        <f t="shared" si="375"/>
        <v>9107742</v>
      </c>
      <c r="J775" s="58"/>
      <c r="K775" s="58">
        <f t="shared" si="369"/>
        <v>9107742</v>
      </c>
      <c r="L775" s="63">
        <f t="shared" si="370"/>
        <v>3609.8858501783593</v>
      </c>
      <c r="M775" s="58"/>
      <c r="N775" s="58"/>
      <c r="O775" s="58">
        <v>2176483</v>
      </c>
      <c r="P775" s="31">
        <f t="shared" si="371"/>
        <v>0.23897064717028654</v>
      </c>
      <c r="Q775" s="58">
        <v>110688</v>
      </c>
      <c r="R775" s="93">
        <f t="shared" si="372"/>
        <v>1.2153176934524496E-2</v>
      </c>
      <c r="S775" s="58">
        <f t="shared" si="399"/>
        <v>1712548</v>
      </c>
      <c r="T775" s="281">
        <f t="shared" si="376"/>
        <v>678.7744748315497</v>
      </c>
      <c r="U775" s="281"/>
      <c r="V775" s="39">
        <f t="shared" si="373"/>
        <v>0.18803211597342129</v>
      </c>
      <c r="W775" s="127">
        <v>-42046</v>
      </c>
      <c r="X775" s="127">
        <v>142989</v>
      </c>
      <c r="Y775" s="127">
        <v>821718</v>
      </c>
      <c r="Z775" s="127">
        <v>368638</v>
      </c>
      <c r="AA775" s="127">
        <v>107002</v>
      </c>
      <c r="AB775" s="127">
        <v>284681</v>
      </c>
      <c r="AC775" s="127">
        <v>10472</v>
      </c>
      <c r="AD775" s="127">
        <v>19094</v>
      </c>
      <c r="AE775" s="19"/>
      <c r="AF775" s="58">
        <v>659819</v>
      </c>
      <c r="AG775" s="58">
        <v>466742</v>
      </c>
      <c r="AH775" s="58">
        <v>4090915</v>
      </c>
      <c r="AI775" s="58">
        <v>109077</v>
      </c>
      <c r="AJ775" s="58">
        <v>172904</v>
      </c>
      <c r="AK775" s="58">
        <v>2403610</v>
      </c>
      <c r="AL775" s="58">
        <v>5167208</v>
      </c>
      <c r="AM775" s="127">
        <v>18565</v>
      </c>
      <c r="AN775" s="127">
        <v>136139</v>
      </c>
      <c r="AO775" s="19"/>
      <c r="AP775" s="58">
        <v>0</v>
      </c>
      <c r="AQ775" s="58">
        <v>184385</v>
      </c>
      <c r="AR775" s="58">
        <v>928837</v>
      </c>
      <c r="AS775" s="58">
        <v>27945</v>
      </c>
      <c r="AT775" s="58">
        <v>0</v>
      </c>
      <c r="AU775" s="58">
        <v>0</v>
      </c>
      <c r="AV775" s="147">
        <v>0</v>
      </c>
      <c r="AW775" s="93">
        <f t="shared" si="374"/>
        <v>0</v>
      </c>
      <c r="AX775" s="58">
        <v>0</v>
      </c>
      <c r="AY775" s="58">
        <v>0</v>
      </c>
      <c r="AZ775" s="58">
        <v>0</v>
      </c>
      <c r="BA775" s="58">
        <v>0</v>
      </c>
      <c r="BB775" s="58">
        <v>0</v>
      </c>
      <c r="BC775" s="58">
        <v>0</v>
      </c>
      <c r="BD775" s="58">
        <v>0</v>
      </c>
      <c r="BE775" s="58">
        <v>0</v>
      </c>
      <c r="BF775" s="58">
        <v>0</v>
      </c>
      <c r="BG775" s="58">
        <v>0</v>
      </c>
      <c r="BH775" s="58">
        <v>0</v>
      </c>
      <c r="BI775" s="58">
        <v>0</v>
      </c>
      <c r="BJ775" s="58">
        <v>0</v>
      </c>
      <c r="BK775" s="58">
        <v>0</v>
      </c>
      <c r="BL775" s="58">
        <v>0</v>
      </c>
      <c r="BM775" s="19">
        <v>1420897</v>
      </c>
      <c r="BN775" s="32">
        <f t="shared" si="388"/>
        <v>563.17756638921924</v>
      </c>
      <c r="BO775" s="281"/>
      <c r="BP775" s="19">
        <v>1206411</v>
      </c>
      <c r="BQ775" s="19">
        <v>95675440</v>
      </c>
      <c r="BR775" s="19">
        <v>98302744</v>
      </c>
      <c r="BS775" s="19">
        <v>2150.5600599999998</v>
      </c>
      <c r="BT775" s="19">
        <v>2523</v>
      </c>
      <c r="BU775" s="4"/>
      <c r="BV775" s="175">
        <f t="shared" si="377"/>
        <v>-0.54018986382615619</v>
      </c>
    </row>
    <row r="776" spans="1:74" s="20" customFormat="1" ht="17.25" customHeight="1" x14ac:dyDescent="0.25">
      <c r="A776" s="48" t="s">
        <v>193</v>
      </c>
      <c r="B776" s="252"/>
      <c r="C776" s="88">
        <v>0</v>
      </c>
      <c r="D776" s="146">
        <v>2010</v>
      </c>
      <c r="E776" s="57">
        <v>110</v>
      </c>
      <c r="F776" s="58">
        <v>10941258</v>
      </c>
      <c r="G776" s="58">
        <v>130019</v>
      </c>
      <c r="H776" s="187">
        <f t="shared" si="398"/>
        <v>1.2026281169068596E-2</v>
      </c>
      <c r="I776" s="58">
        <f t="shared" si="375"/>
        <v>10811239</v>
      </c>
      <c r="J776" s="58"/>
      <c r="K776" s="58">
        <f t="shared" si="369"/>
        <v>10811239</v>
      </c>
      <c r="L776" s="63">
        <f t="shared" si="370"/>
        <v>3777.5118798043327</v>
      </c>
      <c r="M776" s="58"/>
      <c r="N776" s="58"/>
      <c r="O776" s="58">
        <v>2361953</v>
      </c>
      <c r="P776" s="31">
        <f t="shared" si="371"/>
        <v>0.21847199937028494</v>
      </c>
      <c r="Q776" s="58">
        <v>137958</v>
      </c>
      <c r="R776" s="93">
        <f t="shared" si="372"/>
        <v>1.2760609584155896E-2</v>
      </c>
      <c r="S776" s="58">
        <f t="shared" si="399"/>
        <v>2182102</v>
      </c>
      <c r="T776" s="281">
        <f t="shared" si="376"/>
        <v>762.43955276030749</v>
      </c>
      <c r="U776" s="281"/>
      <c r="V776" s="39">
        <f t="shared" si="373"/>
        <v>0.20183644076317248</v>
      </c>
      <c r="W776" s="127">
        <v>-2914</v>
      </c>
      <c r="X776" s="127">
        <v>404785</v>
      </c>
      <c r="Y776" s="127">
        <v>842272</v>
      </c>
      <c r="Z776" s="127">
        <v>472298</v>
      </c>
      <c r="AA776" s="127">
        <v>132073</v>
      </c>
      <c r="AB776" s="127">
        <v>295125</v>
      </c>
      <c r="AC776" s="127">
        <v>26813</v>
      </c>
      <c r="AD776" s="127">
        <v>11650</v>
      </c>
      <c r="AE776" s="19"/>
      <c r="AF776" s="58">
        <v>898389</v>
      </c>
      <c r="AG776" s="58">
        <v>620694</v>
      </c>
      <c r="AH776" s="58">
        <v>4919748</v>
      </c>
      <c r="AI776" s="58">
        <v>97951</v>
      </c>
      <c r="AJ776" s="58">
        <v>165683</v>
      </c>
      <c r="AK776" s="58">
        <v>2461275</v>
      </c>
      <c r="AL776" s="58">
        <v>6021510</v>
      </c>
      <c r="AM776" s="127">
        <v>50903</v>
      </c>
      <c r="AN776" s="127">
        <v>158407</v>
      </c>
      <c r="AO776" s="19"/>
      <c r="AP776" s="58">
        <v>0</v>
      </c>
      <c r="AQ776" s="58">
        <v>145406</v>
      </c>
      <c r="AR776" s="58">
        <v>1466892</v>
      </c>
      <c r="AS776" s="58">
        <v>63626</v>
      </c>
      <c r="AT776" s="58">
        <v>0</v>
      </c>
      <c r="AU776" s="58">
        <v>0</v>
      </c>
      <c r="AV776" s="147">
        <v>0</v>
      </c>
      <c r="AW776" s="93">
        <f t="shared" si="374"/>
        <v>0</v>
      </c>
      <c r="AX776" s="58">
        <v>0</v>
      </c>
      <c r="AY776" s="58">
        <v>0</v>
      </c>
      <c r="AZ776" s="58">
        <v>0</v>
      </c>
      <c r="BA776" s="58">
        <v>0</v>
      </c>
      <c r="BB776" s="58">
        <v>0</v>
      </c>
      <c r="BC776" s="58">
        <v>0</v>
      </c>
      <c r="BD776" s="58">
        <v>0</v>
      </c>
      <c r="BE776" s="58">
        <v>0</v>
      </c>
      <c r="BF776" s="58">
        <v>0</v>
      </c>
      <c r="BG776" s="58">
        <v>0</v>
      </c>
      <c r="BH776" s="58">
        <v>0</v>
      </c>
      <c r="BI776" s="58">
        <v>0</v>
      </c>
      <c r="BJ776" s="58">
        <v>0</v>
      </c>
      <c r="BK776" s="58">
        <v>0</v>
      </c>
      <c r="BL776" s="58">
        <v>0</v>
      </c>
      <c r="BM776" s="19">
        <v>1531226</v>
      </c>
      <c r="BN776" s="32">
        <f t="shared" si="388"/>
        <v>535.01956673654786</v>
      </c>
      <c r="BO776" s="281"/>
      <c r="BP776" s="19">
        <v>1705802</v>
      </c>
      <c r="BQ776" s="19">
        <v>84338920</v>
      </c>
      <c r="BR776" s="19">
        <v>87575944</v>
      </c>
      <c r="BS776" s="19">
        <v>2126.87012</v>
      </c>
      <c r="BT776" s="19">
        <v>2862</v>
      </c>
      <c r="BU776" s="4"/>
      <c r="BV776" s="175">
        <f t="shared" si="377"/>
        <v>-0.48269227279653037</v>
      </c>
    </row>
    <row r="777" spans="1:74" s="20" customFormat="1" ht="17.25" customHeight="1" x14ac:dyDescent="0.25">
      <c r="A777" s="48" t="s">
        <v>193</v>
      </c>
      <c r="B777" s="252"/>
      <c r="C777" s="88">
        <v>0</v>
      </c>
      <c r="D777" s="146">
        <v>2011</v>
      </c>
      <c r="E777" s="57">
        <v>110</v>
      </c>
      <c r="F777" s="58">
        <v>11130021</v>
      </c>
      <c r="G777" s="58">
        <v>109814</v>
      </c>
      <c r="H777" s="187">
        <f t="shared" si="398"/>
        <v>9.96478559794748E-3</v>
      </c>
      <c r="I777" s="58">
        <f t="shared" si="375"/>
        <v>11020207</v>
      </c>
      <c r="J777" s="58"/>
      <c r="K777" s="58">
        <f t="shared" si="369"/>
        <v>11020207</v>
      </c>
      <c r="L777" s="63">
        <f t="shared" si="370"/>
        <v>3850.5265548567436</v>
      </c>
      <c r="M777" s="58"/>
      <c r="N777" s="58"/>
      <c r="O777" s="58">
        <v>2449035</v>
      </c>
      <c r="P777" s="31">
        <f t="shared" si="371"/>
        <v>0.22223130654442336</v>
      </c>
      <c r="Q777" s="58">
        <v>120948</v>
      </c>
      <c r="R777" s="93">
        <f t="shared" si="372"/>
        <v>1.097511144754359E-2</v>
      </c>
      <c r="S777" s="58">
        <f t="shared" si="399"/>
        <v>2371783</v>
      </c>
      <c r="T777" s="281">
        <f t="shared" si="376"/>
        <v>828.71523410202656</v>
      </c>
      <c r="U777" s="281"/>
      <c r="V777" s="39">
        <f t="shared" si="373"/>
        <v>0.21522127488167872</v>
      </c>
      <c r="W777" s="127">
        <v>0</v>
      </c>
      <c r="X777" s="127">
        <v>218585</v>
      </c>
      <c r="Y777" s="127">
        <v>854887</v>
      </c>
      <c r="Z777" s="127">
        <v>652746</v>
      </c>
      <c r="AA777" s="127">
        <v>144431</v>
      </c>
      <c r="AB777" s="127">
        <v>478118</v>
      </c>
      <c r="AC777" s="127">
        <v>14476</v>
      </c>
      <c r="AD777" s="127">
        <v>8540</v>
      </c>
      <c r="AE777" s="19"/>
      <c r="AF777" s="58">
        <v>829492</v>
      </c>
      <c r="AG777" s="58">
        <v>546393</v>
      </c>
      <c r="AH777" s="58">
        <v>4819267</v>
      </c>
      <c r="AI777" s="58">
        <v>125046</v>
      </c>
      <c r="AJ777" s="58">
        <v>195325</v>
      </c>
      <c r="AK777" s="58">
        <v>2886023</v>
      </c>
      <c r="AL777" s="58">
        <v>6310754</v>
      </c>
      <c r="AM777" s="127">
        <v>78304</v>
      </c>
      <c r="AN777" s="127">
        <v>254368</v>
      </c>
      <c r="AO777" s="19"/>
      <c r="AP777" s="58">
        <v>0</v>
      </c>
      <c r="AQ777" s="58">
        <v>234357</v>
      </c>
      <c r="AR777" s="58">
        <v>851895</v>
      </c>
      <c r="AS777" s="58">
        <v>77238</v>
      </c>
      <c r="AT777" s="58">
        <v>0</v>
      </c>
      <c r="AU777" s="58">
        <v>0</v>
      </c>
      <c r="AV777" s="147">
        <v>0</v>
      </c>
      <c r="AW777" s="93">
        <f t="shared" si="374"/>
        <v>0</v>
      </c>
      <c r="AX777" s="58">
        <v>0</v>
      </c>
      <c r="AY777" s="58">
        <v>0</v>
      </c>
      <c r="AZ777" s="58">
        <v>0</v>
      </c>
      <c r="BA777" s="58">
        <v>0</v>
      </c>
      <c r="BB777" s="58">
        <v>0</v>
      </c>
      <c r="BC777" s="58">
        <v>0</v>
      </c>
      <c r="BD777" s="58">
        <v>0</v>
      </c>
      <c r="BE777" s="58">
        <v>0</v>
      </c>
      <c r="BF777" s="58">
        <v>0</v>
      </c>
      <c r="BG777" s="58">
        <v>0</v>
      </c>
      <c r="BH777" s="58">
        <v>0</v>
      </c>
      <c r="BI777" s="58">
        <v>0</v>
      </c>
      <c r="BJ777" s="58">
        <v>0</v>
      </c>
      <c r="BK777" s="58">
        <v>0</v>
      </c>
      <c r="BL777" s="58">
        <v>0</v>
      </c>
      <c r="BM777" s="19">
        <v>1510363</v>
      </c>
      <c r="BN777" s="32">
        <f t="shared" si="388"/>
        <v>527.72990915443745</v>
      </c>
      <c r="BO777" s="281"/>
      <c r="BP777" s="19">
        <v>1777452</v>
      </c>
      <c r="BQ777" s="19">
        <v>72097784</v>
      </c>
      <c r="BR777" s="19">
        <v>75385600</v>
      </c>
      <c r="BS777" s="19">
        <v>2137.5500499999998</v>
      </c>
      <c r="BT777" s="19">
        <v>2862</v>
      </c>
      <c r="BU777" s="4"/>
      <c r="BV777" s="175">
        <f t="shared" si="377"/>
        <v>-0.48018784032902984</v>
      </c>
    </row>
    <row r="778" spans="1:74" s="20" customFormat="1" ht="17.25" customHeight="1" x14ac:dyDescent="0.25">
      <c r="A778" s="48" t="s">
        <v>193</v>
      </c>
      <c r="B778" s="252"/>
      <c r="C778" s="88">
        <v>0</v>
      </c>
      <c r="D778" s="146">
        <v>2012</v>
      </c>
      <c r="E778" s="57">
        <v>110</v>
      </c>
      <c r="F778" s="58">
        <v>10194064</v>
      </c>
      <c r="G778" s="58">
        <v>150565</v>
      </c>
      <c r="H778" s="187">
        <f t="shared" si="398"/>
        <v>1.4991289390281215E-2</v>
      </c>
      <c r="I778" s="58">
        <f t="shared" si="375"/>
        <v>10043499</v>
      </c>
      <c r="J778" s="58"/>
      <c r="K778" s="58">
        <f t="shared" si="369"/>
        <v>10043499</v>
      </c>
      <c r="L778" s="63">
        <f t="shared" si="370"/>
        <v>3509.2589098532494</v>
      </c>
      <c r="M778" s="58"/>
      <c r="N778" s="58"/>
      <c r="O778" s="58">
        <v>2559636</v>
      </c>
      <c r="P778" s="31">
        <f t="shared" si="371"/>
        <v>0.25485500620849366</v>
      </c>
      <c r="Q778" s="58">
        <v>114019</v>
      </c>
      <c r="R778" s="93">
        <f t="shared" si="372"/>
        <v>1.1352517683329287E-2</v>
      </c>
      <c r="S778" s="58">
        <f t="shared" si="399"/>
        <v>2191179</v>
      </c>
      <c r="T778" s="281">
        <f t="shared" si="376"/>
        <v>765.61111111111109</v>
      </c>
      <c r="U778" s="281"/>
      <c r="V778" s="39">
        <f t="shared" si="373"/>
        <v>0.21816888715775248</v>
      </c>
      <c r="W778" s="19"/>
      <c r="X778" s="127">
        <v>231409</v>
      </c>
      <c r="Y778" s="127">
        <v>889268</v>
      </c>
      <c r="Z778" s="127">
        <v>516066</v>
      </c>
      <c r="AA778" s="127">
        <v>142507</v>
      </c>
      <c r="AB778" s="127">
        <v>377692</v>
      </c>
      <c r="AC778" s="127">
        <v>24407</v>
      </c>
      <c r="AD778" s="127">
        <v>9830</v>
      </c>
      <c r="AE778" s="19"/>
      <c r="AF778" s="58">
        <v>827015</v>
      </c>
      <c r="AG778" s="58">
        <v>556906</v>
      </c>
      <c r="AH778" s="58">
        <v>3954880</v>
      </c>
      <c r="AI778" s="58">
        <v>108313</v>
      </c>
      <c r="AJ778" s="58">
        <v>264163</v>
      </c>
      <c r="AK778" s="58">
        <v>2061858</v>
      </c>
      <c r="AL778" s="58">
        <v>6239184</v>
      </c>
      <c r="AM778" s="127">
        <v>82320</v>
      </c>
      <c r="AN778" s="127">
        <v>266979</v>
      </c>
      <c r="AO778" s="127">
        <v>15263</v>
      </c>
      <c r="AP778" s="58">
        <v>0</v>
      </c>
      <c r="AQ778" s="58">
        <v>132607</v>
      </c>
      <c r="AR778" s="58">
        <v>824620</v>
      </c>
      <c r="AS778" s="58">
        <v>38621</v>
      </c>
      <c r="AT778" s="58">
        <v>0</v>
      </c>
      <c r="AU778" s="58">
        <v>0</v>
      </c>
      <c r="AV778" s="147">
        <v>0</v>
      </c>
      <c r="AW778" s="93">
        <f t="shared" si="374"/>
        <v>0</v>
      </c>
      <c r="AX778" s="58">
        <v>0</v>
      </c>
      <c r="AY778" s="58">
        <v>0</v>
      </c>
      <c r="AZ778" s="58">
        <v>0</v>
      </c>
      <c r="BA778" s="58">
        <v>0</v>
      </c>
      <c r="BB778" s="58">
        <v>0</v>
      </c>
      <c r="BC778" s="58">
        <v>0</v>
      </c>
      <c r="BD778" s="58">
        <v>0</v>
      </c>
      <c r="BE778" s="58">
        <v>0</v>
      </c>
      <c r="BF778" s="58">
        <v>0</v>
      </c>
      <c r="BG778" s="58">
        <v>0</v>
      </c>
      <c r="BH778" s="58">
        <v>0</v>
      </c>
      <c r="BI778" s="58">
        <v>0</v>
      </c>
      <c r="BJ778" s="58">
        <v>0</v>
      </c>
      <c r="BK778" s="58">
        <v>0</v>
      </c>
      <c r="BL778" s="58">
        <v>0</v>
      </c>
      <c r="BM778" s="19">
        <v>1508954</v>
      </c>
      <c r="BN778" s="32">
        <f t="shared" si="388"/>
        <v>527.23759608665273</v>
      </c>
      <c r="BO778" s="281"/>
      <c r="BP778" s="19">
        <v>1728771</v>
      </c>
      <c r="BQ778" s="19">
        <v>55151136</v>
      </c>
      <c r="BR778" s="19">
        <v>58388864</v>
      </c>
      <c r="BS778" s="19">
        <v>2178.4099099999999</v>
      </c>
      <c r="BT778" s="19">
        <v>2862</v>
      </c>
      <c r="BU778" s="4"/>
      <c r="BV778" s="175">
        <f t="shared" si="377"/>
        <v>-0.47072040291994488</v>
      </c>
    </row>
    <row r="779" spans="1:74" s="20" customFormat="1" ht="17.25" customHeight="1" x14ac:dyDescent="0.25">
      <c r="A779" s="48" t="s">
        <v>193</v>
      </c>
      <c r="B779" s="252"/>
      <c r="C779" s="88">
        <v>0</v>
      </c>
      <c r="D779" s="146">
        <v>2013</v>
      </c>
      <c r="E779" s="57">
        <v>110</v>
      </c>
      <c r="F779" s="58">
        <v>14835045</v>
      </c>
      <c r="G779" s="58">
        <v>156934</v>
      </c>
      <c r="H779" s="187">
        <f t="shared" si="398"/>
        <v>1.0691702767474644E-2</v>
      </c>
      <c r="I779" s="58">
        <f t="shared" si="375"/>
        <v>14678111</v>
      </c>
      <c r="J779" s="58"/>
      <c r="K779" s="58">
        <f t="shared" ref="K779:K842" si="400">I779-AV779</f>
        <v>14678111</v>
      </c>
      <c r="L779" s="63">
        <f t="shared" ref="L779:L842" si="401">K779/BT779</f>
        <v>5128.6201956673658</v>
      </c>
      <c r="M779" s="58"/>
      <c r="N779" s="58"/>
      <c r="O779" s="58">
        <v>4660336</v>
      </c>
      <c r="P779" s="31">
        <f t="shared" ref="P779:P842" si="402">O779/I779</f>
        <v>0.31750243611047768</v>
      </c>
      <c r="Q779" s="58">
        <v>151431</v>
      </c>
      <c r="R779" s="93">
        <f t="shared" ref="R779:R842" si="403">Q779/I779</f>
        <v>1.0316790764152145E-2</v>
      </c>
      <c r="S779" s="58">
        <f t="shared" si="399"/>
        <v>2110550</v>
      </c>
      <c r="T779" s="281">
        <f t="shared" si="376"/>
        <v>737.43885394828794</v>
      </c>
      <c r="U779" s="281"/>
      <c r="V779" s="39">
        <f t="shared" ref="V779:V842" si="404">S779/K779</f>
        <v>0.14378893850850427</v>
      </c>
      <c r="W779" s="19"/>
      <c r="X779" s="127">
        <v>231758</v>
      </c>
      <c r="Y779" s="127">
        <v>919224</v>
      </c>
      <c r="Z779" s="127">
        <v>431493</v>
      </c>
      <c r="AA779" s="127">
        <v>143175</v>
      </c>
      <c r="AB779" s="127">
        <v>362671</v>
      </c>
      <c r="AC779" s="127">
        <v>14234</v>
      </c>
      <c r="AD779" s="127">
        <v>7995</v>
      </c>
      <c r="AE779" s="19"/>
      <c r="AF779" s="58">
        <v>856381</v>
      </c>
      <c r="AG779" s="58">
        <v>533725</v>
      </c>
      <c r="AH779" s="58">
        <v>6477665</v>
      </c>
      <c r="AI779" s="58">
        <v>15671</v>
      </c>
      <c r="AJ779" s="58">
        <v>139534</v>
      </c>
      <c r="AK779" s="58">
        <v>3998845</v>
      </c>
      <c r="AL779" s="58">
        <v>8357380</v>
      </c>
      <c r="AM779" s="127">
        <v>115693</v>
      </c>
      <c r="AN779" s="127">
        <v>298177</v>
      </c>
      <c r="AO779" s="127">
        <v>686</v>
      </c>
      <c r="AP779" s="58">
        <v>0</v>
      </c>
      <c r="AQ779" s="58">
        <v>282214</v>
      </c>
      <c r="AR779" s="58">
        <v>1322814</v>
      </c>
      <c r="AS779" s="58">
        <v>192054</v>
      </c>
      <c r="AT779" s="58">
        <v>0</v>
      </c>
      <c r="AU779" s="58">
        <v>0</v>
      </c>
      <c r="AV779" s="147">
        <v>0</v>
      </c>
      <c r="AW779" s="93">
        <f t="shared" ref="AW779:AW842" si="405">AV779/(AV779+I779)</f>
        <v>0</v>
      </c>
      <c r="AX779" s="58">
        <v>0</v>
      </c>
      <c r="AY779" s="58">
        <v>0</v>
      </c>
      <c r="AZ779" s="58">
        <v>0</v>
      </c>
      <c r="BA779" s="58">
        <v>0</v>
      </c>
      <c r="BB779" s="58">
        <v>0</v>
      </c>
      <c r="BC779" s="58">
        <v>0</v>
      </c>
      <c r="BD779" s="58">
        <v>0</v>
      </c>
      <c r="BE779" s="58">
        <v>0</v>
      </c>
      <c r="BF779" s="58">
        <v>0</v>
      </c>
      <c r="BG779" s="58">
        <v>0</v>
      </c>
      <c r="BH779" s="58">
        <v>0</v>
      </c>
      <c r="BI779" s="58">
        <v>0</v>
      </c>
      <c r="BJ779" s="58">
        <v>0</v>
      </c>
      <c r="BK779" s="58">
        <v>0</v>
      </c>
      <c r="BL779" s="58">
        <v>0</v>
      </c>
      <c r="BM779" s="19">
        <v>1397304</v>
      </c>
      <c r="BN779" s="32">
        <f t="shared" si="388"/>
        <v>488.22641509433964</v>
      </c>
      <c r="BO779" s="281"/>
      <c r="BP779" s="19">
        <v>1658248</v>
      </c>
      <c r="BQ779" s="19">
        <v>48429368</v>
      </c>
      <c r="BR779" s="19">
        <v>51484920</v>
      </c>
      <c r="BS779" s="19">
        <v>2209.7700199999999</v>
      </c>
      <c r="BT779" s="19">
        <v>2862</v>
      </c>
      <c r="BU779" s="4"/>
      <c r="BV779" s="175">
        <f t="shared" si="377"/>
        <v>-0.4635737853255526</v>
      </c>
    </row>
    <row r="780" spans="1:74" s="20" customFormat="1" ht="17.25" customHeight="1" x14ac:dyDescent="0.25">
      <c r="A780" s="48" t="s">
        <v>193</v>
      </c>
      <c r="B780" s="252"/>
      <c r="C780" s="88">
        <v>0</v>
      </c>
      <c r="D780" s="146">
        <v>2014</v>
      </c>
      <c r="E780" s="57">
        <v>110</v>
      </c>
      <c r="F780" s="58">
        <v>13196951</v>
      </c>
      <c r="G780" s="58">
        <v>196242</v>
      </c>
      <c r="H780" s="187">
        <f t="shared" si="398"/>
        <v>1.5094715218993056E-2</v>
      </c>
      <c r="I780" s="58">
        <f t="shared" ref="I780:I843" si="406">F780-G780</f>
        <v>13000709</v>
      </c>
      <c r="J780" s="58"/>
      <c r="K780" s="58">
        <f t="shared" si="400"/>
        <v>13000709</v>
      </c>
      <c r="L780" s="63">
        <f t="shared" si="401"/>
        <v>4542.5258560447237</v>
      </c>
      <c r="M780" s="58"/>
      <c r="N780" s="58"/>
      <c r="O780" s="58">
        <v>2997319</v>
      </c>
      <c r="P780" s="31">
        <f t="shared" si="402"/>
        <v>0.23055042613445159</v>
      </c>
      <c r="Q780" s="58">
        <v>72524</v>
      </c>
      <c r="R780" s="93">
        <f t="shared" si="403"/>
        <v>5.5784649898709369E-3</v>
      </c>
      <c r="S780" s="58">
        <f t="shared" si="399"/>
        <v>2526787</v>
      </c>
      <c r="T780" s="281">
        <f t="shared" ref="T780:T843" si="407">S780/BT780</f>
        <v>882.87456324248774</v>
      </c>
      <c r="U780" s="281"/>
      <c r="V780" s="39">
        <f t="shared" si="404"/>
        <v>0.19435763080305851</v>
      </c>
      <c r="W780" s="19"/>
      <c r="X780" s="127">
        <v>272862</v>
      </c>
      <c r="Y780" s="127">
        <v>1113652</v>
      </c>
      <c r="Z780" s="127">
        <v>521991</v>
      </c>
      <c r="AA780" s="127">
        <v>165846</v>
      </c>
      <c r="AB780" s="127">
        <v>428260</v>
      </c>
      <c r="AC780" s="127">
        <v>12497</v>
      </c>
      <c r="AD780" s="127">
        <v>11679</v>
      </c>
      <c r="AE780" s="19"/>
      <c r="AF780" s="58">
        <v>1001752</v>
      </c>
      <c r="AG780" s="58">
        <v>574080</v>
      </c>
      <c r="AH780" s="58">
        <v>6082600</v>
      </c>
      <c r="AI780" s="58">
        <v>746</v>
      </c>
      <c r="AJ780" s="58">
        <v>90115</v>
      </c>
      <c r="AK780" s="58">
        <v>3315392</v>
      </c>
      <c r="AL780" s="58">
        <v>7114351</v>
      </c>
      <c r="AM780" s="127">
        <v>148229</v>
      </c>
      <c r="AN780" s="127">
        <v>384508</v>
      </c>
      <c r="AO780" s="127">
        <v>1475</v>
      </c>
      <c r="AP780" s="58">
        <v>0</v>
      </c>
      <c r="AQ780" s="58">
        <v>229612</v>
      </c>
      <c r="AR780" s="58">
        <v>1638158</v>
      </c>
      <c r="AS780" s="58">
        <v>20012</v>
      </c>
      <c r="AT780" s="58">
        <v>0</v>
      </c>
      <c r="AU780" s="58">
        <v>0</v>
      </c>
      <c r="AV780" s="147">
        <v>0</v>
      </c>
      <c r="AW780" s="93">
        <f t="shared" si="405"/>
        <v>0</v>
      </c>
      <c r="AX780" s="58">
        <v>0</v>
      </c>
      <c r="AY780" s="58">
        <v>0</v>
      </c>
      <c r="AZ780" s="58">
        <v>0</v>
      </c>
      <c r="BA780" s="58">
        <v>0</v>
      </c>
      <c r="BB780" s="58">
        <v>0</v>
      </c>
      <c r="BC780" s="58">
        <v>0</v>
      </c>
      <c r="BD780" s="58">
        <v>0</v>
      </c>
      <c r="BE780" s="58">
        <v>0</v>
      </c>
      <c r="BF780" s="58">
        <v>0</v>
      </c>
      <c r="BG780" s="58">
        <v>0</v>
      </c>
      <c r="BH780" s="58">
        <v>0</v>
      </c>
      <c r="BI780" s="58">
        <v>0</v>
      </c>
      <c r="BJ780" s="58">
        <v>0</v>
      </c>
      <c r="BK780" s="58">
        <v>0</v>
      </c>
      <c r="BL780" s="58">
        <v>0</v>
      </c>
      <c r="BM780" s="19">
        <v>1600244</v>
      </c>
      <c r="BN780" s="32">
        <f t="shared" si="388"/>
        <v>559.13487071977636</v>
      </c>
      <c r="BO780" s="281"/>
      <c r="BP780" s="19">
        <v>1888267</v>
      </c>
      <c r="BQ780" s="19">
        <v>43015504</v>
      </c>
      <c r="BR780" s="19">
        <v>46504016</v>
      </c>
      <c r="BS780" s="19">
        <v>2238.3601100000001</v>
      </c>
      <c r="BT780" s="19">
        <v>2862</v>
      </c>
      <c r="BU780" s="4"/>
      <c r="BV780" s="175">
        <f t="shared" ref="BV780:BV843" si="408">0.5*LN(BS780/BS$10)+0.5*LN(BT780/BT$10)</f>
        <v>-0.45714625670596432</v>
      </c>
    </row>
    <row r="781" spans="1:74" s="20" customFormat="1" ht="17.25" customHeight="1" x14ac:dyDescent="0.25">
      <c r="A781" s="48" t="s">
        <v>193</v>
      </c>
      <c r="B781" s="252"/>
      <c r="C781" s="88">
        <v>0</v>
      </c>
      <c r="D781" s="146">
        <v>2015</v>
      </c>
      <c r="E781" s="57">
        <v>110</v>
      </c>
      <c r="F781" s="58">
        <v>11704628</v>
      </c>
      <c r="G781" s="58">
        <v>83930</v>
      </c>
      <c r="H781" s="187">
        <f t="shared" si="398"/>
        <v>7.2224577215585497E-3</v>
      </c>
      <c r="I781" s="58">
        <f t="shared" si="406"/>
        <v>11620698</v>
      </c>
      <c r="J781" s="58"/>
      <c r="K781" s="58">
        <f t="shared" si="400"/>
        <v>11620698</v>
      </c>
      <c r="L781" s="63">
        <f t="shared" si="401"/>
        <v>4060.3417190775681</v>
      </c>
      <c r="M781" s="58"/>
      <c r="N781" s="58"/>
      <c r="O781" s="58">
        <v>2967935</v>
      </c>
      <c r="P781" s="31">
        <f t="shared" si="402"/>
        <v>0.255400751314594</v>
      </c>
      <c r="Q781" s="58">
        <v>4659</v>
      </c>
      <c r="R781" s="93">
        <f t="shared" si="403"/>
        <v>4.0092256076184062E-4</v>
      </c>
      <c r="S781" s="58">
        <f t="shared" ref="S781:S835" si="409">SUM(X781:AE781)</f>
        <v>2805813</v>
      </c>
      <c r="T781" s="281">
        <f t="shared" si="407"/>
        <v>980.36792452830184</v>
      </c>
      <c r="U781" s="281"/>
      <c r="V781" s="39">
        <f t="shared" si="404"/>
        <v>0.24144960999760945</v>
      </c>
      <c r="W781" s="31"/>
      <c r="X781" s="58">
        <v>292971</v>
      </c>
      <c r="Y781" s="58">
        <v>1095126</v>
      </c>
      <c r="Z781" s="58">
        <v>633626</v>
      </c>
      <c r="AA781" s="58">
        <v>171268</v>
      </c>
      <c r="AB781" s="58">
        <v>579750</v>
      </c>
      <c r="AC781" s="58">
        <v>11341</v>
      </c>
      <c r="AD781" s="58">
        <v>21731</v>
      </c>
      <c r="AE781" s="58">
        <v>0</v>
      </c>
      <c r="AF781" s="58">
        <v>879536</v>
      </c>
      <c r="AG781" s="58">
        <v>533620</v>
      </c>
      <c r="AH781" s="58">
        <v>4765539</v>
      </c>
      <c r="AI781" s="58">
        <v>-77</v>
      </c>
      <c r="AJ781" s="58">
        <v>85957</v>
      </c>
      <c r="AK781" s="58">
        <v>2466363</v>
      </c>
      <c r="AL781" s="58">
        <v>6939089</v>
      </c>
      <c r="AM781" s="58">
        <v>70646</v>
      </c>
      <c r="AN781" s="58">
        <v>450141</v>
      </c>
      <c r="AO781" s="58">
        <v>781</v>
      </c>
      <c r="AP781" s="58">
        <v>0</v>
      </c>
      <c r="AQ781" s="58">
        <v>111259</v>
      </c>
      <c r="AR781" s="58">
        <v>1172385</v>
      </c>
      <c r="AS781" s="58">
        <v>71680</v>
      </c>
      <c r="AT781" s="58">
        <v>0</v>
      </c>
      <c r="AU781" s="58">
        <v>0</v>
      </c>
      <c r="AV781" s="147">
        <v>0</v>
      </c>
      <c r="AW781" s="93">
        <f t="shared" si="405"/>
        <v>0</v>
      </c>
      <c r="AX781" s="58">
        <v>0</v>
      </c>
      <c r="AY781" s="58">
        <v>0</v>
      </c>
      <c r="AZ781" s="58">
        <v>0</v>
      </c>
      <c r="BA781" s="58">
        <v>0</v>
      </c>
      <c r="BB781" s="58">
        <v>0</v>
      </c>
      <c r="BC781" s="58">
        <v>0</v>
      </c>
      <c r="BD781" s="58">
        <v>0</v>
      </c>
      <c r="BE781" s="58">
        <v>0</v>
      </c>
      <c r="BF781" s="58">
        <v>0</v>
      </c>
      <c r="BG781" s="19"/>
      <c r="BH781" s="58">
        <v>0</v>
      </c>
      <c r="BI781" s="58">
        <v>0</v>
      </c>
      <c r="BJ781" s="58">
        <v>0</v>
      </c>
      <c r="BK781" s="58">
        <v>0</v>
      </c>
      <c r="BL781" s="58">
        <v>0</v>
      </c>
      <c r="BM781" s="19">
        <v>1669885</v>
      </c>
      <c r="BN781" s="32">
        <f t="shared" si="388"/>
        <v>583.4678546470999</v>
      </c>
      <c r="BO781" s="281"/>
      <c r="BP781" s="19">
        <v>1952442</v>
      </c>
      <c r="BQ781" s="19">
        <v>11733722</v>
      </c>
      <c r="BR781" s="19">
        <v>15356049</v>
      </c>
      <c r="BS781" s="19">
        <v>2227.5</v>
      </c>
      <c r="BT781" s="19">
        <v>2862</v>
      </c>
      <c r="BU781" s="4"/>
      <c r="BV781" s="175">
        <f t="shared" si="408"/>
        <v>-0.45957806852727867</v>
      </c>
    </row>
    <row r="782" spans="1:74" s="20" customFormat="1" ht="17.25" customHeight="1" x14ac:dyDescent="0.25">
      <c r="A782" s="48" t="s">
        <v>193</v>
      </c>
      <c r="B782" s="252"/>
      <c r="C782" s="88">
        <v>0</v>
      </c>
      <c r="D782" s="146">
        <v>2016</v>
      </c>
      <c r="E782" s="57">
        <v>110</v>
      </c>
      <c r="F782" s="58">
        <v>15572980</v>
      </c>
      <c r="G782" s="58">
        <v>81092</v>
      </c>
      <c r="H782" s="187">
        <f t="shared" si="398"/>
        <v>5.2344814266666526E-3</v>
      </c>
      <c r="I782" s="58">
        <f t="shared" si="406"/>
        <v>15491888</v>
      </c>
      <c r="J782" s="58"/>
      <c r="K782" s="58">
        <f t="shared" si="400"/>
        <v>15491888</v>
      </c>
      <c r="L782" s="63">
        <f t="shared" si="401"/>
        <v>5412.958770090846</v>
      </c>
      <c r="M782" s="58"/>
      <c r="N782" s="58"/>
      <c r="O782" s="58">
        <v>3498480</v>
      </c>
      <c r="P782" s="31">
        <f t="shared" si="402"/>
        <v>0.22582657452726226</v>
      </c>
      <c r="Q782" s="58">
        <v>134115</v>
      </c>
      <c r="R782" s="93">
        <f t="shared" si="403"/>
        <v>8.6571113862945557E-3</v>
      </c>
      <c r="S782" s="58">
        <f t="shared" si="409"/>
        <v>2474803</v>
      </c>
      <c r="T782" s="281">
        <f t="shared" si="407"/>
        <v>864.71104122990914</v>
      </c>
      <c r="U782" s="281"/>
      <c r="V782" s="39">
        <f t="shared" si="404"/>
        <v>0.1597483147309095</v>
      </c>
      <c r="W782" s="31"/>
      <c r="X782" s="58">
        <v>293610</v>
      </c>
      <c r="Y782" s="58">
        <v>1163542</v>
      </c>
      <c r="Z782" s="58">
        <v>545622</v>
      </c>
      <c r="AA782" s="58">
        <v>152257</v>
      </c>
      <c r="AB782" s="58">
        <v>287039</v>
      </c>
      <c r="AC782" s="58">
        <v>12915</v>
      </c>
      <c r="AD782" s="58">
        <v>19818</v>
      </c>
      <c r="AE782" s="58">
        <v>0</v>
      </c>
      <c r="AF782" s="58">
        <v>996131</v>
      </c>
      <c r="AG782" s="58">
        <v>594583</v>
      </c>
      <c r="AH782" s="58">
        <v>7650540</v>
      </c>
      <c r="AI782" s="58">
        <v>8</v>
      </c>
      <c r="AJ782" s="58">
        <v>144307</v>
      </c>
      <c r="AK782" s="58">
        <v>3818566</v>
      </c>
      <c r="AL782" s="58">
        <v>7922440</v>
      </c>
      <c r="AM782" s="58">
        <v>150057</v>
      </c>
      <c r="AN782" s="58">
        <v>404061</v>
      </c>
      <c r="AO782" s="58">
        <v>0</v>
      </c>
      <c r="AP782" s="58">
        <v>0</v>
      </c>
      <c r="AQ782" s="58">
        <v>593512</v>
      </c>
      <c r="AR782" s="58">
        <v>2268427</v>
      </c>
      <c r="AS782" s="58">
        <v>414838</v>
      </c>
      <c r="AT782" s="58">
        <v>0</v>
      </c>
      <c r="AU782" s="58">
        <v>0</v>
      </c>
      <c r="AV782" s="147">
        <v>0</v>
      </c>
      <c r="AW782" s="93">
        <f t="shared" si="405"/>
        <v>0</v>
      </c>
      <c r="AX782" s="58">
        <v>0</v>
      </c>
      <c r="AY782" s="58">
        <v>0</v>
      </c>
      <c r="AZ782" s="58">
        <v>0</v>
      </c>
      <c r="BA782" s="58">
        <v>0</v>
      </c>
      <c r="BB782" s="58">
        <v>0</v>
      </c>
      <c r="BC782" s="58">
        <v>0</v>
      </c>
      <c r="BD782" s="58">
        <v>0</v>
      </c>
      <c r="BE782" s="58">
        <v>0</v>
      </c>
      <c r="BF782" s="58">
        <v>0</v>
      </c>
      <c r="BG782" s="19"/>
      <c r="BH782" s="58">
        <v>0</v>
      </c>
      <c r="BI782" s="58">
        <v>0</v>
      </c>
      <c r="BJ782" s="58">
        <v>0</v>
      </c>
      <c r="BK782" s="58">
        <v>0</v>
      </c>
      <c r="BL782" s="58">
        <v>0</v>
      </c>
      <c r="BM782" s="19">
        <v>1786300</v>
      </c>
      <c r="BN782" s="32">
        <f t="shared" si="388"/>
        <v>624.14395527603074</v>
      </c>
      <c r="BO782" s="281"/>
      <c r="BP782" s="19">
        <v>1989604</v>
      </c>
      <c r="BQ782" s="19">
        <v>33836816</v>
      </c>
      <c r="BR782" s="19">
        <v>37612720</v>
      </c>
      <c r="BS782" s="19">
        <v>2222.0400399999999</v>
      </c>
      <c r="BT782" s="19">
        <v>2862</v>
      </c>
      <c r="BU782" s="4"/>
      <c r="BV782" s="175">
        <f t="shared" si="408"/>
        <v>-0.46080515328016042</v>
      </c>
    </row>
    <row r="783" spans="1:74" s="20" customFormat="1" ht="17.25" customHeight="1" x14ac:dyDescent="0.25">
      <c r="A783" s="48" t="s">
        <v>193</v>
      </c>
      <c r="B783" s="252"/>
      <c r="C783" s="88">
        <v>0</v>
      </c>
      <c r="D783" s="146">
        <v>2017</v>
      </c>
      <c r="E783" s="57">
        <v>110</v>
      </c>
      <c r="F783" s="58">
        <v>11012546</v>
      </c>
      <c r="G783" s="58">
        <v>72053</v>
      </c>
      <c r="H783" s="187">
        <f t="shared" si="398"/>
        <v>6.5859006536542735E-3</v>
      </c>
      <c r="I783" s="58">
        <f t="shared" si="406"/>
        <v>10940493</v>
      </c>
      <c r="J783" s="58"/>
      <c r="K783" s="58">
        <f t="shared" si="400"/>
        <v>10940493</v>
      </c>
      <c r="L783" s="63">
        <f t="shared" si="401"/>
        <v>3822.674004192872</v>
      </c>
      <c r="M783" s="58"/>
      <c r="N783" s="58"/>
      <c r="O783" s="58">
        <v>3096312</v>
      </c>
      <c r="P783" s="31">
        <f t="shared" si="402"/>
        <v>0.2830139373061159</v>
      </c>
      <c r="Q783" s="58">
        <v>70426</v>
      </c>
      <c r="R783" s="93">
        <f t="shared" si="403"/>
        <v>6.4371870627767868E-3</v>
      </c>
      <c r="S783" s="58">
        <f t="shared" si="409"/>
        <v>2073371</v>
      </c>
      <c r="T783" s="281">
        <f t="shared" si="407"/>
        <v>724.44828791055204</v>
      </c>
      <c r="U783" s="281"/>
      <c r="V783" s="39">
        <f t="shared" si="404"/>
        <v>0.18951348901735965</v>
      </c>
      <c r="W783" s="31"/>
      <c r="X783" s="58">
        <v>261411</v>
      </c>
      <c r="Y783" s="58">
        <v>911663</v>
      </c>
      <c r="Z783" s="58">
        <v>503053</v>
      </c>
      <c r="AA783" s="58">
        <v>130307</v>
      </c>
      <c r="AB783" s="58">
        <v>239156</v>
      </c>
      <c r="AC783" s="58">
        <v>11976</v>
      </c>
      <c r="AD783" s="58">
        <v>15805</v>
      </c>
      <c r="AE783" s="58">
        <v>0</v>
      </c>
      <c r="AF783" s="58">
        <v>837411</v>
      </c>
      <c r="AG783" s="58">
        <v>639003</v>
      </c>
      <c r="AH783" s="58">
        <v>4535149</v>
      </c>
      <c r="AI783" s="58">
        <v>0</v>
      </c>
      <c r="AJ783" s="58">
        <v>45950</v>
      </c>
      <c r="AK783" s="58">
        <v>2265946</v>
      </c>
      <c r="AL783" s="58">
        <v>6477397</v>
      </c>
      <c r="AM783" s="58">
        <v>140670</v>
      </c>
      <c r="AN783" s="58">
        <v>473490</v>
      </c>
      <c r="AO783" s="58">
        <v>0</v>
      </c>
      <c r="AP783" s="58">
        <v>0</v>
      </c>
      <c r="AQ783" s="58">
        <v>281874</v>
      </c>
      <c r="AR783" s="58">
        <v>946231</v>
      </c>
      <c r="AS783" s="58">
        <v>69809</v>
      </c>
      <c r="AT783" s="58">
        <v>0</v>
      </c>
      <c r="AU783" s="58">
        <v>0</v>
      </c>
      <c r="AV783" s="147">
        <v>0</v>
      </c>
      <c r="AW783" s="93">
        <f t="shared" si="405"/>
        <v>0</v>
      </c>
      <c r="AX783" s="58">
        <v>0</v>
      </c>
      <c r="AY783" s="58">
        <v>0</v>
      </c>
      <c r="AZ783" s="58">
        <v>0</v>
      </c>
      <c r="BA783" s="58">
        <v>0</v>
      </c>
      <c r="BB783" s="58">
        <v>0</v>
      </c>
      <c r="BC783" s="58">
        <v>0</v>
      </c>
      <c r="BD783" s="58">
        <v>0</v>
      </c>
      <c r="BE783" s="58">
        <v>0</v>
      </c>
      <c r="BF783" s="58">
        <v>0</v>
      </c>
      <c r="BG783" s="58">
        <v>0</v>
      </c>
      <c r="BH783" s="58">
        <v>0</v>
      </c>
      <c r="BI783" s="58">
        <v>0</v>
      </c>
      <c r="BJ783" s="58">
        <v>0</v>
      </c>
      <c r="BK783" s="58">
        <v>0</v>
      </c>
      <c r="BL783" s="58">
        <v>0</v>
      </c>
      <c r="BM783" s="19">
        <v>1949308</v>
      </c>
      <c r="BN783" s="32">
        <f t="shared" si="388"/>
        <v>681.09993011879806</v>
      </c>
      <c r="BO783" s="281"/>
      <c r="BP783" s="19">
        <v>1978131</v>
      </c>
      <c r="BQ783" s="19">
        <v>25593328</v>
      </c>
      <c r="BR783" s="19">
        <v>29520768</v>
      </c>
      <c r="BS783" s="19">
        <v>2220.4199199999998</v>
      </c>
      <c r="BT783" s="19">
        <v>2862</v>
      </c>
      <c r="BU783" s="4"/>
      <c r="BV783" s="175">
        <f t="shared" si="408"/>
        <v>-0.46116984313362275</v>
      </c>
    </row>
    <row r="784" spans="1:74" s="20" customFormat="1" ht="17.25" customHeight="1" x14ac:dyDescent="0.25">
      <c r="A784" s="48" t="s">
        <v>193</v>
      </c>
      <c r="B784" s="252"/>
      <c r="C784" s="88">
        <v>0</v>
      </c>
      <c r="D784" s="146">
        <v>2018</v>
      </c>
      <c r="E784" s="57">
        <v>110</v>
      </c>
      <c r="F784" s="58">
        <v>15206326</v>
      </c>
      <c r="G784" s="58">
        <v>70503</v>
      </c>
      <c r="H784" s="187">
        <f t="shared" si="398"/>
        <v>4.6580222297789818E-3</v>
      </c>
      <c r="I784" s="58">
        <f t="shared" si="406"/>
        <v>15135823</v>
      </c>
      <c r="J784" s="58"/>
      <c r="K784" s="58">
        <f t="shared" si="400"/>
        <v>15135823</v>
      </c>
      <c r="L784" s="63">
        <f t="shared" si="401"/>
        <v>5288.5475192173308</v>
      </c>
      <c r="M784" s="58"/>
      <c r="N784" s="58"/>
      <c r="O784" s="58">
        <v>3890453</v>
      </c>
      <c r="P784" s="31">
        <f t="shared" si="402"/>
        <v>0.25703610566799046</v>
      </c>
      <c r="Q784" s="58">
        <v>75969</v>
      </c>
      <c r="R784" s="93">
        <f t="shared" si="403"/>
        <v>5.0191522456360651E-3</v>
      </c>
      <c r="S784" s="58">
        <f t="shared" si="409"/>
        <v>2348306</v>
      </c>
      <c r="T784" s="281">
        <f t="shared" si="407"/>
        <v>820.51222921034241</v>
      </c>
      <c r="U784" s="281"/>
      <c r="V784" s="39">
        <f t="shared" si="404"/>
        <v>0.15514888090327167</v>
      </c>
      <c r="W784" s="31"/>
      <c r="X784" s="58">
        <v>292164</v>
      </c>
      <c r="Y784" s="58">
        <v>1009371</v>
      </c>
      <c r="Z784" s="58">
        <v>656456</v>
      </c>
      <c r="AA784" s="58">
        <v>144330</v>
      </c>
      <c r="AB784" s="58">
        <v>230714</v>
      </c>
      <c r="AC784" s="58">
        <v>15597</v>
      </c>
      <c r="AD784" s="58">
        <v>-326</v>
      </c>
      <c r="AE784" s="58">
        <v>0</v>
      </c>
      <c r="AF784" s="58">
        <v>940024</v>
      </c>
      <c r="AG784" s="58">
        <v>591568</v>
      </c>
      <c r="AH784" s="58">
        <v>7504555</v>
      </c>
      <c r="AI784" s="58">
        <v>76267</v>
      </c>
      <c r="AJ784" s="58">
        <v>15563</v>
      </c>
      <c r="AK784" s="58">
        <v>5328702</v>
      </c>
      <c r="AL784" s="58">
        <v>7701771</v>
      </c>
      <c r="AM784" s="58">
        <v>44833</v>
      </c>
      <c r="AN784" s="58">
        <v>343296</v>
      </c>
      <c r="AO784" s="58">
        <v>3269</v>
      </c>
      <c r="AP784" s="58">
        <v>0</v>
      </c>
      <c r="AQ784" s="58">
        <v>360953</v>
      </c>
      <c r="AR784" s="58">
        <v>1012602</v>
      </c>
      <c r="AS784" s="58">
        <v>104018</v>
      </c>
      <c r="AT784" s="58">
        <v>0</v>
      </c>
      <c r="AU784" s="58">
        <v>0</v>
      </c>
      <c r="AV784" s="147">
        <v>0</v>
      </c>
      <c r="AW784" s="93">
        <f t="shared" si="405"/>
        <v>0</v>
      </c>
      <c r="AX784" s="58">
        <v>0</v>
      </c>
      <c r="AY784" s="58">
        <v>0</v>
      </c>
      <c r="AZ784" s="58">
        <v>0</v>
      </c>
      <c r="BA784" s="58">
        <v>0</v>
      </c>
      <c r="BB784" s="58">
        <v>0</v>
      </c>
      <c r="BC784" s="58">
        <v>0</v>
      </c>
      <c r="BD784" s="58">
        <v>0</v>
      </c>
      <c r="BE784" s="58">
        <v>0</v>
      </c>
      <c r="BF784" s="58">
        <v>0</v>
      </c>
      <c r="BG784" s="58">
        <v>0</v>
      </c>
      <c r="BH784" s="58">
        <v>0</v>
      </c>
      <c r="BI784" s="58">
        <v>0</v>
      </c>
      <c r="BJ784" s="58">
        <v>0</v>
      </c>
      <c r="BK784" s="58">
        <v>0</v>
      </c>
      <c r="BL784" s="58">
        <v>0</v>
      </c>
      <c r="BM784" s="19">
        <v>2176395</v>
      </c>
      <c r="BN784" s="32">
        <f t="shared" si="388"/>
        <v>760.44549266247384</v>
      </c>
      <c r="BO784" s="281"/>
      <c r="BP784" s="19">
        <v>2006164</v>
      </c>
      <c r="BQ784" s="19">
        <v>41146800</v>
      </c>
      <c r="BR784" s="19">
        <v>45329360</v>
      </c>
      <c r="BS784" s="19">
        <v>2218.7199700000001</v>
      </c>
      <c r="BT784" s="19">
        <v>2862</v>
      </c>
      <c r="BU784" s="4"/>
      <c r="BV784" s="175">
        <f t="shared" si="408"/>
        <v>-0.46155278895763857</v>
      </c>
    </row>
    <row r="785" spans="1:74" s="23" customFormat="1" ht="17.25" customHeight="1" thickBot="1" x14ac:dyDescent="0.3">
      <c r="A785" s="16" t="s">
        <v>193</v>
      </c>
      <c r="B785" s="253"/>
      <c r="C785" s="16">
        <v>0</v>
      </c>
      <c r="D785" s="148">
        <v>2019</v>
      </c>
      <c r="E785" s="115">
        <v>110</v>
      </c>
      <c r="F785" s="116">
        <v>15998449</v>
      </c>
      <c r="G785" s="116">
        <v>106552</v>
      </c>
      <c r="H785" s="187">
        <f t="shared" si="398"/>
        <v>6.7048005659739677E-3</v>
      </c>
      <c r="I785" s="116">
        <f t="shared" si="406"/>
        <v>15891897</v>
      </c>
      <c r="J785" s="149">
        <f t="shared" ref="J785" si="410">LN(I785/I761)/(2019-1995)</f>
        <v>3.7339587064913214E-2</v>
      </c>
      <c r="K785" s="58">
        <f t="shared" si="400"/>
        <v>15891897</v>
      </c>
      <c r="L785" s="63">
        <f t="shared" si="401"/>
        <v>5552.7243186582809</v>
      </c>
      <c r="M785" s="149">
        <f t="shared" ref="M785" si="411">LN(L785/L761)/(2019-1995)</f>
        <v>1.3369316142501234E-2</v>
      </c>
      <c r="N785" s="184">
        <f t="shared" ref="N785" si="412">AVERAGE(L783:L785)</f>
        <v>4887.9819473561611</v>
      </c>
      <c r="O785" s="116">
        <v>3102786</v>
      </c>
      <c r="P785" s="150">
        <f t="shared" si="402"/>
        <v>0.19524327397792723</v>
      </c>
      <c r="Q785" s="116">
        <v>79747</v>
      </c>
      <c r="R785" s="151">
        <f t="shared" si="403"/>
        <v>5.0180919244568476E-3</v>
      </c>
      <c r="S785" s="116">
        <f t="shared" si="409"/>
        <v>2083243</v>
      </c>
      <c r="T785" s="285">
        <f t="shared" si="407"/>
        <v>727.89762403913346</v>
      </c>
      <c r="U785" s="285">
        <f t="shared" ref="U785" si="413">AVERAGE(T783:T785)</f>
        <v>757.61938038667597</v>
      </c>
      <c r="V785" s="39">
        <f t="shared" si="404"/>
        <v>0.13108837793247716</v>
      </c>
      <c r="W785" s="150"/>
      <c r="X785" s="116">
        <v>346835</v>
      </c>
      <c r="Y785" s="116">
        <v>900522</v>
      </c>
      <c r="Z785" s="116">
        <v>356442</v>
      </c>
      <c r="AA785" s="116">
        <v>162725</v>
      </c>
      <c r="AB785" s="116">
        <v>290680</v>
      </c>
      <c r="AC785" s="116">
        <v>19633</v>
      </c>
      <c r="AD785" s="116">
        <v>6406</v>
      </c>
      <c r="AE785" s="116">
        <v>0</v>
      </c>
      <c r="AF785" s="116">
        <v>1245814</v>
      </c>
      <c r="AG785" s="116">
        <v>864984</v>
      </c>
      <c r="AH785" s="116">
        <v>8935606</v>
      </c>
      <c r="AI785" s="116">
        <v>3218</v>
      </c>
      <c r="AJ785" s="116">
        <v>43656</v>
      </c>
      <c r="AK785" s="116">
        <v>5766742</v>
      </c>
      <c r="AL785" s="116">
        <v>7062843</v>
      </c>
      <c r="AM785" s="116">
        <v>81128</v>
      </c>
      <c r="AN785" s="116">
        <v>341874</v>
      </c>
      <c r="AO785" s="116">
        <v>1043</v>
      </c>
      <c r="AP785" s="116">
        <v>0</v>
      </c>
      <c r="AQ785" s="116">
        <v>401045</v>
      </c>
      <c r="AR785" s="116">
        <v>1515406</v>
      </c>
      <c r="AS785" s="116">
        <v>361211</v>
      </c>
      <c r="AT785" s="116">
        <v>0</v>
      </c>
      <c r="AU785" s="116">
        <v>0</v>
      </c>
      <c r="AV785" s="152">
        <v>0</v>
      </c>
      <c r="AW785" s="151">
        <f t="shared" si="405"/>
        <v>0</v>
      </c>
      <c r="AX785" s="116">
        <v>0</v>
      </c>
      <c r="AY785" s="116">
        <v>0</v>
      </c>
      <c r="AZ785" s="116">
        <v>0</v>
      </c>
      <c r="BA785" s="116">
        <v>0</v>
      </c>
      <c r="BB785" s="116">
        <v>0</v>
      </c>
      <c r="BC785" s="116">
        <v>0</v>
      </c>
      <c r="BD785" s="116">
        <v>0</v>
      </c>
      <c r="BE785" s="116">
        <v>0</v>
      </c>
      <c r="BF785" s="116">
        <v>0</v>
      </c>
      <c r="BG785" s="116">
        <v>0</v>
      </c>
      <c r="BH785" s="116">
        <v>0</v>
      </c>
      <c r="BI785" s="116">
        <v>0</v>
      </c>
      <c r="BJ785" s="116">
        <v>0</v>
      </c>
      <c r="BK785" s="116">
        <v>0</v>
      </c>
      <c r="BL785" s="116">
        <v>0</v>
      </c>
      <c r="BM785" s="22">
        <v>2410743</v>
      </c>
      <c r="BN785" s="32">
        <f t="shared" si="388"/>
        <v>842.32809224318657</v>
      </c>
      <c r="BO785" s="285">
        <f t="shared" ref="BO785" si="414">AVERAGE(BN783:BN785)</f>
        <v>761.29117167481945</v>
      </c>
      <c r="BP785" s="22">
        <v>1891984</v>
      </c>
      <c r="BQ785" s="22">
        <v>20018560</v>
      </c>
      <c r="BR785" s="22">
        <v>24321288</v>
      </c>
      <c r="BS785" s="22">
        <v>2230.37012</v>
      </c>
      <c r="BT785" s="22">
        <v>2862</v>
      </c>
      <c r="BU785" s="275">
        <f t="shared" ref="BU785" si="415">AVERAGE(BT783:BT785)</f>
        <v>2862</v>
      </c>
      <c r="BV785" s="175">
        <f t="shared" si="408"/>
        <v>-0.45893423631159846</v>
      </c>
    </row>
    <row r="786" spans="1:74" ht="16.5" thickTop="1" x14ac:dyDescent="0.25">
      <c r="A786" s="68" t="s">
        <v>194</v>
      </c>
      <c r="B786" s="254"/>
      <c r="C786" s="68">
        <v>0</v>
      </c>
      <c r="D786" s="141">
        <v>1995</v>
      </c>
      <c r="E786" s="69">
        <v>111</v>
      </c>
      <c r="F786" s="70">
        <v>6601051</v>
      </c>
      <c r="G786" s="70">
        <v>0</v>
      </c>
      <c r="H786" s="179">
        <f t="shared" si="398"/>
        <v>0</v>
      </c>
      <c r="I786" s="70">
        <f t="shared" si="406"/>
        <v>6601051</v>
      </c>
      <c r="J786" s="70"/>
      <c r="K786" s="59">
        <f t="shared" si="400"/>
        <v>6601051</v>
      </c>
      <c r="L786" s="59">
        <f t="shared" si="401"/>
        <v>3933.8802145411205</v>
      </c>
      <c r="M786" s="70"/>
      <c r="N786" s="70"/>
      <c r="O786" s="70">
        <v>154528</v>
      </c>
      <c r="P786" s="40">
        <f t="shared" si="402"/>
        <v>2.340960553099802E-2</v>
      </c>
      <c r="Q786" s="70">
        <v>25766</v>
      </c>
      <c r="R786" s="72">
        <f t="shared" si="403"/>
        <v>3.903317820147125E-3</v>
      </c>
      <c r="S786" s="73">
        <f t="shared" ref="S786:S796" si="416">F786-G786-O786-Q786-AF786-AG786-AI786-AJ786-AK786-SUM(AM786:AU786)</f>
        <v>419004</v>
      </c>
      <c r="T786" s="281">
        <f t="shared" si="407"/>
        <v>249.70441001191895</v>
      </c>
      <c r="U786" s="281"/>
      <c r="V786" s="131">
        <f t="shared" si="404"/>
        <v>6.3475346577385933E-2</v>
      </c>
      <c r="W786" s="125"/>
      <c r="X786" s="70">
        <v>0</v>
      </c>
      <c r="Y786" s="70">
        <v>0</v>
      </c>
      <c r="Z786" s="70">
        <v>0</v>
      </c>
      <c r="AA786" s="70">
        <v>0</v>
      </c>
      <c r="AB786" s="70">
        <v>0</v>
      </c>
      <c r="AC786" s="70">
        <v>0</v>
      </c>
      <c r="AD786" s="70">
        <v>0</v>
      </c>
      <c r="AE786" s="70">
        <v>0</v>
      </c>
      <c r="AF786" s="70">
        <v>553249</v>
      </c>
      <c r="AG786" s="70">
        <v>486610</v>
      </c>
      <c r="AH786" s="70">
        <v>4932303</v>
      </c>
      <c r="AI786" s="70">
        <v>36693</v>
      </c>
      <c r="AJ786" s="70">
        <v>240090</v>
      </c>
      <c r="AK786" s="70">
        <v>2315322</v>
      </c>
      <c r="AL786" s="70">
        <v>1668748</v>
      </c>
      <c r="AM786" s="70">
        <v>0</v>
      </c>
      <c r="AN786" s="70">
        <v>0</v>
      </c>
      <c r="AO786" s="70">
        <v>0</v>
      </c>
      <c r="AP786" s="70">
        <v>0</v>
      </c>
      <c r="AQ786" s="70">
        <v>276111</v>
      </c>
      <c r="AR786" s="70">
        <v>2071886</v>
      </c>
      <c r="AS786" s="70">
        <v>21792</v>
      </c>
      <c r="AT786" s="70">
        <v>0</v>
      </c>
      <c r="AU786" s="70">
        <v>0</v>
      </c>
      <c r="AV786" s="74">
        <v>0</v>
      </c>
      <c r="AW786" s="72">
        <f t="shared" si="405"/>
        <v>0</v>
      </c>
      <c r="AX786" s="70">
        <v>0</v>
      </c>
      <c r="AY786" s="70">
        <v>0</v>
      </c>
      <c r="AZ786" s="70">
        <v>0</v>
      </c>
      <c r="BA786" s="70">
        <v>0</v>
      </c>
      <c r="BB786" s="70">
        <v>0</v>
      </c>
      <c r="BC786" s="70">
        <v>0</v>
      </c>
      <c r="BD786" s="70">
        <v>0</v>
      </c>
      <c r="BE786" s="70">
        <v>0</v>
      </c>
      <c r="BF786" s="70">
        <v>0</v>
      </c>
      <c r="BG786" s="70">
        <v>0</v>
      </c>
      <c r="BH786" s="70">
        <v>0</v>
      </c>
      <c r="BI786" s="70">
        <v>0</v>
      </c>
      <c r="BJ786" s="70">
        <v>0</v>
      </c>
      <c r="BK786" s="70">
        <v>0</v>
      </c>
      <c r="BL786" s="70">
        <v>0</v>
      </c>
      <c r="BM786" s="4">
        <v>2339217</v>
      </c>
      <c r="BN786" s="32">
        <f t="shared" si="388"/>
        <v>1394.0506555423124</v>
      </c>
      <c r="BO786" s="281"/>
      <c r="BP786" s="4">
        <v>20759852</v>
      </c>
      <c r="BQ786" s="4">
        <v>176381568</v>
      </c>
      <c r="BR786" s="4">
        <v>199480640</v>
      </c>
      <c r="BS786" s="4">
        <v>1688.48999</v>
      </c>
      <c r="BT786" s="4">
        <v>1678</v>
      </c>
      <c r="BV786" s="175">
        <f t="shared" si="408"/>
        <v>-0.86505972900973938</v>
      </c>
    </row>
    <row r="787" spans="1:74" x14ac:dyDescent="0.25">
      <c r="A787" s="76" t="s">
        <v>194</v>
      </c>
      <c r="B787" s="254"/>
      <c r="C787" s="68">
        <v>0</v>
      </c>
      <c r="D787" s="141">
        <v>1996</v>
      </c>
      <c r="E787" s="77">
        <v>111</v>
      </c>
      <c r="F787" s="59">
        <v>5691250</v>
      </c>
      <c r="G787" s="59">
        <v>2935</v>
      </c>
      <c r="H787" s="179">
        <f t="shared" si="398"/>
        <v>5.1597001924119884E-4</v>
      </c>
      <c r="I787" s="59">
        <f t="shared" si="406"/>
        <v>5688315</v>
      </c>
      <c r="J787" s="59"/>
      <c r="K787" s="59">
        <f t="shared" si="400"/>
        <v>5688315</v>
      </c>
      <c r="L787" s="59">
        <f t="shared" si="401"/>
        <v>3381.8757431629015</v>
      </c>
      <c r="M787" s="59"/>
      <c r="N787" s="59"/>
      <c r="O787" s="59">
        <v>82339</v>
      </c>
      <c r="P787" s="13">
        <f t="shared" si="402"/>
        <v>1.4475112577274641E-2</v>
      </c>
      <c r="Q787" s="59">
        <v>51240</v>
      </c>
      <c r="R787" s="79">
        <f t="shared" si="403"/>
        <v>9.0079399611308446E-3</v>
      </c>
      <c r="S787" s="73">
        <f t="shared" si="416"/>
        <v>342723</v>
      </c>
      <c r="T787" s="281">
        <f t="shared" si="407"/>
        <v>203.75921521997623</v>
      </c>
      <c r="U787" s="281"/>
      <c r="V787" s="131">
        <f t="shared" si="404"/>
        <v>6.0250355333697235E-2</v>
      </c>
      <c r="W787" s="54"/>
      <c r="X787" s="59">
        <v>0</v>
      </c>
      <c r="Y787" s="59">
        <v>0</v>
      </c>
      <c r="Z787" s="59">
        <v>0</v>
      </c>
      <c r="AA787" s="59">
        <v>0</v>
      </c>
      <c r="AB787" s="59">
        <v>0</v>
      </c>
      <c r="AC787" s="59">
        <v>0</v>
      </c>
      <c r="AD787" s="59">
        <v>0</v>
      </c>
      <c r="AE787" s="59">
        <v>0</v>
      </c>
      <c r="AF787" s="59">
        <v>279405</v>
      </c>
      <c r="AG787" s="59">
        <v>828629</v>
      </c>
      <c r="AH787" s="59">
        <v>4535827</v>
      </c>
      <c r="AI787" s="59">
        <v>25578</v>
      </c>
      <c r="AJ787" s="59">
        <v>141414</v>
      </c>
      <c r="AK787" s="59">
        <v>2042574</v>
      </c>
      <c r="AL787" s="59">
        <v>1155423</v>
      </c>
      <c r="AM787" s="59">
        <v>0</v>
      </c>
      <c r="AN787" s="59">
        <v>0</v>
      </c>
      <c r="AO787" s="59">
        <v>0</v>
      </c>
      <c r="AP787" s="59">
        <v>0</v>
      </c>
      <c r="AQ787" s="59">
        <v>255367</v>
      </c>
      <c r="AR787" s="59">
        <v>1638266</v>
      </c>
      <c r="AS787" s="59">
        <v>780</v>
      </c>
      <c r="AT787" s="59">
        <v>0</v>
      </c>
      <c r="AU787" s="59">
        <v>0</v>
      </c>
      <c r="AV787" s="80">
        <v>0</v>
      </c>
      <c r="AW787" s="79">
        <f t="shared" si="405"/>
        <v>0</v>
      </c>
      <c r="AX787" s="59">
        <v>0</v>
      </c>
      <c r="AY787" s="59">
        <v>0</v>
      </c>
      <c r="AZ787" s="59">
        <v>0</v>
      </c>
      <c r="BA787" s="59">
        <v>0</v>
      </c>
      <c r="BB787" s="59">
        <v>0</v>
      </c>
      <c r="BC787" s="59">
        <v>0</v>
      </c>
      <c r="BD787" s="59">
        <v>0</v>
      </c>
      <c r="BE787" s="59">
        <v>0</v>
      </c>
      <c r="BF787" s="59">
        <v>0</v>
      </c>
      <c r="BG787" s="59">
        <v>0</v>
      </c>
      <c r="BH787" s="59">
        <v>0</v>
      </c>
      <c r="BI787" s="59">
        <v>0</v>
      </c>
      <c r="BJ787" s="59">
        <v>0</v>
      </c>
      <c r="BK787" s="59">
        <v>0</v>
      </c>
      <c r="BL787" s="59">
        <v>0</v>
      </c>
      <c r="BM787" s="4">
        <v>2474000</v>
      </c>
      <c r="BN787" s="32">
        <f t="shared" si="388"/>
        <v>1470.8680142687276</v>
      </c>
      <c r="BO787" s="281"/>
      <c r="BP787" s="4">
        <v>-1416059</v>
      </c>
      <c r="BQ787" s="4">
        <v>139296560</v>
      </c>
      <c r="BR787" s="4">
        <v>140354512</v>
      </c>
      <c r="BS787" s="4">
        <v>1688.48999</v>
      </c>
      <c r="BT787" s="4">
        <v>1682</v>
      </c>
      <c r="BV787" s="175">
        <f t="shared" si="408"/>
        <v>-0.8638692522568685</v>
      </c>
    </row>
    <row r="788" spans="1:74" x14ac:dyDescent="0.25">
      <c r="A788" s="76" t="s">
        <v>194</v>
      </c>
      <c r="B788" s="255"/>
      <c r="C788" s="68">
        <v>0</v>
      </c>
      <c r="D788" s="141">
        <v>1997</v>
      </c>
      <c r="E788" s="77">
        <v>111</v>
      </c>
      <c r="F788" s="59">
        <v>6530711</v>
      </c>
      <c r="G788" s="59">
        <v>0</v>
      </c>
      <c r="H788" s="179">
        <f t="shared" si="398"/>
        <v>0</v>
      </c>
      <c r="I788" s="59">
        <f t="shared" si="406"/>
        <v>6530711</v>
      </c>
      <c r="J788" s="59"/>
      <c r="K788" s="59">
        <f t="shared" si="400"/>
        <v>6530711</v>
      </c>
      <c r="L788" s="59">
        <f t="shared" si="401"/>
        <v>3799.133798720186</v>
      </c>
      <c r="M788" s="59"/>
      <c r="N788" s="59"/>
      <c r="O788" s="59">
        <v>33008</v>
      </c>
      <c r="P788" s="13">
        <f t="shared" si="402"/>
        <v>5.0542735699068602E-3</v>
      </c>
      <c r="Q788" s="59">
        <v>21520</v>
      </c>
      <c r="R788" s="79">
        <f t="shared" si="403"/>
        <v>3.2952001703949233E-3</v>
      </c>
      <c r="S788" s="73">
        <f t="shared" si="416"/>
        <v>359983</v>
      </c>
      <c r="T788" s="281">
        <f t="shared" si="407"/>
        <v>209.41419429901106</v>
      </c>
      <c r="U788" s="281"/>
      <c r="V788" s="131">
        <f t="shared" si="404"/>
        <v>5.5121563333609465E-2</v>
      </c>
      <c r="W788" s="54"/>
      <c r="X788" s="59">
        <v>0</v>
      </c>
      <c r="Y788" s="59">
        <v>0</v>
      </c>
      <c r="Z788" s="59">
        <v>0</v>
      </c>
      <c r="AA788" s="59">
        <v>0</v>
      </c>
      <c r="AB788" s="59">
        <v>0</v>
      </c>
      <c r="AC788" s="59">
        <v>0</v>
      </c>
      <c r="AD788" s="59">
        <v>0</v>
      </c>
      <c r="AE788" s="59">
        <v>0</v>
      </c>
      <c r="AF788" s="59">
        <v>362809</v>
      </c>
      <c r="AG788" s="59">
        <v>830932</v>
      </c>
      <c r="AH788" s="59">
        <v>5390491</v>
      </c>
      <c r="AI788" s="59">
        <v>47891</v>
      </c>
      <c r="AJ788" s="59">
        <v>156256</v>
      </c>
      <c r="AK788" s="59">
        <v>2932826</v>
      </c>
      <c r="AL788" s="59">
        <v>1140220</v>
      </c>
      <c r="AM788" s="59">
        <v>0</v>
      </c>
      <c r="AN788" s="59">
        <v>0</v>
      </c>
      <c r="AO788" s="59">
        <v>0</v>
      </c>
      <c r="AP788" s="59">
        <v>0</v>
      </c>
      <c r="AQ788" s="59">
        <v>206644</v>
      </c>
      <c r="AR788" s="59">
        <v>1542285</v>
      </c>
      <c r="AS788" s="59">
        <v>36557</v>
      </c>
      <c r="AT788" s="59">
        <v>0</v>
      </c>
      <c r="AU788" s="59">
        <v>0</v>
      </c>
      <c r="AV788" s="80">
        <v>0</v>
      </c>
      <c r="AW788" s="79">
        <f t="shared" si="405"/>
        <v>0</v>
      </c>
      <c r="AX788" s="59">
        <v>0</v>
      </c>
      <c r="AY788" s="59">
        <v>0</v>
      </c>
      <c r="AZ788" s="59">
        <v>0</v>
      </c>
      <c r="BA788" s="59">
        <v>0</v>
      </c>
      <c r="BB788" s="59">
        <v>0</v>
      </c>
      <c r="BC788" s="59">
        <v>0</v>
      </c>
      <c r="BD788" s="59">
        <v>0</v>
      </c>
      <c r="BE788" s="59">
        <v>0</v>
      </c>
      <c r="BF788" s="59">
        <v>0</v>
      </c>
      <c r="BG788" s="59">
        <v>0</v>
      </c>
      <c r="BH788" s="59">
        <v>0</v>
      </c>
      <c r="BI788" s="59">
        <v>0</v>
      </c>
      <c r="BJ788" s="59">
        <v>0</v>
      </c>
      <c r="BK788" s="59">
        <v>0</v>
      </c>
      <c r="BL788" s="59">
        <v>0</v>
      </c>
      <c r="BM788" s="4">
        <v>2042121</v>
      </c>
      <c r="BN788" s="32">
        <f t="shared" si="388"/>
        <v>1187.9703315881327</v>
      </c>
      <c r="BO788" s="281"/>
      <c r="BP788" s="4">
        <v>-9283037</v>
      </c>
      <c r="BQ788" s="4">
        <v>136316384</v>
      </c>
      <c r="BR788" s="4">
        <v>129075456</v>
      </c>
      <c r="BS788" s="4">
        <v>1688.48999</v>
      </c>
      <c r="BT788" s="4">
        <v>1719</v>
      </c>
      <c r="BV788" s="175">
        <f t="shared" si="408"/>
        <v>-0.85298966983189051</v>
      </c>
    </row>
    <row r="789" spans="1:74" x14ac:dyDescent="0.25">
      <c r="A789" s="76" t="s">
        <v>194</v>
      </c>
      <c r="B789" s="255"/>
      <c r="C789" s="68">
        <v>0</v>
      </c>
      <c r="D789" s="141">
        <v>1998</v>
      </c>
      <c r="E789" s="77">
        <v>111</v>
      </c>
      <c r="F789" s="59">
        <v>4971637</v>
      </c>
      <c r="G789" s="59">
        <v>0</v>
      </c>
      <c r="H789" s="179">
        <f t="shared" si="398"/>
        <v>0</v>
      </c>
      <c r="I789" s="59">
        <f t="shared" si="406"/>
        <v>4971637</v>
      </c>
      <c r="J789" s="59"/>
      <c r="K789" s="59">
        <f t="shared" si="400"/>
        <v>4971637</v>
      </c>
      <c r="L789" s="59">
        <f t="shared" si="401"/>
        <v>2892.1681210005818</v>
      </c>
      <c r="M789" s="59"/>
      <c r="N789" s="59"/>
      <c r="O789" s="59">
        <v>42055</v>
      </c>
      <c r="P789" s="13">
        <f t="shared" si="402"/>
        <v>8.4589844351065854E-3</v>
      </c>
      <c r="Q789" s="59">
        <v>18828</v>
      </c>
      <c r="R789" s="79">
        <f t="shared" si="403"/>
        <v>3.7870826047838972E-3</v>
      </c>
      <c r="S789" s="73">
        <f t="shared" si="416"/>
        <v>353807</v>
      </c>
      <c r="T789" s="281">
        <f t="shared" si="407"/>
        <v>205.82140779522979</v>
      </c>
      <c r="U789" s="281"/>
      <c r="V789" s="131">
        <f t="shared" si="404"/>
        <v>7.1165091095749755E-2</v>
      </c>
      <c r="W789" s="54"/>
      <c r="X789" s="59">
        <v>0</v>
      </c>
      <c r="Y789" s="59">
        <v>0</v>
      </c>
      <c r="Z789" s="59">
        <v>0</v>
      </c>
      <c r="AA789" s="59">
        <v>0</v>
      </c>
      <c r="AB789" s="59">
        <v>0</v>
      </c>
      <c r="AC789" s="59">
        <v>0</v>
      </c>
      <c r="AD789" s="59">
        <v>0</v>
      </c>
      <c r="AE789" s="59">
        <v>0</v>
      </c>
      <c r="AF789" s="59">
        <v>346065</v>
      </c>
      <c r="AG789" s="59">
        <v>799367</v>
      </c>
      <c r="AH789" s="59">
        <v>3823019</v>
      </c>
      <c r="AI789" s="59">
        <v>2284</v>
      </c>
      <c r="AJ789" s="59">
        <v>199699</v>
      </c>
      <c r="AK789" s="59">
        <v>1904565</v>
      </c>
      <c r="AL789" s="59">
        <v>1148618</v>
      </c>
      <c r="AM789" s="59">
        <v>0</v>
      </c>
      <c r="AN789" s="59">
        <v>0</v>
      </c>
      <c r="AO789" s="59">
        <v>0</v>
      </c>
      <c r="AP789" s="59">
        <v>0</v>
      </c>
      <c r="AQ789" s="59">
        <v>188164</v>
      </c>
      <c r="AR789" s="59">
        <v>1082187</v>
      </c>
      <c r="AS789" s="59">
        <v>34616</v>
      </c>
      <c r="AT789" s="59">
        <v>0</v>
      </c>
      <c r="AU789" s="59">
        <v>0</v>
      </c>
      <c r="AV789" s="80">
        <v>0</v>
      </c>
      <c r="AW789" s="79">
        <f t="shared" si="405"/>
        <v>0</v>
      </c>
      <c r="AX789" s="59">
        <v>0</v>
      </c>
      <c r="AY789" s="59">
        <v>0</v>
      </c>
      <c r="AZ789" s="59">
        <v>0</v>
      </c>
      <c r="BA789" s="59">
        <v>0</v>
      </c>
      <c r="BB789" s="59">
        <v>0</v>
      </c>
      <c r="BC789" s="59">
        <v>0</v>
      </c>
      <c r="BD789" s="59">
        <v>0</v>
      </c>
      <c r="BE789" s="59">
        <v>0</v>
      </c>
      <c r="BF789" s="59">
        <v>0</v>
      </c>
      <c r="BG789" s="59">
        <v>0</v>
      </c>
      <c r="BH789" s="59">
        <v>0</v>
      </c>
      <c r="BI789" s="59">
        <v>0</v>
      </c>
      <c r="BJ789" s="59">
        <v>0</v>
      </c>
      <c r="BK789" s="59">
        <v>0</v>
      </c>
      <c r="BL789" s="59">
        <v>0</v>
      </c>
      <c r="BM789" s="4">
        <v>1909572</v>
      </c>
      <c r="BN789" s="32">
        <f t="shared" si="388"/>
        <v>1110.8621291448517</v>
      </c>
      <c r="BO789" s="281"/>
      <c r="BP789" s="4">
        <v>-7369093</v>
      </c>
      <c r="BQ789" s="4">
        <v>133058248</v>
      </c>
      <c r="BR789" s="4">
        <v>127598728</v>
      </c>
      <c r="BS789" s="4">
        <v>1696</v>
      </c>
      <c r="BT789" s="4">
        <v>1719</v>
      </c>
      <c r="BV789" s="175">
        <f t="shared" si="408"/>
        <v>-0.85077071739061005</v>
      </c>
    </row>
    <row r="790" spans="1:74" x14ac:dyDescent="0.25">
      <c r="A790" s="76" t="s">
        <v>194</v>
      </c>
      <c r="B790" s="255"/>
      <c r="C790" s="68">
        <v>0</v>
      </c>
      <c r="D790" s="141">
        <v>1999</v>
      </c>
      <c r="E790" s="77">
        <v>111</v>
      </c>
      <c r="F790" s="59">
        <v>6432981</v>
      </c>
      <c r="G790" s="59">
        <v>6913</v>
      </c>
      <c r="H790" s="179">
        <f t="shared" si="398"/>
        <v>1.0757744860465219E-3</v>
      </c>
      <c r="I790" s="59">
        <f t="shared" si="406"/>
        <v>6426068</v>
      </c>
      <c r="J790" s="59"/>
      <c r="K790" s="59">
        <f t="shared" si="400"/>
        <v>6426068</v>
      </c>
      <c r="L790" s="59">
        <f t="shared" si="401"/>
        <v>3682.5604584527223</v>
      </c>
      <c r="M790" s="59"/>
      <c r="N790" s="59"/>
      <c r="O790" s="59">
        <v>81674</v>
      </c>
      <c r="P790" s="13">
        <f t="shared" si="402"/>
        <v>1.2709793920637005E-2</v>
      </c>
      <c r="Q790" s="59">
        <v>19873</v>
      </c>
      <c r="R790" s="79">
        <f t="shared" si="403"/>
        <v>3.0925598670913535E-3</v>
      </c>
      <c r="S790" s="73">
        <f t="shared" si="416"/>
        <v>322178</v>
      </c>
      <c r="T790" s="281">
        <f t="shared" si="407"/>
        <v>184.62922636103153</v>
      </c>
      <c r="U790" s="281"/>
      <c r="V790" s="131">
        <f t="shared" si="404"/>
        <v>5.0136101889989335E-2</v>
      </c>
      <c r="W790" s="54"/>
      <c r="X790" s="59">
        <v>0</v>
      </c>
      <c r="Y790" s="59">
        <v>0</v>
      </c>
      <c r="Z790" s="59">
        <v>0</v>
      </c>
      <c r="AA790" s="59">
        <v>0</v>
      </c>
      <c r="AB790" s="59">
        <v>0</v>
      </c>
      <c r="AC790" s="59">
        <v>0</v>
      </c>
      <c r="AD790" s="59">
        <v>0</v>
      </c>
      <c r="AE790" s="59">
        <v>0</v>
      </c>
      <c r="AF790" s="59">
        <v>395806</v>
      </c>
      <c r="AG790" s="59">
        <v>533031</v>
      </c>
      <c r="AH790" s="59">
        <v>5101808</v>
      </c>
      <c r="AI790" s="59">
        <v>18273</v>
      </c>
      <c r="AJ790" s="59">
        <v>277517</v>
      </c>
      <c r="AK790" s="59">
        <v>3410469</v>
      </c>
      <c r="AL790" s="59">
        <v>1331173</v>
      </c>
      <c r="AM790" s="59">
        <v>0</v>
      </c>
      <c r="AN790" s="59">
        <v>0</v>
      </c>
      <c r="AO790" s="59">
        <v>0</v>
      </c>
      <c r="AP790" s="59">
        <v>0</v>
      </c>
      <c r="AQ790" s="59">
        <v>227212</v>
      </c>
      <c r="AR790" s="59">
        <v>1103331</v>
      </c>
      <c r="AS790" s="59">
        <v>36704</v>
      </c>
      <c r="AT790" s="59">
        <v>0</v>
      </c>
      <c r="AU790" s="59">
        <v>0</v>
      </c>
      <c r="AV790" s="80">
        <v>0</v>
      </c>
      <c r="AW790" s="79">
        <f t="shared" si="405"/>
        <v>0</v>
      </c>
      <c r="AX790" s="59">
        <v>0</v>
      </c>
      <c r="AY790" s="59">
        <v>0</v>
      </c>
      <c r="AZ790" s="59">
        <v>0</v>
      </c>
      <c r="BA790" s="59">
        <v>0</v>
      </c>
      <c r="BB790" s="59">
        <v>0</v>
      </c>
      <c r="BC790" s="59">
        <v>0</v>
      </c>
      <c r="BD790" s="59">
        <v>0</v>
      </c>
      <c r="BE790" s="59">
        <v>0</v>
      </c>
      <c r="BF790" s="59">
        <v>0</v>
      </c>
      <c r="BG790" s="59">
        <v>0</v>
      </c>
      <c r="BH790" s="59">
        <v>0</v>
      </c>
      <c r="BI790" s="59">
        <v>0</v>
      </c>
      <c r="BJ790" s="59">
        <v>0</v>
      </c>
      <c r="BK790" s="59">
        <v>0</v>
      </c>
      <c r="BL790" s="59">
        <v>0</v>
      </c>
      <c r="BM790" s="4">
        <v>2353327</v>
      </c>
      <c r="BN790" s="32">
        <f t="shared" si="388"/>
        <v>1348.6114613180516</v>
      </c>
      <c r="BO790" s="281"/>
      <c r="BP790" s="4">
        <v>18315892</v>
      </c>
      <c r="BQ790" s="4">
        <v>162199840</v>
      </c>
      <c r="BR790" s="4">
        <v>182869056</v>
      </c>
      <c r="BS790" s="4">
        <v>1696</v>
      </c>
      <c r="BT790" s="4">
        <v>1745</v>
      </c>
      <c r="BV790" s="175">
        <f t="shared" si="408"/>
        <v>-0.8432648027637708</v>
      </c>
    </row>
    <row r="791" spans="1:74" x14ac:dyDescent="0.25">
      <c r="A791" s="76" t="s">
        <v>194</v>
      </c>
      <c r="B791" s="255"/>
      <c r="C791" s="68">
        <v>0</v>
      </c>
      <c r="D791" s="141">
        <v>2000</v>
      </c>
      <c r="E791" s="77">
        <v>111</v>
      </c>
      <c r="F791" s="59">
        <v>7771104</v>
      </c>
      <c r="G791" s="59">
        <v>0</v>
      </c>
      <c r="H791" s="179">
        <f t="shared" si="398"/>
        <v>0</v>
      </c>
      <c r="I791" s="59">
        <f t="shared" si="406"/>
        <v>7771104</v>
      </c>
      <c r="J791" s="59"/>
      <c r="K791" s="59">
        <f t="shared" si="400"/>
        <v>7771104</v>
      </c>
      <c r="L791" s="59">
        <f t="shared" si="401"/>
        <v>4239.5548281505726</v>
      </c>
      <c r="M791" s="59"/>
      <c r="N791" s="59"/>
      <c r="O791" s="59">
        <v>85498</v>
      </c>
      <c r="P791" s="13">
        <f t="shared" si="402"/>
        <v>1.1002040379333489E-2</v>
      </c>
      <c r="Q791" s="59">
        <v>10403</v>
      </c>
      <c r="R791" s="79">
        <f t="shared" si="403"/>
        <v>1.338677232990319E-3</v>
      </c>
      <c r="S791" s="73">
        <f t="shared" si="416"/>
        <v>331556</v>
      </c>
      <c r="T791" s="281">
        <f t="shared" si="407"/>
        <v>180.88161483906165</v>
      </c>
      <c r="U791" s="281"/>
      <c r="V791" s="131">
        <f t="shared" si="404"/>
        <v>4.2665237783460368E-2</v>
      </c>
      <c r="W791" s="54"/>
      <c r="X791" s="59">
        <v>0</v>
      </c>
      <c r="Y791" s="59">
        <v>0</v>
      </c>
      <c r="Z791" s="59">
        <v>0</v>
      </c>
      <c r="AA791" s="59">
        <v>0</v>
      </c>
      <c r="AB791" s="59">
        <v>0</v>
      </c>
      <c r="AC791" s="59">
        <v>0</v>
      </c>
      <c r="AD791" s="59">
        <v>0</v>
      </c>
      <c r="AE791" s="59">
        <v>0</v>
      </c>
      <c r="AF791" s="59">
        <v>481257</v>
      </c>
      <c r="AG791" s="59">
        <v>505436</v>
      </c>
      <c r="AH791" s="59">
        <v>6305490</v>
      </c>
      <c r="AI791" s="59">
        <v>28</v>
      </c>
      <c r="AJ791" s="59">
        <v>362864</v>
      </c>
      <c r="AK791" s="59">
        <v>3968686</v>
      </c>
      <c r="AL791" s="59">
        <v>1465614</v>
      </c>
      <c r="AM791" s="59">
        <v>0</v>
      </c>
      <c r="AN791" s="59">
        <v>0</v>
      </c>
      <c r="AO791" s="59">
        <v>0</v>
      </c>
      <c r="AP791" s="59">
        <v>0</v>
      </c>
      <c r="AQ791" s="59">
        <v>194036</v>
      </c>
      <c r="AR791" s="59">
        <v>1814018</v>
      </c>
      <c r="AS791" s="59">
        <v>17322</v>
      </c>
      <c r="AT791" s="59">
        <v>0</v>
      </c>
      <c r="AU791" s="59">
        <v>0</v>
      </c>
      <c r="AV791" s="80">
        <v>0</v>
      </c>
      <c r="AW791" s="79">
        <f t="shared" si="405"/>
        <v>0</v>
      </c>
      <c r="AX791" s="59">
        <v>0</v>
      </c>
      <c r="AY791" s="59">
        <v>0</v>
      </c>
      <c r="AZ791" s="59">
        <v>0</v>
      </c>
      <c r="BA791" s="59">
        <v>0</v>
      </c>
      <c r="BB791" s="59">
        <v>0</v>
      </c>
      <c r="BC791" s="59">
        <v>0</v>
      </c>
      <c r="BD791" s="59">
        <v>0</v>
      </c>
      <c r="BE791" s="59">
        <v>0</v>
      </c>
      <c r="BF791" s="59">
        <v>0</v>
      </c>
      <c r="BG791" s="59">
        <v>0</v>
      </c>
      <c r="BH791" s="59">
        <v>0</v>
      </c>
      <c r="BI791" s="59">
        <v>0</v>
      </c>
      <c r="BJ791" s="59">
        <v>0</v>
      </c>
      <c r="BK791" s="59">
        <v>0</v>
      </c>
      <c r="BL791" s="59">
        <v>0</v>
      </c>
      <c r="BM791" s="4">
        <v>1350217</v>
      </c>
      <c r="BN791" s="32">
        <f t="shared" si="388"/>
        <v>736.61593016912161</v>
      </c>
      <c r="BO791" s="281"/>
      <c r="BP791" s="4">
        <v>756998</v>
      </c>
      <c r="BQ791" s="4">
        <v>163844144</v>
      </c>
      <c r="BR791" s="4">
        <v>165951360</v>
      </c>
      <c r="BS791" s="4">
        <v>1696</v>
      </c>
      <c r="BT791" s="4">
        <v>1833</v>
      </c>
      <c r="BV791" s="175">
        <f t="shared" si="408"/>
        <v>-0.81866509616218219</v>
      </c>
    </row>
    <row r="792" spans="1:74" x14ac:dyDescent="0.25">
      <c r="A792" s="76" t="s">
        <v>194</v>
      </c>
      <c r="B792" s="255"/>
      <c r="C792" s="68">
        <v>0</v>
      </c>
      <c r="D792" s="141">
        <v>2001</v>
      </c>
      <c r="E792" s="77">
        <v>111</v>
      </c>
      <c r="F792" s="59">
        <v>9500103</v>
      </c>
      <c r="G792" s="59">
        <v>682587</v>
      </c>
      <c r="H792" s="179">
        <f t="shared" si="398"/>
        <v>7.7412618247588091E-2</v>
      </c>
      <c r="I792" s="59">
        <f t="shared" si="406"/>
        <v>8817516</v>
      </c>
      <c r="J792" s="59"/>
      <c r="K792" s="59">
        <f t="shared" si="400"/>
        <v>8817516</v>
      </c>
      <c r="L792" s="59">
        <f t="shared" si="401"/>
        <v>4810.4288052373158</v>
      </c>
      <c r="M792" s="59"/>
      <c r="N792" s="59"/>
      <c r="O792" s="59">
        <v>154145</v>
      </c>
      <c r="P792" s="13">
        <f t="shared" si="402"/>
        <v>1.7481680781753047E-2</v>
      </c>
      <c r="Q792" s="59">
        <v>24</v>
      </c>
      <c r="R792" s="79">
        <f t="shared" si="403"/>
        <v>2.7218549986186586E-6</v>
      </c>
      <c r="S792" s="73">
        <f t="shared" si="416"/>
        <v>325844</v>
      </c>
      <c r="T792" s="281">
        <f t="shared" si="407"/>
        <v>177.76541189307147</v>
      </c>
      <c r="U792" s="281"/>
      <c r="V792" s="131">
        <f t="shared" si="404"/>
        <v>3.6954171673745755E-2</v>
      </c>
      <c r="W792" s="54"/>
      <c r="X792" s="59">
        <v>0</v>
      </c>
      <c r="Y792" s="59">
        <v>0</v>
      </c>
      <c r="Z792" s="59">
        <v>0</v>
      </c>
      <c r="AA792" s="59">
        <v>0</v>
      </c>
      <c r="AB792" s="59">
        <v>0</v>
      </c>
      <c r="AC792" s="59">
        <v>0</v>
      </c>
      <c r="AD792" s="59">
        <v>0</v>
      </c>
      <c r="AE792" s="59">
        <v>0</v>
      </c>
      <c r="AF792" s="59">
        <v>427406</v>
      </c>
      <c r="AG792" s="59">
        <v>350301</v>
      </c>
      <c r="AH792" s="59">
        <v>7396905</v>
      </c>
      <c r="AI792" s="59">
        <v>1027</v>
      </c>
      <c r="AJ792" s="59">
        <v>240212</v>
      </c>
      <c r="AK792" s="59">
        <v>5309430</v>
      </c>
      <c r="AL792" s="59">
        <v>2103198</v>
      </c>
      <c r="AM792" s="59">
        <v>0</v>
      </c>
      <c r="AN792" s="59">
        <v>0</v>
      </c>
      <c r="AO792" s="59">
        <v>0</v>
      </c>
      <c r="AP792" s="59">
        <v>0</v>
      </c>
      <c r="AQ792" s="59">
        <v>272980</v>
      </c>
      <c r="AR792" s="59">
        <v>1721793</v>
      </c>
      <c r="AS792" s="59">
        <v>14354</v>
      </c>
      <c r="AT792" s="59">
        <v>0</v>
      </c>
      <c r="AU792" s="59">
        <v>0</v>
      </c>
      <c r="AV792" s="80">
        <v>0</v>
      </c>
      <c r="AW792" s="79">
        <f t="shared" si="405"/>
        <v>0</v>
      </c>
      <c r="AX792" s="59">
        <v>0</v>
      </c>
      <c r="AY792" s="59">
        <v>0</v>
      </c>
      <c r="AZ792" s="59">
        <v>0</v>
      </c>
      <c r="BA792" s="59">
        <v>0</v>
      </c>
      <c r="BB792" s="59">
        <v>0</v>
      </c>
      <c r="BC792" s="59">
        <v>0</v>
      </c>
      <c r="BD792" s="59">
        <v>0</v>
      </c>
      <c r="BE792" s="59">
        <v>0</v>
      </c>
      <c r="BF792" s="59">
        <v>0</v>
      </c>
      <c r="BG792" s="59">
        <v>0</v>
      </c>
      <c r="BH792" s="59">
        <v>0</v>
      </c>
      <c r="BI792" s="59">
        <v>0</v>
      </c>
      <c r="BJ792" s="59">
        <v>0</v>
      </c>
      <c r="BK792" s="59">
        <v>0</v>
      </c>
      <c r="BL792" s="59">
        <v>0</v>
      </c>
      <c r="BM792" s="4">
        <v>2075385</v>
      </c>
      <c r="BN792" s="32">
        <f t="shared" si="388"/>
        <v>1132.2340425531916</v>
      </c>
      <c r="BO792" s="281"/>
      <c r="BP792" s="4">
        <v>821850</v>
      </c>
      <c r="BQ792" s="4">
        <v>178285488</v>
      </c>
      <c r="BR792" s="4">
        <v>181182720</v>
      </c>
      <c r="BS792" s="4">
        <v>1696</v>
      </c>
      <c r="BT792" s="4">
        <v>1833</v>
      </c>
      <c r="BV792" s="175">
        <f t="shared" si="408"/>
        <v>-0.81866509616218219</v>
      </c>
    </row>
    <row r="793" spans="1:74" x14ac:dyDescent="0.25">
      <c r="A793" s="76" t="s">
        <v>194</v>
      </c>
      <c r="B793" s="255" t="s">
        <v>152</v>
      </c>
      <c r="C793" s="76">
        <v>1</v>
      </c>
      <c r="D793" s="141">
        <v>2002</v>
      </c>
      <c r="E793" s="77">
        <v>111</v>
      </c>
      <c r="F793" s="59">
        <v>15328407</v>
      </c>
      <c r="G793" s="82">
        <v>8443353</v>
      </c>
      <c r="H793" s="179">
        <f t="shared" si="398"/>
        <v>1.2263306867309973</v>
      </c>
      <c r="I793" s="59">
        <f t="shared" si="406"/>
        <v>6885054</v>
      </c>
      <c r="J793" s="59"/>
      <c r="K793" s="59">
        <f t="shared" si="400"/>
        <v>6885054</v>
      </c>
      <c r="L793" s="59">
        <f t="shared" si="401"/>
        <v>3756.1669394435353</v>
      </c>
      <c r="M793" s="59"/>
      <c r="N793" s="59"/>
      <c r="O793" s="59">
        <v>62792</v>
      </c>
      <c r="P793" s="13">
        <f t="shared" si="402"/>
        <v>9.1200446648639216E-3</v>
      </c>
      <c r="Q793" s="59">
        <v>717</v>
      </c>
      <c r="R793" s="79">
        <f t="shared" si="403"/>
        <v>1.0413861677773334E-4</v>
      </c>
      <c r="S793" s="73">
        <f t="shared" si="416"/>
        <v>321507</v>
      </c>
      <c r="T793" s="281">
        <f t="shared" si="407"/>
        <v>175.39934533551556</v>
      </c>
      <c r="U793" s="281"/>
      <c r="V793" s="131">
        <f t="shared" si="404"/>
        <v>4.6696365780137673E-2</v>
      </c>
      <c r="W793" s="54"/>
      <c r="X793" s="59">
        <v>0</v>
      </c>
      <c r="Y793" s="59">
        <v>0</v>
      </c>
      <c r="Z793" s="59">
        <v>0</v>
      </c>
      <c r="AA793" s="59">
        <v>0</v>
      </c>
      <c r="AB793" s="59">
        <v>0</v>
      </c>
      <c r="AC793" s="59">
        <v>0</v>
      </c>
      <c r="AD793" s="59">
        <v>0</v>
      </c>
      <c r="AE793" s="59">
        <v>0</v>
      </c>
      <c r="AF793" s="59">
        <v>411491</v>
      </c>
      <c r="AG793" s="59">
        <v>717945</v>
      </c>
      <c r="AH793" s="59">
        <v>5412881</v>
      </c>
      <c r="AI793" s="59">
        <v>0</v>
      </c>
      <c r="AJ793" s="59">
        <v>220576</v>
      </c>
      <c r="AK793" s="59">
        <v>2583808</v>
      </c>
      <c r="AL793" s="59">
        <v>9915526</v>
      </c>
      <c r="AM793" s="59">
        <v>0</v>
      </c>
      <c r="AN793" s="59">
        <v>0</v>
      </c>
      <c r="AO793" s="59">
        <v>0</v>
      </c>
      <c r="AP793" s="59">
        <v>0</v>
      </c>
      <c r="AQ793" s="59">
        <v>455090</v>
      </c>
      <c r="AR793" s="59">
        <v>2111128</v>
      </c>
      <c r="AS793" s="59">
        <v>0</v>
      </c>
      <c r="AT793" s="59">
        <v>0</v>
      </c>
      <c r="AU793" s="59">
        <v>0</v>
      </c>
      <c r="AV793" s="80">
        <v>0</v>
      </c>
      <c r="AW793" s="79">
        <f t="shared" si="405"/>
        <v>0</v>
      </c>
      <c r="AX793" s="59">
        <v>0</v>
      </c>
      <c r="AY793" s="59">
        <v>0</v>
      </c>
      <c r="AZ793" s="59">
        <v>0</v>
      </c>
      <c r="BA793" s="59">
        <v>0</v>
      </c>
      <c r="BB793" s="59">
        <v>0</v>
      </c>
      <c r="BC793" s="59">
        <v>0</v>
      </c>
      <c r="BD793" s="59">
        <v>0</v>
      </c>
      <c r="BE793" s="59">
        <v>0</v>
      </c>
      <c r="BF793" s="59">
        <v>0</v>
      </c>
      <c r="BG793" s="59">
        <v>0</v>
      </c>
      <c r="BH793" s="59">
        <v>0</v>
      </c>
      <c r="BI793" s="59">
        <v>0</v>
      </c>
      <c r="BJ793" s="59">
        <v>0</v>
      </c>
      <c r="BK793" s="59">
        <v>0</v>
      </c>
      <c r="BL793" s="59">
        <v>0</v>
      </c>
      <c r="BM793" s="4">
        <v>1724858</v>
      </c>
      <c r="BN793" s="32">
        <f t="shared" si="388"/>
        <v>941.00272776868519</v>
      </c>
      <c r="BO793" s="281"/>
      <c r="BP793" s="4">
        <v>1191756</v>
      </c>
      <c r="BQ793" s="4">
        <v>144631648</v>
      </c>
      <c r="BR793" s="4">
        <v>147548256</v>
      </c>
      <c r="BS793" s="4">
        <v>1720.32996</v>
      </c>
      <c r="BT793" s="4">
        <v>1833</v>
      </c>
      <c r="BV793" s="175">
        <f t="shared" si="408"/>
        <v>-0.81154331002890812</v>
      </c>
    </row>
    <row r="794" spans="1:74" x14ac:dyDescent="0.25">
      <c r="A794" s="76" t="s">
        <v>194</v>
      </c>
      <c r="B794" s="255" t="s">
        <v>152</v>
      </c>
      <c r="C794" s="76">
        <v>1</v>
      </c>
      <c r="D794" s="141">
        <v>2003</v>
      </c>
      <c r="E794" s="77">
        <v>111</v>
      </c>
      <c r="F794" s="59">
        <v>20465176</v>
      </c>
      <c r="G794" s="82">
        <v>14043920</v>
      </c>
      <c r="H794" s="179">
        <f t="shared" si="398"/>
        <v>2.1870985987788059</v>
      </c>
      <c r="I794" s="59">
        <f t="shared" si="406"/>
        <v>6421256</v>
      </c>
      <c r="J794" s="59"/>
      <c r="K794" s="59">
        <f t="shared" si="400"/>
        <v>6421256</v>
      </c>
      <c r="L794" s="59">
        <f t="shared" si="401"/>
        <v>3363.6752226296489</v>
      </c>
      <c r="M794" s="59"/>
      <c r="N794" s="59"/>
      <c r="O794" s="59">
        <v>33880</v>
      </c>
      <c r="P794" s="13">
        <f t="shared" si="402"/>
        <v>5.2762263332905585E-3</v>
      </c>
      <c r="Q794" s="59">
        <v>1035</v>
      </c>
      <c r="R794" s="79">
        <f t="shared" si="403"/>
        <v>1.6118341956776057E-4</v>
      </c>
      <c r="S794" s="73">
        <f t="shared" si="416"/>
        <v>339906</v>
      </c>
      <c r="T794" s="281">
        <f t="shared" si="407"/>
        <v>178.05447878470403</v>
      </c>
      <c r="U794" s="281"/>
      <c r="V794" s="131">
        <f t="shared" si="404"/>
        <v>5.2934503779322926E-2</v>
      </c>
      <c r="W794" s="54"/>
      <c r="X794" s="59">
        <v>0</v>
      </c>
      <c r="Y794" s="59">
        <v>0</v>
      </c>
      <c r="Z794" s="59">
        <v>0</v>
      </c>
      <c r="AA794" s="59">
        <v>0</v>
      </c>
      <c r="AB794" s="59">
        <v>0</v>
      </c>
      <c r="AC794" s="59">
        <v>0</v>
      </c>
      <c r="AD794" s="59">
        <v>0</v>
      </c>
      <c r="AE794" s="59">
        <v>0</v>
      </c>
      <c r="AF794" s="59">
        <v>400037</v>
      </c>
      <c r="AG794" s="59">
        <v>654212</v>
      </c>
      <c r="AH794" s="59">
        <v>4928742</v>
      </c>
      <c r="AI794" s="59">
        <v>0</v>
      </c>
      <c r="AJ794" s="59">
        <v>288788</v>
      </c>
      <c r="AK794" s="59">
        <v>2627819</v>
      </c>
      <c r="AL794" s="59">
        <v>15536434</v>
      </c>
      <c r="AM794" s="59">
        <v>0</v>
      </c>
      <c r="AN794" s="59">
        <v>0</v>
      </c>
      <c r="AO794" s="59">
        <v>0</v>
      </c>
      <c r="AP794" s="59">
        <v>0</v>
      </c>
      <c r="AQ794" s="59">
        <v>428868</v>
      </c>
      <c r="AR794" s="59">
        <v>1646711</v>
      </c>
      <c r="AS794" s="59">
        <v>0</v>
      </c>
      <c r="AT794" s="59">
        <v>0</v>
      </c>
      <c r="AU794" s="59">
        <v>0</v>
      </c>
      <c r="AV794" s="80">
        <v>0</v>
      </c>
      <c r="AW794" s="79">
        <f t="shared" si="405"/>
        <v>0</v>
      </c>
      <c r="AX794" s="59">
        <v>0</v>
      </c>
      <c r="AY794" s="59">
        <v>0</v>
      </c>
      <c r="AZ794" s="59">
        <v>0</v>
      </c>
      <c r="BA794" s="59">
        <v>0</v>
      </c>
      <c r="BB794" s="59">
        <v>0</v>
      </c>
      <c r="BC794" s="59">
        <v>0</v>
      </c>
      <c r="BD794" s="59">
        <v>0</v>
      </c>
      <c r="BE794" s="59">
        <v>0</v>
      </c>
      <c r="BF794" s="59">
        <v>0</v>
      </c>
      <c r="BG794" s="59">
        <v>0</v>
      </c>
      <c r="BH794" s="59">
        <v>0</v>
      </c>
      <c r="BI794" s="59">
        <v>0</v>
      </c>
      <c r="BJ794" s="59">
        <v>0</v>
      </c>
      <c r="BK794" s="59">
        <v>0</v>
      </c>
      <c r="BL794" s="59">
        <v>0</v>
      </c>
      <c r="BM794" s="4">
        <v>1554180</v>
      </c>
      <c r="BN794" s="32">
        <f t="shared" si="388"/>
        <v>814.13305395495024</v>
      </c>
      <c r="BO794" s="281"/>
      <c r="BP794" s="4">
        <v>512381</v>
      </c>
      <c r="BQ794" s="4">
        <v>162285984</v>
      </c>
      <c r="BR794" s="4">
        <v>164352544</v>
      </c>
      <c r="BS794" s="4">
        <v>1718.7700199999999</v>
      </c>
      <c r="BT794" s="4">
        <v>1909</v>
      </c>
      <c r="BV794" s="175">
        <f t="shared" si="408"/>
        <v>-0.79168411172156306</v>
      </c>
    </row>
    <row r="795" spans="1:74" x14ac:dyDescent="0.25">
      <c r="A795" s="76" t="s">
        <v>194</v>
      </c>
      <c r="B795" s="255" t="s">
        <v>152</v>
      </c>
      <c r="C795" s="76">
        <v>1</v>
      </c>
      <c r="D795" s="141">
        <v>2004</v>
      </c>
      <c r="E795" s="77">
        <v>111</v>
      </c>
      <c r="F795" s="59">
        <v>16488185</v>
      </c>
      <c r="G795" s="82">
        <v>8174855</v>
      </c>
      <c r="H795" s="179">
        <f t="shared" si="398"/>
        <v>0.98334301657699141</v>
      </c>
      <c r="I795" s="59">
        <f t="shared" si="406"/>
        <v>8313330</v>
      </c>
      <c r="J795" s="59"/>
      <c r="K795" s="59">
        <f t="shared" si="400"/>
        <v>8313330</v>
      </c>
      <c r="L795" s="59">
        <f t="shared" si="401"/>
        <v>4105.3481481481485</v>
      </c>
      <c r="M795" s="59"/>
      <c r="N795" s="59"/>
      <c r="O795" s="59">
        <v>47308</v>
      </c>
      <c r="P795" s="13">
        <f t="shared" si="402"/>
        <v>5.6906197636807394E-3</v>
      </c>
      <c r="Q795" s="59">
        <v>2062</v>
      </c>
      <c r="R795" s="79">
        <f t="shared" si="403"/>
        <v>2.4803538413608022E-4</v>
      </c>
      <c r="S795" s="73">
        <f t="shared" si="416"/>
        <v>372978</v>
      </c>
      <c r="T795" s="281">
        <f t="shared" si="407"/>
        <v>184.18666666666667</v>
      </c>
      <c r="U795" s="281"/>
      <c r="V795" s="131">
        <f t="shared" si="404"/>
        <v>4.4865054075803559E-2</v>
      </c>
      <c r="W795" s="54"/>
      <c r="X795" s="59">
        <v>0</v>
      </c>
      <c r="Y795" s="59">
        <v>0</v>
      </c>
      <c r="Z795" s="59">
        <v>0</v>
      </c>
      <c r="AA795" s="59">
        <v>0</v>
      </c>
      <c r="AB795" s="59">
        <v>0</v>
      </c>
      <c r="AC795" s="59">
        <v>0</v>
      </c>
      <c r="AD795" s="59">
        <v>0</v>
      </c>
      <c r="AE795" s="59">
        <v>0</v>
      </c>
      <c r="AF795" s="59">
        <v>382828</v>
      </c>
      <c r="AG795" s="59">
        <v>681060</v>
      </c>
      <c r="AH795" s="59">
        <v>6892118</v>
      </c>
      <c r="AI795" s="59">
        <v>0</v>
      </c>
      <c r="AJ795" s="59">
        <v>214943</v>
      </c>
      <c r="AK795" s="59">
        <v>4216271</v>
      </c>
      <c r="AL795" s="59">
        <v>9596067</v>
      </c>
      <c r="AM795" s="59">
        <v>0</v>
      </c>
      <c r="AN795" s="59">
        <v>0</v>
      </c>
      <c r="AO795" s="59">
        <v>0</v>
      </c>
      <c r="AP795" s="59">
        <v>0</v>
      </c>
      <c r="AQ795" s="59">
        <v>401093</v>
      </c>
      <c r="AR795" s="59">
        <v>1994787</v>
      </c>
      <c r="AS795" s="59">
        <v>0</v>
      </c>
      <c r="AT795" s="59">
        <v>0</v>
      </c>
      <c r="AU795" s="59">
        <v>0</v>
      </c>
      <c r="AV795" s="80">
        <v>0</v>
      </c>
      <c r="AW795" s="79">
        <f t="shared" si="405"/>
        <v>0</v>
      </c>
      <c r="AX795" s="59">
        <v>0</v>
      </c>
      <c r="AY795" s="59">
        <v>0</v>
      </c>
      <c r="AZ795" s="59">
        <v>0</v>
      </c>
      <c r="BA795" s="59">
        <v>0</v>
      </c>
      <c r="BB795" s="59">
        <v>0</v>
      </c>
      <c r="BC795" s="59">
        <v>0</v>
      </c>
      <c r="BD795" s="59">
        <v>0</v>
      </c>
      <c r="BE795" s="59">
        <v>0</v>
      </c>
      <c r="BF795" s="59">
        <v>0</v>
      </c>
      <c r="BG795" s="59">
        <v>0</v>
      </c>
      <c r="BH795" s="59">
        <v>0</v>
      </c>
      <c r="BI795" s="59">
        <v>0</v>
      </c>
      <c r="BJ795" s="59">
        <v>0</v>
      </c>
      <c r="BK795" s="59">
        <v>0</v>
      </c>
      <c r="BL795" s="59">
        <v>0</v>
      </c>
      <c r="BM795" s="4">
        <v>816828</v>
      </c>
      <c r="BN795" s="32">
        <f t="shared" si="388"/>
        <v>403.37185185185183</v>
      </c>
      <c r="BO795" s="281"/>
      <c r="BP795" s="4">
        <v>242937</v>
      </c>
      <c r="BQ795" s="4">
        <v>207219200</v>
      </c>
      <c r="BR795" s="4">
        <v>208278960</v>
      </c>
      <c r="BS795" s="4">
        <v>1726.7700199999999</v>
      </c>
      <c r="BT795" s="4">
        <v>2025</v>
      </c>
      <c r="BV795" s="175">
        <f t="shared" si="408"/>
        <v>-0.75986718751918469</v>
      </c>
    </row>
    <row r="796" spans="1:74" x14ac:dyDescent="0.25">
      <c r="A796" s="76" t="s">
        <v>194</v>
      </c>
      <c r="B796" s="255" t="s">
        <v>152</v>
      </c>
      <c r="C796" s="76">
        <v>1</v>
      </c>
      <c r="D796" s="141">
        <v>2005</v>
      </c>
      <c r="E796" s="77">
        <v>111</v>
      </c>
      <c r="F796" s="59">
        <v>15765294</v>
      </c>
      <c r="G796" s="82">
        <v>8348234</v>
      </c>
      <c r="H796" s="179">
        <f t="shared" si="398"/>
        <v>1.1255448924506475</v>
      </c>
      <c r="I796" s="59">
        <f t="shared" si="406"/>
        <v>7417060</v>
      </c>
      <c r="J796" s="59"/>
      <c r="K796" s="59">
        <f t="shared" si="400"/>
        <v>7417060</v>
      </c>
      <c r="L796" s="59">
        <f t="shared" si="401"/>
        <v>3662.7456790123456</v>
      </c>
      <c r="M796" s="59"/>
      <c r="N796" s="59"/>
      <c r="O796" s="59">
        <v>57325</v>
      </c>
      <c r="P796" s="13">
        <f t="shared" si="402"/>
        <v>7.728803596034008E-3</v>
      </c>
      <c r="Q796" s="59">
        <v>2090</v>
      </c>
      <c r="R796" s="79">
        <f t="shared" si="403"/>
        <v>2.817828088218243E-4</v>
      </c>
      <c r="S796" s="73">
        <f t="shared" si="416"/>
        <v>413083</v>
      </c>
      <c r="T796" s="281">
        <f t="shared" si="407"/>
        <v>203.99160493827159</v>
      </c>
      <c r="U796" s="281"/>
      <c r="V796" s="131">
        <f t="shared" si="404"/>
        <v>5.569363062992614E-2</v>
      </c>
      <c r="W796" s="54"/>
      <c r="X796" s="59">
        <v>0</v>
      </c>
      <c r="Y796" s="59">
        <v>0</v>
      </c>
      <c r="Z796" s="59">
        <v>0</v>
      </c>
      <c r="AA796" s="59">
        <v>0</v>
      </c>
      <c r="AB796" s="59">
        <v>0</v>
      </c>
      <c r="AC796" s="59">
        <v>0</v>
      </c>
      <c r="AD796" s="59">
        <v>0</v>
      </c>
      <c r="AE796" s="59">
        <v>0</v>
      </c>
      <c r="AF796" s="59">
        <v>438536</v>
      </c>
      <c r="AG796" s="59">
        <v>621498</v>
      </c>
      <c r="AH796" s="59">
        <v>5862310</v>
      </c>
      <c r="AI796" s="59">
        <v>0</v>
      </c>
      <c r="AJ796" s="59">
        <v>204766</v>
      </c>
      <c r="AK796" s="59">
        <v>3074410</v>
      </c>
      <c r="AL796" s="59">
        <v>9902984</v>
      </c>
      <c r="AM796" s="59">
        <v>0</v>
      </c>
      <c r="AN796" s="59">
        <v>0</v>
      </c>
      <c r="AO796" s="59">
        <v>0</v>
      </c>
      <c r="AP796" s="59">
        <v>0</v>
      </c>
      <c r="AQ796" s="59">
        <v>438950</v>
      </c>
      <c r="AR796" s="59">
        <v>2166402</v>
      </c>
      <c r="AS796" s="59">
        <v>0</v>
      </c>
      <c r="AT796" s="59">
        <v>0</v>
      </c>
      <c r="AU796" s="59">
        <v>0</v>
      </c>
      <c r="AV796" s="80">
        <v>0</v>
      </c>
      <c r="AW796" s="79">
        <f t="shared" si="405"/>
        <v>0</v>
      </c>
      <c r="AX796" s="59">
        <v>0</v>
      </c>
      <c r="AY796" s="59">
        <v>0</v>
      </c>
      <c r="AZ796" s="59">
        <v>0</v>
      </c>
      <c r="BA796" s="59">
        <v>0</v>
      </c>
      <c r="BB796" s="59">
        <v>0</v>
      </c>
      <c r="BC796" s="59">
        <v>0</v>
      </c>
      <c r="BD796" s="59">
        <v>0</v>
      </c>
      <c r="BE796" s="59">
        <v>0</v>
      </c>
      <c r="BF796" s="59">
        <v>0</v>
      </c>
      <c r="BG796" s="59">
        <v>0</v>
      </c>
      <c r="BH796" s="59">
        <v>0</v>
      </c>
      <c r="BI796" s="59">
        <v>0</v>
      </c>
      <c r="BJ796" s="59">
        <v>0</v>
      </c>
      <c r="BK796" s="59">
        <v>0</v>
      </c>
      <c r="BL796" s="59">
        <v>0</v>
      </c>
      <c r="BM796" s="4">
        <v>880298</v>
      </c>
      <c r="BN796" s="32">
        <f t="shared" si="388"/>
        <v>434.71506172839509</v>
      </c>
      <c r="BO796" s="281"/>
      <c r="BP796" s="4">
        <v>248618</v>
      </c>
      <c r="BQ796" s="4">
        <v>301434048</v>
      </c>
      <c r="BR796" s="4">
        <v>302562944</v>
      </c>
      <c r="BS796" s="4">
        <v>1674.18994</v>
      </c>
      <c r="BT796" s="4">
        <v>2025</v>
      </c>
      <c r="BV796" s="175">
        <f t="shared" si="408"/>
        <v>-0.77532878380370918</v>
      </c>
    </row>
    <row r="797" spans="1:74" ht="17.25" customHeight="1" x14ac:dyDescent="0.25">
      <c r="A797" s="76" t="s">
        <v>194</v>
      </c>
      <c r="B797" s="255" t="s">
        <v>152</v>
      </c>
      <c r="C797" s="76">
        <v>1</v>
      </c>
      <c r="D797" s="142">
        <v>2006</v>
      </c>
      <c r="E797" s="77">
        <v>111</v>
      </c>
      <c r="F797" s="59">
        <v>13584926</v>
      </c>
      <c r="G797" s="82">
        <v>4159090</v>
      </c>
      <c r="H797" s="179">
        <f t="shared" ref="H797:H821" si="417">G797/I797</f>
        <v>0.44124362019453767</v>
      </c>
      <c r="I797" s="59">
        <f t="shared" si="406"/>
        <v>9425836</v>
      </c>
      <c r="J797" s="59"/>
      <c r="K797" s="59">
        <f t="shared" si="400"/>
        <v>9001758</v>
      </c>
      <c r="L797" s="59">
        <f t="shared" si="401"/>
        <v>4445.3125925925924</v>
      </c>
      <c r="M797" s="59"/>
      <c r="N797" s="59"/>
      <c r="O797" s="59">
        <v>75968</v>
      </c>
      <c r="P797" s="13">
        <f t="shared" si="402"/>
        <v>8.05955036773396E-3</v>
      </c>
      <c r="Q797" s="59">
        <v>1174</v>
      </c>
      <c r="R797" s="79">
        <f t="shared" si="403"/>
        <v>1.245512864853579E-4</v>
      </c>
      <c r="S797" s="82">
        <f t="shared" ref="S797:S805" si="418">SUM(W797:AE797)</f>
        <v>2414936</v>
      </c>
      <c r="T797" s="281">
        <f t="shared" si="407"/>
        <v>1192.560987654321</v>
      </c>
      <c r="U797" s="281"/>
      <c r="V797" s="131">
        <f t="shared" si="404"/>
        <v>0.26827381940283218</v>
      </c>
      <c r="W797" s="126">
        <v>112329</v>
      </c>
      <c r="X797" s="126">
        <v>70210</v>
      </c>
      <c r="Y797" s="126">
        <v>421409</v>
      </c>
      <c r="AA797" s="126">
        <v>1611451</v>
      </c>
      <c r="AB797" s="126">
        <v>130677</v>
      </c>
      <c r="AE797" s="126">
        <v>68860</v>
      </c>
      <c r="AF797" s="59">
        <v>430931</v>
      </c>
      <c r="AG797" s="59">
        <v>452771</v>
      </c>
      <c r="AH797" s="59">
        <v>5670341</v>
      </c>
      <c r="AI797" s="59">
        <v>0</v>
      </c>
      <c r="AJ797" s="59">
        <v>441543</v>
      </c>
      <c r="AK797" s="59">
        <v>2398449</v>
      </c>
      <c r="AL797" s="59">
        <v>7914585</v>
      </c>
      <c r="AM797" s="126">
        <v>24333</v>
      </c>
      <c r="AN797" s="126">
        <v>129416</v>
      </c>
      <c r="AO797" s="126">
        <v>525</v>
      </c>
      <c r="AP797" s="59">
        <v>0</v>
      </c>
      <c r="AQ797" s="59">
        <v>390943</v>
      </c>
      <c r="AR797" s="59">
        <v>2555543</v>
      </c>
      <c r="AS797" s="59">
        <v>109304</v>
      </c>
      <c r="AT797" s="59">
        <v>0</v>
      </c>
      <c r="AU797" s="59">
        <v>0</v>
      </c>
      <c r="AV797" s="27">
        <v>424078</v>
      </c>
      <c r="AW797" s="79">
        <f t="shared" si="405"/>
        <v>4.3053979963682931E-2</v>
      </c>
      <c r="AX797" s="59">
        <v>424078</v>
      </c>
      <c r="AY797" s="59">
        <v>0</v>
      </c>
      <c r="AZ797" s="59">
        <v>0</v>
      </c>
      <c r="BA797" s="59">
        <v>0</v>
      </c>
      <c r="BB797" s="59">
        <v>0</v>
      </c>
      <c r="BC797" s="59">
        <v>0</v>
      </c>
      <c r="BD797" s="59">
        <v>0</v>
      </c>
      <c r="BE797" s="59">
        <v>0</v>
      </c>
      <c r="BF797" s="59">
        <v>0</v>
      </c>
      <c r="BG797" s="59">
        <v>0</v>
      </c>
      <c r="BH797" s="59">
        <v>424078</v>
      </c>
      <c r="BI797" s="59">
        <v>0</v>
      </c>
      <c r="BJ797" s="59">
        <v>0</v>
      </c>
      <c r="BK797" s="59">
        <v>0</v>
      </c>
      <c r="BL797" s="59">
        <v>0</v>
      </c>
      <c r="BM797" s="4">
        <v>909891</v>
      </c>
      <c r="BN797" s="32">
        <f t="shared" si="388"/>
        <v>449.32888888888891</v>
      </c>
      <c r="BO797" s="281"/>
      <c r="BP797" s="4">
        <v>-1621878</v>
      </c>
      <c r="BQ797" s="4">
        <v>194221232</v>
      </c>
      <c r="BR797" s="4">
        <v>193509232</v>
      </c>
      <c r="BS797" s="4">
        <v>1673.23999</v>
      </c>
      <c r="BT797" s="4">
        <v>2025</v>
      </c>
      <c r="BV797" s="175">
        <f t="shared" si="408"/>
        <v>-0.77561256869103046</v>
      </c>
    </row>
    <row r="798" spans="1:74" ht="17.25" customHeight="1" x14ac:dyDescent="0.25">
      <c r="A798" s="76" t="s">
        <v>194</v>
      </c>
      <c r="B798" s="255" t="s">
        <v>152</v>
      </c>
      <c r="C798" s="76">
        <v>1</v>
      </c>
      <c r="D798" s="142">
        <v>2007</v>
      </c>
      <c r="E798" s="77">
        <v>111</v>
      </c>
      <c r="F798" s="59">
        <v>16276239</v>
      </c>
      <c r="G798" s="82">
        <v>8054365</v>
      </c>
      <c r="H798" s="179">
        <f t="shared" si="417"/>
        <v>0.97962642093517849</v>
      </c>
      <c r="I798" s="59">
        <f t="shared" si="406"/>
        <v>8221874</v>
      </c>
      <c r="J798" s="59"/>
      <c r="K798" s="59">
        <f t="shared" si="400"/>
        <v>8221874</v>
      </c>
      <c r="L798" s="59">
        <f t="shared" si="401"/>
        <v>4060.1846913580248</v>
      </c>
      <c r="M798" s="59"/>
      <c r="N798" s="59"/>
      <c r="O798" s="59">
        <v>75582</v>
      </c>
      <c r="P798" s="13">
        <f t="shared" si="402"/>
        <v>9.1927947326850296E-3</v>
      </c>
      <c r="Q798" s="59">
        <v>0</v>
      </c>
      <c r="R798" s="79">
        <f t="shared" si="403"/>
        <v>0</v>
      </c>
      <c r="S798" s="82">
        <f t="shared" si="418"/>
        <v>1163461</v>
      </c>
      <c r="T798" s="281">
        <f t="shared" si="407"/>
        <v>574.54864197530867</v>
      </c>
      <c r="U798" s="281"/>
      <c r="V798" s="131">
        <f t="shared" si="404"/>
        <v>0.14150800656881873</v>
      </c>
      <c r="W798" s="126">
        <v>172323</v>
      </c>
      <c r="X798" s="126">
        <v>67263</v>
      </c>
      <c r="Y798" s="126">
        <v>466536</v>
      </c>
      <c r="AA798" s="126">
        <v>404335</v>
      </c>
      <c r="AB798" s="126">
        <v>53004</v>
      </c>
      <c r="AE798" s="126">
        <v>0</v>
      </c>
      <c r="AF798" s="59">
        <v>651976</v>
      </c>
      <c r="AG798" s="59">
        <v>360531</v>
      </c>
      <c r="AH798" s="59">
        <v>5821199</v>
      </c>
      <c r="AI798" s="59">
        <v>54</v>
      </c>
      <c r="AJ798" s="59">
        <v>340071</v>
      </c>
      <c r="AK798" s="59">
        <v>2989008</v>
      </c>
      <c r="AL798" s="59">
        <v>10455040</v>
      </c>
      <c r="AM798" s="126">
        <v>21718</v>
      </c>
      <c r="AN798" s="126">
        <v>-1520</v>
      </c>
      <c r="AO798" s="126">
        <v>72411</v>
      </c>
      <c r="AP798" s="59">
        <v>0</v>
      </c>
      <c r="AQ798" s="59">
        <v>169585</v>
      </c>
      <c r="AR798" s="59">
        <v>2285564</v>
      </c>
      <c r="AS798" s="59">
        <v>93433</v>
      </c>
      <c r="AT798" s="59">
        <v>0</v>
      </c>
      <c r="AU798" s="59">
        <v>0</v>
      </c>
      <c r="AV798" s="27">
        <v>0</v>
      </c>
      <c r="AW798" s="79">
        <f t="shared" si="405"/>
        <v>0</v>
      </c>
      <c r="AX798" s="59">
        <v>0</v>
      </c>
      <c r="AY798" s="59">
        <v>0</v>
      </c>
      <c r="AZ798" s="59">
        <v>0</v>
      </c>
      <c r="BA798" s="59">
        <v>0</v>
      </c>
      <c r="BB798" s="59">
        <v>0</v>
      </c>
      <c r="BC798" s="59">
        <v>0</v>
      </c>
      <c r="BD798" s="59">
        <v>0</v>
      </c>
      <c r="BE798" s="59">
        <v>0</v>
      </c>
      <c r="BF798" s="59">
        <v>0</v>
      </c>
      <c r="BG798" s="59">
        <v>0</v>
      </c>
      <c r="BH798" s="59">
        <v>0</v>
      </c>
      <c r="BI798" s="59">
        <v>0</v>
      </c>
      <c r="BJ798" s="59">
        <v>0</v>
      </c>
      <c r="BK798" s="59">
        <v>0</v>
      </c>
      <c r="BL798" s="59">
        <v>0</v>
      </c>
      <c r="BM798" s="4">
        <v>717161</v>
      </c>
      <c r="BN798" s="32">
        <f t="shared" si="388"/>
        <v>354.15358024691358</v>
      </c>
      <c r="BO798" s="281"/>
      <c r="BP798" s="4">
        <v>-7926463</v>
      </c>
      <c r="BQ798" s="4">
        <v>274556000</v>
      </c>
      <c r="BR798" s="4">
        <v>267346704</v>
      </c>
      <c r="BS798" s="4">
        <v>1677.7199700000001</v>
      </c>
      <c r="BT798" s="4">
        <v>2025</v>
      </c>
      <c r="BV798" s="175">
        <f t="shared" si="408"/>
        <v>-0.77427564353447775</v>
      </c>
    </row>
    <row r="799" spans="1:74" ht="17.25" customHeight="1" x14ac:dyDescent="0.25">
      <c r="A799" s="76" t="s">
        <v>194</v>
      </c>
      <c r="B799" s="255" t="s">
        <v>152</v>
      </c>
      <c r="C799" s="76">
        <v>1</v>
      </c>
      <c r="D799" s="142">
        <v>2008</v>
      </c>
      <c r="E799" s="77">
        <v>111</v>
      </c>
      <c r="F799" s="59">
        <v>14323974</v>
      </c>
      <c r="G799" s="82">
        <v>6648078</v>
      </c>
      <c r="H799" s="179">
        <f t="shared" si="417"/>
        <v>0.86609797735664995</v>
      </c>
      <c r="I799" s="59">
        <f t="shared" si="406"/>
        <v>7675896</v>
      </c>
      <c r="J799" s="59"/>
      <c r="K799" s="59">
        <f t="shared" si="400"/>
        <v>7675896</v>
      </c>
      <c r="L799" s="59">
        <f t="shared" si="401"/>
        <v>3790.565925925926</v>
      </c>
      <c r="M799" s="59"/>
      <c r="N799" s="59"/>
      <c r="O799" s="59">
        <v>112156</v>
      </c>
      <c r="P799" s="13">
        <f t="shared" si="402"/>
        <v>1.461145382897319E-2</v>
      </c>
      <c r="Q799" s="59">
        <v>0</v>
      </c>
      <c r="R799" s="79">
        <f t="shared" si="403"/>
        <v>0</v>
      </c>
      <c r="S799" s="82">
        <f t="shared" si="418"/>
        <v>1173750</v>
      </c>
      <c r="T799" s="281">
        <f t="shared" si="407"/>
        <v>579.62962962962968</v>
      </c>
      <c r="U799" s="281"/>
      <c r="V799" s="131">
        <f t="shared" si="404"/>
        <v>0.15291374453223441</v>
      </c>
      <c r="W799" s="126">
        <v>158479</v>
      </c>
      <c r="X799" s="126">
        <v>80711</v>
      </c>
      <c r="Y799" s="126">
        <v>546169</v>
      </c>
      <c r="AA799" s="126">
        <v>327043</v>
      </c>
      <c r="AB799" s="126">
        <v>61348</v>
      </c>
      <c r="AF799" s="59">
        <v>643761</v>
      </c>
      <c r="AG799" s="59">
        <v>400000</v>
      </c>
      <c r="AH799" s="59">
        <v>5255992</v>
      </c>
      <c r="AI799" s="59">
        <v>0</v>
      </c>
      <c r="AJ799" s="59">
        <v>307333</v>
      </c>
      <c r="AK799" s="59">
        <v>2562165</v>
      </c>
      <c r="AL799" s="59">
        <v>9067982</v>
      </c>
      <c r="AM799" s="126">
        <v>22610</v>
      </c>
      <c r="AN799" s="126">
        <v>1129</v>
      </c>
      <c r="AO799" s="126">
        <v>20497</v>
      </c>
      <c r="AP799" s="59">
        <v>0</v>
      </c>
      <c r="AQ799" s="59">
        <v>182904</v>
      </c>
      <c r="AR799" s="59">
        <v>2119909</v>
      </c>
      <c r="AS799" s="59">
        <v>129682</v>
      </c>
      <c r="AT799" s="59">
        <v>0</v>
      </c>
      <c r="AU799" s="59">
        <v>0</v>
      </c>
      <c r="AV799" s="27">
        <v>0</v>
      </c>
      <c r="AW799" s="79">
        <f t="shared" si="405"/>
        <v>0</v>
      </c>
      <c r="AX799" s="59">
        <v>0</v>
      </c>
      <c r="AY799" s="59">
        <v>0</v>
      </c>
      <c r="AZ799" s="59">
        <v>0</v>
      </c>
      <c r="BA799" s="59">
        <v>0</v>
      </c>
      <c r="BB799" s="59">
        <v>0</v>
      </c>
      <c r="BC799" s="59">
        <v>0</v>
      </c>
      <c r="BD799" s="59">
        <v>0</v>
      </c>
      <c r="BE799" s="59">
        <v>0</v>
      </c>
      <c r="BF799" s="59">
        <v>0</v>
      </c>
      <c r="BG799" s="59">
        <v>0</v>
      </c>
      <c r="BH799" s="59">
        <v>0</v>
      </c>
      <c r="BI799" s="59">
        <v>0</v>
      </c>
      <c r="BJ799" s="59">
        <v>0</v>
      </c>
      <c r="BK799" s="59">
        <v>0</v>
      </c>
      <c r="BL799" s="59">
        <v>0</v>
      </c>
      <c r="BM799" s="4">
        <v>730605</v>
      </c>
      <c r="BN799" s="32">
        <f t="shared" si="388"/>
        <v>360.7925925925926</v>
      </c>
      <c r="BO799" s="281"/>
      <c r="BP799" s="4">
        <v>-71633136</v>
      </c>
      <c r="BQ799" s="4">
        <v>268317136</v>
      </c>
      <c r="BR799" s="4">
        <v>197414608</v>
      </c>
      <c r="BS799" s="4">
        <v>1677.48999</v>
      </c>
      <c r="BT799" s="4">
        <v>2025</v>
      </c>
      <c r="BV799" s="175">
        <f t="shared" si="408"/>
        <v>-0.77434418768017999</v>
      </c>
    </row>
    <row r="800" spans="1:74" ht="17.25" customHeight="1" x14ac:dyDescent="0.25">
      <c r="A800" s="76" t="s">
        <v>194</v>
      </c>
      <c r="B800" s="255" t="s">
        <v>152</v>
      </c>
      <c r="C800" s="76">
        <v>1</v>
      </c>
      <c r="D800" s="142">
        <v>2009</v>
      </c>
      <c r="E800" s="77">
        <v>111</v>
      </c>
      <c r="F800" s="59">
        <v>17365080</v>
      </c>
      <c r="G800" s="82">
        <v>8776684</v>
      </c>
      <c r="H800" s="179">
        <f t="shared" si="417"/>
        <v>1.0219235349650855</v>
      </c>
      <c r="I800" s="59">
        <f t="shared" si="406"/>
        <v>8588396</v>
      </c>
      <c r="J800" s="59"/>
      <c r="K800" s="59">
        <f t="shared" si="400"/>
        <v>8588396</v>
      </c>
      <c r="L800" s="59">
        <f t="shared" si="401"/>
        <v>4241.1832098765435</v>
      </c>
      <c r="M800" s="59"/>
      <c r="N800" s="59"/>
      <c r="O800" s="59">
        <v>43247</v>
      </c>
      <c r="P800" s="13">
        <f t="shared" si="402"/>
        <v>5.0355153628221152E-3</v>
      </c>
      <c r="Q800" s="59">
        <v>23583</v>
      </c>
      <c r="R800" s="79">
        <f t="shared" si="403"/>
        <v>2.7459143709721817E-3</v>
      </c>
      <c r="S800" s="82">
        <f t="shared" si="418"/>
        <v>1262134</v>
      </c>
      <c r="T800" s="281">
        <f t="shared" si="407"/>
        <v>623.276049382716</v>
      </c>
      <c r="U800" s="281"/>
      <c r="V800" s="131">
        <f t="shared" si="404"/>
        <v>0.14695805829167635</v>
      </c>
      <c r="W800" s="126">
        <v>174331</v>
      </c>
      <c r="X800" s="126">
        <v>73176</v>
      </c>
      <c r="Y800" s="126">
        <v>588590</v>
      </c>
      <c r="AA800" s="126">
        <v>336878</v>
      </c>
      <c r="AB800" s="126">
        <v>89159</v>
      </c>
      <c r="AF800" s="59">
        <v>618833</v>
      </c>
      <c r="AG800" s="59">
        <v>293012</v>
      </c>
      <c r="AH800" s="59">
        <v>6172714</v>
      </c>
      <c r="AI800" s="59">
        <v>101391</v>
      </c>
      <c r="AJ800" s="59">
        <v>355373</v>
      </c>
      <c r="AK800" s="59">
        <v>3715828</v>
      </c>
      <c r="AL800" s="59">
        <v>11192366</v>
      </c>
      <c r="AM800" s="126">
        <v>18951</v>
      </c>
      <c r="AN800" s="126">
        <v>627</v>
      </c>
      <c r="AO800" s="126">
        <v>6804</v>
      </c>
      <c r="AP800" s="59">
        <v>0</v>
      </c>
      <c r="AQ800" s="59">
        <v>112512</v>
      </c>
      <c r="AR800" s="59">
        <v>1902660</v>
      </c>
      <c r="AS800" s="59">
        <v>133441</v>
      </c>
      <c r="AT800" s="59">
        <v>0</v>
      </c>
      <c r="AU800" s="59">
        <v>0</v>
      </c>
      <c r="AV800" s="27">
        <v>0</v>
      </c>
      <c r="AW800" s="79">
        <f t="shared" si="405"/>
        <v>0</v>
      </c>
      <c r="AX800" s="59">
        <v>0</v>
      </c>
      <c r="AY800" s="59">
        <v>0</v>
      </c>
      <c r="AZ800" s="59">
        <v>0</v>
      </c>
      <c r="BA800" s="59">
        <v>0</v>
      </c>
      <c r="BB800" s="59">
        <v>0</v>
      </c>
      <c r="BC800" s="59">
        <v>0</v>
      </c>
      <c r="BD800" s="59">
        <v>0</v>
      </c>
      <c r="BE800" s="59">
        <v>0</v>
      </c>
      <c r="BF800" s="59">
        <v>0</v>
      </c>
      <c r="BG800" s="59">
        <v>0</v>
      </c>
      <c r="BH800" s="59">
        <v>0</v>
      </c>
      <c r="BI800" s="59">
        <v>0</v>
      </c>
      <c r="BJ800" s="59">
        <v>0</v>
      </c>
      <c r="BK800" s="59">
        <v>0</v>
      </c>
      <c r="BL800" s="59">
        <v>0</v>
      </c>
      <c r="BM800" s="4">
        <v>779641</v>
      </c>
      <c r="BN800" s="32">
        <f t="shared" si="388"/>
        <v>385.0079012345679</v>
      </c>
      <c r="BO800" s="281"/>
      <c r="BP800" s="4">
        <v>-17487740</v>
      </c>
      <c r="BQ800" s="4">
        <v>316563072</v>
      </c>
      <c r="BR800" s="4">
        <v>299854944</v>
      </c>
      <c r="BS800" s="4">
        <v>1677.33997</v>
      </c>
      <c r="BT800" s="4">
        <v>2025</v>
      </c>
      <c r="BV800" s="175">
        <f t="shared" si="408"/>
        <v>-0.77438890529683679</v>
      </c>
    </row>
    <row r="801" spans="1:74" ht="17.25" customHeight="1" x14ac:dyDescent="0.25">
      <c r="A801" s="76" t="s">
        <v>194</v>
      </c>
      <c r="B801" s="255" t="s">
        <v>152</v>
      </c>
      <c r="C801" s="76">
        <v>1</v>
      </c>
      <c r="D801" s="142">
        <v>2010</v>
      </c>
      <c r="E801" s="77">
        <v>111</v>
      </c>
      <c r="F801" s="59">
        <v>18390458</v>
      </c>
      <c r="G801" s="82">
        <v>11055105</v>
      </c>
      <c r="H801" s="179">
        <f t="shared" si="417"/>
        <v>1.5070992493476456</v>
      </c>
      <c r="I801" s="59">
        <f t="shared" si="406"/>
        <v>7335353</v>
      </c>
      <c r="J801" s="59"/>
      <c r="K801" s="59">
        <f t="shared" si="400"/>
        <v>7335353</v>
      </c>
      <c r="L801" s="59">
        <f t="shared" si="401"/>
        <v>3622.3965432098767</v>
      </c>
      <c r="M801" s="59"/>
      <c r="N801" s="59"/>
      <c r="O801" s="59">
        <v>54631</v>
      </c>
      <c r="P801" s="13">
        <f t="shared" si="402"/>
        <v>7.4476306729887439E-3</v>
      </c>
      <c r="Q801" s="59">
        <v>23582</v>
      </c>
      <c r="R801" s="79">
        <f t="shared" si="403"/>
        <v>3.2148418760487739E-3</v>
      </c>
      <c r="S801" s="82">
        <f t="shared" si="418"/>
        <v>1524907</v>
      </c>
      <c r="T801" s="281">
        <f t="shared" si="407"/>
        <v>753.0404938271605</v>
      </c>
      <c r="U801" s="281"/>
      <c r="V801" s="131">
        <f t="shared" si="404"/>
        <v>0.20788461032482008</v>
      </c>
      <c r="W801" s="126">
        <v>175163</v>
      </c>
      <c r="X801" s="126">
        <v>102941</v>
      </c>
      <c r="Y801" s="126">
        <v>634417</v>
      </c>
      <c r="AA801" s="126">
        <v>496293</v>
      </c>
      <c r="AB801" s="126">
        <v>116093</v>
      </c>
      <c r="AF801" s="59">
        <v>748366</v>
      </c>
      <c r="AG801" s="59">
        <v>328233</v>
      </c>
      <c r="AH801" s="59">
        <v>4554333</v>
      </c>
      <c r="AI801" s="59">
        <v>155</v>
      </c>
      <c r="AJ801" s="59">
        <v>281739</v>
      </c>
      <c r="AK801" s="59">
        <v>2178052</v>
      </c>
      <c r="AL801" s="59">
        <v>13836125</v>
      </c>
      <c r="AM801" s="126">
        <v>29586</v>
      </c>
      <c r="AN801" s="126">
        <v>-41</v>
      </c>
      <c r="AO801" s="126">
        <v>141725</v>
      </c>
      <c r="AP801" s="59">
        <v>0</v>
      </c>
      <c r="AQ801" s="59">
        <v>147795</v>
      </c>
      <c r="AR801" s="59">
        <v>1880496</v>
      </c>
      <c r="AS801" s="59">
        <v>-3873</v>
      </c>
      <c r="AT801" s="59">
        <v>0</v>
      </c>
      <c r="AU801" s="59">
        <v>0</v>
      </c>
      <c r="AV801" s="27">
        <v>0</v>
      </c>
      <c r="AW801" s="79">
        <f t="shared" si="405"/>
        <v>0</v>
      </c>
      <c r="AX801" s="59">
        <v>0</v>
      </c>
      <c r="AY801" s="59">
        <v>0</v>
      </c>
      <c r="AZ801" s="59">
        <v>0</v>
      </c>
      <c r="BA801" s="59">
        <v>0</v>
      </c>
      <c r="BB801" s="59">
        <v>0</v>
      </c>
      <c r="BC801" s="59">
        <v>0</v>
      </c>
      <c r="BD801" s="59">
        <v>0</v>
      </c>
      <c r="BE801" s="59">
        <v>0</v>
      </c>
      <c r="BF801" s="59">
        <v>0</v>
      </c>
      <c r="BG801" s="59">
        <v>0</v>
      </c>
      <c r="BH801" s="59">
        <v>0</v>
      </c>
      <c r="BI801" s="59">
        <v>0</v>
      </c>
      <c r="BJ801" s="59">
        <v>0</v>
      </c>
      <c r="BK801" s="59">
        <v>0</v>
      </c>
      <c r="BL801" s="59">
        <v>0</v>
      </c>
      <c r="BM801" s="4">
        <v>865599</v>
      </c>
      <c r="BN801" s="32">
        <f t="shared" si="388"/>
        <v>427.45629629629627</v>
      </c>
      <c r="BO801" s="281"/>
      <c r="BP801" s="4">
        <v>38555668</v>
      </c>
      <c r="BQ801" s="4">
        <v>255311872</v>
      </c>
      <c r="BR801" s="4">
        <v>294733152</v>
      </c>
      <c r="BS801" s="4">
        <v>1682.18994</v>
      </c>
      <c r="BT801" s="4">
        <v>2025</v>
      </c>
      <c r="BV801" s="175">
        <f t="shared" si="408"/>
        <v>-0.7729452588643817</v>
      </c>
    </row>
    <row r="802" spans="1:74" ht="17.25" customHeight="1" x14ac:dyDescent="0.25">
      <c r="A802" s="76" t="s">
        <v>194</v>
      </c>
      <c r="B802" s="255" t="s">
        <v>152</v>
      </c>
      <c r="C802" s="76">
        <v>1</v>
      </c>
      <c r="D802" s="142">
        <v>2011</v>
      </c>
      <c r="E802" s="77">
        <v>111</v>
      </c>
      <c r="F802" s="59">
        <v>117922224</v>
      </c>
      <c r="G802" s="109">
        <v>111151120</v>
      </c>
      <c r="H802" s="179">
        <f t="shared" si="417"/>
        <v>16.415509199090724</v>
      </c>
      <c r="I802" s="59">
        <f t="shared" si="406"/>
        <v>6771104</v>
      </c>
      <c r="J802" s="59"/>
      <c r="K802" s="59">
        <f t="shared" si="400"/>
        <v>6594514</v>
      </c>
      <c r="L802" s="59">
        <f t="shared" si="401"/>
        <v>3256.5501234567901</v>
      </c>
      <c r="M802" s="59"/>
      <c r="N802" s="59"/>
      <c r="O802" s="59">
        <v>89450</v>
      </c>
      <c r="P802" s="13">
        <f t="shared" si="402"/>
        <v>1.3210548826306611E-2</v>
      </c>
      <c r="Q802" s="59">
        <v>-6</v>
      </c>
      <c r="R802" s="79">
        <f t="shared" si="403"/>
        <v>-8.861184232290628E-7</v>
      </c>
      <c r="S802" s="82">
        <f t="shared" si="418"/>
        <v>1322543</v>
      </c>
      <c r="T802" s="281">
        <f t="shared" si="407"/>
        <v>653.10765432098765</v>
      </c>
      <c r="U802" s="281"/>
      <c r="V802" s="131">
        <f t="shared" si="404"/>
        <v>0.20055200428719994</v>
      </c>
      <c r="W802" s="126">
        <v>212734</v>
      </c>
      <c r="X802" s="126">
        <v>57812</v>
      </c>
      <c r="Y802" s="126">
        <v>650057</v>
      </c>
      <c r="AA802" s="126">
        <v>260296</v>
      </c>
      <c r="AB802" s="126">
        <v>138817</v>
      </c>
      <c r="AE802" s="126">
        <v>2827</v>
      </c>
      <c r="AF802" s="59">
        <v>-65995</v>
      </c>
      <c r="AG802" s="59">
        <v>317059</v>
      </c>
      <c r="AH802" s="59">
        <v>5059713</v>
      </c>
      <c r="AI802" s="59">
        <v>0</v>
      </c>
      <c r="AJ802" s="59">
        <v>243627</v>
      </c>
      <c r="AK802" s="59">
        <v>2996139</v>
      </c>
      <c r="AL802" s="59">
        <v>112862512</v>
      </c>
      <c r="AM802" s="126">
        <v>13869</v>
      </c>
      <c r="AN802" s="126">
        <v>0</v>
      </c>
      <c r="AO802" s="126">
        <v>104808</v>
      </c>
      <c r="AP802" s="59">
        <v>0</v>
      </c>
      <c r="AQ802" s="59">
        <v>121777</v>
      </c>
      <c r="AR802" s="59">
        <v>1627838</v>
      </c>
      <c r="AS802" s="59">
        <v>0</v>
      </c>
      <c r="AT802" s="59">
        <v>0</v>
      </c>
      <c r="AU802" s="59">
        <v>0</v>
      </c>
      <c r="AV802" s="27">
        <v>176590</v>
      </c>
      <c r="AW802" s="79">
        <f t="shared" si="405"/>
        <v>2.5417066439598519E-2</v>
      </c>
      <c r="AX802" s="59">
        <v>0</v>
      </c>
      <c r="AY802" s="59">
        <v>0</v>
      </c>
      <c r="AZ802" s="59">
        <v>0</v>
      </c>
      <c r="BA802" s="59">
        <v>0</v>
      </c>
      <c r="BB802" s="59">
        <v>0</v>
      </c>
      <c r="BC802" s="59">
        <v>0</v>
      </c>
      <c r="BD802" s="59">
        <v>176590</v>
      </c>
      <c r="BE802" s="59">
        <v>0</v>
      </c>
      <c r="BF802" s="59">
        <v>0</v>
      </c>
      <c r="BG802" s="59">
        <v>0</v>
      </c>
      <c r="BH802" s="59">
        <v>176590</v>
      </c>
      <c r="BI802" s="59">
        <v>0</v>
      </c>
      <c r="BJ802" s="59">
        <v>0</v>
      </c>
      <c r="BK802" s="59">
        <v>0</v>
      </c>
      <c r="BL802" s="59">
        <v>0</v>
      </c>
      <c r="BM802" s="4">
        <v>359691</v>
      </c>
      <c r="BN802" s="32">
        <f t="shared" si="388"/>
        <v>177.62518518518519</v>
      </c>
      <c r="BO802" s="281"/>
      <c r="BP802" s="4">
        <v>11005965</v>
      </c>
      <c r="BQ802" s="4">
        <v>346281792</v>
      </c>
      <c r="BR802" s="4">
        <v>357647424</v>
      </c>
      <c r="BS802" s="4">
        <v>1682.18994</v>
      </c>
      <c r="BT802" s="4">
        <v>2025</v>
      </c>
      <c r="BV802" s="175">
        <f t="shared" si="408"/>
        <v>-0.7729452588643817</v>
      </c>
    </row>
    <row r="803" spans="1:74" ht="17.25" customHeight="1" x14ac:dyDescent="0.25">
      <c r="A803" s="76" t="s">
        <v>194</v>
      </c>
      <c r="B803" s="255" t="s">
        <v>152</v>
      </c>
      <c r="C803" s="76">
        <v>1</v>
      </c>
      <c r="D803" s="142">
        <v>2012</v>
      </c>
      <c r="E803" s="77">
        <v>111</v>
      </c>
      <c r="F803" s="59">
        <v>94362504</v>
      </c>
      <c r="G803" s="109">
        <v>78293160</v>
      </c>
      <c r="H803" s="179">
        <f t="shared" si="417"/>
        <v>4.872206357645962</v>
      </c>
      <c r="I803" s="82">
        <f t="shared" si="406"/>
        <v>16069344</v>
      </c>
      <c r="J803" s="59"/>
      <c r="K803" s="82">
        <f t="shared" si="400"/>
        <v>15774512</v>
      </c>
      <c r="L803" s="59">
        <f t="shared" si="401"/>
        <v>7789.8824691358022</v>
      </c>
      <c r="M803" s="59"/>
      <c r="N803" s="59"/>
      <c r="O803" s="59">
        <v>855515</v>
      </c>
      <c r="P803" s="13">
        <f t="shared" si="402"/>
        <v>5.3238949891171665E-2</v>
      </c>
      <c r="Q803" s="59">
        <v>158</v>
      </c>
      <c r="R803" s="79">
        <f t="shared" si="403"/>
        <v>9.8323864371812556E-6</v>
      </c>
      <c r="S803" s="82">
        <f t="shared" si="418"/>
        <v>5506152</v>
      </c>
      <c r="T803" s="281">
        <f t="shared" si="407"/>
        <v>2719.0874074074072</v>
      </c>
      <c r="U803" s="281"/>
      <c r="V803" s="131">
        <f t="shared" si="404"/>
        <v>0.3490537139912791</v>
      </c>
      <c r="W803" s="126">
        <v>0</v>
      </c>
      <c r="X803" s="126">
        <v>523092</v>
      </c>
      <c r="Y803" s="126">
        <v>108639</v>
      </c>
      <c r="AA803" s="126">
        <v>4844881</v>
      </c>
      <c r="AB803" s="126">
        <v>21208</v>
      </c>
      <c r="AD803" s="126">
        <v>-10238</v>
      </c>
      <c r="AE803" s="126">
        <v>18570</v>
      </c>
      <c r="AF803" s="59">
        <v>-70008</v>
      </c>
      <c r="AG803" s="59">
        <v>214757</v>
      </c>
      <c r="AH803" s="59">
        <v>9086323</v>
      </c>
      <c r="AI803" s="59">
        <v>0</v>
      </c>
      <c r="AJ803" s="59">
        <v>-139727</v>
      </c>
      <c r="AK803" s="59">
        <v>7782125</v>
      </c>
      <c r="AL803" s="59">
        <v>85276184</v>
      </c>
      <c r="AM803" s="126">
        <v>13012</v>
      </c>
      <c r="AN803" s="126">
        <v>80639</v>
      </c>
      <c r="AO803" s="126">
        <v>6922</v>
      </c>
      <c r="AP803" s="59">
        <v>0</v>
      </c>
      <c r="AQ803" s="59">
        <v>830929</v>
      </c>
      <c r="AR803" s="59">
        <v>988868</v>
      </c>
      <c r="AS803" s="59">
        <v>0</v>
      </c>
      <c r="AT803" s="59">
        <v>0</v>
      </c>
      <c r="AU803" s="59">
        <v>0</v>
      </c>
      <c r="AV803" s="27">
        <v>294832</v>
      </c>
      <c r="AW803" s="79">
        <f t="shared" si="405"/>
        <v>1.8016916953227588E-2</v>
      </c>
      <c r="AX803" s="59">
        <v>0</v>
      </c>
      <c r="AY803" s="59">
        <v>0</v>
      </c>
      <c r="AZ803" s="59">
        <v>0</v>
      </c>
      <c r="BA803" s="59">
        <v>0</v>
      </c>
      <c r="BB803" s="59">
        <v>0</v>
      </c>
      <c r="BC803" s="59">
        <v>0</v>
      </c>
      <c r="BD803" s="59">
        <v>294832</v>
      </c>
      <c r="BE803" s="59">
        <v>0</v>
      </c>
      <c r="BF803" s="59">
        <v>0</v>
      </c>
      <c r="BG803" s="59">
        <v>0</v>
      </c>
      <c r="BH803" s="59">
        <v>294832</v>
      </c>
      <c r="BI803" s="59">
        <v>0</v>
      </c>
      <c r="BJ803" s="59">
        <v>0</v>
      </c>
      <c r="BK803" s="59">
        <v>0</v>
      </c>
      <c r="BL803" s="59">
        <v>0</v>
      </c>
      <c r="BM803" s="139">
        <v>109557</v>
      </c>
      <c r="BN803" s="32">
        <f t="shared" si="388"/>
        <v>54.102222222222224</v>
      </c>
      <c r="BO803" s="281"/>
      <c r="BP803" s="4">
        <v>41736976</v>
      </c>
      <c r="BQ803" s="4">
        <v>321579744</v>
      </c>
      <c r="BR803" s="4">
        <v>363426272</v>
      </c>
      <c r="BS803" s="4">
        <v>1599.7800299999999</v>
      </c>
      <c r="BT803" s="4">
        <v>2025</v>
      </c>
      <c r="BV803" s="175">
        <f t="shared" si="408"/>
        <v>-0.79806042972440949</v>
      </c>
    </row>
    <row r="804" spans="1:74" ht="17.25" customHeight="1" x14ac:dyDescent="0.25">
      <c r="A804" s="76" t="s">
        <v>194</v>
      </c>
      <c r="B804" s="255" t="s">
        <v>152</v>
      </c>
      <c r="C804" s="76">
        <v>1</v>
      </c>
      <c r="D804" s="142">
        <v>2013</v>
      </c>
      <c r="E804" s="77">
        <v>111</v>
      </c>
      <c r="F804" s="59">
        <v>104744864</v>
      </c>
      <c r="G804" s="109">
        <v>90998376</v>
      </c>
      <c r="H804" s="179">
        <f t="shared" si="417"/>
        <v>6.6197545147531498</v>
      </c>
      <c r="I804" s="82">
        <f t="shared" si="406"/>
        <v>13746488</v>
      </c>
      <c r="J804" s="59"/>
      <c r="K804" s="82">
        <f t="shared" si="400"/>
        <v>13440408</v>
      </c>
      <c r="L804" s="59">
        <f t="shared" si="401"/>
        <v>6637.2385185185185</v>
      </c>
      <c r="M804" s="59"/>
      <c r="N804" s="59"/>
      <c r="O804" s="59">
        <v>-50669</v>
      </c>
      <c r="P804" s="13">
        <f t="shared" si="402"/>
        <v>-3.685959642928434E-3</v>
      </c>
      <c r="Q804" s="59">
        <v>1843</v>
      </c>
      <c r="R804" s="79">
        <f t="shared" si="403"/>
        <v>1.3407060770721948E-4</v>
      </c>
      <c r="S804" s="82">
        <f t="shared" si="418"/>
        <v>5586508</v>
      </c>
      <c r="T804" s="281">
        <f t="shared" si="407"/>
        <v>2758.7693827160492</v>
      </c>
      <c r="U804" s="281"/>
      <c r="V804" s="131">
        <f t="shared" si="404"/>
        <v>0.41565017966716489</v>
      </c>
      <c r="W804" s="4"/>
      <c r="X804" s="126">
        <v>657197</v>
      </c>
      <c r="Y804" s="126">
        <v>0</v>
      </c>
      <c r="AA804" s="126">
        <v>4908676</v>
      </c>
      <c r="AB804" s="126">
        <v>0</v>
      </c>
      <c r="AC804" s="126">
        <v>-1000</v>
      </c>
      <c r="AD804" s="126">
        <v>-1449</v>
      </c>
      <c r="AE804" s="126">
        <v>23084</v>
      </c>
      <c r="AF804" s="59">
        <v>-10814</v>
      </c>
      <c r="AG804" s="59">
        <v>317195</v>
      </c>
      <c r="AH804" s="59">
        <v>7508361</v>
      </c>
      <c r="AI804" s="59">
        <v>0</v>
      </c>
      <c r="AJ804" s="59">
        <v>935</v>
      </c>
      <c r="AK804" s="59">
        <v>5182924</v>
      </c>
      <c r="AL804" s="59">
        <v>97236504</v>
      </c>
      <c r="AM804" s="126">
        <v>33559</v>
      </c>
      <c r="AN804" s="126">
        <v>207429</v>
      </c>
      <c r="AO804" s="126">
        <v>779</v>
      </c>
      <c r="AP804" s="59">
        <v>0</v>
      </c>
      <c r="AQ804" s="59">
        <v>710326</v>
      </c>
      <c r="AR804" s="59">
        <v>1766475</v>
      </c>
      <c r="AS804" s="59">
        <v>0</v>
      </c>
      <c r="AT804" s="59">
        <v>0</v>
      </c>
      <c r="AU804" s="59">
        <v>0</v>
      </c>
      <c r="AV804" s="27">
        <v>306080</v>
      </c>
      <c r="AW804" s="79">
        <f t="shared" si="405"/>
        <v>2.1781072327847834E-2</v>
      </c>
      <c r="AX804" s="59">
        <v>0</v>
      </c>
      <c r="AY804" s="59">
        <v>0</v>
      </c>
      <c r="AZ804" s="59">
        <v>0</v>
      </c>
      <c r="BA804" s="59">
        <v>0</v>
      </c>
      <c r="BB804" s="59">
        <v>0</v>
      </c>
      <c r="BC804" s="59">
        <v>0</v>
      </c>
      <c r="BD804" s="59">
        <v>306080</v>
      </c>
      <c r="BE804" s="59">
        <v>0</v>
      </c>
      <c r="BF804" s="59">
        <v>0</v>
      </c>
      <c r="BG804" s="59">
        <v>0</v>
      </c>
      <c r="BH804" s="59">
        <v>306080</v>
      </c>
      <c r="BI804" s="59">
        <v>0</v>
      </c>
      <c r="BJ804" s="59">
        <v>0</v>
      </c>
      <c r="BK804" s="59">
        <v>0</v>
      </c>
      <c r="BL804" s="59">
        <v>0</v>
      </c>
      <c r="BM804" s="139">
        <v>0</v>
      </c>
      <c r="BN804" s="32">
        <f t="shared" si="388"/>
        <v>0</v>
      </c>
      <c r="BO804" s="281"/>
      <c r="BP804" s="4">
        <v>-11365271</v>
      </c>
      <c r="BQ804" s="4">
        <v>215861680</v>
      </c>
      <c r="BR804" s="4">
        <v>204496400</v>
      </c>
      <c r="BS804" s="4">
        <v>2086.3400900000001</v>
      </c>
      <c r="BT804" s="4">
        <v>2025</v>
      </c>
      <c r="BV804" s="175">
        <f t="shared" si="408"/>
        <v>-0.66528781009371152</v>
      </c>
    </row>
    <row r="805" spans="1:74" ht="17.25" customHeight="1" x14ac:dyDescent="0.25">
      <c r="A805" s="76" t="s">
        <v>194</v>
      </c>
      <c r="B805" s="255" t="s">
        <v>152</v>
      </c>
      <c r="C805" s="76">
        <v>1</v>
      </c>
      <c r="D805" s="142">
        <v>2014</v>
      </c>
      <c r="E805" s="77">
        <v>111</v>
      </c>
      <c r="F805" s="59">
        <v>244607344</v>
      </c>
      <c r="G805" s="109">
        <v>215026880</v>
      </c>
      <c r="H805" s="179">
        <f t="shared" si="417"/>
        <v>7.269219306363822</v>
      </c>
      <c r="I805" s="82">
        <f t="shared" si="406"/>
        <v>29580464</v>
      </c>
      <c r="J805" s="59"/>
      <c r="K805" s="82">
        <f t="shared" si="400"/>
        <v>29236704</v>
      </c>
      <c r="L805" s="59">
        <f t="shared" si="401"/>
        <v>14437.878518518519</v>
      </c>
      <c r="M805" s="59"/>
      <c r="N805" s="59"/>
      <c r="O805" s="59">
        <v>716949</v>
      </c>
      <c r="P805" s="13">
        <f t="shared" si="402"/>
        <v>2.423724658274461E-2</v>
      </c>
      <c r="Q805" s="59">
        <v>173424</v>
      </c>
      <c r="R805" s="79">
        <f t="shared" si="403"/>
        <v>5.8627883592360149E-3</v>
      </c>
      <c r="S805" s="82">
        <f t="shared" si="418"/>
        <v>6407286</v>
      </c>
      <c r="T805" s="281">
        <f t="shared" si="407"/>
        <v>3164.091851851852</v>
      </c>
      <c r="U805" s="281"/>
      <c r="V805" s="131">
        <f t="shared" si="404"/>
        <v>0.21915213151249882</v>
      </c>
      <c r="W805" s="4"/>
      <c r="X805" s="126">
        <v>727511</v>
      </c>
      <c r="AA805" s="126">
        <v>5616953</v>
      </c>
      <c r="AB805" s="126">
        <v>14775</v>
      </c>
      <c r="AC805" s="126">
        <v>-335</v>
      </c>
      <c r="AD805" s="126">
        <v>25758</v>
      </c>
      <c r="AE805" s="126">
        <v>22624</v>
      </c>
      <c r="AF805" s="59">
        <v>3978</v>
      </c>
      <c r="AG805" s="59">
        <v>287564</v>
      </c>
      <c r="AH805" s="59">
        <v>21960640</v>
      </c>
      <c r="AI805" s="59">
        <v>0</v>
      </c>
      <c r="AJ805" s="59">
        <v>86487</v>
      </c>
      <c r="AK805" s="59">
        <v>19533048</v>
      </c>
      <c r="AL805" s="59">
        <v>222646704</v>
      </c>
      <c r="AM805" s="126">
        <v>43037</v>
      </c>
      <c r="AN805" s="126">
        <v>264493</v>
      </c>
      <c r="AO805" s="126">
        <v>29</v>
      </c>
      <c r="AP805" s="59">
        <v>0</v>
      </c>
      <c r="AQ805" s="59">
        <v>231699</v>
      </c>
      <c r="AR805" s="59">
        <v>1832469</v>
      </c>
      <c r="AS805" s="59">
        <v>0</v>
      </c>
      <c r="AT805" s="59">
        <v>0</v>
      </c>
      <c r="AU805" s="59">
        <v>0</v>
      </c>
      <c r="AV805" s="27">
        <v>343760</v>
      </c>
      <c r="AW805" s="79">
        <f t="shared" si="405"/>
        <v>1.1487683022289901E-2</v>
      </c>
      <c r="AX805" s="59">
        <v>0</v>
      </c>
      <c r="AY805" s="59">
        <v>0</v>
      </c>
      <c r="AZ805" s="59">
        <v>0</v>
      </c>
      <c r="BA805" s="59">
        <v>0</v>
      </c>
      <c r="BB805" s="59">
        <v>0</v>
      </c>
      <c r="BC805" s="59">
        <v>0</v>
      </c>
      <c r="BD805" s="59">
        <v>343760</v>
      </c>
      <c r="BE805" s="59">
        <v>0</v>
      </c>
      <c r="BF805" s="59">
        <v>0</v>
      </c>
      <c r="BG805" s="59">
        <v>0</v>
      </c>
      <c r="BH805" s="59">
        <v>343760</v>
      </c>
      <c r="BI805" s="59">
        <v>0</v>
      </c>
      <c r="BJ805" s="59">
        <v>0</v>
      </c>
      <c r="BK805" s="59">
        <v>0</v>
      </c>
      <c r="BL805" s="59">
        <v>0</v>
      </c>
      <c r="BM805" s="139">
        <v>0</v>
      </c>
      <c r="BN805" s="32">
        <f t="shared" ref="BN805:BN868" si="419">BM805/BT805</f>
        <v>0</v>
      </c>
      <c r="BO805" s="281"/>
      <c r="BP805" s="4">
        <v>-58954144</v>
      </c>
      <c r="BQ805" s="4">
        <v>227966384</v>
      </c>
      <c r="BR805" s="4">
        <v>169012240</v>
      </c>
      <c r="BS805" s="4">
        <v>2086.4399400000002</v>
      </c>
      <c r="BT805" s="4">
        <v>2025</v>
      </c>
      <c r="BV805" s="175">
        <f t="shared" si="408"/>
        <v>-0.66526388120234869</v>
      </c>
    </row>
    <row r="806" spans="1:74" ht="17.25" customHeight="1" x14ac:dyDescent="0.25">
      <c r="A806" s="76" t="s">
        <v>194</v>
      </c>
      <c r="B806" s="255" t="s">
        <v>152</v>
      </c>
      <c r="C806" s="76">
        <v>1</v>
      </c>
      <c r="D806" s="142">
        <v>2015</v>
      </c>
      <c r="E806" s="77">
        <v>111</v>
      </c>
      <c r="F806" s="59">
        <v>140797936</v>
      </c>
      <c r="G806" s="109">
        <v>121979152</v>
      </c>
      <c r="H806" s="179">
        <f t="shared" si="417"/>
        <v>6.4817765058571268</v>
      </c>
      <c r="I806" s="82">
        <f t="shared" si="406"/>
        <v>18818784</v>
      </c>
      <c r="J806" s="59"/>
      <c r="K806" s="82">
        <f t="shared" si="400"/>
        <v>18403656</v>
      </c>
      <c r="L806" s="59">
        <f t="shared" si="401"/>
        <v>9061.3766617429847</v>
      </c>
      <c r="M806" s="59"/>
      <c r="N806" s="59"/>
      <c r="O806" s="59">
        <v>886568</v>
      </c>
      <c r="P806" s="13">
        <f t="shared" si="402"/>
        <v>4.7110801633091705E-2</v>
      </c>
      <c r="Q806" s="59">
        <v>270550</v>
      </c>
      <c r="R806" s="79">
        <f t="shared" si="403"/>
        <v>1.4376593089117767E-2</v>
      </c>
      <c r="S806" s="82">
        <f t="shared" si="409"/>
        <v>6647298</v>
      </c>
      <c r="T806" s="281">
        <f t="shared" si="407"/>
        <v>3272.9187592319054</v>
      </c>
      <c r="U806" s="281"/>
      <c r="V806" s="131">
        <f t="shared" si="404"/>
        <v>0.36119442788976275</v>
      </c>
      <c r="W806" s="13"/>
      <c r="X806" s="59">
        <v>630666</v>
      </c>
      <c r="Y806" s="59">
        <v>0</v>
      </c>
      <c r="Z806" s="59">
        <v>0</v>
      </c>
      <c r="AA806" s="59">
        <v>5872210</v>
      </c>
      <c r="AB806" s="59">
        <v>120609</v>
      </c>
      <c r="AC806" s="59">
        <v>726</v>
      </c>
      <c r="AD806" s="59">
        <v>-1154</v>
      </c>
      <c r="AE806" s="59">
        <v>24241</v>
      </c>
      <c r="AF806" s="59">
        <v>44456</v>
      </c>
      <c r="AG806" s="59">
        <v>312576</v>
      </c>
      <c r="AH806" s="59">
        <v>11055391</v>
      </c>
      <c r="AI806" s="59">
        <v>0</v>
      </c>
      <c r="AJ806" s="59">
        <v>-71618</v>
      </c>
      <c r="AK806" s="59">
        <v>8280211</v>
      </c>
      <c r="AL806" s="59">
        <v>129742544</v>
      </c>
      <c r="AM806" s="59">
        <v>38255</v>
      </c>
      <c r="AN806" s="59">
        <v>216780</v>
      </c>
      <c r="AO806" s="59">
        <v>4</v>
      </c>
      <c r="AP806" s="59">
        <v>0</v>
      </c>
      <c r="AQ806" s="59">
        <v>-13862</v>
      </c>
      <c r="AR806" s="59">
        <v>2207565</v>
      </c>
      <c r="AS806" s="59">
        <v>0</v>
      </c>
      <c r="AT806" s="59">
        <v>0</v>
      </c>
      <c r="AU806" s="59">
        <v>0</v>
      </c>
      <c r="AV806" s="27">
        <v>415128</v>
      </c>
      <c r="AW806" s="79">
        <f t="shared" si="405"/>
        <v>2.1583128798759191E-2</v>
      </c>
      <c r="AX806" s="59">
        <v>0</v>
      </c>
      <c r="AY806" s="59">
        <v>0</v>
      </c>
      <c r="AZ806" s="59">
        <v>0</v>
      </c>
      <c r="BA806" s="59">
        <v>0</v>
      </c>
      <c r="BB806" s="59">
        <v>0</v>
      </c>
      <c r="BC806" s="59">
        <v>0</v>
      </c>
      <c r="BD806" s="59">
        <v>415128</v>
      </c>
      <c r="BE806" s="59">
        <v>0</v>
      </c>
      <c r="BF806" s="59">
        <v>0</v>
      </c>
      <c r="BH806" s="59">
        <v>415128</v>
      </c>
      <c r="BI806" s="59">
        <v>0</v>
      </c>
      <c r="BJ806" s="59">
        <v>0</v>
      </c>
      <c r="BK806" s="59">
        <v>0</v>
      </c>
      <c r="BL806" s="59">
        <v>0</v>
      </c>
      <c r="BM806" s="139">
        <v>0</v>
      </c>
      <c r="BN806" s="32">
        <f t="shared" si="419"/>
        <v>0</v>
      </c>
      <c r="BO806" s="281"/>
      <c r="BP806" s="4">
        <v>-19577780</v>
      </c>
      <c r="BQ806" s="4">
        <v>274932928</v>
      </c>
      <c r="BR806" s="4">
        <v>255355152</v>
      </c>
      <c r="BS806" s="4">
        <v>1855.9300499999999</v>
      </c>
      <c r="BT806" s="4">
        <v>2031</v>
      </c>
      <c r="BV806" s="175">
        <f t="shared" si="408"/>
        <v>-0.72232123543860283</v>
      </c>
    </row>
    <row r="807" spans="1:74" ht="17.25" customHeight="1" x14ac:dyDescent="0.25">
      <c r="A807" s="76" t="s">
        <v>194</v>
      </c>
      <c r="B807" s="255" t="s">
        <v>152</v>
      </c>
      <c r="C807" s="76">
        <v>1</v>
      </c>
      <c r="D807" s="142">
        <v>2016</v>
      </c>
      <c r="E807" s="77">
        <v>111</v>
      </c>
      <c r="F807" s="59">
        <v>107056352</v>
      </c>
      <c r="G807" s="109">
        <v>90892064</v>
      </c>
      <c r="H807" s="179">
        <f t="shared" si="417"/>
        <v>5.623016862852233</v>
      </c>
      <c r="I807" s="82">
        <f t="shared" si="406"/>
        <v>16164288</v>
      </c>
      <c r="J807" s="59"/>
      <c r="K807" s="82">
        <f t="shared" si="400"/>
        <v>15728553</v>
      </c>
      <c r="L807" s="59">
        <f t="shared" si="401"/>
        <v>7744.2407680945344</v>
      </c>
      <c r="M807" s="59"/>
      <c r="N807" s="59"/>
      <c r="O807" s="59">
        <v>963211</v>
      </c>
      <c r="P807" s="13">
        <f t="shared" si="402"/>
        <v>5.9588829399723639E-2</v>
      </c>
      <c r="Q807" s="59">
        <v>294055</v>
      </c>
      <c r="R807" s="79">
        <f t="shared" si="403"/>
        <v>1.819164568213583E-2</v>
      </c>
      <c r="S807" s="82">
        <f t="shared" si="409"/>
        <v>6768347</v>
      </c>
      <c r="T807" s="281">
        <f t="shared" si="407"/>
        <v>3332.5194485475135</v>
      </c>
      <c r="U807" s="281"/>
      <c r="V807" s="131">
        <f t="shared" si="404"/>
        <v>0.43032229347480344</v>
      </c>
      <c r="W807" s="13"/>
      <c r="X807" s="59">
        <v>792667</v>
      </c>
      <c r="Y807" s="59">
        <v>0</v>
      </c>
      <c r="Z807" s="59">
        <v>0</v>
      </c>
      <c r="AA807" s="59">
        <v>5915070</v>
      </c>
      <c r="AB807" s="59">
        <v>60286</v>
      </c>
      <c r="AC807" s="59">
        <v>-523</v>
      </c>
      <c r="AD807" s="59">
        <v>-23171</v>
      </c>
      <c r="AE807" s="59">
        <v>24018</v>
      </c>
      <c r="AF807" s="59">
        <v>42054</v>
      </c>
      <c r="AG807" s="59">
        <v>391038</v>
      </c>
      <c r="AH807" s="59">
        <v>8072892</v>
      </c>
      <c r="AI807" s="59">
        <v>0</v>
      </c>
      <c r="AJ807" s="59">
        <v>12719</v>
      </c>
      <c r="AK807" s="59">
        <v>5522001</v>
      </c>
      <c r="AL807" s="59">
        <v>98983456</v>
      </c>
      <c r="AM807" s="59">
        <v>26931</v>
      </c>
      <c r="AN807" s="59">
        <v>166381</v>
      </c>
      <c r="AO807" s="59">
        <v>13</v>
      </c>
      <c r="AP807" s="59">
        <v>0</v>
      </c>
      <c r="AQ807" s="59">
        <v>11005</v>
      </c>
      <c r="AR807" s="59">
        <v>1966528</v>
      </c>
      <c r="AS807" s="59">
        <v>0</v>
      </c>
      <c r="AT807" s="59">
        <v>0</v>
      </c>
      <c r="AU807" s="59">
        <v>0</v>
      </c>
      <c r="AV807" s="27">
        <v>435735</v>
      </c>
      <c r="AW807" s="79">
        <f t="shared" si="405"/>
        <v>2.6249060016362628E-2</v>
      </c>
      <c r="AX807" s="59">
        <v>0</v>
      </c>
      <c r="AY807" s="59">
        <v>0</v>
      </c>
      <c r="AZ807" s="59">
        <v>0</v>
      </c>
      <c r="BA807" s="59">
        <v>0</v>
      </c>
      <c r="BB807" s="59">
        <v>0</v>
      </c>
      <c r="BC807" s="59">
        <v>0</v>
      </c>
      <c r="BD807" s="59">
        <v>435735</v>
      </c>
      <c r="BE807" s="59">
        <v>0</v>
      </c>
      <c r="BF807" s="59">
        <v>0</v>
      </c>
      <c r="BH807" s="59">
        <v>435735</v>
      </c>
      <c r="BI807" s="59">
        <v>0</v>
      </c>
      <c r="BJ807" s="59">
        <v>0</v>
      </c>
      <c r="BK807" s="59">
        <v>0</v>
      </c>
      <c r="BL807" s="59">
        <v>0</v>
      </c>
      <c r="BM807" s="139">
        <v>0</v>
      </c>
      <c r="BN807" s="32">
        <f t="shared" si="419"/>
        <v>0</v>
      </c>
      <c r="BO807" s="281"/>
      <c r="BP807" s="4">
        <v>10627326</v>
      </c>
      <c r="BQ807" s="4">
        <v>267993184</v>
      </c>
      <c r="BR807" s="4">
        <v>278620512</v>
      </c>
      <c r="BS807" s="4">
        <v>1750.8199500000001</v>
      </c>
      <c r="BT807" s="4">
        <v>2031</v>
      </c>
      <c r="BV807" s="175">
        <f t="shared" si="408"/>
        <v>-0.75147209744638011</v>
      </c>
    </row>
    <row r="808" spans="1:74" ht="17.25" customHeight="1" x14ac:dyDescent="0.25">
      <c r="A808" s="76" t="s">
        <v>194</v>
      </c>
      <c r="B808" s="255" t="s">
        <v>152</v>
      </c>
      <c r="C808" s="76">
        <v>1</v>
      </c>
      <c r="D808" s="142">
        <v>2017</v>
      </c>
      <c r="E808" s="77">
        <v>111</v>
      </c>
      <c r="F808" s="59">
        <v>87564584</v>
      </c>
      <c r="G808" s="109">
        <v>70088344</v>
      </c>
      <c r="H808" s="179">
        <f t="shared" si="417"/>
        <v>4.0104933326619454</v>
      </c>
      <c r="I808" s="82">
        <f t="shared" si="406"/>
        <v>17476240</v>
      </c>
      <c r="J808" s="59"/>
      <c r="K808" s="82">
        <f t="shared" si="400"/>
        <v>17037253</v>
      </c>
      <c r="L808" s="59">
        <f t="shared" si="401"/>
        <v>8388.6031511570654</v>
      </c>
      <c r="M808" s="59"/>
      <c r="N808" s="59"/>
      <c r="O808" s="59">
        <v>732855</v>
      </c>
      <c r="P808" s="13">
        <f t="shared" si="402"/>
        <v>4.1934363455754783E-2</v>
      </c>
      <c r="Q808" s="59">
        <v>48886</v>
      </c>
      <c r="R808" s="79">
        <f t="shared" si="403"/>
        <v>2.7972836262262365E-3</v>
      </c>
      <c r="S808" s="82">
        <f t="shared" si="409"/>
        <v>7336586</v>
      </c>
      <c r="T808" s="281">
        <f t="shared" si="407"/>
        <v>3612.30231413097</v>
      </c>
      <c r="U808" s="281"/>
      <c r="V808" s="131">
        <f t="shared" si="404"/>
        <v>0.43062024142037453</v>
      </c>
      <c r="W808" s="13"/>
      <c r="X808" s="59">
        <v>841029</v>
      </c>
      <c r="Y808" s="59">
        <v>0</v>
      </c>
      <c r="Z808" s="59">
        <v>0</v>
      </c>
      <c r="AA808" s="59">
        <v>6415691</v>
      </c>
      <c r="AB808" s="59">
        <v>82841</v>
      </c>
      <c r="AC808" s="59">
        <v>-13337</v>
      </c>
      <c r="AD808" s="59">
        <v>-16851</v>
      </c>
      <c r="AE808" s="59">
        <v>27213</v>
      </c>
      <c r="AF808" s="59">
        <v>40801</v>
      </c>
      <c r="AG808" s="59">
        <v>655013</v>
      </c>
      <c r="AH808" s="59">
        <v>9249281</v>
      </c>
      <c r="AI808" s="59">
        <v>0</v>
      </c>
      <c r="AJ808" s="59">
        <v>46933</v>
      </c>
      <c r="AK808" s="59">
        <v>6575312</v>
      </c>
      <c r="AL808" s="59">
        <v>78315304</v>
      </c>
      <c r="AM808" s="59">
        <v>33009</v>
      </c>
      <c r="AN808" s="59">
        <v>204035</v>
      </c>
      <c r="AO808" s="59">
        <v>15</v>
      </c>
      <c r="AP808" s="59">
        <v>0</v>
      </c>
      <c r="AQ808" s="59">
        <v>20900</v>
      </c>
      <c r="AR808" s="59">
        <v>1781897</v>
      </c>
      <c r="AS808" s="59">
        <v>0</v>
      </c>
      <c r="AT808" s="59">
        <v>0</v>
      </c>
      <c r="AU808" s="59">
        <v>0</v>
      </c>
      <c r="AV808" s="27">
        <v>438987</v>
      </c>
      <c r="AW808" s="79">
        <f t="shared" si="405"/>
        <v>2.4503568947242475E-2</v>
      </c>
      <c r="AX808" s="59">
        <v>0</v>
      </c>
      <c r="AY808" s="59">
        <v>0</v>
      </c>
      <c r="AZ808" s="59">
        <v>0</v>
      </c>
      <c r="BA808" s="59">
        <v>0</v>
      </c>
      <c r="BB808" s="59">
        <v>0</v>
      </c>
      <c r="BC808" s="59">
        <v>0</v>
      </c>
      <c r="BD808" s="59">
        <v>438987</v>
      </c>
      <c r="BE808" s="59">
        <v>0</v>
      </c>
      <c r="BF808" s="59">
        <v>0</v>
      </c>
      <c r="BG808" s="59">
        <v>0</v>
      </c>
      <c r="BH808" s="59">
        <v>438987</v>
      </c>
      <c r="BI808" s="59">
        <v>0</v>
      </c>
      <c r="BJ808" s="59">
        <v>0</v>
      </c>
      <c r="BK808" s="59">
        <v>0</v>
      </c>
      <c r="BL808" s="59">
        <v>0</v>
      </c>
      <c r="BM808" s="139">
        <v>0</v>
      </c>
      <c r="BN808" s="32">
        <f t="shared" si="419"/>
        <v>0</v>
      </c>
      <c r="BO808" s="281"/>
      <c r="BP808" s="4">
        <v>76161072</v>
      </c>
      <c r="BQ808" s="4">
        <v>282339296</v>
      </c>
      <c r="BR808" s="4">
        <v>358500352</v>
      </c>
      <c r="BS808" s="4">
        <v>2121.6101100000001</v>
      </c>
      <c r="BT808" s="4">
        <v>2031</v>
      </c>
      <c r="BV808" s="175">
        <f t="shared" si="408"/>
        <v>-0.65542656484192507</v>
      </c>
    </row>
    <row r="809" spans="1:74" ht="17.25" customHeight="1" x14ac:dyDescent="0.25">
      <c r="A809" s="76" t="s">
        <v>195</v>
      </c>
      <c r="B809" s="255" t="s">
        <v>152</v>
      </c>
      <c r="C809" s="76">
        <v>1</v>
      </c>
      <c r="D809" s="142">
        <v>2018</v>
      </c>
      <c r="E809" s="77">
        <v>111</v>
      </c>
      <c r="F809" s="59">
        <v>139884720</v>
      </c>
      <c r="G809" s="109">
        <v>119249408</v>
      </c>
      <c r="H809" s="179">
        <f t="shared" si="417"/>
        <v>5.778900168798029</v>
      </c>
      <c r="I809" s="82">
        <f t="shared" si="406"/>
        <v>20635312</v>
      </c>
      <c r="J809" s="59"/>
      <c r="K809" s="82">
        <f t="shared" si="400"/>
        <v>20132537</v>
      </c>
      <c r="L809" s="59">
        <f t="shared" si="401"/>
        <v>9792.089980544748</v>
      </c>
      <c r="M809" s="59"/>
      <c r="N809" s="59"/>
      <c r="O809" s="59">
        <v>1024587</v>
      </c>
      <c r="P809" s="13">
        <f t="shared" si="402"/>
        <v>4.9652120597934259E-2</v>
      </c>
      <c r="Q809" s="59">
        <v>22345</v>
      </c>
      <c r="R809" s="79">
        <f t="shared" si="403"/>
        <v>1.0828525393752225E-3</v>
      </c>
      <c r="S809" s="82">
        <f t="shared" si="409"/>
        <v>7546396</v>
      </c>
      <c r="T809" s="281">
        <f t="shared" si="407"/>
        <v>3670.4260700389104</v>
      </c>
      <c r="U809" s="281"/>
      <c r="V809" s="131">
        <f t="shared" si="404"/>
        <v>0.37483581925119519</v>
      </c>
      <c r="W809" s="13"/>
      <c r="X809" s="59">
        <v>647276</v>
      </c>
      <c r="Y809" s="59">
        <v>0</v>
      </c>
      <c r="Z809" s="59">
        <v>0</v>
      </c>
      <c r="AA809" s="59">
        <v>6798613</v>
      </c>
      <c r="AB809" s="59">
        <v>70023</v>
      </c>
      <c r="AC809" s="59">
        <v>0</v>
      </c>
      <c r="AD809" s="59">
        <v>1514</v>
      </c>
      <c r="AE809" s="59">
        <v>28970</v>
      </c>
      <c r="AF809" s="59">
        <v>35943</v>
      </c>
      <c r="AG809" s="59">
        <v>620841</v>
      </c>
      <c r="AH809" s="59">
        <v>11740096</v>
      </c>
      <c r="AI809" s="59">
        <v>0</v>
      </c>
      <c r="AJ809" s="59">
        <v>162545</v>
      </c>
      <c r="AK809" s="59">
        <v>8520103</v>
      </c>
      <c r="AL809" s="59">
        <v>128144632</v>
      </c>
      <c r="AM809" s="59">
        <v>25019</v>
      </c>
      <c r="AN809" s="59">
        <v>154282</v>
      </c>
      <c r="AO809" s="59">
        <v>32</v>
      </c>
      <c r="AP809" s="59">
        <v>0</v>
      </c>
      <c r="AQ809" s="59">
        <v>103404</v>
      </c>
      <c r="AR809" s="59">
        <v>2419819</v>
      </c>
      <c r="AS809" s="59">
        <v>0</v>
      </c>
      <c r="AT809" s="59">
        <v>0</v>
      </c>
      <c r="AU809" s="59">
        <v>0</v>
      </c>
      <c r="AV809" s="27">
        <v>502775</v>
      </c>
      <c r="AW809" s="79">
        <f t="shared" si="405"/>
        <v>2.3785264957987919E-2</v>
      </c>
      <c r="AX809" s="59">
        <v>0</v>
      </c>
      <c r="AY809" s="59">
        <v>0</v>
      </c>
      <c r="AZ809" s="59">
        <v>0</v>
      </c>
      <c r="BA809" s="59">
        <v>0</v>
      </c>
      <c r="BB809" s="59">
        <v>0</v>
      </c>
      <c r="BC809" s="59">
        <v>0</v>
      </c>
      <c r="BD809" s="59">
        <v>502775</v>
      </c>
      <c r="BE809" s="59">
        <v>0</v>
      </c>
      <c r="BF809" s="59">
        <v>0</v>
      </c>
      <c r="BG809" s="59">
        <v>0</v>
      </c>
      <c r="BH809" s="59">
        <v>502775</v>
      </c>
      <c r="BI809" s="59">
        <v>0</v>
      </c>
      <c r="BJ809" s="59">
        <v>0</v>
      </c>
      <c r="BK809" s="59">
        <v>0</v>
      </c>
      <c r="BL809" s="59">
        <v>0</v>
      </c>
      <c r="BM809" s="139">
        <v>0</v>
      </c>
      <c r="BN809" s="32">
        <f t="shared" si="419"/>
        <v>0</v>
      </c>
      <c r="BO809" s="281"/>
      <c r="BP809" s="4">
        <v>26913040</v>
      </c>
      <c r="BQ809" s="4">
        <v>327270176</v>
      </c>
      <c r="BR809" s="4">
        <v>354183200</v>
      </c>
      <c r="BS809" s="4">
        <v>2118.9099099999999</v>
      </c>
      <c r="BT809" s="4">
        <v>2056</v>
      </c>
      <c r="BV809" s="175">
        <f t="shared" si="408"/>
        <v>-0.64994629395689452</v>
      </c>
    </row>
    <row r="810" spans="1:74" s="8" customFormat="1" ht="17.25" customHeight="1" thickBot="1" x14ac:dyDescent="0.3">
      <c r="A810" s="84" t="s">
        <v>194</v>
      </c>
      <c r="B810" s="256" t="s">
        <v>152</v>
      </c>
      <c r="C810" s="84">
        <v>1</v>
      </c>
      <c r="D810" s="143">
        <v>2019</v>
      </c>
      <c r="E810" s="85">
        <v>111</v>
      </c>
      <c r="F810" s="86">
        <v>101210912</v>
      </c>
      <c r="G810" s="110">
        <v>79043400</v>
      </c>
      <c r="H810" s="208">
        <f t="shared" si="417"/>
        <v>3.5657316887885298</v>
      </c>
      <c r="I810" s="104">
        <f t="shared" si="406"/>
        <v>22167512</v>
      </c>
      <c r="J810" s="282">
        <f t="shared" ref="J810" si="420">LN(I810/I786)/(2019-1995)</f>
        <v>5.0474954784417408E-2</v>
      </c>
      <c r="K810" s="104">
        <f t="shared" si="400"/>
        <v>21648269</v>
      </c>
      <c r="L810" s="86">
        <f t="shared" si="401"/>
        <v>10206.633191890618</v>
      </c>
      <c r="M810" s="282">
        <f t="shared" ref="M810" si="421">LN(L810/L786)/(2019-1995)</f>
        <v>3.9725481296873949E-2</v>
      </c>
      <c r="N810" s="283">
        <f t="shared" ref="N810" si="422">AVERAGE(L808:L810)</f>
        <v>9462.4421078641444</v>
      </c>
      <c r="O810" s="86">
        <v>1176510</v>
      </c>
      <c r="P810" s="14">
        <f t="shared" si="402"/>
        <v>5.3073615117474618E-2</v>
      </c>
      <c r="Q810" s="86">
        <v>21576</v>
      </c>
      <c r="R810" s="87">
        <f t="shared" si="403"/>
        <v>9.7331626571353614E-4</v>
      </c>
      <c r="S810" s="104">
        <f t="shared" si="409"/>
        <v>7264500</v>
      </c>
      <c r="T810" s="285">
        <f t="shared" si="407"/>
        <v>3425.0353606789249</v>
      </c>
      <c r="U810" s="285">
        <f t="shared" ref="U810" si="423">AVERAGE(T808:T810)</f>
        <v>3569.2545816162688</v>
      </c>
      <c r="V810" s="170">
        <f t="shared" si="404"/>
        <v>0.33556955523788068</v>
      </c>
      <c r="W810" s="14"/>
      <c r="X810" s="86">
        <v>575432</v>
      </c>
      <c r="Y810" s="86">
        <v>0</v>
      </c>
      <c r="Z810" s="86">
        <v>0</v>
      </c>
      <c r="AA810" s="86">
        <v>6639977</v>
      </c>
      <c r="AB810" s="86">
        <v>48665</v>
      </c>
      <c r="AC810" s="86">
        <v>-9623</v>
      </c>
      <c r="AD810" s="86">
        <v>-16123</v>
      </c>
      <c r="AE810" s="86">
        <v>26172</v>
      </c>
      <c r="AF810" s="86">
        <v>31320</v>
      </c>
      <c r="AG810" s="86">
        <v>629903</v>
      </c>
      <c r="AH810" s="86">
        <v>13431257</v>
      </c>
      <c r="AI810" s="86">
        <v>6823</v>
      </c>
      <c r="AJ810" s="86">
        <v>11592</v>
      </c>
      <c r="AK810" s="86">
        <v>9623315</v>
      </c>
      <c r="AL810" s="86">
        <v>87779656</v>
      </c>
      <c r="AM810" s="86">
        <v>47518</v>
      </c>
      <c r="AN810" s="86">
        <v>203160</v>
      </c>
      <c r="AO810" s="86">
        <v>44</v>
      </c>
      <c r="AP810" s="86">
        <v>0</v>
      </c>
      <c r="AQ810" s="86">
        <v>230760</v>
      </c>
      <c r="AR810" s="86">
        <v>2920494</v>
      </c>
      <c r="AS810" s="86">
        <v>0</v>
      </c>
      <c r="AT810" s="86">
        <v>0</v>
      </c>
      <c r="AU810" s="86">
        <v>0</v>
      </c>
      <c r="AV810" s="28">
        <v>519243</v>
      </c>
      <c r="AW810" s="87">
        <f t="shared" si="405"/>
        <v>2.2887495368993933E-2</v>
      </c>
      <c r="AX810" s="86">
        <v>0</v>
      </c>
      <c r="AY810" s="86">
        <v>0</v>
      </c>
      <c r="AZ810" s="86">
        <v>0</v>
      </c>
      <c r="BA810" s="86">
        <v>0</v>
      </c>
      <c r="BB810" s="86">
        <v>0</v>
      </c>
      <c r="BC810" s="86">
        <v>0</v>
      </c>
      <c r="BD810" s="86">
        <v>519243</v>
      </c>
      <c r="BE810" s="86">
        <v>0</v>
      </c>
      <c r="BF810" s="86">
        <v>0</v>
      </c>
      <c r="BG810" s="86">
        <v>0</v>
      </c>
      <c r="BH810" s="86">
        <v>519243</v>
      </c>
      <c r="BI810" s="86">
        <v>0</v>
      </c>
      <c r="BJ810" s="86">
        <v>0</v>
      </c>
      <c r="BK810" s="86">
        <v>0</v>
      </c>
      <c r="BL810" s="86">
        <v>0</v>
      </c>
      <c r="BM810" s="140">
        <v>0</v>
      </c>
      <c r="BN810" s="32">
        <f t="shared" si="419"/>
        <v>0</v>
      </c>
      <c r="BO810" s="285">
        <f t="shared" ref="BO810" si="424">AVERAGE(BN808:BN810)</f>
        <v>0</v>
      </c>
      <c r="BP810" s="7">
        <v>-22334728</v>
      </c>
      <c r="BQ810" s="7">
        <v>316916896</v>
      </c>
      <c r="BR810" s="7">
        <v>294582176</v>
      </c>
      <c r="BS810" s="7">
        <v>2245.3200700000002</v>
      </c>
      <c r="BT810" s="7">
        <v>2121</v>
      </c>
      <c r="BU810" s="275">
        <f t="shared" ref="BU810" si="425">AVERAGE(BT808:BT810)</f>
        <v>2069.3333333333335</v>
      </c>
      <c r="BV810" s="175">
        <f t="shared" si="408"/>
        <v>-0.60541047089056876</v>
      </c>
    </row>
    <row r="811" spans="1:74" s="20" customFormat="1" ht="16.5" thickTop="1" x14ac:dyDescent="0.25">
      <c r="A811" s="88" t="s">
        <v>196</v>
      </c>
      <c r="B811" s="251"/>
      <c r="C811" s="88">
        <v>0</v>
      </c>
      <c r="D811" s="166">
        <v>1995</v>
      </c>
      <c r="E811" s="89">
        <v>119</v>
      </c>
      <c r="F811" s="90">
        <v>5773741</v>
      </c>
      <c r="G811" s="90">
        <v>136949</v>
      </c>
      <c r="H811" s="179">
        <f t="shared" si="417"/>
        <v>2.4295556763492425E-2</v>
      </c>
      <c r="I811" s="90">
        <f t="shared" si="406"/>
        <v>5636792</v>
      </c>
      <c r="J811" s="70"/>
      <c r="K811" s="70">
        <f t="shared" si="400"/>
        <v>5636792</v>
      </c>
      <c r="L811" s="70">
        <f t="shared" si="401"/>
        <v>3325.5410029498526</v>
      </c>
      <c r="M811" s="70"/>
      <c r="N811" s="70"/>
      <c r="O811" s="90">
        <v>166066</v>
      </c>
      <c r="P811" s="41">
        <f t="shared" si="402"/>
        <v>2.946108353829625E-2</v>
      </c>
      <c r="Q811" s="90">
        <v>206590</v>
      </c>
      <c r="R811" s="91">
        <f t="shared" si="403"/>
        <v>3.6650279094917818E-2</v>
      </c>
      <c r="S811" s="169">
        <f t="shared" ref="S811:S821" si="426">F811-G811-O811-Q811-AF811-AG811-AI811-AJ811-AK811-SUM(AM811:AU811)</f>
        <v>1076219</v>
      </c>
      <c r="T811" s="281">
        <f t="shared" si="407"/>
        <v>634.93746312684368</v>
      </c>
      <c r="U811" s="281"/>
      <c r="V811" s="168">
        <f t="shared" si="404"/>
        <v>0.19092757014982989</v>
      </c>
      <c r="W811" s="125"/>
      <c r="X811" s="90">
        <v>0</v>
      </c>
      <c r="Y811" s="90">
        <v>0</v>
      </c>
      <c r="Z811" s="90">
        <v>0</v>
      </c>
      <c r="AA811" s="90">
        <v>0</v>
      </c>
      <c r="AB811" s="90">
        <v>0</v>
      </c>
      <c r="AC811" s="90">
        <v>0</v>
      </c>
      <c r="AD811" s="90">
        <v>0</v>
      </c>
      <c r="AE811" s="90">
        <v>0</v>
      </c>
      <c r="AF811" s="90">
        <v>1456353</v>
      </c>
      <c r="AG811" s="90">
        <v>230089</v>
      </c>
      <c r="AH811" s="90">
        <v>2241702</v>
      </c>
      <c r="AI811" s="90">
        <v>203653</v>
      </c>
      <c r="AJ811" s="90">
        <v>67790</v>
      </c>
      <c r="AK811" s="90">
        <v>596946</v>
      </c>
      <c r="AL811" s="90">
        <v>3532039</v>
      </c>
      <c r="AM811" s="90">
        <v>0</v>
      </c>
      <c r="AN811" s="90">
        <v>0</v>
      </c>
      <c r="AO811" s="90">
        <v>0</v>
      </c>
      <c r="AP811" s="90">
        <v>0</v>
      </c>
      <c r="AQ811" s="90">
        <v>422072</v>
      </c>
      <c r="AR811" s="90">
        <v>1171111</v>
      </c>
      <c r="AS811" s="90">
        <v>39903</v>
      </c>
      <c r="AT811" s="90">
        <v>0</v>
      </c>
      <c r="AU811" s="90">
        <v>0</v>
      </c>
      <c r="AV811" s="92">
        <v>0</v>
      </c>
      <c r="AW811" s="91">
        <f t="shared" si="405"/>
        <v>0</v>
      </c>
      <c r="AX811" s="90">
        <v>0</v>
      </c>
      <c r="AY811" s="90">
        <v>0</v>
      </c>
      <c r="AZ811" s="90">
        <v>0</v>
      </c>
      <c r="BA811" s="90">
        <v>0</v>
      </c>
      <c r="BB811" s="90">
        <v>0</v>
      </c>
      <c r="BC811" s="90">
        <v>0</v>
      </c>
      <c r="BD811" s="90">
        <v>0</v>
      </c>
      <c r="BE811" s="90">
        <v>0</v>
      </c>
      <c r="BF811" s="90">
        <v>0</v>
      </c>
      <c r="BG811" s="90">
        <v>0</v>
      </c>
      <c r="BH811" s="90">
        <v>0</v>
      </c>
      <c r="BI811" s="90">
        <v>0</v>
      </c>
      <c r="BJ811" s="90">
        <v>0</v>
      </c>
      <c r="BK811" s="90">
        <v>0</v>
      </c>
      <c r="BL811" s="90">
        <v>0</v>
      </c>
      <c r="BM811" s="19">
        <v>0</v>
      </c>
      <c r="BN811" s="32">
        <f t="shared" si="419"/>
        <v>0</v>
      </c>
      <c r="BO811" s="281"/>
      <c r="BP811" s="19">
        <v>42851516</v>
      </c>
      <c r="BQ811" s="19">
        <v>230500608</v>
      </c>
      <c r="BR811" s="19">
        <v>273352128</v>
      </c>
      <c r="BS811" s="19">
        <v>1578.83997</v>
      </c>
      <c r="BT811" s="19">
        <v>1695</v>
      </c>
      <c r="BU811" s="4"/>
      <c r="BV811" s="175">
        <f t="shared" si="408"/>
        <v>-0.8935917882684562</v>
      </c>
    </row>
    <row r="812" spans="1:74" s="20" customFormat="1" x14ac:dyDescent="0.25">
      <c r="A812" s="48" t="s">
        <v>196</v>
      </c>
      <c r="B812" s="252"/>
      <c r="C812" s="88">
        <v>0</v>
      </c>
      <c r="D812" s="141">
        <v>1996</v>
      </c>
      <c r="E812" s="57">
        <v>119</v>
      </c>
      <c r="F812" s="58">
        <v>8802645</v>
      </c>
      <c r="G812" s="58">
        <v>226057</v>
      </c>
      <c r="H812" s="179">
        <f t="shared" si="417"/>
        <v>2.6357451238184695E-2</v>
      </c>
      <c r="I812" s="58">
        <f t="shared" si="406"/>
        <v>8576588</v>
      </c>
      <c r="J812" s="59"/>
      <c r="K812" s="59">
        <f t="shared" si="400"/>
        <v>8576588</v>
      </c>
      <c r="L812" s="59">
        <f t="shared" si="401"/>
        <v>5059.9339233038345</v>
      </c>
      <c r="M812" s="59"/>
      <c r="N812" s="59"/>
      <c r="O812" s="58">
        <v>284256</v>
      </c>
      <c r="P812" s="31">
        <f t="shared" si="402"/>
        <v>3.3143249973066211E-2</v>
      </c>
      <c r="Q812" s="58">
        <v>162509</v>
      </c>
      <c r="R812" s="93">
        <f t="shared" si="403"/>
        <v>1.8947977913827737E-2</v>
      </c>
      <c r="S812" s="73">
        <f t="shared" si="426"/>
        <v>1684501</v>
      </c>
      <c r="T812" s="281">
        <f t="shared" si="407"/>
        <v>993.80589970501478</v>
      </c>
      <c r="U812" s="281"/>
      <c r="V812" s="131">
        <f t="shared" si="404"/>
        <v>0.1964068928109873</v>
      </c>
      <c r="W812" s="54"/>
      <c r="X812" s="58">
        <v>0</v>
      </c>
      <c r="Y812" s="58">
        <v>0</v>
      </c>
      <c r="Z812" s="58">
        <v>0</v>
      </c>
      <c r="AA812" s="58">
        <v>0</v>
      </c>
      <c r="AB812" s="58">
        <v>0</v>
      </c>
      <c r="AC812" s="58">
        <v>0</v>
      </c>
      <c r="AD812" s="58">
        <v>0</v>
      </c>
      <c r="AE812" s="58">
        <v>0</v>
      </c>
      <c r="AF812" s="58">
        <v>3142305</v>
      </c>
      <c r="AG812" s="58">
        <v>417173</v>
      </c>
      <c r="AH812" s="58">
        <v>2695776</v>
      </c>
      <c r="AI812" s="58">
        <v>498497</v>
      </c>
      <c r="AJ812" s="58">
        <v>69920</v>
      </c>
      <c r="AK812" s="58">
        <v>472857</v>
      </c>
      <c r="AL812" s="58">
        <v>6106869</v>
      </c>
      <c r="AM812" s="58">
        <v>0</v>
      </c>
      <c r="AN812" s="58">
        <v>0</v>
      </c>
      <c r="AO812" s="58">
        <v>0</v>
      </c>
      <c r="AP812" s="58">
        <v>0</v>
      </c>
      <c r="AQ812" s="58">
        <v>537321</v>
      </c>
      <c r="AR812" s="58">
        <v>1295331</v>
      </c>
      <c r="AS812" s="58">
        <v>11918</v>
      </c>
      <c r="AT812" s="58">
        <v>0</v>
      </c>
      <c r="AU812" s="58">
        <v>0</v>
      </c>
      <c r="AV812" s="61">
        <v>0</v>
      </c>
      <c r="AW812" s="93">
        <f t="shared" si="405"/>
        <v>0</v>
      </c>
      <c r="AX812" s="58">
        <v>0</v>
      </c>
      <c r="AY812" s="58">
        <v>0</v>
      </c>
      <c r="AZ812" s="58">
        <v>0</v>
      </c>
      <c r="BA812" s="58">
        <v>0</v>
      </c>
      <c r="BB812" s="58">
        <v>0</v>
      </c>
      <c r="BC812" s="58">
        <v>0</v>
      </c>
      <c r="BD812" s="58">
        <v>0</v>
      </c>
      <c r="BE812" s="58">
        <v>0</v>
      </c>
      <c r="BF812" s="58">
        <v>0</v>
      </c>
      <c r="BG812" s="58">
        <v>0</v>
      </c>
      <c r="BH812" s="58">
        <v>0</v>
      </c>
      <c r="BI812" s="58">
        <v>0</v>
      </c>
      <c r="BJ812" s="58">
        <v>0</v>
      </c>
      <c r="BK812" s="58">
        <v>0</v>
      </c>
      <c r="BL812" s="58">
        <v>0</v>
      </c>
      <c r="BM812" s="19">
        <v>0</v>
      </c>
      <c r="BN812" s="32">
        <f t="shared" si="419"/>
        <v>0</v>
      </c>
      <c r="BO812" s="281"/>
      <c r="BP812" s="19">
        <v>9091215</v>
      </c>
      <c r="BQ812" s="19">
        <v>263868752</v>
      </c>
      <c r="BR812" s="19">
        <v>272959968</v>
      </c>
      <c r="BS812" s="19">
        <v>1599.07996</v>
      </c>
      <c r="BT812" s="19">
        <v>1695</v>
      </c>
      <c r="BU812" s="4"/>
      <c r="BV812" s="175">
        <f t="shared" si="408"/>
        <v>-0.88722275943188778</v>
      </c>
    </row>
    <row r="813" spans="1:74" s="20" customFormat="1" x14ac:dyDescent="0.25">
      <c r="A813" s="48" t="s">
        <v>196</v>
      </c>
      <c r="B813" s="252"/>
      <c r="C813" s="88">
        <v>0</v>
      </c>
      <c r="D813" s="141">
        <v>1997</v>
      </c>
      <c r="E813" s="57">
        <v>119</v>
      </c>
      <c r="F813" s="58">
        <v>5730241</v>
      </c>
      <c r="G813" s="58">
        <v>96797</v>
      </c>
      <c r="H813" s="179">
        <f t="shared" si="417"/>
        <v>1.7182561857364696E-2</v>
      </c>
      <c r="I813" s="58">
        <f t="shared" si="406"/>
        <v>5633444</v>
      </c>
      <c r="J813" s="59"/>
      <c r="K813" s="59">
        <f t="shared" si="400"/>
        <v>5633444</v>
      </c>
      <c r="L813" s="59">
        <f t="shared" si="401"/>
        <v>2894.8838643371018</v>
      </c>
      <c r="M813" s="59"/>
      <c r="N813" s="59"/>
      <c r="O813" s="58">
        <v>445321</v>
      </c>
      <c r="P813" s="31">
        <f t="shared" si="402"/>
        <v>7.9049512163429689E-2</v>
      </c>
      <c r="Q813" s="58">
        <v>217974</v>
      </c>
      <c r="R813" s="93">
        <f t="shared" si="403"/>
        <v>3.8692849347574949E-2</v>
      </c>
      <c r="S813" s="73">
        <f t="shared" si="426"/>
        <v>1274351</v>
      </c>
      <c r="T813" s="281">
        <f t="shared" si="407"/>
        <v>654.85662898252826</v>
      </c>
      <c r="U813" s="281"/>
      <c r="V813" s="131">
        <f t="shared" si="404"/>
        <v>0.22621170992380504</v>
      </c>
      <c r="W813" s="54"/>
      <c r="X813" s="58">
        <v>0</v>
      </c>
      <c r="Y813" s="58">
        <v>0</v>
      </c>
      <c r="Z813" s="58">
        <v>0</v>
      </c>
      <c r="AA813" s="58">
        <v>0</v>
      </c>
      <c r="AB813" s="58">
        <v>0</v>
      </c>
      <c r="AC813" s="58">
        <v>0</v>
      </c>
      <c r="AD813" s="58">
        <v>0</v>
      </c>
      <c r="AE813" s="58">
        <v>0</v>
      </c>
      <c r="AF813" s="58">
        <v>844764</v>
      </c>
      <c r="AG813" s="58">
        <v>395820</v>
      </c>
      <c r="AH813" s="58">
        <v>2327168</v>
      </c>
      <c r="AI813" s="58">
        <v>221463</v>
      </c>
      <c r="AJ813" s="58">
        <v>89368</v>
      </c>
      <c r="AK813" s="58">
        <v>746758</v>
      </c>
      <c r="AL813" s="58">
        <v>3403073</v>
      </c>
      <c r="AM813" s="58">
        <v>0</v>
      </c>
      <c r="AN813" s="58">
        <v>0</v>
      </c>
      <c r="AO813" s="58">
        <v>0</v>
      </c>
      <c r="AP813" s="58">
        <v>0</v>
      </c>
      <c r="AQ813" s="58">
        <v>434498</v>
      </c>
      <c r="AR813" s="58">
        <v>947226</v>
      </c>
      <c r="AS813" s="58">
        <v>15901</v>
      </c>
      <c r="AT813" s="58">
        <v>0</v>
      </c>
      <c r="AU813" s="58">
        <v>0</v>
      </c>
      <c r="AV813" s="61">
        <v>0</v>
      </c>
      <c r="AW813" s="93">
        <f t="shared" si="405"/>
        <v>0</v>
      </c>
      <c r="AX813" s="58">
        <v>0</v>
      </c>
      <c r="AY813" s="58">
        <v>0</v>
      </c>
      <c r="AZ813" s="58">
        <v>0</v>
      </c>
      <c r="BA813" s="58">
        <v>0</v>
      </c>
      <c r="BB813" s="58">
        <v>0</v>
      </c>
      <c r="BC813" s="58">
        <v>0</v>
      </c>
      <c r="BD813" s="58">
        <v>0</v>
      </c>
      <c r="BE813" s="58">
        <v>0</v>
      </c>
      <c r="BF813" s="58">
        <v>0</v>
      </c>
      <c r="BG813" s="58">
        <v>0</v>
      </c>
      <c r="BH813" s="58">
        <v>0</v>
      </c>
      <c r="BI813" s="58">
        <v>0</v>
      </c>
      <c r="BJ813" s="58">
        <v>0</v>
      </c>
      <c r="BK813" s="58">
        <v>0</v>
      </c>
      <c r="BL813" s="58">
        <v>0</v>
      </c>
      <c r="BM813" s="19">
        <v>0</v>
      </c>
      <c r="BN813" s="32">
        <f t="shared" si="419"/>
        <v>0</v>
      </c>
      <c r="BO813" s="281"/>
      <c r="BP813" s="19">
        <v>-59643048</v>
      </c>
      <c r="BQ813" s="19">
        <v>276887232</v>
      </c>
      <c r="BR813" s="19">
        <v>217244176</v>
      </c>
      <c r="BS813" s="19">
        <v>1723.82996</v>
      </c>
      <c r="BT813" s="19">
        <v>1946</v>
      </c>
      <c r="BU813" s="4"/>
      <c r="BV813" s="175">
        <f t="shared" si="408"/>
        <v>-0.78061608925059089</v>
      </c>
    </row>
    <row r="814" spans="1:74" s="20" customFormat="1" x14ac:dyDescent="0.25">
      <c r="A814" s="48" t="s">
        <v>196</v>
      </c>
      <c r="B814" s="252"/>
      <c r="C814" s="88">
        <v>0</v>
      </c>
      <c r="D814" s="141">
        <v>1998</v>
      </c>
      <c r="E814" s="57">
        <v>119</v>
      </c>
      <c r="F814" s="58">
        <v>7316934</v>
      </c>
      <c r="G814" s="58">
        <v>24996</v>
      </c>
      <c r="H814" s="179">
        <f t="shared" si="417"/>
        <v>3.4278953002617411E-3</v>
      </c>
      <c r="I814" s="58">
        <f t="shared" si="406"/>
        <v>7291938</v>
      </c>
      <c r="J814" s="59"/>
      <c r="K814" s="59">
        <f t="shared" si="400"/>
        <v>7291938</v>
      </c>
      <c r="L814" s="59">
        <f t="shared" si="401"/>
        <v>3747.1418293936281</v>
      </c>
      <c r="M814" s="59"/>
      <c r="N814" s="59"/>
      <c r="O814" s="58">
        <v>441253</v>
      </c>
      <c r="P814" s="31">
        <f t="shared" si="402"/>
        <v>6.051244538831789E-2</v>
      </c>
      <c r="Q814" s="58">
        <v>494312</v>
      </c>
      <c r="R814" s="93">
        <f t="shared" si="403"/>
        <v>6.7788837480516159E-2</v>
      </c>
      <c r="S814" s="73">
        <f t="shared" si="426"/>
        <v>1191307</v>
      </c>
      <c r="T814" s="281">
        <f t="shared" si="407"/>
        <v>612.18242548818091</v>
      </c>
      <c r="U814" s="281"/>
      <c r="V814" s="131">
        <f t="shared" si="404"/>
        <v>0.16337316636537502</v>
      </c>
      <c r="W814" s="54"/>
      <c r="X814" s="58">
        <v>0</v>
      </c>
      <c r="Y814" s="58">
        <v>0</v>
      </c>
      <c r="Z814" s="58">
        <v>0</v>
      </c>
      <c r="AA814" s="58">
        <v>0</v>
      </c>
      <c r="AB814" s="58">
        <v>0</v>
      </c>
      <c r="AC814" s="58">
        <v>0</v>
      </c>
      <c r="AD814" s="58">
        <v>0</v>
      </c>
      <c r="AE814" s="58">
        <v>0</v>
      </c>
      <c r="AF814" s="58">
        <v>2347070</v>
      </c>
      <c r="AG814" s="58">
        <v>139612</v>
      </c>
      <c r="AH814" s="58">
        <v>2308480</v>
      </c>
      <c r="AI814" s="58">
        <v>222001</v>
      </c>
      <c r="AJ814" s="58">
        <v>85703</v>
      </c>
      <c r="AK814" s="58">
        <v>849672</v>
      </c>
      <c r="AL814" s="58">
        <v>5008454</v>
      </c>
      <c r="AM814" s="58">
        <v>0</v>
      </c>
      <c r="AN814" s="58">
        <v>0</v>
      </c>
      <c r="AO814" s="58">
        <v>0</v>
      </c>
      <c r="AP814" s="58">
        <v>0</v>
      </c>
      <c r="AQ814" s="58">
        <v>423813</v>
      </c>
      <c r="AR814" s="58">
        <v>1089332</v>
      </c>
      <c r="AS814" s="58">
        <v>7863</v>
      </c>
      <c r="AT814" s="58">
        <v>0</v>
      </c>
      <c r="AU814" s="58">
        <v>0</v>
      </c>
      <c r="AV814" s="61">
        <v>0</v>
      </c>
      <c r="AW814" s="93">
        <f t="shared" si="405"/>
        <v>0</v>
      </c>
      <c r="AX814" s="58">
        <v>0</v>
      </c>
      <c r="AY814" s="58">
        <v>0</v>
      </c>
      <c r="AZ814" s="58">
        <v>0</v>
      </c>
      <c r="BA814" s="58">
        <v>0</v>
      </c>
      <c r="BB814" s="58">
        <v>0</v>
      </c>
      <c r="BC814" s="58">
        <v>0</v>
      </c>
      <c r="BD814" s="58">
        <v>0</v>
      </c>
      <c r="BE814" s="58">
        <v>0</v>
      </c>
      <c r="BF814" s="58">
        <v>0</v>
      </c>
      <c r="BG814" s="58">
        <v>0</v>
      </c>
      <c r="BH814" s="58">
        <v>0</v>
      </c>
      <c r="BI814" s="58">
        <v>0</v>
      </c>
      <c r="BJ814" s="58">
        <v>0</v>
      </c>
      <c r="BK814" s="58">
        <v>0</v>
      </c>
      <c r="BL814" s="58">
        <v>0</v>
      </c>
      <c r="BM814" s="19">
        <v>0</v>
      </c>
      <c r="BN814" s="32">
        <f t="shared" si="419"/>
        <v>0</v>
      </c>
      <c r="BO814" s="281"/>
      <c r="BP814" s="19">
        <v>-28392708</v>
      </c>
      <c r="BQ814" s="19">
        <v>282550848</v>
      </c>
      <c r="BR814" s="19">
        <v>254158128</v>
      </c>
      <c r="BS814" s="19">
        <v>1670.31006</v>
      </c>
      <c r="BT814" s="19">
        <v>1946</v>
      </c>
      <c r="BU814" s="4"/>
      <c r="BV814" s="175">
        <f t="shared" si="408"/>
        <v>-0.79638572046102984</v>
      </c>
    </row>
    <row r="815" spans="1:74" s="20" customFormat="1" x14ac:dyDescent="0.25">
      <c r="A815" s="48" t="s">
        <v>196</v>
      </c>
      <c r="B815" s="252"/>
      <c r="C815" s="88">
        <v>0</v>
      </c>
      <c r="D815" s="141">
        <v>1999</v>
      </c>
      <c r="E815" s="57">
        <v>119</v>
      </c>
      <c r="F815" s="58">
        <v>7798755</v>
      </c>
      <c r="G815" s="58">
        <v>1255555</v>
      </c>
      <c r="H815" s="179">
        <f t="shared" si="417"/>
        <v>0.19188699718792029</v>
      </c>
      <c r="I815" s="58">
        <f t="shared" si="406"/>
        <v>6543200</v>
      </c>
      <c r="J815" s="59"/>
      <c r="K815" s="59">
        <f t="shared" si="400"/>
        <v>6543200</v>
      </c>
      <c r="L815" s="59">
        <f t="shared" si="401"/>
        <v>3283.0908178625186</v>
      </c>
      <c r="M815" s="59"/>
      <c r="N815" s="59"/>
      <c r="O815" s="58">
        <v>634762</v>
      </c>
      <c r="P815" s="31">
        <f t="shared" si="402"/>
        <v>9.701094265802665E-2</v>
      </c>
      <c r="Q815" s="58">
        <v>436769</v>
      </c>
      <c r="R815" s="93">
        <f t="shared" si="403"/>
        <v>6.6751589436361419E-2</v>
      </c>
      <c r="S815" s="73">
        <f t="shared" si="426"/>
        <v>1072156</v>
      </c>
      <c r="T815" s="281">
        <f t="shared" si="407"/>
        <v>537.96086302057199</v>
      </c>
      <c r="U815" s="281"/>
      <c r="V815" s="131">
        <f t="shared" si="404"/>
        <v>0.16385805110649224</v>
      </c>
      <c r="W815" s="54"/>
      <c r="X815" s="58">
        <v>0</v>
      </c>
      <c r="Y815" s="58">
        <v>0</v>
      </c>
      <c r="Z815" s="58">
        <v>0</v>
      </c>
      <c r="AA815" s="58">
        <v>0</v>
      </c>
      <c r="AB815" s="58">
        <v>0</v>
      </c>
      <c r="AC815" s="58">
        <v>0</v>
      </c>
      <c r="AD815" s="58">
        <v>0</v>
      </c>
      <c r="AE815" s="58">
        <v>0</v>
      </c>
      <c r="AF815" s="58">
        <v>1609001</v>
      </c>
      <c r="AG815" s="58">
        <v>322143</v>
      </c>
      <c r="AH815" s="58">
        <v>2404302</v>
      </c>
      <c r="AI815" s="58">
        <v>62956</v>
      </c>
      <c r="AJ815" s="58">
        <v>72829</v>
      </c>
      <c r="AK815" s="58">
        <v>819738</v>
      </c>
      <c r="AL815" s="58">
        <v>5394453</v>
      </c>
      <c r="AM815" s="58">
        <v>0</v>
      </c>
      <c r="AN815" s="58">
        <v>0</v>
      </c>
      <c r="AO815" s="58">
        <v>0</v>
      </c>
      <c r="AP815" s="58">
        <v>0</v>
      </c>
      <c r="AQ815" s="58">
        <v>313381</v>
      </c>
      <c r="AR815" s="58">
        <v>1199018</v>
      </c>
      <c r="AS815" s="58">
        <v>447</v>
      </c>
      <c r="AT815" s="58">
        <v>0</v>
      </c>
      <c r="AU815" s="58">
        <v>0</v>
      </c>
      <c r="AV815" s="61">
        <v>0</v>
      </c>
      <c r="AW815" s="93">
        <f t="shared" si="405"/>
        <v>0</v>
      </c>
      <c r="AX815" s="58">
        <v>0</v>
      </c>
      <c r="AY815" s="58">
        <v>0</v>
      </c>
      <c r="AZ815" s="58">
        <v>0</v>
      </c>
      <c r="BA815" s="58">
        <v>0</v>
      </c>
      <c r="BB815" s="58">
        <v>0</v>
      </c>
      <c r="BC815" s="58">
        <v>0</v>
      </c>
      <c r="BD815" s="58">
        <v>0</v>
      </c>
      <c r="BE815" s="58">
        <v>0</v>
      </c>
      <c r="BF815" s="58">
        <v>0</v>
      </c>
      <c r="BG815" s="58">
        <v>0</v>
      </c>
      <c r="BH815" s="58">
        <v>0</v>
      </c>
      <c r="BI815" s="58">
        <v>0</v>
      </c>
      <c r="BJ815" s="58">
        <v>0</v>
      </c>
      <c r="BK815" s="58">
        <v>0</v>
      </c>
      <c r="BL815" s="58">
        <v>0</v>
      </c>
      <c r="BM815" s="19">
        <v>0</v>
      </c>
      <c r="BN815" s="32">
        <f t="shared" si="419"/>
        <v>0</v>
      </c>
      <c r="BO815" s="281"/>
      <c r="BP815" s="19">
        <v>98599840</v>
      </c>
      <c r="BQ815" s="19">
        <v>292238688</v>
      </c>
      <c r="BR815" s="19">
        <v>390838528</v>
      </c>
      <c r="BS815" s="19">
        <v>1752.5699500000001</v>
      </c>
      <c r="BT815" s="19">
        <v>1993</v>
      </c>
      <c r="BU815" s="4"/>
      <c r="BV815" s="175">
        <f t="shared" si="408"/>
        <v>-0.76041620189147408</v>
      </c>
    </row>
    <row r="816" spans="1:74" s="20" customFormat="1" x14ac:dyDescent="0.25">
      <c r="A816" s="48" t="s">
        <v>196</v>
      </c>
      <c r="B816" s="252"/>
      <c r="C816" s="88">
        <v>0</v>
      </c>
      <c r="D816" s="141">
        <v>2000</v>
      </c>
      <c r="E816" s="57">
        <v>119</v>
      </c>
      <c r="F816" s="58">
        <v>8510341</v>
      </c>
      <c r="G816" s="58">
        <v>2502567</v>
      </c>
      <c r="H816" s="179">
        <f t="shared" si="417"/>
        <v>0.41655478385172279</v>
      </c>
      <c r="I816" s="58">
        <f t="shared" si="406"/>
        <v>6007774</v>
      </c>
      <c r="J816" s="59"/>
      <c r="K816" s="59">
        <f t="shared" si="400"/>
        <v>6007774</v>
      </c>
      <c r="L816" s="59">
        <f t="shared" si="401"/>
        <v>2934.9164631167564</v>
      </c>
      <c r="M816" s="59"/>
      <c r="N816" s="59"/>
      <c r="O816" s="58">
        <v>596038</v>
      </c>
      <c r="P816" s="31">
        <f t="shared" si="402"/>
        <v>9.9211122122769599E-2</v>
      </c>
      <c r="Q816" s="58">
        <v>774717</v>
      </c>
      <c r="R816" s="93">
        <f t="shared" si="403"/>
        <v>0.12895242064698173</v>
      </c>
      <c r="S816" s="73">
        <f t="shared" si="426"/>
        <v>1381993</v>
      </c>
      <c r="T816" s="281">
        <f t="shared" si="407"/>
        <v>675.13092330239374</v>
      </c>
      <c r="U816" s="281"/>
      <c r="V816" s="131">
        <f t="shared" si="404"/>
        <v>0.23003411912631866</v>
      </c>
      <c r="W816" s="54"/>
      <c r="X816" s="58">
        <v>0</v>
      </c>
      <c r="Y816" s="58">
        <v>0</v>
      </c>
      <c r="Z816" s="58">
        <v>0</v>
      </c>
      <c r="AA816" s="58">
        <v>0</v>
      </c>
      <c r="AB816" s="58">
        <v>0</v>
      </c>
      <c r="AC816" s="58">
        <v>0</v>
      </c>
      <c r="AD816" s="58">
        <v>0</v>
      </c>
      <c r="AE816" s="58">
        <v>0</v>
      </c>
      <c r="AF816" s="58">
        <v>1133551</v>
      </c>
      <c r="AG816" s="58">
        <v>118593</v>
      </c>
      <c r="AH816" s="58">
        <v>1612258</v>
      </c>
      <c r="AI816" s="58">
        <v>69669</v>
      </c>
      <c r="AJ816" s="58">
        <v>28447</v>
      </c>
      <c r="AK816" s="58">
        <v>365132</v>
      </c>
      <c r="AL816" s="58">
        <v>6898083</v>
      </c>
      <c r="AM816" s="58">
        <v>0</v>
      </c>
      <c r="AN816" s="58">
        <v>0</v>
      </c>
      <c r="AO816" s="58">
        <v>0</v>
      </c>
      <c r="AP816" s="58">
        <v>0</v>
      </c>
      <c r="AQ816" s="58">
        <v>480770</v>
      </c>
      <c r="AR816" s="58">
        <v>1056787</v>
      </c>
      <c r="AS816" s="58">
        <v>2077</v>
      </c>
      <c r="AT816" s="58">
        <v>0</v>
      </c>
      <c r="AU816" s="58">
        <v>0</v>
      </c>
      <c r="AV816" s="61">
        <v>0</v>
      </c>
      <c r="AW816" s="93">
        <f t="shared" si="405"/>
        <v>0</v>
      </c>
      <c r="AX816" s="58">
        <v>0</v>
      </c>
      <c r="AY816" s="58">
        <v>0</v>
      </c>
      <c r="AZ816" s="58">
        <v>0</v>
      </c>
      <c r="BA816" s="58">
        <v>0</v>
      </c>
      <c r="BB816" s="58">
        <v>0</v>
      </c>
      <c r="BC816" s="58">
        <v>0</v>
      </c>
      <c r="BD816" s="58">
        <v>0</v>
      </c>
      <c r="BE816" s="58">
        <v>0</v>
      </c>
      <c r="BF816" s="58">
        <v>0</v>
      </c>
      <c r="BG816" s="58">
        <v>0</v>
      </c>
      <c r="BH816" s="58">
        <v>0</v>
      </c>
      <c r="BI816" s="58">
        <v>0</v>
      </c>
      <c r="BJ816" s="58">
        <v>0</v>
      </c>
      <c r="BK816" s="58">
        <v>0</v>
      </c>
      <c r="BL816" s="58">
        <v>0</v>
      </c>
      <c r="BM816" s="19">
        <v>0</v>
      </c>
      <c r="BN816" s="32">
        <f t="shared" si="419"/>
        <v>0</v>
      </c>
      <c r="BO816" s="281"/>
      <c r="BP816" s="19">
        <v>17081904</v>
      </c>
      <c r="BQ816" s="19">
        <v>668893888</v>
      </c>
      <c r="BR816" s="19">
        <v>685975744</v>
      </c>
      <c r="BS816" s="19">
        <v>1703.4699700000001</v>
      </c>
      <c r="BT816" s="19">
        <v>2047</v>
      </c>
      <c r="BU816" s="4"/>
      <c r="BV816" s="175">
        <f t="shared" si="408"/>
        <v>-0.761257031160541</v>
      </c>
    </row>
    <row r="817" spans="1:74" s="20" customFormat="1" x14ac:dyDescent="0.25">
      <c r="A817" s="48" t="s">
        <v>196</v>
      </c>
      <c r="B817" s="252"/>
      <c r="C817" s="88">
        <v>0</v>
      </c>
      <c r="D817" s="141">
        <v>2001</v>
      </c>
      <c r="E817" s="57">
        <v>119</v>
      </c>
      <c r="F817" s="58">
        <v>14498953</v>
      </c>
      <c r="G817" s="58">
        <v>7475666</v>
      </c>
      <c r="H817" s="179">
        <f t="shared" si="417"/>
        <v>1.0644112934584617</v>
      </c>
      <c r="I817" s="58">
        <f t="shared" si="406"/>
        <v>7023287</v>
      </c>
      <c r="J817" s="59"/>
      <c r="K817" s="59">
        <f t="shared" si="400"/>
        <v>7023287</v>
      </c>
      <c r="L817" s="59">
        <f t="shared" si="401"/>
        <v>3179.3965595291988</v>
      </c>
      <c r="M817" s="59"/>
      <c r="N817" s="59"/>
      <c r="O817" s="58">
        <v>1155777</v>
      </c>
      <c r="P817" s="31">
        <f t="shared" si="402"/>
        <v>0.16456354410691176</v>
      </c>
      <c r="Q817" s="58">
        <v>180720</v>
      </c>
      <c r="R817" s="93">
        <f t="shared" si="403"/>
        <v>2.5731541370870931E-2</v>
      </c>
      <c r="S817" s="73">
        <f t="shared" si="426"/>
        <v>1557101</v>
      </c>
      <c r="T817" s="281">
        <f t="shared" si="407"/>
        <v>704.88954277953826</v>
      </c>
      <c r="U817" s="281"/>
      <c r="V817" s="131">
        <f t="shared" si="404"/>
        <v>0.22170544931454461</v>
      </c>
      <c r="W817" s="54"/>
      <c r="X817" s="58">
        <v>0</v>
      </c>
      <c r="Y817" s="58">
        <v>0</v>
      </c>
      <c r="Z817" s="58">
        <v>0</v>
      </c>
      <c r="AA817" s="58">
        <v>0</v>
      </c>
      <c r="AB817" s="58">
        <v>0</v>
      </c>
      <c r="AC817" s="58">
        <v>0</v>
      </c>
      <c r="AD817" s="58">
        <v>0</v>
      </c>
      <c r="AE817" s="58">
        <v>0</v>
      </c>
      <c r="AF817" s="58">
        <v>1356839</v>
      </c>
      <c r="AG817" s="58">
        <v>43046</v>
      </c>
      <c r="AH817" s="58">
        <v>1637689</v>
      </c>
      <c r="AI817" s="58">
        <v>58255</v>
      </c>
      <c r="AJ817" s="58">
        <v>539844</v>
      </c>
      <c r="AK817" s="58">
        <v>329864</v>
      </c>
      <c r="AL817" s="58">
        <v>12861264</v>
      </c>
      <c r="AM817" s="58">
        <v>0</v>
      </c>
      <c r="AN817" s="58">
        <v>0</v>
      </c>
      <c r="AO817" s="58">
        <v>0</v>
      </c>
      <c r="AP817" s="58">
        <v>0</v>
      </c>
      <c r="AQ817" s="58">
        <v>595317</v>
      </c>
      <c r="AR817" s="58">
        <v>1203965</v>
      </c>
      <c r="AS817" s="58">
        <v>2559</v>
      </c>
      <c r="AT817" s="58">
        <v>0</v>
      </c>
      <c r="AU817" s="58">
        <v>0</v>
      </c>
      <c r="AV817" s="61">
        <v>0</v>
      </c>
      <c r="AW817" s="93">
        <f t="shared" si="405"/>
        <v>0</v>
      </c>
      <c r="AX817" s="58">
        <v>0</v>
      </c>
      <c r="AY817" s="58">
        <v>0</v>
      </c>
      <c r="AZ817" s="58">
        <v>0</v>
      </c>
      <c r="BA817" s="58">
        <v>0</v>
      </c>
      <c r="BB817" s="58">
        <v>0</v>
      </c>
      <c r="BC817" s="58">
        <v>0</v>
      </c>
      <c r="BD817" s="58">
        <v>0</v>
      </c>
      <c r="BE817" s="58">
        <v>0</v>
      </c>
      <c r="BF817" s="58">
        <v>0</v>
      </c>
      <c r="BG817" s="58">
        <v>0</v>
      </c>
      <c r="BH817" s="58">
        <v>0</v>
      </c>
      <c r="BI817" s="58">
        <v>0</v>
      </c>
      <c r="BJ817" s="58">
        <v>0</v>
      </c>
      <c r="BK817" s="58">
        <v>0</v>
      </c>
      <c r="BL817" s="58">
        <v>0</v>
      </c>
      <c r="BM817" s="19">
        <v>0</v>
      </c>
      <c r="BN817" s="32">
        <f t="shared" si="419"/>
        <v>0</v>
      </c>
      <c r="BO817" s="281"/>
      <c r="BP817" s="19">
        <v>-937394048</v>
      </c>
      <c r="BQ817" s="19">
        <v>3018860032</v>
      </c>
      <c r="BR817" s="19">
        <v>2081465856</v>
      </c>
      <c r="BS817" s="19">
        <v>1749.33997</v>
      </c>
      <c r="BT817" s="19">
        <v>2209</v>
      </c>
      <c r="BU817" s="4"/>
      <c r="BV817" s="175">
        <f t="shared" si="408"/>
        <v>-0.70988910866048127</v>
      </c>
    </row>
    <row r="818" spans="1:74" s="20" customFormat="1" x14ac:dyDescent="0.25">
      <c r="A818" s="48" t="s">
        <v>196</v>
      </c>
      <c r="B818" s="252"/>
      <c r="C818" s="88">
        <v>0</v>
      </c>
      <c r="D818" s="141">
        <v>2002</v>
      </c>
      <c r="E818" s="57">
        <v>119</v>
      </c>
      <c r="F818" s="58">
        <v>7628378</v>
      </c>
      <c r="G818" s="58">
        <v>852732</v>
      </c>
      <c r="H818" s="179">
        <f t="shared" si="417"/>
        <v>0.12585250173931756</v>
      </c>
      <c r="I818" s="58">
        <f t="shared" si="406"/>
        <v>6775646</v>
      </c>
      <c r="J818" s="59"/>
      <c r="K818" s="59">
        <f t="shared" si="400"/>
        <v>6775646</v>
      </c>
      <c r="L818" s="59">
        <f t="shared" si="401"/>
        <v>2975.6899429073342</v>
      </c>
      <c r="M818" s="59"/>
      <c r="N818" s="59"/>
      <c r="O818" s="58">
        <v>279172</v>
      </c>
      <c r="P818" s="31">
        <f t="shared" si="402"/>
        <v>4.1202270602684971E-2</v>
      </c>
      <c r="Q818" s="58">
        <v>677731</v>
      </c>
      <c r="R818" s="93">
        <f t="shared" si="403"/>
        <v>0.1000245585439381</v>
      </c>
      <c r="S818" s="73">
        <f t="shared" si="426"/>
        <v>1618154</v>
      </c>
      <c r="T818" s="281">
        <f t="shared" si="407"/>
        <v>710.65173473869129</v>
      </c>
      <c r="U818" s="281"/>
      <c r="V818" s="131">
        <f t="shared" si="404"/>
        <v>0.23881914728130721</v>
      </c>
      <c r="W818" s="54"/>
      <c r="X818" s="58">
        <v>0</v>
      </c>
      <c r="Y818" s="58">
        <v>0</v>
      </c>
      <c r="Z818" s="58">
        <v>0</v>
      </c>
      <c r="AA818" s="58">
        <v>0</v>
      </c>
      <c r="AB818" s="58">
        <v>0</v>
      </c>
      <c r="AC818" s="58">
        <v>0</v>
      </c>
      <c r="AD818" s="58">
        <v>0</v>
      </c>
      <c r="AE818" s="58">
        <v>0</v>
      </c>
      <c r="AF818" s="58">
        <v>416530</v>
      </c>
      <c r="AG818" s="58">
        <v>53147</v>
      </c>
      <c r="AH818" s="58">
        <v>1637389</v>
      </c>
      <c r="AI818" s="58">
        <v>10791</v>
      </c>
      <c r="AJ818" s="58">
        <v>1563286</v>
      </c>
      <c r="AK818" s="58">
        <v>331617</v>
      </c>
      <c r="AL818" s="58">
        <v>5990989</v>
      </c>
      <c r="AM818" s="58">
        <v>0</v>
      </c>
      <c r="AN818" s="58">
        <v>0</v>
      </c>
      <c r="AO818" s="58">
        <v>0</v>
      </c>
      <c r="AP818" s="58">
        <v>0</v>
      </c>
      <c r="AQ818" s="58">
        <v>583384</v>
      </c>
      <c r="AR818" s="58">
        <v>1238626</v>
      </c>
      <c r="AS818" s="58">
        <v>3208</v>
      </c>
      <c r="AT818" s="58">
        <v>0</v>
      </c>
      <c r="AU818" s="58">
        <v>0</v>
      </c>
      <c r="AV818" s="61">
        <v>0</v>
      </c>
      <c r="AW818" s="93">
        <f t="shared" si="405"/>
        <v>0</v>
      </c>
      <c r="AX818" s="58">
        <v>0</v>
      </c>
      <c r="AY818" s="58">
        <v>0</v>
      </c>
      <c r="AZ818" s="58">
        <v>0</v>
      </c>
      <c r="BA818" s="58">
        <v>0</v>
      </c>
      <c r="BB818" s="58">
        <v>0</v>
      </c>
      <c r="BC818" s="58">
        <v>0</v>
      </c>
      <c r="BD818" s="58">
        <v>0</v>
      </c>
      <c r="BE818" s="58">
        <v>0</v>
      </c>
      <c r="BF818" s="58">
        <v>0</v>
      </c>
      <c r="BG818" s="58">
        <v>0</v>
      </c>
      <c r="BH818" s="58">
        <v>0</v>
      </c>
      <c r="BI818" s="58">
        <v>0</v>
      </c>
      <c r="BJ818" s="58">
        <v>0</v>
      </c>
      <c r="BK818" s="58">
        <v>0</v>
      </c>
      <c r="BL818" s="58">
        <v>0</v>
      </c>
      <c r="BM818" s="19">
        <v>0</v>
      </c>
      <c r="BN818" s="32">
        <f t="shared" si="419"/>
        <v>0</v>
      </c>
      <c r="BO818" s="281"/>
      <c r="BP818" s="19">
        <v>256441088</v>
      </c>
      <c r="BQ818" s="19">
        <v>1240930432</v>
      </c>
      <c r="BR818" s="19">
        <v>1497371520</v>
      </c>
      <c r="BS818" s="19">
        <v>1559.37</v>
      </c>
      <c r="BT818" s="19">
        <v>2277</v>
      </c>
      <c r="BU818" s="4"/>
      <c r="BV818" s="175">
        <f t="shared" si="408"/>
        <v>-0.7522080089651304</v>
      </c>
    </row>
    <row r="819" spans="1:74" s="20" customFormat="1" x14ac:dyDescent="0.25">
      <c r="A819" s="48" t="s">
        <v>196</v>
      </c>
      <c r="B819" s="252"/>
      <c r="C819" s="88">
        <v>0</v>
      </c>
      <c r="D819" s="141">
        <v>2003</v>
      </c>
      <c r="E819" s="57">
        <v>119</v>
      </c>
      <c r="F819" s="58">
        <v>11884718</v>
      </c>
      <c r="G819" s="58">
        <v>4035770</v>
      </c>
      <c r="H819" s="179">
        <f t="shared" si="417"/>
        <v>0.51417973465998246</v>
      </c>
      <c r="I819" s="58">
        <f t="shared" si="406"/>
        <v>7848948</v>
      </c>
      <c r="J819" s="59"/>
      <c r="K819" s="59">
        <f t="shared" si="400"/>
        <v>7848948</v>
      </c>
      <c r="L819" s="59">
        <f t="shared" si="401"/>
        <v>3447.056653491436</v>
      </c>
      <c r="M819" s="59"/>
      <c r="N819" s="59"/>
      <c r="O819" s="58">
        <v>226308</v>
      </c>
      <c r="P819" s="31">
        <f t="shared" si="402"/>
        <v>2.8832908563032906E-2</v>
      </c>
      <c r="Q819" s="58">
        <v>1037646</v>
      </c>
      <c r="R819" s="93">
        <f t="shared" si="403"/>
        <v>0.13220192056311242</v>
      </c>
      <c r="S819" s="73">
        <f t="shared" si="426"/>
        <v>1793549</v>
      </c>
      <c r="T819" s="281">
        <f t="shared" si="407"/>
        <v>787.68072024593766</v>
      </c>
      <c r="U819" s="281"/>
      <c r="V819" s="131">
        <f t="shared" si="404"/>
        <v>0.22850820262791904</v>
      </c>
      <c r="W819" s="54"/>
      <c r="X819" s="58">
        <v>0</v>
      </c>
      <c r="Y819" s="58">
        <v>0</v>
      </c>
      <c r="Z819" s="58">
        <v>0</v>
      </c>
      <c r="AA819" s="58">
        <v>0</v>
      </c>
      <c r="AB819" s="58">
        <v>0</v>
      </c>
      <c r="AC819" s="58">
        <v>0</v>
      </c>
      <c r="AD819" s="58">
        <v>0</v>
      </c>
      <c r="AE819" s="58">
        <v>0</v>
      </c>
      <c r="AF819" s="58">
        <v>217064</v>
      </c>
      <c r="AG819" s="58">
        <v>66423</v>
      </c>
      <c r="AH819" s="58">
        <v>1622252</v>
      </c>
      <c r="AI819" s="58">
        <v>6881</v>
      </c>
      <c r="AJ819" s="58">
        <v>2014495</v>
      </c>
      <c r="AK819" s="58">
        <v>314699</v>
      </c>
      <c r="AL819" s="58">
        <v>10262466</v>
      </c>
      <c r="AM819" s="58">
        <v>0</v>
      </c>
      <c r="AN819" s="58">
        <v>0</v>
      </c>
      <c r="AO819" s="58">
        <v>0</v>
      </c>
      <c r="AP819" s="58">
        <v>0</v>
      </c>
      <c r="AQ819" s="58">
        <v>937634</v>
      </c>
      <c r="AR819" s="58">
        <v>1231844</v>
      </c>
      <c r="AS819" s="58">
        <v>2405</v>
      </c>
      <c r="AT819" s="58">
        <v>0</v>
      </c>
      <c r="AU819" s="58">
        <v>0</v>
      </c>
      <c r="AV819" s="61">
        <v>0</v>
      </c>
      <c r="AW819" s="93">
        <f t="shared" si="405"/>
        <v>0</v>
      </c>
      <c r="AX819" s="58">
        <v>0</v>
      </c>
      <c r="AY819" s="58">
        <v>0</v>
      </c>
      <c r="AZ819" s="58">
        <v>0</v>
      </c>
      <c r="BA819" s="58">
        <v>0</v>
      </c>
      <c r="BB819" s="58">
        <v>0</v>
      </c>
      <c r="BC819" s="58">
        <v>0</v>
      </c>
      <c r="BD819" s="58">
        <v>0</v>
      </c>
      <c r="BE819" s="58">
        <v>0</v>
      </c>
      <c r="BF819" s="58">
        <v>0</v>
      </c>
      <c r="BG819" s="58">
        <v>0</v>
      </c>
      <c r="BH819" s="58">
        <v>0</v>
      </c>
      <c r="BI819" s="58">
        <v>0</v>
      </c>
      <c r="BJ819" s="58">
        <v>0</v>
      </c>
      <c r="BK819" s="58">
        <v>0</v>
      </c>
      <c r="BL819" s="58">
        <v>0</v>
      </c>
      <c r="BM819" s="19">
        <v>0</v>
      </c>
      <c r="BN819" s="32">
        <f t="shared" si="419"/>
        <v>0</v>
      </c>
      <c r="BO819" s="281"/>
      <c r="BP819" s="19">
        <v>140375072</v>
      </c>
      <c r="BQ819" s="19">
        <v>740235456</v>
      </c>
      <c r="BR819" s="19">
        <v>880610496</v>
      </c>
      <c r="BS819" s="19">
        <v>1666.1099899999999</v>
      </c>
      <c r="BT819" s="19">
        <v>2277</v>
      </c>
      <c r="BU819" s="4"/>
      <c r="BV819" s="175">
        <f t="shared" si="408"/>
        <v>-0.71910317474823904</v>
      </c>
    </row>
    <row r="820" spans="1:74" s="20" customFormat="1" x14ac:dyDescent="0.25">
      <c r="A820" s="48" t="s">
        <v>196</v>
      </c>
      <c r="B820" s="252"/>
      <c r="C820" s="88">
        <v>0</v>
      </c>
      <c r="D820" s="141">
        <v>2004</v>
      </c>
      <c r="E820" s="57">
        <v>119</v>
      </c>
      <c r="F820" s="58">
        <v>12088579</v>
      </c>
      <c r="G820" s="58">
        <v>3616970</v>
      </c>
      <c r="H820" s="179">
        <f t="shared" si="417"/>
        <v>0.42695195210260528</v>
      </c>
      <c r="I820" s="58">
        <f t="shared" si="406"/>
        <v>8471609</v>
      </c>
      <c r="J820" s="59"/>
      <c r="K820" s="59">
        <f t="shared" si="400"/>
        <v>8471609</v>
      </c>
      <c r="L820" s="59">
        <f t="shared" si="401"/>
        <v>3576.0274377374421</v>
      </c>
      <c r="M820" s="59"/>
      <c r="N820" s="59"/>
      <c r="O820" s="58">
        <v>246412</v>
      </c>
      <c r="P820" s="31">
        <f t="shared" si="402"/>
        <v>2.9086800394116395E-2</v>
      </c>
      <c r="Q820" s="58">
        <v>833711</v>
      </c>
      <c r="R820" s="93">
        <f t="shared" si="403"/>
        <v>9.8412355905472024E-2</v>
      </c>
      <c r="S820" s="73">
        <f t="shared" si="426"/>
        <v>1997161</v>
      </c>
      <c r="T820" s="281">
        <f t="shared" si="407"/>
        <v>843.0396791895314</v>
      </c>
      <c r="U820" s="281"/>
      <c r="V820" s="131">
        <f t="shared" si="404"/>
        <v>0.23574754217292135</v>
      </c>
      <c r="W820" s="54"/>
      <c r="X820" s="58">
        <v>0</v>
      </c>
      <c r="Y820" s="58">
        <v>0</v>
      </c>
      <c r="Z820" s="58">
        <v>0</v>
      </c>
      <c r="AA820" s="58">
        <v>0</v>
      </c>
      <c r="AB820" s="58">
        <v>0</v>
      </c>
      <c r="AC820" s="58">
        <v>0</v>
      </c>
      <c r="AD820" s="58">
        <v>0</v>
      </c>
      <c r="AE820" s="58">
        <v>0</v>
      </c>
      <c r="AF820" s="58">
        <v>133185</v>
      </c>
      <c r="AG820" s="58">
        <v>70739</v>
      </c>
      <c r="AH820" s="58">
        <v>1510416</v>
      </c>
      <c r="AI820" s="58">
        <v>6025</v>
      </c>
      <c r="AJ820" s="58">
        <v>2586382</v>
      </c>
      <c r="AK820" s="58">
        <v>276759</v>
      </c>
      <c r="AL820" s="58">
        <v>10578163</v>
      </c>
      <c r="AM820" s="58">
        <v>0</v>
      </c>
      <c r="AN820" s="58">
        <v>0</v>
      </c>
      <c r="AO820" s="58">
        <v>0</v>
      </c>
      <c r="AP820" s="58">
        <v>0</v>
      </c>
      <c r="AQ820" s="58">
        <v>1164342</v>
      </c>
      <c r="AR820" s="58">
        <v>1155917</v>
      </c>
      <c r="AS820" s="58">
        <v>976</v>
      </c>
      <c r="AT820" s="58">
        <v>0</v>
      </c>
      <c r="AU820" s="58">
        <v>0</v>
      </c>
      <c r="AV820" s="61">
        <v>0</v>
      </c>
      <c r="AW820" s="93">
        <f t="shared" si="405"/>
        <v>0</v>
      </c>
      <c r="AX820" s="58">
        <v>0</v>
      </c>
      <c r="AY820" s="58">
        <v>0</v>
      </c>
      <c r="AZ820" s="58">
        <v>0</v>
      </c>
      <c r="BA820" s="58">
        <v>0</v>
      </c>
      <c r="BB820" s="58">
        <v>0</v>
      </c>
      <c r="BC820" s="58">
        <v>0</v>
      </c>
      <c r="BD820" s="58">
        <v>0</v>
      </c>
      <c r="BE820" s="58">
        <v>0</v>
      </c>
      <c r="BF820" s="58">
        <v>0</v>
      </c>
      <c r="BG820" s="58">
        <v>0</v>
      </c>
      <c r="BH820" s="58">
        <v>0</v>
      </c>
      <c r="BI820" s="58">
        <v>0</v>
      </c>
      <c r="BJ820" s="58">
        <v>0</v>
      </c>
      <c r="BK820" s="58">
        <v>0</v>
      </c>
      <c r="BL820" s="58">
        <v>0</v>
      </c>
      <c r="BM820" s="19">
        <v>0</v>
      </c>
      <c r="BN820" s="32">
        <f t="shared" si="419"/>
        <v>0</v>
      </c>
      <c r="BO820" s="281"/>
      <c r="BP820" s="19">
        <v>137559568</v>
      </c>
      <c r="BQ820" s="19">
        <v>760729920</v>
      </c>
      <c r="BR820" s="19">
        <v>898289472</v>
      </c>
      <c r="BS820" s="19">
        <v>1665.7099599999999</v>
      </c>
      <c r="BT820" s="19">
        <v>2369</v>
      </c>
      <c r="BU820" s="4"/>
      <c r="BV820" s="175">
        <f t="shared" si="408"/>
        <v>-0.69941866921192786</v>
      </c>
    </row>
    <row r="821" spans="1:74" s="20" customFormat="1" x14ac:dyDescent="0.25">
      <c r="A821" s="48" t="s">
        <v>196</v>
      </c>
      <c r="B821" s="252"/>
      <c r="C821" s="88">
        <v>0</v>
      </c>
      <c r="D821" s="141">
        <v>2005</v>
      </c>
      <c r="E821" s="57">
        <v>119</v>
      </c>
      <c r="F821" s="58">
        <v>11893897</v>
      </c>
      <c r="G821" s="58">
        <v>4194437</v>
      </c>
      <c r="H821" s="179">
        <f t="shared" si="417"/>
        <v>0.54477028259124671</v>
      </c>
      <c r="I821" s="58">
        <f t="shared" si="406"/>
        <v>7699460</v>
      </c>
      <c r="J821" s="59"/>
      <c r="K821" s="59">
        <f t="shared" si="400"/>
        <v>7699460</v>
      </c>
      <c r="L821" s="59">
        <f t="shared" si="401"/>
        <v>2972.7644787644786</v>
      </c>
      <c r="M821" s="59"/>
      <c r="N821" s="59"/>
      <c r="O821" s="58">
        <v>183922</v>
      </c>
      <c r="P821" s="31">
        <f t="shared" si="402"/>
        <v>2.3887649263714599E-2</v>
      </c>
      <c r="Q821" s="58">
        <v>877258</v>
      </c>
      <c r="R821" s="93">
        <f t="shared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1"/>
      <c r="V821" s="131">
        <f t="shared" si="404"/>
        <v>0.23784343317583312</v>
      </c>
      <c r="W821" s="54"/>
      <c r="X821" s="58">
        <v>0</v>
      </c>
      <c r="Y821" s="58">
        <v>0</v>
      </c>
      <c r="Z821" s="58">
        <v>0</v>
      </c>
      <c r="AA821" s="58">
        <v>0</v>
      </c>
      <c r="AB821" s="58">
        <v>0</v>
      </c>
      <c r="AC821" s="58">
        <v>0</v>
      </c>
      <c r="AD821" s="58">
        <v>0</v>
      </c>
      <c r="AE821" s="58">
        <v>0</v>
      </c>
      <c r="AF821" s="58">
        <v>407008</v>
      </c>
      <c r="AG821" s="58">
        <v>69964</v>
      </c>
      <c r="AH821" s="58">
        <v>1287552</v>
      </c>
      <c r="AI821" s="58">
        <v>6080</v>
      </c>
      <c r="AJ821" s="58">
        <v>2315798</v>
      </c>
      <c r="AK821" s="58">
        <v>391823</v>
      </c>
      <c r="AL821" s="58">
        <v>10606345</v>
      </c>
      <c r="AM821" s="58">
        <v>0</v>
      </c>
      <c r="AN821" s="58">
        <v>0</v>
      </c>
      <c r="AO821" s="58">
        <v>0</v>
      </c>
      <c r="AP821" s="58">
        <v>0</v>
      </c>
      <c r="AQ821" s="58">
        <v>796656</v>
      </c>
      <c r="AR821" s="58">
        <v>819419</v>
      </c>
      <c r="AS821" s="58">
        <v>266</v>
      </c>
      <c r="AT821" s="58">
        <v>0</v>
      </c>
      <c r="AU821" s="58">
        <v>0</v>
      </c>
      <c r="AV821" s="61">
        <v>0</v>
      </c>
      <c r="AW821" s="93">
        <f t="shared" si="405"/>
        <v>0</v>
      </c>
      <c r="AX821" s="58">
        <v>0</v>
      </c>
      <c r="AY821" s="58">
        <v>0</v>
      </c>
      <c r="AZ821" s="58">
        <v>0</v>
      </c>
      <c r="BA821" s="58">
        <v>0</v>
      </c>
      <c r="BB821" s="58">
        <v>0</v>
      </c>
      <c r="BC821" s="58">
        <v>0</v>
      </c>
      <c r="BD821" s="58">
        <v>0</v>
      </c>
      <c r="BE821" s="58">
        <v>0</v>
      </c>
      <c r="BF821" s="58">
        <v>0</v>
      </c>
      <c r="BG821" s="58">
        <v>0</v>
      </c>
      <c r="BH821" s="58">
        <v>0</v>
      </c>
      <c r="BI821" s="58">
        <v>0</v>
      </c>
      <c r="BJ821" s="58">
        <v>0</v>
      </c>
      <c r="BK821" s="58">
        <v>0</v>
      </c>
      <c r="BL821" s="58">
        <v>0</v>
      </c>
      <c r="BM821" s="19">
        <v>0</v>
      </c>
      <c r="BN821" s="32">
        <f t="shared" si="419"/>
        <v>0</v>
      </c>
      <c r="BO821" s="281"/>
      <c r="BP821" s="19">
        <v>-45668352</v>
      </c>
      <c r="BQ821" s="19">
        <v>1005159232</v>
      </c>
      <c r="BR821" s="19">
        <v>959490880</v>
      </c>
      <c r="BS821" s="19">
        <v>1683.2800299999999</v>
      </c>
      <c r="BT821" s="19">
        <v>2590</v>
      </c>
      <c r="BU821" s="4"/>
      <c r="BV821" s="175">
        <f t="shared" si="408"/>
        <v>-0.6495772670344655</v>
      </c>
    </row>
    <row r="822" spans="1:74" s="20" customFormat="1" ht="17.25" customHeight="1" x14ac:dyDescent="0.25">
      <c r="A822" s="48" t="s">
        <v>196</v>
      </c>
      <c r="B822" s="252"/>
      <c r="C822" s="88">
        <v>0</v>
      </c>
      <c r="D822" s="142">
        <v>2006</v>
      </c>
      <c r="E822" s="62">
        <v>119</v>
      </c>
      <c r="F822" s="63">
        <v>11194708</v>
      </c>
      <c r="G822" s="63">
        <v>2658027</v>
      </c>
      <c r="H822" s="179">
        <f t="shared" ref="H822:H846" si="427">G822/I822</f>
        <v>0.31136538896088539</v>
      </c>
      <c r="I822" s="63">
        <f t="shared" si="406"/>
        <v>8536681</v>
      </c>
      <c r="J822" s="59"/>
      <c r="K822" s="59">
        <f t="shared" si="400"/>
        <v>8536681</v>
      </c>
      <c r="L822" s="59">
        <f t="shared" si="401"/>
        <v>3296.0158301158303</v>
      </c>
      <c r="M822" s="59"/>
      <c r="N822" s="59"/>
      <c r="O822" s="63">
        <v>846935</v>
      </c>
      <c r="P822" s="29">
        <f t="shared" si="402"/>
        <v>9.9211274264553173E-2</v>
      </c>
      <c r="Q822" s="63">
        <v>1480370</v>
      </c>
      <c r="R822" s="94">
        <f t="shared" si="403"/>
        <v>0.17341282870942465</v>
      </c>
      <c r="S822" s="73">
        <f t="shared" ref="S822:S830" si="428">SUM(W822:AE822)</f>
        <v>2013992</v>
      </c>
      <c r="T822" s="281">
        <f t="shared" si="407"/>
        <v>777.60308880308878</v>
      </c>
      <c r="U822" s="281"/>
      <c r="V822" s="131">
        <f t="shared" si="404"/>
        <v>0.23592213414089153</v>
      </c>
      <c r="W822" s="127">
        <v>567664</v>
      </c>
      <c r="X822" s="19"/>
      <c r="Y822" s="127">
        <v>1314985</v>
      </c>
      <c r="Z822" s="127">
        <v>131343</v>
      </c>
      <c r="AA822" s="19"/>
      <c r="AB822" s="19"/>
      <c r="AC822" s="19"/>
      <c r="AD822" s="19"/>
      <c r="AE822" s="19"/>
      <c r="AF822" s="63">
        <v>250949</v>
      </c>
      <c r="AG822" s="63">
        <v>69764</v>
      </c>
      <c r="AH822" s="63">
        <v>1380295</v>
      </c>
      <c r="AI822" s="63">
        <v>183511</v>
      </c>
      <c r="AJ822" s="63">
        <v>2136762</v>
      </c>
      <c r="AK822" s="63">
        <v>136225</v>
      </c>
      <c r="AL822" s="63">
        <v>9814413</v>
      </c>
      <c r="AM822" s="127">
        <v>28605</v>
      </c>
      <c r="AN822" s="127">
        <v>114419</v>
      </c>
      <c r="AO822" s="127">
        <v>96878</v>
      </c>
      <c r="AQ822" s="63">
        <v>427378</v>
      </c>
      <c r="AR822" s="63">
        <v>750893</v>
      </c>
      <c r="AS822" s="63">
        <v>0</v>
      </c>
      <c r="AT822" s="63">
        <v>0</v>
      </c>
      <c r="AU822" s="63">
        <v>0</v>
      </c>
      <c r="AV822" s="27">
        <v>0</v>
      </c>
      <c r="AW822" s="94">
        <f t="shared" si="405"/>
        <v>0</v>
      </c>
      <c r="AX822" s="63">
        <v>0</v>
      </c>
      <c r="AY822" s="63">
        <v>0</v>
      </c>
      <c r="AZ822" s="63">
        <v>0</v>
      </c>
      <c r="BA822" s="63">
        <v>0</v>
      </c>
      <c r="BB822" s="63">
        <v>0</v>
      </c>
      <c r="BC822" s="63">
        <v>0</v>
      </c>
      <c r="BD822" s="63">
        <v>0</v>
      </c>
      <c r="BE822" s="63">
        <v>0</v>
      </c>
      <c r="BF822" s="63">
        <v>0</v>
      </c>
      <c r="BG822" s="63">
        <v>0</v>
      </c>
      <c r="BH822" s="63">
        <v>0</v>
      </c>
      <c r="BI822" s="63">
        <v>0</v>
      </c>
      <c r="BJ822" s="63">
        <v>0</v>
      </c>
      <c r="BK822" s="63">
        <v>0</v>
      </c>
      <c r="BL822" s="63">
        <v>0</v>
      </c>
      <c r="BM822" s="19">
        <v>0</v>
      </c>
      <c r="BN822" s="32">
        <f t="shared" si="419"/>
        <v>0</v>
      </c>
      <c r="BO822" s="281"/>
      <c r="BP822" s="19">
        <v>-86490072</v>
      </c>
      <c r="BQ822" s="19">
        <v>814148032</v>
      </c>
      <c r="BR822" s="19">
        <v>727657984</v>
      </c>
      <c r="BS822" s="19">
        <v>1683.6400100000001</v>
      </c>
      <c r="BT822" s="19">
        <v>2590</v>
      </c>
      <c r="BU822" s="4"/>
      <c r="BV822" s="175">
        <f t="shared" si="408"/>
        <v>-0.64947035032807054</v>
      </c>
    </row>
    <row r="823" spans="1:74" s="20" customFormat="1" ht="17.25" customHeight="1" x14ac:dyDescent="0.25">
      <c r="A823" s="48" t="s">
        <v>196</v>
      </c>
      <c r="B823" s="252"/>
      <c r="C823" s="88">
        <v>0</v>
      </c>
      <c r="D823" s="142">
        <v>2007</v>
      </c>
      <c r="E823" s="62">
        <v>119</v>
      </c>
      <c r="F823" s="63">
        <v>12983128</v>
      </c>
      <c r="G823" s="63">
        <v>2555530</v>
      </c>
      <c r="H823" s="179">
        <f t="shared" si="427"/>
        <v>0.24507369770104295</v>
      </c>
      <c r="I823" s="63">
        <f t="shared" si="406"/>
        <v>10427598</v>
      </c>
      <c r="J823" s="59"/>
      <c r="K823" s="59">
        <f t="shared" si="400"/>
        <v>10427598</v>
      </c>
      <c r="L823" s="59">
        <f t="shared" si="401"/>
        <v>3699.041504079461</v>
      </c>
      <c r="M823" s="59"/>
      <c r="N823" s="59"/>
      <c r="O823" s="63">
        <v>2037469</v>
      </c>
      <c r="P823" s="29">
        <f t="shared" si="402"/>
        <v>0.19539197809505124</v>
      </c>
      <c r="Q823" s="63">
        <v>1561097</v>
      </c>
      <c r="R823" s="94">
        <f t="shared" si="403"/>
        <v>0.14970820700989815</v>
      </c>
      <c r="S823" s="73">
        <f t="shared" si="428"/>
        <v>3119031</v>
      </c>
      <c r="T823" s="281">
        <f t="shared" si="407"/>
        <v>1106.4317133735367</v>
      </c>
      <c r="U823" s="281"/>
      <c r="V823" s="131">
        <f t="shared" si="404"/>
        <v>0.29911308433639272</v>
      </c>
      <c r="W823" s="127">
        <v>0</v>
      </c>
      <c r="X823" s="19"/>
      <c r="Y823" s="127">
        <v>2786867</v>
      </c>
      <c r="Z823" s="127">
        <v>194718</v>
      </c>
      <c r="AA823" s="19"/>
      <c r="AB823" s="127">
        <v>61752</v>
      </c>
      <c r="AC823" s="19"/>
      <c r="AD823" s="19"/>
      <c r="AE823" s="127">
        <v>75694</v>
      </c>
      <c r="AF823" s="63">
        <v>377916</v>
      </c>
      <c r="AG823" s="63">
        <v>54425</v>
      </c>
      <c r="AH823" s="63">
        <v>1308028</v>
      </c>
      <c r="AI823" s="63">
        <v>24134</v>
      </c>
      <c r="AJ823" s="63">
        <v>1771059</v>
      </c>
      <c r="AK823" s="63">
        <v>132505</v>
      </c>
      <c r="AL823" s="63">
        <v>11675100</v>
      </c>
      <c r="AM823" s="127">
        <v>56754</v>
      </c>
      <c r="AN823" s="127">
        <v>227018</v>
      </c>
      <c r="AO823" s="127">
        <v>26057</v>
      </c>
      <c r="AQ823" s="63">
        <v>252998</v>
      </c>
      <c r="AR823" s="63">
        <v>787135</v>
      </c>
      <c r="AS823" s="63">
        <v>0</v>
      </c>
      <c r="AT823" s="63">
        <v>0</v>
      </c>
      <c r="AU823" s="63">
        <v>0</v>
      </c>
      <c r="AV823" s="27">
        <v>0</v>
      </c>
      <c r="AW823" s="94">
        <f t="shared" si="405"/>
        <v>0</v>
      </c>
      <c r="AX823" s="63">
        <v>0</v>
      </c>
      <c r="AY823" s="63">
        <v>0</v>
      </c>
      <c r="AZ823" s="63">
        <v>0</v>
      </c>
      <c r="BA823" s="63">
        <v>0</v>
      </c>
      <c r="BB823" s="63">
        <v>0</v>
      </c>
      <c r="BC823" s="63">
        <v>0</v>
      </c>
      <c r="BD823" s="63">
        <v>0</v>
      </c>
      <c r="BE823" s="63">
        <v>0</v>
      </c>
      <c r="BF823" s="63">
        <v>0</v>
      </c>
      <c r="BG823" s="63">
        <v>0</v>
      </c>
      <c r="BH823" s="63">
        <v>0</v>
      </c>
      <c r="BI823" s="63">
        <v>0</v>
      </c>
      <c r="BJ823" s="63">
        <v>0</v>
      </c>
      <c r="BK823" s="63">
        <v>0</v>
      </c>
      <c r="BL823" s="63">
        <v>0</v>
      </c>
      <c r="BM823" s="19">
        <v>0</v>
      </c>
      <c r="BN823" s="32">
        <f t="shared" si="419"/>
        <v>0</v>
      </c>
      <c r="BO823" s="281"/>
      <c r="BP823" s="19">
        <v>234972896</v>
      </c>
      <c r="BQ823" s="19">
        <v>735109696</v>
      </c>
      <c r="BR823" s="19">
        <v>970082624</v>
      </c>
      <c r="BS823" s="19">
        <v>2251.7900399999999</v>
      </c>
      <c r="BT823" s="19">
        <v>2819</v>
      </c>
      <c r="BU823" s="4"/>
      <c r="BV823" s="175">
        <f t="shared" si="408"/>
        <v>-0.46172450658536068</v>
      </c>
    </row>
    <row r="824" spans="1:74" s="20" customFormat="1" ht="17.25" customHeight="1" x14ac:dyDescent="0.25">
      <c r="A824" s="48" t="s">
        <v>196</v>
      </c>
      <c r="B824" s="252"/>
      <c r="C824" s="88">
        <v>0</v>
      </c>
      <c r="D824" s="142">
        <v>2008</v>
      </c>
      <c r="E824" s="62">
        <v>119</v>
      </c>
      <c r="F824" s="63">
        <v>14648872</v>
      </c>
      <c r="G824" s="63">
        <v>2627223</v>
      </c>
      <c r="H824" s="179">
        <f t="shared" si="427"/>
        <v>0.21854098385337986</v>
      </c>
      <c r="I824" s="63">
        <f t="shared" si="406"/>
        <v>12021649</v>
      </c>
      <c r="J824" s="59"/>
      <c r="K824" s="59">
        <f t="shared" si="400"/>
        <v>12021649</v>
      </c>
      <c r="L824" s="59">
        <f t="shared" si="401"/>
        <v>4264.5083362894648</v>
      </c>
      <c r="M824" s="59"/>
      <c r="N824" s="59"/>
      <c r="O824" s="63">
        <v>1985927</v>
      </c>
      <c r="P824" s="29">
        <f t="shared" si="402"/>
        <v>0.16519588951565631</v>
      </c>
      <c r="Q824" s="63">
        <v>1657684</v>
      </c>
      <c r="R824" s="94">
        <f t="shared" si="403"/>
        <v>0.13789156545828279</v>
      </c>
      <c r="S824" s="73">
        <f t="shared" si="428"/>
        <v>4281301</v>
      </c>
      <c r="T824" s="281">
        <f t="shared" si="407"/>
        <v>1518.7304008513656</v>
      </c>
      <c r="U824" s="281"/>
      <c r="V824" s="131">
        <f t="shared" si="404"/>
        <v>0.35613259046242324</v>
      </c>
      <c r="W824" s="19"/>
      <c r="X824" s="19"/>
      <c r="Y824" s="127">
        <v>3835127</v>
      </c>
      <c r="Z824" s="127">
        <v>227879</v>
      </c>
      <c r="AA824" s="19"/>
      <c r="AB824" s="127">
        <v>96308</v>
      </c>
      <c r="AC824" s="19"/>
      <c r="AD824" s="19"/>
      <c r="AE824" s="127">
        <v>121987</v>
      </c>
      <c r="AF824" s="63">
        <v>504151</v>
      </c>
      <c r="AG824" s="63">
        <v>46255</v>
      </c>
      <c r="AH824" s="63">
        <v>1142762</v>
      </c>
      <c r="AI824" s="63">
        <v>1838</v>
      </c>
      <c r="AJ824" s="63">
        <v>2084343</v>
      </c>
      <c r="AK824" s="63">
        <v>98382</v>
      </c>
      <c r="AL824" s="63">
        <v>13506110</v>
      </c>
      <c r="AM824" s="127">
        <v>1170</v>
      </c>
      <c r="AN824" s="127">
        <v>4681</v>
      </c>
      <c r="AO824" s="127">
        <v>0</v>
      </c>
      <c r="AQ824" s="63">
        <v>365481</v>
      </c>
      <c r="AR824" s="63">
        <v>990436</v>
      </c>
      <c r="AS824" s="63">
        <v>0</v>
      </c>
      <c r="AT824" s="63">
        <v>0</v>
      </c>
      <c r="AU824" s="63">
        <v>0</v>
      </c>
      <c r="AV824" s="27">
        <v>0</v>
      </c>
      <c r="AW824" s="94">
        <f t="shared" si="405"/>
        <v>0</v>
      </c>
      <c r="AX824" s="63">
        <v>0</v>
      </c>
      <c r="AY824" s="63">
        <v>0</v>
      </c>
      <c r="AZ824" s="63">
        <v>0</v>
      </c>
      <c r="BA824" s="63">
        <v>0</v>
      </c>
      <c r="BB824" s="63">
        <v>0</v>
      </c>
      <c r="BC824" s="63">
        <v>0</v>
      </c>
      <c r="BD824" s="63">
        <v>0</v>
      </c>
      <c r="BE824" s="63">
        <v>0</v>
      </c>
      <c r="BF824" s="63">
        <v>0</v>
      </c>
      <c r="BG824" s="63">
        <v>0</v>
      </c>
      <c r="BH824" s="63">
        <v>0</v>
      </c>
      <c r="BI824" s="63">
        <v>0</v>
      </c>
      <c r="BJ824" s="63">
        <v>0</v>
      </c>
      <c r="BK824" s="63">
        <v>0</v>
      </c>
      <c r="BL824" s="63">
        <v>0</v>
      </c>
      <c r="BM824" s="19">
        <v>0</v>
      </c>
      <c r="BN824" s="32">
        <f t="shared" si="419"/>
        <v>0</v>
      </c>
      <c r="BO824" s="281"/>
      <c r="BP824" s="19">
        <v>-2808342</v>
      </c>
      <c r="BQ824" s="19">
        <v>739443392</v>
      </c>
      <c r="BR824" s="19">
        <v>736635008</v>
      </c>
      <c r="BS824" s="19">
        <v>1812.01001</v>
      </c>
      <c r="BT824" s="19">
        <v>2819</v>
      </c>
      <c r="BU824" s="4"/>
      <c r="BV824" s="175">
        <f t="shared" si="408"/>
        <v>-0.57036887726578933</v>
      </c>
    </row>
    <row r="825" spans="1:74" s="20" customFormat="1" ht="17.25" customHeight="1" x14ac:dyDescent="0.25">
      <c r="A825" s="48" t="s">
        <v>196</v>
      </c>
      <c r="B825" s="252"/>
      <c r="C825" s="88">
        <v>0</v>
      </c>
      <c r="D825" s="142">
        <v>2009</v>
      </c>
      <c r="E825" s="62">
        <v>119</v>
      </c>
      <c r="F825" s="63">
        <v>15448082</v>
      </c>
      <c r="G825" s="63">
        <v>3051466</v>
      </c>
      <c r="H825" s="179">
        <f t="shared" si="427"/>
        <v>0.24615314372890151</v>
      </c>
      <c r="I825" s="63">
        <f t="shared" si="406"/>
        <v>12396616</v>
      </c>
      <c r="J825" s="59"/>
      <c r="K825" s="59">
        <f t="shared" si="400"/>
        <v>12396616</v>
      </c>
      <c r="L825" s="59">
        <f t="shared" si="401"/>
        <v>4282.0780656303968</v>
      </c>
      <c r="M825" s="59"/>
      <c r="N825" s="59"/>
      <c r="O825" s="63">
        <v>2235446</v>
      </c>
      <c r="P825" s="29">
        <f t="shared" si="402"/>
        <v>0.18032711507721139</v>
      </c>
      <c r="Q825" s="63">
        <v>1598509</v>
      </c>
      <c r="R825" s="94">
        <f t="shared" si="403"/>
        <v>0.12894720623757322</v>
      </c>
      <c r="S825" s="73">
        <f t="shared" si="428"/>
        <v>4152013</v>
      </c>
      <c r="T825" s="281">
        <f t="shared" si="407"/>
        <v>1434.2013816925735</v>
      </c>
      <c r="U825" s="281"/>
      <c r="V825" s="131">
        <f t="shared" si="404"/>
        <v>0.33493116185901056</v>
      </c>
      <c r="W825" s="19"/>
      <c r="X825" s="19"/>
      <c r="Y825" s="127">
        <v>3701675</v>
      </c>
      <c r="Z825" s="127">
        <v>359491</v>
      </c>
      <c r="AA825" s="19"/>
      <c r="AB825" s="127">
        <v>355</v>
      </c>
      <c r="AC825" s="19"/>
      <c r="AD825" s="19"/>
      <c r="AE825" s="127">
        <v>90492</v>
      </c>
      <c r="AF825" s="63">
        <v>221980</v>
      </c>
      <c r="AG825" s="63">
        <v>44117</v>
      </c>
      <c r="AH825" s="63">
        <v>1357733</v>
      </c>
      <c r="AI825" s="63">
        <v>1425</v>
      </c>
      <c r="AJ825" s="63">
        <v>2469908</v>
      </c>
      <c r="AK825" s="63">
        <v>198745</v>
      </c>
      <c r="AL825" s="63">
        <v>14090349</v>
      </c>
      <c r="AM825" s="127">
        <v>4606</v>
      </c>
      <c r="AN825" s="127">
        <v>1152</v>
      </c>
      <c r="AO825" s="19"/>
      <c r="AQ825" s="63">
        <v>361027</v>
      </c>
      <c r="AR825" s="63">
        <v>1107688</v>
      </c>
      <c r="AS825" s="63">
        <v>0</v>
      </c>
      <c r="AT825" s="63">
        <v>0</v>
      </c>
      <c r="AU825" s="63">
        <v>0</v>
      </c>
      <c r="AV825" s="27">
        <v>0</v>
      </c>
      <c r="AW825" s="94">
        <f t="shared" si="405"/>
        <v>0</v>
      </c>
      <c r="AX825" s="63">
        <v>0</v>
      </c>
      <c r="AY825" s="63">
        <v>0</v>
      </c>
      <c r="AZ825" s="63">
        <v>0</v>
      </c>
      <c r="BA825" s="63">
        <v>0</v>
      </c>
      <c r="BB825" s="63">
        <v>0</v>
      </c>
      <c r="BC825" s="63">
        <v>0</v>
      </c>
      <c r="BD825" s="63">
        <v>0</v>
      </c>
      <c r="BE825" s="63">
        <v>0</v>
      </c>
      <c r="BF825" s="63">
        <v>0</v>
      </c>
      <c r="BG825" s="63">
        <v>0</v>
      </c>
      <c r="BH825" s="63">
        <v>0</v>
      </c>
      <c r="BI825" s="63">
        <v>0</v>
      </c>
      <c r="BJ825" s="63">
        <v>0</v>
      </c>
      <c r="BK825" s="63">
        <v>0</v>
      </c>
      <c r="BL825" s="63">
        <v>0</v>
      </c>
      <c r="BM825" s="19">
        <v>0</v>
      </c>
      <c r="BN825" s="32">
        <f t="shared" si="419"/>
        <v>0</v>
      </c>
      <c r="BO825" s="281"/>
      <c r="BP825" s="19">
        <v>216818864</v>
      </c>
      <c r="BQ825" s="19">
        <v>661725568</v>
      </c>
      <c r="BR825" s="19">
        <v>878544384</v>
      </c>
      <c r="BS825" s="19">
        <v>1733.13</v>
      </c>
      <c r="BT825" s="19">
        <v>2895</v>
      </c>
      <c r="BU825" s="4"/>
      <c r="BV825" s="175">
        <f t="shared" si="408"/>
        <v>-0.57932128259040305</v>
      </c>
    </row>
    <row r="826" spans="1:74" s="20" customFormat="1" ht="17.25" customHeight="1" x14ac:dyDescent="0.25">
      <c r="A826" s="48" t="s">
        <v>196</v>
      </c>
      <c r="B826" s="252"/>
      <c r="C826" s="88">
        <v>0</v>
      </c>
      <c r="D826" s="142">
        <v>2010</v>
      </c>
      <c r="E826" s="62">
        <v>119</v>
      </c>
      <c r="F826" s="63">
        <v>15564685</v>
      </c>
      <c r="G826" s="63">
        <v>3879398</v>
      </c>
      <c r="H826" s="179">
        <f t="shared" si="427"/>
        <v>0.33198996310488565</v>
      </c>
      <c r="I826" s="63">
        <f t="shared" si="406"/>
        <v>11685287</v>
      </c>
      <c r="J826" s="59"/>
      <c r="K826" s="59">
        <f t="shared" si="400"/>
        <v>11685287</v>
      </c>
      <c r="L826" s="59">
        <f t="shared" si="401"/>
        <v>4036.3685664939553</v>
      </c>
      <c r="M826" s="59"/>
      <c r="N826" s="59"/>
      <c r="O826" s="63">
        <v>1506757</v>
      </c>
      <c r="P826" s="29">
        <f t="shared" si="402"/>
        <v>0.12894480041440146</v>
      </c>
      <c r="Q826" s="63">
        <v>946165</v>
      </c>
      <c r="R826" s="94">
        <f t="shared" si="403"/>
        <v>8.0970625710776289E-2</v>
      </c>
      <c r="S826" s="73">
        <f t="shared" si="428"/>
        <v>4060117</v>
      </c>
      <c r="T826" s="281">
        <f t="shared" si="407"/>
        <v>1402.4583765112263</v>
      </c>
      <c r="U826" s="281"/>
      <c r="V826" s="131">
        <f t="shared" si="404"/>
        <v>0.3474554796985303</v>
      </c>
      <c r="W826" s="19"/>
      <c r="X826" s="19"/>
      <c r="Y826" s="127">
        <v>3665506</v>
      </c>
      <c r="Z826" s="127">
        <v>332603</v>
      </c>
      <c r="AA826" s="19"/>
      <c r="AB826" s="127">
        <v>0</v>
      </c>
      <c r="AC826" s="19"/>
      <c r="AD826" s="19"/>
      <c r="AE826" s="127">
        <v>62008</v>
      </c>
      <c r="AF826" s="63">
        <v>209986</v>
      </c>
      <c r="AG826" s="63">
        <v>21414</v>
      </c>
      <c r="AH826" s="63">
        <v>1206251</v>
      </c>
      <c r="AI826" s="63">
        <v>4686</v>
      </c>
      <c r="AJ826" s="63">
        <v>3557363</v>
      </c>
      <c r="AK826" s="63">
        <v>91137</v>
      </c>
      <c r="AL826" s="63">
        <v>14358434</v>
      </c>
      <c r="AM826" s="127">
        <v>0</v>
      </c>
      <c r="AN826" s="127">
        <v>0</v>
      </c>
      <c r="AO826" s="19"/>
      <c r="AQ826" s="63">
        <v>198648</v>
      </c>
      <c r="AR826" s="63">
        <v>1088796</v>
      </c>
      <c r="AS826" s="63">
        <v>218</v>
      </c>
      <c r="AT826" s="63">
        <v>0</v>
      </c>
      <c r="AU826" s="63">
        <v>0</v>
      </c>
      <c r="AV826" s="27">
        <v>0</v>
      </c>
      <c r="AW826" s="94">
        <f t="shared" si="405"/>
        <v>0</v>
      </c>
      <c r="AX826" s="63">
        <v>0</v>
      </c>
      <c r="AY826" s="63">
        <v>0</v>
      </c>
      <c r="AZ826" s="63">
        <v>0</v>
      </c>
      <c r="BA826" s="63">
        <v>0</v>
      </c>
      <c r="BB826" s="63">
        <v>0</v>
      </c>
      <c r="BC826" s="63">
        <v>0</v>
      </c>
      <c r="BD826" s="63">
        <v>0</v>
      </c>
      <c r="BE826" s="63">
        <v>0</v>
      </c>
      <c r="BF826" s="63">
        <v>0</v>
      </c>
      <c r="BG826" s="63">
        <v>0</v>
      </c>
      <c r="BH826" s="63">
        <v>0</v>
      </c>
      <c r="BI826" s="63">
        <v>0</v>
      </c>
      <c r="BJ826" s="63">
        <v>0</v>
      </c>
      <c r="BK826" s="63">
        <v>0</v>
      </c>
      <c r="BL826" s="63">
        <v>0</v>
      </c>
      <c r="BM826" s="19">
        <v>0</v>
      </c>
      <c r="BN826" s="32">
        <f t="shared" si="419"/>
        <v>0</v>
      </c>
      <c r="BO826" s="281"/>
      <c r="BP826" s="19">
        <v>106298752</v>
      </c>
      <c r="BQ826" s="19">
        <v>564521856</v>
      </c>
      <c r="BR826" s="19">
        <v>670820608</v>
      </c>
      <c r="BS826" s="19">
        <v>1733.7299800000001</v>
      </c>
      <c r="BT826" s="19">
        <v>2895</v>
      </c>
      <c r="BU826" s="4"/>
      <c r="BV826" s="175">
        <f t="shared" si="408"/>
        <v>-0.57914822108533781</v>
      </c>
    </row>
    <row r="827" spans="1:74" s="20" customFormat="1" ht="17.25" customHeight="1" x14ac:dyDescent="0.25">
      <c r="A827" s="48" t="s">
        <v>196</v>
      </c>
      <c r="B827" s="252"/>
      <c r="C827" s="88">
        <v>0</v>
      </c>
      <c r="D827" s="142">
        <v>2011</v>
      </c>
      <c r="E827" s="62">
        <v>119</v>
      </c>
      <c r="F827" s="63">
        <v>15645769</v>
      </c>
      <c r="G827" s="63">
        <v>3064929</v>
      </c>
      <c r="H827" s="179">
        <f t="shared" si="427"/>
        <v>0.24361878857055649</v>
      </c>
      <c r="I827" s="63">
        <f t="shared" si="406"/>
        <v>12580840</v>
      </c>
      <c r="J827" s="59"/>
      <c r="K827" s="59">
        <f t="shared" si="400"/>
        <v>12580840</v>
      </c>
      <c r="L827" s="59">
        <f t="shared" si="401"/>
        <v>4345.713298791019</v>
      </c>
      <c r="M827" s="59"/>
      <c r="N827" s="59"/>
      <c r="O827" s="63">
        <v>1588706</v>
      </c>
      <c r="P827" s="29">
        <f t="shared" si="402"/>
        <v>0.12627980325638033</v>
      </c>
      <c r="Q827" s="63">
        <v>1064731</v>
      </c>
      <c r="R827" s="94">
        <f t="shared" si="403"/>
        <v>8.463115340470112E-2</v>
      </c>
      <c r="S827" s="73">
        <f t="shared" si="428"/>
        <v>4027153</v>
      </c>
      <c r="T827" s="281">
        <f t="shared" si="407"/>
        <v>1391.0718480138169</v>
      </c>
      <c r="U827" s="281"/>
      <c r="V827" s="131">
        <f t="shared" si="404"/>
        <v>0.32010207585503037</v>
      </c>
      <c r="W827" s="19"/>
      <c r="X827" s="19"/>
      <c r="Y827" s="127">
        <v>3652511</v>
      </c>
      <c r="Z827" s="127">
        <v>293794</v>
      </c>
      <c r="AA827" s="19"/>
      <c r="AB827" s="127">
        <v>39</v>
      </c>
      <c r="AC827" s="19"/>
      <c r="AD827" s="19"/>
      <c r="AE827" s="127">
        <v>80809</v>
      </c>
      <c r="AF827" s="63">
        <v>586559</v>
      </c>
      <c r="AG827" s="63">
        <v>57093</v>
      </c>
      <c r="AH827" s="63">
        <v>1373060</v>
      </c>
      <c r="AI827" s="63">
        <v>640</v>
      </c>
      <c r="AJ827" s="63">
        <v>3649570</v>
      </c>
      <c r="AK827" s="63">
        <v>193774</v>
      </c>
      <c r="AL827" s="63">
        <v>14272709</v>
      </c>
      <c r="AM827" s="19"/>
      <c r="AN827" s="19"/>
      <c r="AO827" s="19"/>
      <c r="AQ827" s="63">
        <v>291061</v>
      </c>
      <c r="AR827" s="63">
        <v>1121553</v>
      </c>
      <c r="AS827" s="63">
        <v>0</v>
      </c>
      <c r="AT827" s="63">
        <v>0</v>
      </c>
      <c r="AU827" s="63">
        <v>0</v>
      </c>
      <c r="AV827" s="27">
        <v>0</v>
      </c>
      <c r="AW827" s="94">
        <f t="shared" si="405"/>
        <v>0</v>
      </c>
      <c r="AX827" s="63">
        <v>0</v>
      </c>
      <c r="AY827" s="63">
        <v>0</v>
      </c>
      <c r="AZ827" s="63">
        <v>0</v>
      </c>
      <c r="BA827" s="63">
        <v>0</v>
      </c>
      <c r="BB827" s="63">
        <v>0</v>
      </c>
      <c r="BC827" s="63">
        <v>0</v>
      </c>
      <c r="BD827" s="63">
        <v>0</v>
      </c>
      <c r="BE827" s="63">
        <v>0</v>
      </c>
      <c r="BF827" s="63">
        <v>0</v>
      </c>
      <c r="BG827" s="63">
        <v>0</v>
      </c>
      <c r="BH827" s="63">
        <v>0</v>
      </c>
      <c r="BI827" s="63">
        <v>0</v>
      </c>
      <c r="BJ827" s="63">
        <v>0</v>
      </c>
      <c r="BK827" s="63">
        <v>0</v>
      </c>
      <c r="BL827" s="63">
        <v>0</v>
      </c>
      <c r="BM827" s="19">
        <v>0</v>
      </c>
      <c r="BN827" s="32">
        <f t="shared" si="419"/>
        <v>0</v>
      </c>
      <c r="BO827" s="281"/>
      <c r="BP827" s="19">
        <v>8792165</v>
      </c>
      <c r="BQ827" s="19">
        <v>534963488</v>
      </c>
      <c r="BR827" s="19">
        <v>543755648</v>
      </c>
      <c r="BS827" s="19">
        <v>1724.75</v>
      </c>
      <c r="BT827" s="19">
        <v>2895</v>
      </c>
      <c r="BU827" s="4"/>
      <c r="BV827" s="175">
        <f t="shared" si="408"/>
        <v>-0.58174473754130207</v>
      </c>
    </row>
    <row r="828" spans="1:74" s="20" customFormat="1" ht="17.25" customHeight="1" x14ac:dyDescent="0.25">
      <c r="A828" s="48" t="s">
        <v>196</v>
      </c>
      <c r="B828" s="252"/>
      <c r="C828" s="88">
        <v>0</v>
      </c>
      <c r="D828" s="142">
        <v>2012</v>
      </c>
      <c r="E828" s="62">
        <v>119</v>
      </c>
      <c r="F828" s="63">
        <v>16419831</v>
      </c>
      <c r="G828" s="63">
        <v>3141250</v>
      </c>
      <c r="H828" s="179">
        <f t="shared" si="427"/>
        <v>0.23656518719884301</v>
      </c>
      <c r="I828" s="63">
        <f t="shared" si="406"/>
        <v>13278581</v>
      </c>
      <c r="J828" s="59"/>
      <c r="K828" s="59">
        <f t="shared" si="400"/>
        <v>13278581</v>
      </c>
      <c r="L828" s="59">
        <f t="shared" si="401"/>
        <v>4586.7291882556128</v>
      </c>
      <c r="M828" s="59"/>
      <c r="N828" s="59"/>
      <c r="O828" s="63">
        <v>2588801</v>
      </c>
      <c r="P828" s="29">
        <f t="shared" si="402"/>
        <v>0.19496066635433409</v>
      </c>
      <c r="Q828" s="63">
        <v>2699293</v>
      </c>
      <c r="R828" s="94">
        <f t="shared" si="403"/>
        <v>0.20328173620358983</v>
      </c>
      <c r="S828" s="73">
        <f t="shared" si="428"/>
        <v>4271564</v>
      </c>
      <c r="T828" s="281">
        <f t="shared" si="407"/>
        <v>1475.4970639032815</v>
      </c>
      <c r="U828" s="281"/>
      <c r="V828" s="131">
        <f t="shared" si="404"/>
        <v>0.32168828883146477</v>
      </c>
      <c r="W828" s="19"/>
      <c r="X828" s="19"/>
      <c r="Y828" s="127">
        <v>3825562</v>
      </c>
      <c r="Z828" s="127">
        <v>295348</v>
      </c>
      <c r="AA828" s="19"/>
      <c r="AB828" s="127">
        <v>0</v>
      </c>
      <c r="AC828" s="19"/>
      <c r="AD828" s="19"/>
      <c r="AE828" s="127">
        <v>150654</v>
      </c>
      <c r="AF828" s="63">
        <v>358733</v>
      </c>
      <c r="AG828" s="63">
        <v>53764</v>
      </c>
      <c r="AH828" s="63">
        <v>1114382</v>
      </c>
      <c r="AI828" s="63">
        <v>3135</v>
      </c>
      <c r="AJ828" s="63">
        <v>1911009</v>
      </c>
      <c r="AK828" s="63">
        <v>19613</v>
      </c>
      <c r="AL828" s="63">
        <v>15305449</v>
      </c>
      <c r="AM828" s="19"/>
      <c r="AN828" s="19"/>
      <c r="AO828" s="19"/>
      <c r="AQ828" s="63">
        <v>334799</v>
      </c>
      <c r="AR828" s="63">
        <v>1037870</v>
      </c>
      <c r="AS828" s="63">
        <v>0</v>
      </c>
      <c r="AT828" s="63">
        <v>0</v>
      </c>
      <c r="AU828" s="63">
        <v>0</v>
      </c>
      <c r="AV828" s="27">
        <v>0</v>
      </c>
      <c r="AW828" s="94">
        <f t="shared" si="405"/>
        <v>0</v>
      </c>
      <c r="AX828" s="63">
        <v>0</v>
      </c>
      <c r="AY828" s="63">
        <v>0</v>
      </c>
      <c r="AZ828" s="63">
        <v>0</v>
      </c>
      <c r="BA828" s="63">
        <v>0</v>
      </c>
      <c r="BB828" s="63">
        <v>0</v>
      </c>
      <c r="BC828" s="63">
        <v>0</v>
      </c>
      <c r="BD828" s="63">
        <v>0</v>
      </c>
      <c r="BE828" s="63">
        <v>0</v>
      </c>
      <c r="BF828" s="63">
        <v>0</v>
      </c>
      <c r="BG828" s="63">
        <v>0</v>
      </c>
      <c r="BH828" s="63">
        <v>0</v>
      </c>
      <c r="BI828" s="63">
        <v>0</v>
      </c>
      <c r="BJ828" s="63">
        <v>0</v>
      </c>
      <c r="BK828" s="63">
        <v>0</v>
      </c>
      <c r="BL828" s="63">
        <v>0</v>
      </c>
      <c r="BM828" s="19">
        <v>0</v>
      </c>
      <c r="BN828" s="32">
        <f t="shared" si="419"/>
        <v>0</v>
      </c>
      <c r="BO828" s="281"/>
      <c r="BP828" s="19">
        <v>-52901552</v>
      </c>
      <c r="BQ828" s="19">
        <v>545576128</v>
      </c>
      <c r="BR828" s="19">
        <v>492674560</v>
      </c>
      <c r="BS828" s="19">
        <v>1725.13</v>
      </c>
      <c r="BT828" s="19">
        <v>2895</v>
      </c>
      <c r="BU828" s="4"/>
      <c r="BV828" s="175">
        <f t="shared" si="408"/>
        <v>-0.58163458878205909</v>
      </c>
    </row>
    <row r="829" spans="1:74" s="20" customFormat="1" ht="17.25" customHeight="1" x14ac:dyDescent="0.25">
      <c r="A829" s="105" t="s">
        <v>196</v>
      </c>
      <c r="B829" s="252"/>
      <c r="C829" s="88">
        <v>0</v>
      </c>
      <c r="D829" s="142">
        <v>2013</v>
      </c>
      <c r="E829" s="62">
        <v>119</v>
      </c>
      <c r="F829" s="63">
        <v>32532008</v>
      </c>
      <c r="G829" s="63">
        <v>1532825</v>
      </c>
      <c r="H829" s="179">
        <f t="shared" si="427"/>
        <v>4.9447270916785128E-2</v>
      </c>
      <c r="I829" s="101">
        <f t="shared" si="406"/>
        <v>30999183</v>
      </c>
      <c r="J829" s="59"/>
      <c r="K829" s="82">
        <f t="shared" si="400"/>
        <v>30999183</v>
      </c>
      <c r="L829" s="163">
        <f t="shared" si="401"/>
        <v>10663.633642930856</v>
      </c>
      <c r="M829" s="59"/>
      <c r="N829" s="59"/>
      <c r="O829" s="101">
        <v>17652852</v>
      </c>
      <c r="P829" s="44">
        <f t="shared" si="402"/>
        <v>0.56946184678480072</v>
      </c>
      <c r="Q829" s="63">
        <v>2709757</v>
      </c>
      <c r="R829" s="94">
        <f t="shared" si="403"/>
        <v>8.7413819906156875E-2</v>
      </c>
      <c r="S829" s="73">
        <f t="shared" si="428"/>
        <v>4452634</v>
      </c>
      <c r="T829" s="281">
        <f t="shared" si="407"/>
        <v>1531.6938424492605</v>
      </c>
      <c r="U829" s="281"/>
      <c r="V829" s="131">
        <f t="shared" si="404"/>
        <v>0.1436371403723769</v>
      </c>
      <c r="W829" s="19"/>
      <c r="X829" s="127">
        <v>-6500</v>
      </c>
      <c r="Y829" s="127">
        <v>4041245</v>
      </c>
      <c r="Z829" s="127">
        <v>288972</v>
      </c>
      <c r="AA829" s="19"/>
      <c r="AB829" s="19"/>
      <c r="AC829" s="19"/>
      <c r="AD829" s="19"/>
      <c r="AE829" s="127">
        <v>128917</v>
      </c>
      <c r="AF829" s="63">
        <v>451600</v>
      </c>
      <c r="AG829" s="63">
        <v>55250</v>
      </c>
      <c r="AH829" s="63">
        <v>733993</v>
      </c>
      <c r="AI829" s="63">
        <v>6043</v>
      </c>
      <c r="AJ829" s="63">
        <v>4508842</v>
      </c>
      <c r="AK829" s="63">
        <v>166922</v>
      </c>
      <c r="AL829" s="63">
        <v>31798014</v>
      </c>
      <c r="AM829" s="19"/>
      <c r="AN829" s="19"/>
      <c r="AO829" s="19"/>
      <c r="AQ829" s="63">
        <v>489503</v>
      </c>
      <c r="AR829" s="63">
        <v>505778</v>
      </c>
      <c r="AS829" s="63">
        <v>0</v>
      </c>
      <c r="AT829" s="63">
        <v>0</v>
      </c>
      <c r="AU829" s="63">
        <v>0</v>
      </c>
      <c r="AV829" s="27">
        <v>0</v>
      </c>
      <c r="AW829" s="94">
        <f t="shared" si="405"/>
        <v>0</v>
      </c>
      <c r="AX829" s="63">
        <v>0</v>
      </c>
      <c r="AY829" s="63">
        <v>0</v>
      </c>
      <c r="AZ829" s="63">
        <v>0</v>
      </c>
      <c r="BA829" s="63">
        <v>0</v>
      </c>
      <c r="BB829" s="63">
        <v>0</v>
      </c>
      <c r="BC829" s="63">
        <v>0</v>
      </c>
      <c r="BD829" s="63">
        <v>0</v>
      </c>
      <c r="BE829" s="63">
        <v>0</v>
      </c>
      <c r="BF829" s="63">
        <v>0</v>
      </c>
      <c r="BG829" s="63">
        <v>0</v>
      </c>
      <c r="BH829" s="63">
        <v>0</v>
      </c>
      <c r="BI829" s="63">
        <v>0</v>
      </c>
      <c r="BJ829" s="63">
        <v>0</v>
      </c>
      <c r="BK829" s="63">
        <v>0</v>
      </c>
      <c r="BL829" s="63">
        <v>0</v>
      </c>
      <c r="BM829" s="19">
        <v>0</v>
      </c>
      <c r="BN829" s="32">
        <f t="shared" si="419"/>
        <v>0</v>
      </c>
      <c r="BO829" s="281"/>
      <c r="BP829" s="19">
        <v>-120965136</v>
      </c>
      <c r="BQ829" s="19">
        <v>538023808</v>
      </c>
      <c r="BR829" s="19">
        <v>417058688</v>
      </c>
      <c r="BS829" s="19">
        <v>1724.8000500000001</v>
      </c>
      <c r="BT829" s="19">
        <v>2907</v>
      </c>
      <c r="BU829" s="4"/>
      <c r="BV829" s="175">
        <f t="shared" si="408"/>
        <v>-0.57966197312674794</v>
      </c>
    </row>
    <row r="830" spans="1:74" s="20" customFormat="1" ht="17.25" customHeight="1" x14ac:dyDescent="0.25">
      <c r="A830" s="105" t="s">
        <v>196</v>
      </c>
      <c r="B830" s="252"/>
      <c r="C830" s="88">
        <v>0</v>
      </c>
      <c r="D830" s="142">
        <v>2014</v>
      </c>
      <c r="E830" s="62">
        <v>119</v>
      </c>
      <c r="F830" s="63">
        <v>76753936</v>
      </c>
      <c r="G830" s="63">
        <v>426251</v>
      </c>
      <c r="H830" s="179">
        <f t="shared" si="427"/>
        <v>5.5844874634937503E-3</v>
      </c>
      <c r="I830" s="101">
        <f t="shared" si="406"/>
        <v>76327685</v>
      </c>
      <c r="J830" s="59"/>
      <c r="K830" s="82">
        <f t="shared" si="400"/>
        <v>76327685</v>
      </c>
      <c r="L830" s="163">
        <f t="shared" si="401"/>
        <v>26256.513587891295</v>
      </c>
      <c r="M830" s="59"/>
      <c r="N830" s="59"/>
      <c r="O830" s="63">
        <v>967129</v>
      </c>
      <c r="P830" s="29">
        <f t="shared" si="402"/>
        <v>1.2670749807229185E-2</v>
      </c>
      <c r="Q830" s="101">
        <v>65334124</v>
      </c>
      <c r="R830" s="94">
        <f t="shared" si="403"/>
        <v>0.85596889254534581</v>
      </c>
      <c r="S830" s="73">
        <f t="shared" si="428"/>
        <v>3267857</v>
      </c>
      <c r="T830" s="281">
        <f t="shared" si="407"/>
        <v>1124.1338149294806</v>
      </c>
      <c r="U830" s="281"/>
      <c r="V830" s="131">
        <f t="shared" si="404"/>
        <v>4.2813521725439466E-2</v>
      </c>
      <c r="W830" s="19"/>
      <c r="X830" s="127">
        <v>0</v>
      </c>
      <c r="Y830" s="127">
        <v>2899579</v>
      </c>
      <c r="Z830" s="127">
        <v>322134</v>
      </c>
      <c r="AA830" s="19"/>
      <c r="AB830" s="19"/>
      <c r="AC830" s="19"/>
      <c r="AD830" s="19"/>
      <c r="AE830" s="127">
        <v>46144</v>
      </c>
      <c r="AF830" s="63">
        <v>377028</v>
      </c>
      <c r="AG830" s="63">
        <v>15454</v>
      </c>
      <c r="AH830" s="63">
        <v>1287239</v>
      </c>
      <c r="AI830" s="63">
        <v>2522</v>
      </c>
      <c r="AJ830" s="63">
        <v>4781036</v>
      </c>
      <c r="AK830" s="63">
        <v>303958</v>
      </c>
      <c r="AL830" s="63">
        <v>75466704</v>
      </c>
      <c r="AM830" s="19"/>
      <c r="AN830" s="19"/>
      <c r="AO830" s="19"/>
      <c r="AQ830" s="63">
        <v>313276</v>
      </c>
      <c r="AR830" s="63">
        <v>965305</v>
      </c>
      <c r="AS830" s="63">
        <v>0</v>
      </c>
      <c r="AT830" s="63">
        <v>0</v>
      </c>
      <c r="AU830" s="63">
        <v>0</v>
      </c>
      <c r="AV830" s="27">
        <v>0</v>
      </c>
      <c r="AW830" s="94">
        <f t="shared" si="405"/>
        <v>0</v>
      </c>
      <c r="AX830" s="63">
        <v>0</v>
      </c>
      <c r="AY830" s="63">
        <v>0</v>
      </c>
      <c r="AZ830" s="63">
        <v>0</v>
      </c>
      <c r="BA830" s="63">
        <v>0</v>
      </c>
      <c r="BB830" s="63">
        <v>0</v>
      </c>
      <c r="BC830" s="63">
        <v>0</v>
      </c>
      <c r="BD830" s="63">
        <v>0</v>
      </c>
      <c r="BE830" s="63">
        <v>0</v>
      </c>
      <c r="BF830" s="63">
        <v>0</v>
      </c>
      <c r="BG830" s="63">
        <v>0</v>
      </c>
      <c r="BH830" s="63">
        <v>0</v>
      </c>
      <c r="BI830" s="63">
        <v>0</v>
      </c>
      <c r="BJ830" s="63">
        <v>0</v>
      </c>
      <c r="BK830" s="63">
        <v>0</v>
      </c>
      <c r="BL830" s="63">
        <v>0</v>
      </c>
      <c r="BM830" s="19">
        <v>0</v>
      </c>
      <c r="BN830" s="32">
        <f t="shared" si="419"/>
        <v>0</v>
      </c>
      <c r="BO830" s="281"/>
      <c r="BP830" s="19">
        <v>45389844</v>
      </c>
      <c r="BQ830" s="19">
        <v>524493888</v>
      </c>
      <c r="BR830" s="19">
        <v>569883712</v>
      </c>
      <c r="BS830" s="19">
        <v>1724.4699700000001</v>
      </c>
      <c r="BT830" s="19">
        <v>2907</v>
      </c>
      <c r="BU830" s="4"/>
      <c r="BV830" s="175">
        <f t="shared" si="408"/>
        <v>-0.5797576687374405</v>
      </c>
    </row>
    <row r="831" spans="1:74" s="20" customFormat="1" ht="17.25" customHeight="1" x14ac:dyDescent="0.25">
      <c r="A831" s="105" t="s">
        <v>196</v>
      </c>
      <c r="B831" s="252"/>
      <c r="C831" s="88">
        <v>0</v>
      </c>
      <c r="D831" s="142">
        <v>2015</v>
      </c>
      <c r="E831" s="62">
        <v>119</v>
      </c>
      <c r="F831" s="63">
        <v>47214588</v>
      </c>
      <c r="G831" s="63">
        <v>398630</v>
      </c>
      <c r="H831" s="179">
        <f t="shared" si="427"/>
        <v>8.5148316307016511E-3</v>
      </c>
      <c r="I831" s="101">
        <f t="shared" si="406"/>
        <v>46815958</v>
      </c>
      <c r="J831" s="59"/>
      <c r="K831" s="82">
        <f t="shared" si="400"/>
        <v>46815958</v>
      </c>
      <c r="L831" s="163">
        <f t="shared" si="401"/>
        <v>16104.560715514275</v>
      </c>
      <c r="M831" s="59"/>
      <c r="N831" s="59"/>
      <c r="O831" s="63">
        <v>3636008</v>
      </c>
      <c r="P831" s="29">
        <f t="shared" si="402"/>
        <v>7.7665995855515757E-2</v>
      </c>
      <c r="Q831" s="101">
        <v>34197816</v>
      </c>
      <c r="R831" s="94">
        <f t="shared" si="403"/>
        <v>0.73047348513086074</v>
      </c>
      <c r="S831" s="63">
        <f t="shared" si="409"/>
        <v>2579719</v>
      </c>
      <c r="T831" s="281">
        <f t="shared" si="407"/>
        <v>887.41623667010663</v>
      </c>
      <c r="U831" s="281"/>
      <c r="V831" s="131">
        <f t="shared" si="404"/>
        <v>5.5103411533306654E-2</v>
      </c>
      <c r="W831" s="29"/>
      <c r="X831" s="63">
        <v>0</v>
      </c>
      <c r="Y831" s="63">
        <v>2096064</v>
      </c>
      <c r="Z831" s="63">
        <v>304743</v>
      </c>
      <c r="AA831" s="63">
        <v>0</v>
      </c>
      <c r="AB831" s="63">
        <v>15</v>
      </c>
      <c r="AC831" s="63">
        <v>0</v>
      </c>
      <c r="AD831" s="63">
        <v>0</v>
      </c>
      <c r="AE831" s="63">
        <v>178897</v>
      </c>
      <c r="AF831" s="63">
        <v>526910</v>
      </c>
      <c r="AG831" s="63">
        <v>0</v>
      </c>
      <c r="AH831" s="63">
        <v>1754199</v>
      </c>
      <c r="AI831" s="63">
        <v>51010</v>
      </c>
      <c r="AJ831" s="63">
        <v>3674190</v>
      </c>
      <c r="AK831" s="63">
        <v>579694</v>
      </c>
      <c r="AL831" s="63">
        <v>45460392</v>
      </c>
      <c r="AM831" s="63">
        <v>0</v>
      </c>
      <c r="AN831" s="63">
        <v>0</v>
      </c>
      <c r="AO831" s="63">
        <v>0</v>
      </c>
      <c r="AP831" s="63">
        <v>0</v>
      </c>
      <c r="AQ831" s="63">
        <v>447115</v>
      </c>
      <c r="AR831" s="63">
        <v>1118667</v>
      </c>
      <c r="AS831" s="63">
        <v>4828</v>
      </c>
      <c r="AT831" s="63">
        <v>0</v>
      </c>
      <c r="AU831" s="63">
        <v>0</v>
      </c>
      <c r="AV831" s="27">
        <v>0</v>
      </c>
      <c r="AW831" s="94">
        <f t="shared" si="405"/>
        <v>0</v>
      </c>
      <c r="AX831" s="63">
        <v>0</v>
      </c>
      <c r="AY831" s="63">
        <v>0</v>
      </c>
      <c r="AZ831" s="63">
        <v>0</v>
      </c>
      <c r="BA831" s="63">
        <v>0</v>
      </c>
      <c r="BB831" s="63">
        <v>0</v>
      </c>
      <c r="BC831" s="63">
        <v>0</v>
      </c>
      <c r="BD831" s="63">
        <v>0</v>
      </c>
      <c r="BE831" s="63">
        <v>0</v>
      </c>
      <c r="BF831" s="63">
        <v>0</v>
      </c>
      <c r="BG831" s="19"/>
      <c r="BH831" s="63">
        <v>0</v>
      </c>
      <c r="BI831" s="63">
        <v>0</v>
      </c>
      <c r="BJ831" s="63">
        <v>0</v>
      </c>
      <c r="BK831" s="63">
        <v>0</v>
      </c>
      <c r="BL831" s="63">
        <v>0</v>
      </c>
      <c r="BM831" s="19">
        <v>0</v>
      </c>
      <c r="BN831" s="32">
        <f t="shared" si="419"/>
        <v>0</v>
      </c>
      <c r="BO831" s="281"/>
      <c r="BP831" s="19">
        <v>195384224</v>
      </c>
      <c r="BQ831" s="19">
        <v>512816672</v>
      </c>
      <c r="BR831" s="19">
        <v>708200896</v>
      </c>
      <c r="BS831" s="19">
        <v>1723.0699500000001</v>
      </c>
      <c r="BT831" s="19">
        <v>2907</v>
      </c>
      <c r="BU831" s="4"/>
      <c r="BV831" s="175">
        <f t="shared" si="408"/>
        <v>-0.5801637612293179</v>
      </c>
    </row>
    <row r="832" spans="1:74" s="20" customFormat="1" ht="17.25" customHeight="1" x14ac:dyDescent="0.25">
      <c r="A832" s="105" t="s">
        <v>196</v>
      </c>
      <c r="B832" s="252"/>
      <c r="C832" s="88">
        <v>0</v>
      </c>
      <c r="D832" s="142">
        <v>2016</v>
      </c>
      <c r="E832" s="62">
        <v>119</v>
      </c>
      <c r="F832" s="63">
        <v>59480008</v>
      </c>
      <c r="G832" s="63">
        <v>1700218</v>
      </c>
      <c r="H832" s="179">
        <f t="shared" si="427"/>
        <v>2.9425825189049667E-2</v>
      </c>
      <c r="I832" s="101">
        <f t="shared" si="406"/>
        <v>57779790</v>
      </c>
      <c r="J832" s="59"/>
      <c r="K832" s="82">
        <f t="shared" si="400"/>
        <v>57779790</v>
      </c>
      <c r="L832" s="163">
        <f t="shared" si="401"/>
        <v>19876.08875128999</v>
      </c>
      <c r="M832" s="59"/>
      <c r="N832" s="59"/>
      <c r="O832" s="63">
        <v>4741006</v>
      </c>
      <c r="P832" s="29">
        <f t="shared" si="402"/>
        <v>8.2053015422866721E-2</v>
      </c>
      <c r="Q832" s="101">
        <v>44724724</v>
      </c>
      <c r="R832" s="94">
        <f t="shared" si="403"/>
        <v>0.77405480359135959</v>
      </c>
      <c r="S832" s="63">
        <f t="shared" si="409"/>
        <v>5429242</v>
      </c>
      <c r="T832" s="281">
        <f t="shared" si="407"/>
        <v>1867.6443068455453</v>
      </c>
      <c r="U832" s="281"/>
      <c r="V832" s="131">
        <f t="shared" si="404"/>
        <v>9.3964377509852495E-2</v>
      </c>
      <c r="W832" s="29"/>
      <c r="X832" s="63">
        <v>0</v>
      </c>
      <c r="Y832" s="63">
        <v>2556423</v>
      </c>
      <c r="Z832" s="63">
        <v>335980</v>
      </c>
      <c r="AA832" s="63">
        <v>0</v>
      </c>
      <c r="AB832" s="63">
        <v>5</v>
      </c>
      <c r="AC832" s="63">
        <v>0</v>
      </c>
      <c r="AD832" s="63">
        <v>0</v>
      </c>
      <c r="AE832" s="63">
        <v>2536834</v>
      </c>
      <c r="AF832" s="63">
        <v>333536</v>
      </c>
      <c r="AG832" s="63">
        <v>0</v>
      </c>
      <c r="AH832" s="63">
        <v>1628752</v>
      </c>
      <c r="AI832" s="63">
        <v>56100</v>
      </c>
      <c r="AJ832" s="63">
        <v>298434</v>
      </c>
      <c r="AK832" s="63">
        <v>-12379</v>
      </c>
      <c r="AL832" s="63">
        <v>57851256</v>
      </c>
      <c r="AM832" s="63">
        <v>0</v>
      </c>
      <c r="AN832" s="63">
        <v>0</v>
      </c>
      <c r="AO832" s="63">
        <v>0</v>
      </c>
      <c r="AP832" s="63">
        <v>0</v>
      </c>
      <c r="AQ832" s="63">
        <v>624097</v>
      </c>
      <c r="AR832" s="63">
        <v>1306095</v>
      </c>
      <c r="AS832" s="63">
        <v>278936</v>
      </c>
      <c r="AT832" s="63">
        <v>0</v>
      </c>
      <c r="AU832" s="63">
        <v>0</v>
      </c>
      <c r="AV832" s="27">
        <v>0</v>
      </c>
      <c r="AW832" s="94">
        <f t="shared" si="405"/>
        <v>0</v>
      </c>
      <c r="AX832" s="63">
        <v>0</v>
      </c>
      <c r="AY832" s="63">
        <v>0</v>
      </c>
      <c r="AZ832" s="63">
        <v>0</v>
      </c>
      <c r="BA832" s="63">
        <v>0</v>
      </c>
      <c r="BB832" s="63">
        <v>0</v>
      </c>
      <c r="BC832" s="63">
        <v>0</v>
      </c>
      <c r="BD832" s="63">
        <v>0</v>
      </c>
      <c r="BE832" s="63">
        <v>0</v>
      </c>
      <c r="BF832" s="63">
        <v>0</v>
      </c>
      <c r="BG832" s="19"/>
      <c r="BH832" s="63">
        <v>0</v>
      </c>
      <c r="BI832" s="63">
        <v>0</v>
      </c>
      <c r="BJ832" s="63">
        <v>0</v>
      </c>
      <c r="BK832" s="63">
        <v>0</v>
      </c>
      <c r="BL832" s="63">
        <v>0</v>
      </c>
      <c r="BM832" s="19">
        <v>0</v>
      </c>
      <c r="BN832" s="32">
        <f t="shared" si="419"/>
        <v>0</v>
      </c>
      <c r="BO832" s="281"/>
      <c r="BP832" s="19">
        <v>-118084376</v>
      </c>
      <c r="BQ832" s="19">
        <v>558080192</v>
      </c>
      <c r="BR832" s="19">
        <v>439995808</v>
      </c>
      <c r="BS832" s="19">
        <v>1730.0200199999999</v>
      </c>
      <c r="BT832" s="19">
        <v>2907</v>
      </c>
      <c r="BU832" s="4"/>
      <c r="BV832" s="175">
        <f t="shared" si="408"/>
        <v>-0.57815104813891993</v>
      </c>
    </row>
    <row r="833" spans="1:74" s="20" customFormat="1" ht="17.25" customHeight="1" x14ac:dyDescent="0.25">
      <c r="A833" s="105" t="s">
        <v>196</v>
      </c>
      <c r="B833" s="252"/>
      <c r="C833" s="88">
        <v>0</v>
      </c>
      <c r="D833" s="142">
        <v>2017</v>
      </c>
      <c r="E833" s="62">
        <v>119</v>
      </c>
      <c r="F833" s="63">
        <v>59166808</v>
      </c>
      <c r="G833" s="63">
        <v>1614913</v>
      </c>
      <c r="H833" s="179">
        <f t="shared" si="427"/>
        <v>2.8060118611211674E-2</v>
      </c>
      <c r="I833" s="101">
        <f t="shared" si="406"/>
        <v>57551895</v>
      </c>
      <c r="J833" s="59"/>
      <c r="K833" s="82">
        <f t="shared" si="400"/>
        <v>57551895</v>
      </c>
      <c r="L833" s="163">
        <f t="shared" si="401"/>
        <v>19797.693498452012</v>
      </c>
      <c r="M833" s="59"/>
      <c r="N833" s="59"/>
      <c r="O833" s="63">
        <v>4445128</v>
      </c>
      <c r="P833" s="29">
        <f t="shared" si="402"/>
        <v>7.7236865962450066E-2</v>
      </c>
      <c r="Q833" s="101">
        <v>44912648</v>
      </c>
      <c r="R833" s="94">
        <f t="shared" si="403"/>
        <v>0.78038521581261577</v>
      </c>
      <c r="S833" s="63">
        <f t="shared" si="409"/>
        <v>5507214</v>
      </c>
      <c r="T833" s="281">
        <f t="shared" si="407"/>
        <v>1894.4664602683179</v>
      </c>
      <c r="U833" s="281"/>
      <c r="V833" s="131">
        <f t="shared" si="404"/>
        <v>9.5691271329988351E-2</v>
      </c>
      <c r="W833" s="29"/>
      <c r="X833" s="63">
        <v>0</v>
      </c>
      <c r="Y833" s="63">
        <v>2724798</v>
      </c>
      <c r="Z833" s="63">
        <v>356279</v>
      </c>
      <c r="AA833" s="63">
        <v>0</v>
      </c>
      <c r="AB833" s="63">
        <v>0</v>
      </c>
      <c r="AC833" s="63">
        <v>0</v>
      </c>
      <c r="AD833" s="63">
        <v>0</v>
      </c>
      <c r="AE833" s="63">
        <v>2426137</v>
      </c>
      <c r="AF833" s="63">
        <v>366152</v>
      </c>
      <c r="AG833" s="63">
        <v>43</v>
      </c>
      <c r="AH833" s="63">
        <v>1313476</v>
      </c>
      <c r="AI833" s="63">
        <v>4719</v>
      </c>
      <c r="AJ833" s="63">
        <v>411111</v>
      </c>
      <c r="AK833" s="63">
        <v>55566</v>
      </c>
      <c r="AL833" s="63">
        <v>57853332</v>
      </c>
      <c r="AM833" s="63">
        <v>0</v>
      </c>
      <c r="AN833" s="63">
        <v>0</v>
      </c>
      <c r="AO833" s="63">
        <v>0</v>
      </c>
      <c r="AP833" s="63">
        <v>0</v>
      </c>
      <c r="AQ833" s="63">
        <v>596165</v>
      </c>
      <c r="AR833" s="63">
        <v>1367075</v>
      </c>
      <c r="AS833" s="63">
        <v>-113927</v>
      </c>
      <c r="AT833" s="63">
        <v>0</v>
      </c>
      <c r="AU833" s="63">
        <v>0</v>
      </c>
      <c r="AV833" s="27">
        <v>0</v>
      </c>
      <c r="AW833" s="94">
        <f t="shared" si="405"/>
        <v>0</v>
      </c>
      <c r="AX833" s="63">
        <v>0</v>
      </c>
      <c r="AY833" s="63">
        <v>0</v>
      </c>
      <c r="AZ833" s="63">
        <v>0</v>
      </c>
      <c r="BA833" s="63">
        <v>0</v>
      </c>
      <c r="BB833" s="63">
        <v>0</v>
      </c>
      <c r="BC833" s="63">
        <v>0</v>
      </c>
      <c r="BD833" s="63">
        <v>0</v>
      </c>
      <c r="BE833" s="63">
        <v>0</v>
      </c>
      <c r="BF833" s="63">
        <v>0</v>
      </c>
      <c r="BG833" s="63">
        <v>0</v>
      </c>
      <c r="BH833" s="63">
        <v>0</v>
      </c>
      <c r="BI833" s="63">
        <v>0</v>
      </c>
      <c r="BJ833" s="63">
        <v>0</v>
      </c>
      <c r="BK833" s="63">
        <v>0</v>
      </c>
      <c r="BL833" s="63">
        <v>0</v>
      </c>
      <c r="BM833" s="19">
        <v>0</v>
      </c>
      <c r="BN833" s="32">
        <f t="shared" si="419"/>
        <v>0</v>
      </c>
      <c r="BO833" s="281"/>
      <c r="BP833" s="19">
        <v>13652923</v>
      </c>
      <c r="BQ833" s="19">
        <v>544650368</v>
      </c>
      <c r="BR833" s="19">
        <v>558303296</v>
      </c>
      <c r="BS833" s="19">
        <v>1732.66003</v>
      </c>
      <c r="BT833" s="19">
        <v>2907</v>
      </c>
      <c r="BU833" s="4"/>
      <c r="BV833" s="175">
        <f t="shared" si="408"/>
        <v>-0.57738862987520256</v>
      </c>
    </row>
    <row r="834" spans="1:74" s="20" customFormat="1" ht="17.25" customHeight="1" x14ac:dyDescent="0.25">
      <c r="A834" s="105" t="s">
        <v>197</v>
      </c>
      <c r="B834" s="252"/>
      <c r="C834" s="88">
        <v>0</v>
      </c>
      <c r="D834" s="142">
        <v>2018</v>
      </c>
      <c r="E834" s="62">
        <v>119</v>
      </c>
      <c r="F834" s="63">
        <v>57753816</v>
      </c>
      <c r="G834" s="63">
        <v>1479309</v>
      </c>
      <c r="H834" s="179">
        <f t="shared" si="427"/>
        <v>2.6287373783656604E-2</v>
      </c>
      <c r="I834" s="101">
        <f t="shared" si="406"/>
        <v>56274507</v>
      </c>
      <c r="J834" s="59"/>
      <c r="K834" s="82">
        <f t="shared" si="400"/>
        <v>56274507</v>
      </c>
      <c r="L834" s="163">
        <f t="shared" si="401"/>
        <v>19358.275541795665</v>
      </c>
      <c r="M834" s="59"/>
      <c r="N834" s="59"/>
      <c r="O834" s="63">
        <v>4291667</v>
      </c>
      <c r="P834" s="29">
        <f t="shared" si="402"/>
        <v>7.6263075925303084E-2</v>
      </c>
      <c r="Q834" s="101">
        <v>44503520</v>
      </c>
      <c r="R834" s="94">
        <f t="shared" si="403"/>
        <v>0.79082914044897812</v>
      </c>
      <c r="S834" s="63">
        <f t="shared" si="409"/>
        <v>3991133</v>
      </c>
      <c r="T834" s="281">
        <f t="shared" si="407"/>
        <v>1372.938768489852</v>
      </c>
      <c r="U834" s="281"/>
      <c r="V834" s="131">
        <f t="shared" si="404"/>
        <v>7.0922576007640542E-2</v>
      </c>
      <c r="W834" s="29"/>
      <c r="X834" s="63">
        <v>0</v>
      </c>
      <c r="Y834" s="63">
        <v>1151940</v>
      </c>
      <c r="Z834" s="63">
        <v>299371</v>
      </c>
      <c r="AA834" s="63">
        <v>0</v>
      </c>
      <c r="AB834" s="63">
        <v>0</v>
      </c>
      <c r="AC834" s="63">
        <v>0</v>
      </c>
      <c r="AD834" s="63">
        <v>0</v>
      </c>
      <c r="AE834" s="63">
        <v>2539822</v>
      </c>
      <c r="AF834" s="63">
        <v>335650</v>
      </c>
      <c r="AG834" s="63">
        <v>0</v>
      </c>
      <c r="AH834" s="63">
        <v>1610077</v>
      </c>
      <c r="AI834" s="63">
        <v>23355</v>
      </c>
      <c r="AJ834" s="63">
        <v>687864</v>
      </c>
      <c r="AK834" s="63">
        <v>313747</v>
      </c>
      <c r="AL834" s="63">
        <v>56143740</v>
      </c>
      <c r="AM834" s="63">
        <v>0</v>
      </c>
      <c r="AN834" s="63">
        <v>0</v>
      </c>
      <c r="AO834" s="63">
        <v>0</v>
      </c>
      <c r="AP834" s="63">
        <v>0</v>
      </c>
      <c r="AQ834" s="63">
        <v>854598</v>
      </c>
      <c r="AR834" s="63">
        <v>1235163</v>
      </c>
      <c r="AS834" s="63">
        <v>37812</v>
      </c>
      <c r="AT834" s="63">
        <v>0</v>
      </c>
      <c r="AU834" s="63">
        <v>0</v>
      </c>
      <c r="AV834" s="27">
        <v>0</v>
      </c>
      <c r="AW834" s="94">
        <f t="shared" si="405"/>
        <v>0</v>
      </c>
      <c r="AX834" s="63">
        <v>0</v>
      </c>
      <c r="AY834" s="63">
        <v>0</v>
      </c>
      <c r="AZ834" s="63">
        <v>0</v>
      </c>
      <c r="BA834" s="63">
        <v>0</v>
      </c>
      <c r="BB834" s="63">
        <v>0</v>
      </c>
      <c r="BC834" s="63">
        <v>0</v>
      </c>
      <c r="BD834" s="63">
        <v>0</v>
      </c>
      <c r="BE834" s="63">
        <v>0</v>
      </c>
      <c r="BF834" s="63">
        <v>0</v>
      </c>
      <c r="BG834" s="63">
        <v>0</v>
      </c>
      <c r="BH834" s="63">
        <v>0</v>
      </c>
      <c r="BI834" s="63">
        <v>0</v>
      </c>
      <c r="BJ834" s="63">
        <v>0</v>
      </c>
      <c r="BK834" s="63">
        <v>0</v>
      </c>
      <c r="BL834" s="63">
        <v>0</v>
      </c>
      <c r="BM834" s="19">
        <v>0</v>
      </c>
      <c r="BN834" s="32">
        <f t="shared" si="419"/>
        <v>0</v>
      </c>
      <c r="BO834" s="281"/>
      <c r="BP834" s="19">
        <v>11442487</v>
      </c>
      <c r="BQ834" s="19">
        <v>557247616</v>
      </c>
      <c r="BR834" s="19">
        <v>568690112</v>
      </c>
      <c r="BS834" s="19">
        <v>1668.9699700000001</v>
      </c>
      <c r="BT834" s="19">
        <v>2907</v>
      </c>
      <c r="BU834" s="4"/>
      <c r="BV834" s="175">
        <f t="shared" si="408"/>
        <v>-0.59611421263357256</v>
      </c>
    </row>
    <row r="835" spans="1:74" s="23" customFormat="1" ht="17.25" customHeight="1" thickBot="1" x14ac:dyDescent="0.3">
      <c r="A835" s="50" t="s">
        <v>196</v>
      </c>
      <c r="B835" s="253"/>
      <c r="C835" s="16"/>
      <c r="D835" s="143">
        <v>2019</v>
      </c>
      <c r="E835" s="65">
        <v>119</v>
      </c>
      <c r="F835" s="66">
        <v>60395828</v>
      </c>
      <c r="G835" s="66">
        <v>1085088</v>
      </c>
      <c r="H835" s="265">
        <f t="shared" si="427"/>
        <v>1.8294966476560568E-2</v>
      </c>
      <c r="I835" s="103">
        <f t="shared" si="406"/>
        <v>59310740</v>
      </c>
      <c r="J835" s="282">
        <f t="shared" ref="J835" si="429">LN(I835/I811)/(2019-1995)</f>
        <v>9.8061470551277452E-2</v>
      </c>
      <c r="K835" s="104">
        <f t="shared" si="400"/>
        <v>59310740</v>
      </c>
      <c r="L835" s="264">
        <f t="shared" si="401"/>
        <v>20402.731338149293</v>
      </c>
      <c r="M835" s="177">
        <f t="shared" ref="M835" si="430">LN(L835/L811)/(2019-1995)</f>
        <v>7.5584850520263883E-2</v>
      </c>
      <c r="N835" s="283">
        <f t="shared" ref="N835" si="431">AVERAGE(L833:L835)</f>
        <v>19852.900126132325</v>
      </c>
      <c r="O835" s="66">
        <v>4814675</v>
      </c>
      <c r="P835" s="30">
        <f t="shared" si="402"/>
        <v>8.1177119017567481E-2</v>
      </c>
      <c r="Q835" s="103">
        <v>45858904</v>
      </c>
      <c r="R835" s="95">
        <f t="shared" si="403"/>
        <v>0.77319729951101601</v>
      </c>
      <c r="S835" s="66">
        <f t="shared" si="409"/>
        <v>5061352</v>
      </c>
      <c r="T835" s="285">
        <f t="shared" si="407"/>
        <v>1741.0911592707259</v>
      </c>
      <c r="U835" s="285">
        <f t="shared" ref="U835" si="432">AVERAGE(T833:T835)</f>
        <v>1669.4987960096321</v>
      </c>
      <c r="V835" s="170">
        <f t="shared" si="404"/>
        <v>8.5336180260101285E-2</v>
      </c>
      <c r="W835" s="30"/>
      <c r="X835" s="66">
        <v>0</v>
      </c>
      <c r="Y835" s="66">
        <v>1678813</v>
      </c>
      <c r="Z835" s="66">
        <v>304131</v>
      </c>
      <c r="AA835" s="66">
        <v>0</v>
      </c>
      <c r="AB835" s="66">
        <v>0</v>
      </c>
      <c r="AC835" s="66">
        <v>0</v>
      </c>
      <c r="AD835" s="66">
        <v>0</v>
      </c>
      <c r="AE835" s="66">
        <v>3078408</v>
      </c>
      <c r="AF835" s="66">
        <v>233938</v>
      </c>
      <c r="AG835" s="66">
        <v>0</v>
      </c>
      <c r="AH835" s="66">
        <v>1788202</v>
      </c>
      <c r="AI835" s="66">
        <v>22023</v>
      </c>
      <c r="AJ835" s="66">
        <v>761865</v>
      </c>
      <c r="AK835" s="66">
        <v>496841</v>
      </c>
      <c r="AL835" s="66">
        <v>58607624</v>
      </c>
      <c r="AM835" s="66">
        <v>0</v>
      </c>
      <c r="AN835" s="66">
        <v>0</v>
      </c>
      <c r="AO835" s="66">
        <v>0</v>
      </c>
      <c r="AP835" s="66">
        <v>0</v>
      </c>
      <c r="AQ835" s="66">
        <v>791803</v>
      </c>
      <c r="AR835" s="66">
        <v>1276992</v>
      </c>
      <c r="AS835" s="66">
        <v>-7654</v>
      </c>
      <c r="AT835" s="66">
        <v>0</v>
      </c>
      <c r="AU835" s="66">
        <v>0</v>
      </c>
      <c r="AV835" s="28">
        <v>0</v>
      </c>
      <c r="AW835" s="95">
        <f t="shared" si="405"/>
        <v>0</v>
      </c>
      <c r="AX835" s="66">
        <v>0</v>
      </c>
      <c r="AY835" s="66">
        <v>0</v>
      </c>
      <c r="AZ835" s="66">
        <v>0</v>
      </c>
      <c r="BA835" s="66">
        <v>0</v>
      </c>
      <c r="BB835" s="66">
        <v>0</v>
      </c>
      <c r="BC835" s="66">
        <v>0</v>
      </c>
      <c r="BD835" s="66">
        <v>0</v>
      </c>
      <c r="BE835" s="66">
        <v>0</v>
      </c>
      <c r="BF835" s="66">
        <v>0</v>
      </c>
      <c r="BG835" s="66">
        <v>0</v>
      </c>
      <c r="BH835" s="66">
        <v>0</v>
      </c>
      <c r="BI835" s="66">
        <v>0</v>
      </c>
      <c r="BJ835" s="66">
        <v>0</v>
      </c>
      <c r="BK835" s="66">
        <v>0</v>
      </c>
      <c r="BL835" s="66">
        <v>0</v>
      </c>
      <c r="BM835" s="22">
        <v>0</v>
      </c>
      <c r="BN835" s="32">
        <f t="shared" si="419"/>
        <v>0</v>
      </c>
      <c r="BO835" s="285">
        <f t="shared" ref="BO835" si="433">AVERAGE(BN833:BN835)</f>
        <v>0</v>
      </c>
      <c r="BP835" s="22">
        <v>104538496</v>
      </c>
      <c r="BQ835" s="22">
        <v>506008160</v>
      </c>
      <c r="BR835" s="22">
        <v>610546688</v>
      </c>
      <c r="BS835" s="22">
        <v>1670.08997</v>
      </c>
      <c r="BT835" s="22">
        <v>2907</v>
      </c>
      <c r="BU835" s="275">
        <f t="shared" ref="BU835" si="434">AVERAGE(BT833:BT835)</f>
        <v>2907</v>
      </c>
      <c r="BV835" s="175">
        <f t="shared" si="408"/>
        <v>-0.59577878887295466</v>
      </c>
    </row>
    <row r="836" spans="1:74" ht="16.5" thickTop="1" x14ac:dyDescent="0.25">
      <c r="A836" s="51" t="s">
        <v>198</v>
      </c>
      <c r="C836" s="68">
        <v>0</v>
      </c>
      <c r="D836" s="141">
        <v>1995</v>
      </c>
      <c r="E836" s="69">
        <v>124</v>
      </c>
      <c r="F836" s="70">
        <v>34167068</v>
      </c>
      <c r="G836" s="70">
        <v>21126810</v>
      </c>
      <c r="H836" s="179">
        <f t="shared" si="427"/>
        <v>1.6201220865415393</v>
      </c>
      <c r="I836" s="70">
        <f t="shared" si="406"/>
        <v>13040258</v>
      </c>
      <c r="J836" s="70"/>
      <c r="K836" s="70">
        <f t="shared" si="400"/>
        <v>13040258</v>
      </c>
      <c r="L836" s="70">
        <f t="shared" si="401"/>
        <v>5599.080291970803</v>
      </c>
      <c r="M836" s="70"/>
      <c r="N836" s="70"/>
      <c r="O836" s="70">
        <v>280907</v>
      </c>
      <c r="P836" s="40">
        <f t="shared" si="402"/>
        <v>2.1541521647807888E-2</v>
      </c>
      <c r="Q836" s="70">
        <v>280114</v>
      </c>
      <c r="R836" s="72">
        <f t="shared" si="403"/>
        <v>2.1480709967548188E-2</v>
      </c>
      <c r="S836" s="169">
        <f t="shared" ref="S836:S846" si="435">F836-G836-O836-Q836-AF836-AG836-AI836-AJ836-AK836-SUM(AM836:AU836)</f>
        <v>1535047</v>
      </c>
      <c r="T836" s="281">
        <f t="shared" si="407"/>
        <v>659.10133104336626</v>
      </c>
      <c r="U836" s="281"/>
      <c r="V836" s="168">
        <f t="shared" si="404"/>
        <v>0.11771599917731689</v>
      </c>
      <c r="W836" s="125"/>
      <c r="X836" s="70">
        <v>0</v>
      </c>
      <c r="Y836" s="70">
        <v>0</v>
      </c>
      <c r="Z836" s="70">
        <v>0</v>
      </c>
      <c r="AA836" s="70">
        <v>0</v>
      </c>
      <c r="AB836" s="70">
        <v>0</v>
      </c>
      <c r="AC836" s="70">
        <v>0</v>
      </c>
      <c r="AD836" s="70">
        <v>0</v>
      </c>
      <c r="AE836" s="70">
        <v>0</v>
      </c>
      <c r="AF836" s="70">
        <v>651566</v>
      </c>
      <c r="AG836" s="70">
        <v>507311</v>
      </c>
      <c r="AH836" s="70">
        <v>7648014</v>
      </c>
      <c r="AI836" s="70">
        <v>31531</v>
      </c>
      <c r="AJ836" s="70">
        <v>633820</v>
      </c>
      <c r="AK836" s="70">
        <v>4428711</v>
      </c>
      <c r="AL836" s="70">
        <v>26519052</v>
      </c>
      <c r="AM836" s="70">
        <v>0</v>
      </c>
      <c r="AN836" s="70">
        <v>0</v>
      </c>
      <c r="AO836" s="70">
        <v>0</v>
      </c>
      <c r="AP836" s="70">
        <v>0</v>
      </c>
      <c r="AQ836" s="70">
        <v>2009670</v>
      </c>
      <c r="AR836" s="70">
        <v>2687883</v>
      </c>
      <c r="AS836" s="70">
        <v>-7247</v>
      </c>
      <c r="AT836" s="70">
        <v>1120</v>
      </c>
      <c r="AU836" s="70">
        <v>-175</v>
      </c>
      <c r="AV836" s="74">
        <v>0</v>
      </c>
      <c r="AW836" s="72">
        <f t="shared" si="405"/>
        <v>0</v>
      </c>
      <c r="AX836" s="70">
        <v>0</v>
      </c>
      <c r="AY836" s="70">
        <v>0</v>
      </c>
      <c r="AZ836" s="70">
        <v>0</v>
      </c>
      <c r="BA836" s="70">
        <v>0</v>
      </c>
      <c r="BB836" s="70">
        <v>0</v>
      </c>
      <c r="BC836" s="70">
        <v>0</v>
      </c>
      <c r="BD836" s="70">
        <v>0</v>
      </c>
      <c r="BE836" s="70">
        <v>0</v>
      </c>
      <c r="BF836" s="70">
        <v>0</v>
      </c>
      <c r="BG836" s="70">
        <v>0</v>
      </c>
      <c r="BH836" s="70">
        <v>0</v>
      </c>
      <c r="BI836" s="70">
        <v>0</v>
      </c>
      <c r="BJ836" s="70">
        <v>0</v>
      </c>
      <c r="BK836" s="70">
        <v>0</v>
      </c>
      <c r="BL836" s="70">
        <v>0</v>
      </c>
      <c r="BM836" s="4">
        <v>3520224</v>
      </c>
      <c r="BN836" s="32">
        <f t="shared" si="419"/>
        <v>1511.4744525547446</v>
      </c>
      <c r="BO836" s="281"/>
      <c r="BP836" s="4">
        <v>694551</v>
      </c>
      <c r="BQ836" s="4">
        <v>318439936</v>
      </c>
      <c r="BR836" s="4">
        <v>322654720</v>
      </c>
      <c r="BS836" s="4">
        <v>4239.8701199999996</v>
      </c>
      <c r="BT836" s="4">
        <v>2329</v>
      </c>
      <c r="BV836" s="175">
        <f t="shared" si="408"/>
        <v>-0.24079253547510834</v>
      </c>
    </row>
    <row r="837" spans="1:74" x14ac:dyDescent="0.25">
      <c r="A837" s="96" t="s">
        <v>198</v>
      </c>
      <c r="B837" s="255"/>
      <c r="C837" s="76">
        <v>0</v>
      </c>
      <c r="D837" s="141">
        <v>1996</v>
      </c>
      <c r="E837" s="77">
        <v>124</v>
      </c>
      <c r="F837" s="59">
        <v>32545008</v>
      </c>
      <c r="G837" s="59">
        <v>19775900</v>
      </c>
      <c r="H837" s="179">
        <f t="shared" si="427"/>
        <v>1.5487299504397645</v>
      </c>
      <c r="I837" s="59">
        <f t="shared" si="406"/>
        <v>12769108</v>
      </c>
      <c r="J837" s="59"/>
      <c r="K837" s="59">
        <f t="shared" si="400"/>
        <v>12769108</v>
      </c>
      <c r="L837" s="59">
        <f t="shared" si="401"/>
        <v>5248.2975750102751</v>
      </c>
      <c r="M837" s="59"/>
      <c r="N837" s="59"/>
      <c r="O837" s="59">
        <v>401329</v>
      </c>
      <c r="P837" s="13">
        <f t="shared" si="402"/>
        <v>3.1429681697421621E-2</v>
      </c>
      <c r="Q837" s="59">
        <v>107763</v>
      </c>
      <c r="R837" s="79">
        <f t="shared" si="403"/>
        <v>8.4393522241334312E-3</v>
      </c>
      <c r="S837" s="73">
        <f t="shared" si="435"/>
        <v>1835170</v>
      </c>
      <c r="T837" s="281">
        <f t="shared" si="407"/>
        <v>754.28277846280309</v>
      </c>
      <c r="U837" s="281"/>
      <c r="V837" s="131">
        <f t="shared" si="404"/>
        <v>0.14371951431533039</v>
      </c>
      <c r="W837" s="54"/>
      <c r="X837" s="59">
        <v>0</v>
      </c>
      <c r="Y837" s="59">
        <v>0</v>
      </c>
      <c r="Z837" s="59">
        <v>0</v>
      </c>
      <c r="AA837" s="59">
        <v>0</v>
      </c>
      <c r="AB837" s="59">
        <v>0</v>
      </c>
      <c r="AC837" s="59">
        <v>0</v>
      </c>
      <c r="AD837" s="59">
        <v>0</v>
      </c>
      <c r="AE837" s="59">
        <v>0</v>
      </c>
      <c r="AF837" s="59">
        <v>610325</v>
      </c>
      <c r="AG837" s="59">
        <v>448001</v>
      </c>
      <c r="AH837" s="59">
        <v>7381803</v>
      </c>
      <c r="AI837" s="59">
        <v>11818</v>
      </c>
      <c r="AJ837" s="59">
        <v>519035</v>
      </c>
      <c r="AK837" s="59">
        <v>3713052</v>
      </c>
      <c r="AL837" s="59">
        <v>25163204</v>
      </c>
      <c r="AM837" s="59">
        <v>0</v>
      </c>
      <c r="AN837" s="59">
        <v>0</v>
      </c>
      <c r="AO837" s="59">
        <v>0</v>
      </c>
      <c r="AP837" s="59">
        <v>0</v>
      </c>
      <c r="AQ837" s="59">
        <v>1913683</v>
      </c>
      <c r="AR837" s="59">
        <v>3054663</v>
      </c>
      <c r="AS837" s="59">
        <v>153077</v>
      </c>
      <c r="AT837" s="59">
        <v>0</v>
      </c>
      <c r="AU837" s="59">
        <v>1192</v>
      </c>
      <c r="AV837" s="80">
        <v>0</v>
      </c>
      <c r="AW837" s="79">
        <f t="shared" si="405"/>
        <v>0</v>
      </c>
      <c r="AX837" s="59">
        <v>0</v>
      </c>
      <c r="AY837" s="59">
        <v>0</v>
      </c>
      <c r="AZ837" s="59">
        <v>0</v>
      </c>
      <c r="BA837" s="59">
        <v>0</v>
      </c>
      <c r="BB837" s="59">
        <v>0</v>
      </c>
      <c r="BC837" s="59">
        <v>0</v>
      </c>
      <c r="BD837" s="59">
        <v>0</v>
      </c>
      <c r="BE837" s="59">
        <v>0</v>
      </c>
      <c r="BF837" s="59">
        <v>0</v>
      </c>
      <c r="BG837" s="59">
        <v>0</v>
      </c>
      <c r="BH837" s="59">
        <v>0</v>
      </c>
      <c r="BI837" s="59">
        <v>0</v>
      </c>
      <c r="BJ837" s="59">
        <v>0</v>
      </c>
      <c r="BK837" s="59">
        <v>0</v>
      </c>
      <c r="BL837" s="59">
        <v>0</v>
      </c>
      <c r="BM837" s="4">
        <v>4040777</v>
      </c>
      <c r="BN837" s="32">
        <f t="shared" si="419"/>
        <v>1660.8207973695028</v>
      </c>
      <c r="BO837" s="281"/>
      <c r="BP837" s="4">
        <v>156213</v>
      </c>
      <c r="BQ837" s="4">
        <v>360752544</v>
      </c>
      <c r="BR837" s="4">
        <v>364949536</v>
      </c>
      <c r="BS837" s="4">
        <v>4239.8701199999996</v>
      </c>
      <c r="BT837" s="4">
        <v>2433</v>
      </c>
      <c r="BV837" s="175">
        <f t="shared" si="408"/>
        <v>-0.2189494990255175</v>
      </c>
    </row>
    <row r="838" spans="1:74" x14ac:dyDescent="0.25">
      <c r="A838" s="96" t="s">
        <v>198</v>
      </c>
      <c r="B838" s="255"/>
      <c r="C838" s="76">
        <v>0</v>
      </c>
      <c r="D838" s="141">
        <v>1997</v>
      </c>
      <c r="E838" s="77">
        <v>124</v>
      </c>
      <c r="F838" s="59">
        <v>33332956</v>
      </c>
      <c r="G838" s="59">
        <v>19634890</v>
      </c>
      <c r="H838" s="179">
        <f t="shared" si="427"/>
        <v>1.4334060005259137</v>
      </c>
      <c r="I838" s="59">
        <f t="shared" si="406"/>
        <v>13698066</v>
      </c>
      <c r="J838" s="59"/>
      <c r="K838" s="59">
        <f t="shared" si="400"/>
        <v>13698066</v>
      </c>
      <c r="L838" s="59">
        <f t="shared" si="401"/>
        <v>5630.1134401972877</v>
      </c>
      <c r="M838" s="59"/>
      <c r="N838" s="59"/>
      <c r="O838" s="59">
        <v>510367</v>
      </c>
      <c r="P838" s="13">
        <f t="shared" si="402"/>
        <v>3.7258325372355482E-2</v>
      </c>
      <c r="Q838" s="59">
        <v>179306</v>
      </c>
      <c r="R838" s="79">
        <f t="shared" si="403"/>
        <v>1.3089877067317386E-2</v>
      </c>
      <c r="S838" s="73">
        <f t="shared" si="435"/>
        <v>1678410</v>
      </c>
      <c r="T838" s="281">
        <f t="shared" si="407"/>
        <v>689.85203452527742</v>
      </c>
      <c r="U838" s="281"/>
      <c r="V838" s="131">
        <f t="shared" si="404"/>
        <v>0.12252897598828914</v>
      </c>
      <c r="W838" s="54"/>
      <c r="X838" s="59">
        <v>0</v>
      </c>
      <c r="Y838" s="59">
        <v>0</v>
      </c>
      <c r="Z838" s="59">
        <v>0</v>
      </c>
      <c r="AA838" s="59">
        <v>0</v>
      </c>
      <c r="AB838" s="59">
        <v>0</v>
      </c>
      <c r="AC838" s="59">
        <v>0</v>
      </c>
      <c r="AD838" s="59">
        <v>0</v>
      </c>
      <c r="AE838" s="59">
        <v>0</v>
      </c>
      <c r="AF838" s="59">
        <v>1000940</v>
      </c>
      <c r="AG838" s="59">
        <v>523266</v>
      </c>
      <c r="AH838" s="59">
        <v>7937033</v>
      </c>
      <c r="AI838" s="59">
        <v>0</v>
      </c>
      <c r="AJ838" s="59">
        <v>522627</v>
      </c>
      <c r="AK838" s="59">
        <v>4016758</v>
      </c>
      <c r="AL838" s="59">
        <v>25395924</v>
      </c>
      <c r="AM838" s="59">
        <v>0</v>
      </c>
      <c r="AN838" s="59">
        <v>0</v>
      </c>
      <c r="AO838" s="59">
        <v>0</v>
      </c>
      <c r="AP838" s="59">
        <v>0</v>
      </c>
      <c r="AQ838" s="59">
        <v>1873268</v>
      </c>
      <c r="AR838" s="59">
        <v>3340944</v>
      </c>
      <c r="AS838" s="59">
        <v>3165</v>
      </c>
      <c r="AT838" s="59">
        <v>0</v>
      </c>
      <c r="AU838" s="59">
        <v>49015</v>
      </c>
      <c r="AV838" s="80">
        <v>0</v>
      </c>
      <c r="AW838" s="79">
        <f t="shared" si="405"/>
        <v>0</v>
      </c>
      <c r="AX838" s="59">
        <v>0</v>
      </c>
      <c r="AY838" s="59">
        <v>0</v>
      </c>
      <c r="AZ838" s="59">
        <v>0</v>
      </c>
      <c r="BA838" s="59">
        <v>0</v>
      </c>
      <c r="BB838" s="59">
        <v>0</v>
      </c>
      <c r="BC838" s="59">
        <v>0</v>
      </c>
      <c r="BD838" s="59">
        <v>0</v>
      </c>
      <c r="BE838" s="59">
        <v>0</v>
      </c>
      <c r="BF838" s="59">
        <v>0</v>
      </c>
      <c r="BG838" s="59">
        <v>0</v>
      </c>
      <c r="BH838" s="59">
        <v>0</v>
      </c>
      <c r="BI838" s="59">
        <v>0</v>
      </c>
      <c r="BJ838" s="59">
        <v>0</v>
      </c>
      <c r="BK838" s="59">
        <v>0</v>
      </c>
      <c r="BL838" s="59">
        <v>0</v>
      </c>
      <c r="BM838" s="4">
        <v>3060087</v>
      </c>
      <c r="BN838" s="32">
        <f t="shared" si="419"/>
        <v>1257.7422934648582</v>
      </c>
      <c r="BO838" s="281"/>
      <c r="BP838" s="4">
        <v>-301291</v>
      </c>
      <c r="BQ838" s="4">
        <v>409883136</v>
      </c>
      <c r="BR838" s="4">
        <v>412641920</v>
      </c>
      <c r="BS838" s="4">
        <v>4237.9599600000001</v>
      </c>
      <c r="BT838" s="4">
        <v>2433</v>
      </c>
      <c r="BV838" s="175">
        <f t="shared" si="408"/>
        <v>-0.21917481140077127</v>
      </c>
    </row>
    <row r="839" spans="1:74" x14ac:dyDescent="0.25">
      <c r="A839" s="76" t="s">
        <v>198</v>
      </c>
      <c r="B839" s="255"/>
      <c r="C839" s="76">
        <v>0</v>
      </c>
      <c r="D839" s="141">
        <v>1998</v>
      </c>
      <c r="E839" s="77">
        <v>124</v>
      </c>
      <c r="F839" s="59">
        <v>36703244</v>
      </c>
      <c r="G839" s="59">
        <v>17507190</v>
      </c>
      <c r="H839" s="179">
        <f t="shared" si="427"/>
        <v>0.91202025166213851</v>
      </c>
      <c r="I839" s="59">
        <f t="shared" si="406"/>
        <v>19196054</v>
      </c>
      <c r="J839" s="59"/>
      <c r="K839" s="59">
        <f t="shared" si="400"/>
        <v>19196054</v>
      </c>
      <c r="L839" s="59">
        <f t="shared" si="401"/>
        <v>7889.8701191944101</v>
      </c>
      <c r="M839" s="59"/>
      <c r="N839" s="59"/>
      <c r="O839" s="59">
        <v>5766061</v>
      </c>
      <c r="P839" s="13">
        <f t="shared" si="402"/>
        <v>0.30037741089913583</v>
      </c>
      <c r="Q839" s="59">
        <v>607742</v>
      </c>
      <c r="R839" s="79">
        <f t="shared" si="403"/>
        <v>3.1659735901972352E-2</v>
      </c>
      <c r="S839" s="73">
        <f t="shared" si="435"/>
        <v>1300530</v>
      </c>
      <c r="T839" s="281">
        <f t="shared" si="407"/>
        <v>534.53760789149203</v>
      </c>
      <c r="U839" s="281"/>
      <c r="V839" s="131">
        <f t="shared" si="404"/>
        <v>6.7749861507995335E-2</v>
      </c>
      <c r="W839" s="54"/>
      <c r="X839" s="59">
        <v>0</v>
      </c>
      <c r="Y839" s="59">
        <v>0</v>
      </c>
      <c r="Z839" s="59">
        <v>0</v>
      </c>
      <c r="AA839" s="59">
        <v>0</v>
      </c>
      <c r="AB839" s="59">
        <v>0</v>
      </c>
      <c r="AC839" s="59">
        <v>0</v>
      </c>
      <c r="AD839" s="59">
        <v>0</v>
      </c>
      <c r="AE839" s="59">
        <v>0</v>
      </c>
      <c r="AF839" s="59">
        <v>2359693</v>
      </c>
      <c r="AG839" s="59">
        <v>851950</v>
      </c>
      <c r="AH839" s="59">
        <v>6703277</v>
      </c>
      <c r="AI839" s="59">
        <v>0</v>
      </c>
      <c r="AJ839" s="59">
        <v>585236</v>
      </c>
      <c r="AK839" s="59">
        <v>3623623</v>
      </c>
      <c r="AL839" s="59">
        <v>29999968</v>
      </c>
      <c r="AM839" s="59">
        <v>0</v>
      </c>
      <c r="AN839" s="59">
        <v>0</v>
      </c>
      <c r="AO839" s="59">
        <v>0</v>
      </c>
      <c r="AP839" s="59">
        <v>0</v>
      </c>
      <c r="AQ839" s="59">
        <v>1873515</v>
      </c>
      <c r="AR839" s="59">
        <v>2221814</v>
      </c>
      <c r="AS839" s="59">
        <v>5857</v>
      </c>
      <c r="AT839" s="59">
        <v>0</v>
      </c>
      <c r="AU839" s="59">
        <v>33</v>
      </c>
      <c r="AV839" s="80">
        <v>0</v>
      </c>
      <c r="AW839" s="79">
        <f t="shared" si="405"/>
        <v>0</v>
      </c>
      <c r="AX839" s="59">
        <v>0</v>
      </c>
      <c r="AY839" s="59">
        <v>0</v>
      </c>
      <c r="AZ839" s="59">
        <v>0</v>
      </c>
      <c r="BA839" s="59">
        <v>0</v>
      </c>
      <c r="BB839" s="59">
        <v>0</v>
      </c>
      <c r="BC839" s="59">
        <v>0</v>
      </c>
      <c r="BD839" s="59">
        <v>0</v>
      </c>
      <c r="BE839" s="59">
        <v>0</v>
      </c>
      <c r="BF839" s="59">
        <v>0</v>
      </c>
      <c r="BG839" s="59">
        <v>0</v>
      </c>
      <c r="BH839" s="59">
        <v>0</v>
      </c>
      <c r="BI839" s="59">
        <v>0</v>
      </c>
      <c r="BJ839" s="59">
        <v>0</v>
      </c>
      <c r="BK839" s="59">
        <v>0</v>
      </c>
      <c r="BL839" s="59">
        <v>0</v>
      </c>
      <c r="BM839" s="4">
        <v>1147271</v>
      </c>
      <c r="BN839" s="32">
        <f t="shared" si="419"/>
        <v>471.54582819564325</v>
      </c>
      <c r="BO839" s="281"/>
      <c r="BP839" s="4">
        <v>1580879</v>
      </c>
      <c r="BQ839" s="4">
        <v>578759168</v>
      </c>
      <c r="BR839" s="4">
        <v>581487296</v>
      </c>
      <c r="BS839" s="4">
        <v>4217.8046899999999</v>
      </c>
      <c r="BT839" s="4">
        <v>2433</v>
      </c>
      <c r="BV839" s="175">
        <f t="shared" si="408"/>
        <v>-0.22155842885062493</v>
      </c>
    </row>
    <row r="840" spans="1:74" x14ac:dyDescent="0.25">
      <c r="A840" s="76" t="s">
        <v>199</v>
      </c>
      <c r="B840" s="254" t="s">
        <v>150</v>
      </c>
      <c r="C840" s="76">
        <v>1</v>
      </c>
      <c r="D840" s="141">
        <v>1999</v>
      </c>
      <c r="E840" s="77">
        <v>124</v>
      </c>
      <c r="F840" s="59">
        <v>29554260</v>
      </c>
      <c r="G840" s="59">
        <v>13632048</v>
      </c>
      <c r="H840" s="179">
        <f t="shared" si="427"/>
        <v>0.85616546243700309</v>
      </c>
      <c r="I840" s="59">
        <f t="shared" si="406"/>
        <v>15922212</v>
      </c>
      <c r="J840" s="59"/>
      <c r="K840" s="59">
        <f t="shared" si="400"/>
        <v>15922212</v>
      </c>
      <c r="L840" s="59">
        <f t="shared" si="401"/>
        <v>6544.2712700369912</v>
      </c>
      <c r="M840" s="59"/>
      <c r="N840" s="59"/>
      <c r="O840" s="59">
        <v>1469655</v>
      </c>
      <c r="P840" s="13">
        <f t="shared" si="402"/>
        <v>9.2302187660860194E-2</v>
      </c>
      <c r="Q840" s="59">
        <v>596693</v>
      </c>
      <c r="R840" s="79">
        <f t="shared" si="403"/>
        <v>3.7475509056153752E-2</v>
      </c>
      <c r="S840" s="73">
        <f t="shared" si="435"/>
        <v>1291499</v>
      </c>
      <c r="T840" s="281">
        <f t="shared" si="407"/>
        <v>530.82572955199339</v>
      </c>
      <c r="U840" s="281"/>
      <c r="V840" s="131">
        <f t="shared" si="404"/>
        <v>8.1113038816465949E-2</v>
      </c>
      <c r="W840" s="54"/>
      <c r="X840" s="59">
        <v>0</v>
      </c>
      <c r="Y840" s="59">
        <v>0</v>
      </c>
      <c r="Z840" s="59">
        <v>0</v>
      </c>
      <c r="AA840" s="59">
        <v>0</v>
      </c>
      <c r="AB840" s="59">
        <v>0</v>
      </c>
      <c r="AC840" s="59">
        <v>0</v>
      </c>
      <c r="AD840" s="59">
        <v>0</v>
      </c>
      <c r="AE840" s="59">
        <v>0</v>
      </c>
      <c r="AF840" s="59">
        <v>2805132</v>
      </c>
      <c r="AG840" s="59">
        <v>1392540</v>
      </c>
      <c r="AH840" s="59">
        <v>7499514</v>
      </c>
      <c r="AI840" s="59">
        <v>0</v>
      </c>
      <c r="AJ840" s="59">
        <v>361695</v>
      </c>
      <c r="AK840" s="59">
        <v>3821517</v>
      </c>
      <c r="AL840" s="59">
        <v>22054744</v>
      </c>
      <c r="AM840" s="59">
        <v>0</v>
      </c>
      <c r="AN840" s="59">
        <v>0</v>
      </c>
      <c r="AO840" s="59">
        <v>0</v>
      </c>
      <c r="AP840" s="59">
        <v>0</v>
      </c>
      <c r="AQ840" s="59">
        <v>1898024</v>
      </c>
      <c r="AR840" s="59">
        <v>2287963</v>
      </c>
      <c r="AS840" s="59">
        <v>-2506</v>
      </c>
      <c r="AT840" s="59">
        <v>0</v>
      </c>
      <c r="AU840" s="59">
        <v>0</v>
      </c>
      <c r="AV840" s="80">
        <v>0</v>
      </c>
      <c r="AW840" s="79">
        <f t="shared" si="405"/>
        <v>0</v>
      </c>
      <c r="AX840" s="59">
        <v>0</v>
      </c>
      <c r="AY840" s="59">
        <v>0</v>
      </c>
      <c r="AZ840" s="59">
        <v>0</v>
      </c>
      <c r="BA840" s="59">
        <v>0</v>
      </c>
      <c r="BB840" s="59">
        <v>0</v>
      </c>
      <c r="BC840" s="59">
        <v>0</v>
      </c>
      <c r="BD840" s="59">
        <v>0</v>
      </c>
      <c r="BE840" s="59">
        <v>0</v>
      </c>
      <c r="BF840" s="59">
        <v>0</v>
      </c>
      <c r="BG840" s="59">
        <v>0</v>
      </c>
      <c r="BH840" s="59">
        <v>0</v>
      </c>
      <c r="BI840" s="59">
        <v>0</v>
      </c>
      <c r="BJ840" s="59">
        <v>0</v>
      </c>
      <c r="BK840" s="59">
        <v>0</v>
      </c>
      <c r="BL840" s="59">
        <v>0</v>
      </c>
      <c r="BM840" s="139">
        <v>949727</v>
      </c>
      <c r="BN840" s="32">
        <f t="shared" si="419"/>
        <v>390.35224003288124</v>
      </c>
      <c r="BO840" s="281"/>
      <c r="BP840" s="4">
        <v>11299453</v>
      </c>
      <c r="BQ840" s="4">
        <v>800194944</v>
      </c>
      <c r="BR840" s="4">
        <v>812444160</v>
      </c>
      <c r="BS840" s="4">
        <v>4197.6499000000003</v>
      </c>
      <c r="BT840" s="4">
        <v>2433</v>
      </c>
      <c r="BV840" s="175">
        <f t="shared" si="408"/>
        <v>-0.22395340684258669</v>
      </c>
    </row>
    <row r="841" spans="1:74" x14ac:dyDescent="0.25">
      <c r="A841" s="76" t="s">
        <v>199</v>
      </c>
      <c r="B841" s="254" t="s">
        <v>150</v>
      </c>
      <c r="C841" s="76">
        <v>1</v>
      </c>
      <c r="D841" s="141">
        <v>2000</v>
      </c>
      <c r="E841" s="77">
        <v>124</v>
      </c>
      <c r="F841" s="59">
        <v>23766716</v>
      </c>
      <c r="G841" s="59">
        <v>9120442</v>
      </c>
      <c r="H841" s="179">
        <f t="shared" si="427"/>
        <v>0.62271414559088545</v>
      </c>
      <c r="I841" s="59">
        <f t="shared" si="406"/>
        <v>14646274</v>
      </c>
      <c r="J841" s="59"/>
      <c r="K841" s="59">
        <f t="shared" si="400"/>
        <v>14646274</v>
      </c>
      <c r="L841" s="59">
        <f t="shared" si="401"/>
        <v>5821.2535771065186</v>
      </c>
      <c r="M841" s="59"/>
      <c r="N841" s="59"/>
      <c r="O841" s="59">
        <v>504558</v>
      </c>
      <c r="P841" s="13">
        <f t="shared" si="402"/>
        <v>3.4449580828543831E-2</v>
      </c>
      <c r="Q841" s="59">
        <v>200424</v>
      </c>
      <c r="R841" s="79">
        <f t="shared" si="403"/>
        <v>1.3684299501702617E-2</v>
      </c>
      <c r="S841" s="73">
        <f t="shared" si="435"/>
        <v>1309531</v>
      </c>
      <c r="T841" s="281">
        <f t="shared" si="407"/>
        <v>520.48131955484894</v>
      </c>
      <c r="U841" s="281"/>
      <c r="V841" s="131">
        <f t="shared" si="404"/>
        <v>8.9410521747715493E-2</v>
      </c>
      <c r="W841" s="54"/>
      <c r="X841" s="59">
        <v>0</v>
      </c>
      <c r="Y841" s="59">
        <v>0</v>
      </c>
      <c r="Z841" s="59">
        <v>0</v>
      </c>
      <c r="AA841" s="59">
        <v>0</v>
      </c>
      <c r="AB841" s="59">
        <v>0</v>
      </c>
      <c r="AC841" s="59">
        <v>0</v>
      </c>
      <c r="AD841" s="59">
        <v>0</v>
      </c>
      <c r="AE841" s="59">
        <v>0</v>
      </c>
      <c r="AF841" s="59">
        <v>2873654</v>
      </c>
      <c r="AG841" s="59">
        <v>1113549</v>
      </c>
      <c r="AH841" s="59">
        <v>7349369</v>
      </c>
      <c r="AI841" s="59">
        <v>0</v>
      </c>
      <c r="AJ841" s="59">
        <v>501596</v>
      </c>
      <c r="AK841" s="59">
        <v>4052452</v>
      </c>
      <c r="AL841" s="59">
        <v>16417348</v>
      </c>
      <c r="AM841" s="59">
        <v>0</v>
      </c>
      <c r="AN841" s="59">
        <v>0</v>
      </c>
      <c r="AO841" s="59">
        <v>0</v>
      </c>
      <c r="AP841" s="59">
        <v>0</v>
      </c>
      <c r="AQ841" s="59">
        <v>1907142</v>
      </c>
      <c r="AR841" s="59">
        <v>2181668</v>
      </c>
      <c r="AS841" s="59">
        <v>1700</v>
      </c>
      <c r="AT841" s="59">
        <v>0</v>
      </c>
      <c r="AU841" s="59">
        <v>0</v>
      </c>
      <c r="AV841" s="80">
        <v>0</v>
      </c>
      <c r="AW841" s="79">
        <f t="shared" si="405"/>
        <v>0</v>
      </c>
      <c r="AX841" s="59">
        <v>0</v>
      </c>
      <c r="AY841" s="59">
        <v>0</v>
      </c>
      <c r="AZ841" s="59">
        <v>0</v>
      </c>
      <c r="BA841" s="59">
        <v>0</v>
      </c>
      <c r="BB841" s="59">
        <v>0</v>
      </c>
      <c r="BC841" s="59">
        <v>0</v>
      </c>
      <c r="BD841" s="59">
        <v>0</v>
      </c>
      <c r="BE841" s="59">
        <v>0</v>
      </c>
      <c r="BF841" s="59">
        <v>0</v>
      </c>
      <c r="BG841" s="59">
        <v>0</v>
      </c>
      <c r="BH841" s="59">
        <v>0</v>
      </c>
      <c r="BI841" s="59">
        <v>0</v>
      </c>
      <c r="BJ841" s="59">
        <v>0</v>
      </c>
      <c r="BK841" s="59">
        <v>0</v>
      </c>
      <c r="BL841" s="59">
        <v>0</v>
      </c>
      <c r="BM841" s="139">
        <v>786942</v>
      </c>
      <c r="BN841" s="32">
        <f t="shared" si="419"/>
        <v>312.77503974562796</v>
      </c>
      <c r="BO841" s="281"/>
      <c r="BP841" s="4">
        <v>1948623</v>
      </c>
      <c r="BQ841" s="4">
        <v>824685632</v>
      </c>
      <c r="BR841" s="4">
        <v>827421184</v>
      </c>
      <c r="BS841" s="4">
        <v>4384</v>
      </c>
      <c r="BT841" s="4">
        <v>2516</v>
      </c>
      <c r="BV841" s="175">
        <f t="shared" si="408"/>
        <v>-0.18546240503386754</v>
      </c>
    </row>
    <row r="842" spans="1:74" x14ac:dyDescent="0.25">
      <c r="A842" s="76" t="s">
        <v>199</v>
      </c>
      <c r="B842" s="254" t="s">
        <v>150</v>
      </c>
      <c r="C842" s="76">
        <v>1</v>
      </c>
      <c r="D842" s="141">
        <v>2001</v>
      </c>
      <c r="E842" s="77">
        <v>124</v>
      </c>
      <c r="F842" s="59">
        <v>24989444</v>
      </c>
      <c r="G842" s="59">
        <v>9721107</v>
      </c>
      <c r="H842" s="179">
        <f t="shared" si="427"/>
        <v>0.63668407371411828</v>
      </c>
      <c r="I842" s="59">
        <f t="shared" si="406"/>
        <v>15268337</v>
      </c>
      <c r="J842" s="59"/>
      <c r="K842" s="59">
        <f t="shared" si="400"/>
        <v>15268337</v>
      </c>
      <c r="L842" s="59">
        <f t="shared" si="401"/>
        <v>6068.4964228934814</v>
      </c>
      <c r="M842" s="59"/>
      <c r="N842" s="59"/>
      <c r="O842" s="59">
        <v>291550</v>
      </c>
      <c r="P842" s="13">
        <f t="shared" si="402"/>
        <v>1.9095072371011983E-2</v>
      </c>
      <c r="Q842" s="59">
        <v>192615</v>
      </c>
      <c r="R842" s="79">
        <f t="shared" si="403"/>
        <v>1.2615322808240348E-2</v>
      </c>
      <c r="S842" s="73">
        <f t="shared" si="435"/>
        <v>1271192</v>
      </c>
      <c r="T842" s="281">
        <f t="shared" si="407"/>
        <v>505.24324324324323</v>
      </c>
      <c r="U842" s="281"/>
      <c r="V842" s="131">
        <f t="shared" si="404"/>
        <v>8.3256742368209458E-2</v>
      </c>
      <c r="W842" s="54"/>
      <c r="X842" s="59">
        <v>0</v>
      </c>
      <c r="Y842" s="59">
        <v>0</v>
      </c>
      <c r="Z842" s="59">
        <v>0</v>
      </c>
      <c r="AA842" s="59">
        <v>0</v>
      </c>
      <c r="AB842" s="59">
        <v>0</v>
      </c>
      <c r="AC842" s="59">
        <v>0</v>
      </c>
      <c r="AD842" s="59">
        <v>0</v>
      </c>
      <c r="AE842" s="59">
        <v>0</v>
      </c>
      <c r="AF842" s="59">
        <v>2924403</v>
      </c>
      <c r="AG842" s="59">
        <v>1060332</v>
      </c>
      <c r="AH842" s="59">
        <v>8171171</v>
      </c>
      <c r="AI842" s="59">
        <v>0</v>
      </c>
      <c r="AJ842" s="59">
        <v>505055</v>
      </c>
      <c r="AK842" s="59">
        <v>4701268</v>
      </c>
      <c r="AL842" s="59">
        <v>16818274</v>
      </c>
      <c r="AM842" s="59">
        <v>0</v>
      </c>
      <c r="AN842" s="59">
        <v>0</v>
      </c>
      <c r="AO842" s="59">
        <v>0</v>
      </c>
      <c r="AP842" s="59">
        <v>0</v>
      </c>
      <c r="AQ842" s="59">
        <v>1912351</v>
      </c>
      <c r="AR842" s="59">
        <v>2406499</v>
      </c>
      <c r="AS842" s="59">
        <v>0</v>
      </c>
      <c r="AT842" s="59">
        <v>0</v>
      </c>
      <c r="AU842" s="59">
        <v>3072</v>
      </c>
      <c r="AV842" s="80">
        <v>0</v>
      </c>
      <c r="AW842" s="79">
        <f t="shared" si="405"/>
        <v>0</v>
      </c>
      <c r="AX842" s="59">
        <v>0</v>
      </c>
      <c r="AY842" s="59">
        <v>0</v>
      </c>
      <c r="AZ842" s="59">
        <v>0</v>
      </c>
      <c r="BA842" s="59">
        <v>0</v>
      </c>
      <c r="BB842" s="59">
        <v>0</v>
      </c>
      <c r="BC842" s="59">
        <v>0</v>
      </c>
      <c r="BD842" s="59">
        <v>0</v>
      </c>
      <c r="BE842" s="59">
        <v>0</v>
      </c>
      <c r="BF842" s="59">
        <v>0</v>
      </c>
      <c r="BG842" s="59">
        <v>0</v>
      </c>
      <c r="BH842" s="59">
        <v>0</v>
      </c>
      <c r="BI842" s="59">
        <v>0</v>
      </c>
      <c r="BJ842" s="59">
        <v>0</v>
      </c>
      <c r="BK842" s="59">
        <v>0</v>
      </c>
      <c r="BL842" s="59">
        <v>0</v>
      </c>
      <c r="BM842" s="139">
        <v>632948</v>
      </c>
      <c r="BN842" s="32">
        <f t="shared" si="419"/>
        <v>251.5691573926868</v>
      </c>
      <c r="BO842" s="281"/>
      <c r="BP842" s="4">
        <v>1836551</v>
      </c>
      <c r="BQ842" s="4">
        <v>795467584</v>
      </c>
      <c r="BR842" s="4">
        <v>797937088</v>
      </c>
      <c r="BS842" s="4">
        <v>4384</v>
      </c>
      <c r="BT842" s="4">
        <v>2516</v>
      </c>
      <c r="BV842" s="175">
        <f t="shared" si="408"/>
        <v>-0.18546240503386754</v>
      </c>
    </row>
    <row r="843" spans="1:74" x14ac:dyDescent="0.25">
      <c r="A843" s="76" t="s">
        <v>199</v>
      </c>
      <c r="B843" s="254" t="s">
        <v>150</v>
      </c>
      <c r="C843" s="76">
        <v>1</v>
      </c>
      <c r="D843" s="141">
        <v>2002</v>
      </c>
      <c r="E843" s="77">
        <v>124</v>
      </c>
      <c r="F843" s="59">
        <v>23695708</v>
      </c>
      <c r="G843" s="59">
        <v>9102290</v>
      </c>
      <c r="H843" s="179">
        <f t="shared" si="427"/>
        <v>0.62372570976860942</v>
      </c>
      <c r="I843" s="59">
        <f t="shared" si="406"/>
        <v>14593418</v>
      </c>
      <c r="J843" s="59"/>
      <c r="K843" s="59">
        <f t="shared" ref="K843:K906" si="436">I843-AV843</f>
        <v>14593418</v>
      </c>
      <c r="L843" s="59">
        <f t="shared" ref="L843:L888" si="437">K843/BT843</f>
        <v>5800.2456279809221</v>
      </c>
      <c r="M843" s="59"/>
      <c r="N843" s="59"/>
      <c r="O843" s="59">
        <v>380479</v>
      </c>
      <c r="P843" s="13">
        <f t="shared" ref="P843:P906" si="438">O843/I843</f>
        <v>2.6071959290140254E-2</v>
      </c>
      <c r="Q843" s="59">
        <v>195760</v>
      </c>
      <c r="R843" s="79">
        <f t="shared" ref="R843:R906" si="439">Q843/I843</f>
        <v>1.3414266623487383E-2</v>
      </c>
      <c r="S843" s="73">
        <f t="shared" si="435"/>
        <v>1535852</v>
      </c>
      <c r="T843" s="281">
        <f t="shared" si="407"/>
        <v>610.43402225755165</v>
      </c>
      <c r="U843" s="281"/>
      <c r="V843" s="131">
        <f t="shared" ref="V843:V906" si="440">S843/K843</f>
        <v>0.10524278822137487</v>
      </c>
      <c r="W843" s="54"/>
      <c r="X843" s="59">
        <v>0</v>
      </c>
      <c r="Y843" s="59">
        <v>0</v>
      </c>
      <c r="Z843" s="59">
        <v>0</v>
      </c>
      <c r="AA843" s="59">
        <v>0</v>
      </c>
      <c r="AB843" s="59">
        <v>0</v>
      </c>
      <c r="AC843" s="59">
        <v>0</v>
      </c>
      <c r="AD843" s="59">
        <v>0</v>
      </c>
      <c r="AE843" s="59">
        <v>0</v>
      </c>
      <c r="AF843" s="59">
        <v>2738151</v>
      </c>
      <c r="AG843" s="59">
        <v>1099140</v>
      </c>
      <c r="AH843" s="59">
        <v>7209199</v>
      </c>
      <c r="AI843" s="59">
        <v>0</v>
      </c>
      <c r="AJ843" s="59">
        <v>561960</v>
      </c>
      <c r="AK843" s="59">
        <v>3860845</v>
      </c>
      <c r="AL843" s="59">
        <v>16486509</v>
      </c>
      <c r="AM843" s="59">
        <v>0</v>
      </c>
      <c r="AN843" s="59">
        <v>0</v>
      </c>
      <c r="AO843" s="59">
        <v>0</v>
      </c>
      <c r="AP843" s="59">
        <v>0</v>
      </c>
      <c r="AQ843" s="59">
        <v>1972017</v>
      </c>
      <c r="AR843" s="59">
        <v>2247846</v>
      </c>
      <c r="AS843" s="59">
        <v>1368</v>
      </c>
      <c r="AT843" s="59">
        <v>0</v>
      </c>
      <c r="AU843" s="59">
        <v>0</v>
      </c>
      <c r="AV843" s="80">
        <v>0</v>
      </c>
      <c r="AW843" s="79">
        <f t="shared" ref="AW843:AW906" si="441">AV843/(AV843+I843)</f>
        <v>0</v>
      </c>
      <c r="AX843" s="59">
        <v>0</v>
      </c>
      <c r="AY843" s="59">
        <v>0</v>
      </c>
      <c r="AZ843" s="59">
        <v>0</v>
      </c>
      <c r="BA843" s="59">
        <v>0</v>
      </c>
      <c r="BB843" s="59">
        <v>0</v>
      </c>
      <c r="BC843" s="59">
        <v>0</v>
      </c>
      <c r="BD843" s="59">
        <v>0</v>
      </c>
      <c r="BE843" s="59">
        <v>0</v>
      </c>
      <c r="BF843" s="59">
        <v>0</v>
      </c>
      <c r="BG843" s="59">
        <v>0</v>
      </c>
      <c r="BH843" s="59">
        <v>0</v>
      </c>
      <c r="BI843" s="59">
        <v>0</v>
      </c>
      <c r="BJ843" s="59">
        <v>0</v>
      </c>
      <c r="BK843" s="59">
        <v>0</v>
      </c>
      <c r="BL843" s="59">
        <v>0</v>
      </c>
      <c r="BM843" s="139">
        <v>826029</v>
      </c>
      <c r="BN843" s="32">
        <f t="shared" si="419"/>
        <v>328.31041335453102</v>
      </c>
      <c r="BO843" s="281"/>
      <c r="BP843" s="4">
        <v>1436973</v>
      </c>
      <c r="BQ843" s="4">
        <v>839484352</v>
      </c>
      <c r="BR843" s="4">
        <v>841747328</v>
      </c>
      <c r="BS843" s="4">
        <v>4389</v>
      </c>
      <c r="BT843" s="4">
        <v>2516</v>
      </c>
      <c r="BV843" s="175">
        <f t="shared" si="408"/>
        <v>-0.1848924745036763</v>
      </c>
    </row>
    <row r="844" spans="1:74" x14ac:dyDescent="0.25">
      <c r="A844" s="76" t="s">
        <v>199</v>
      </c>
      <c r="B844" s="254" t="s">
        <v>150</v>
      </c>
      <c r="C844" s="76">
        <v>1</v>
      </c>
      <c r="D844" s="141">
        <v>2003</v>
      </c>
      <c r="E844" s="77">
        <v>124</v>
      </c>
      <c r="F844" s="59">
        <v>23577520</v>
      </c>
      <c r="G844" s="59">
        <v>8223601</v>
      </c>
      <c r="H844" s="179">
        <f t="shared" si="427"/>
        <v>0.5356027343898323</v>
      </c>
      <c r="I844" s="59">
        <f t="shared" ref="I844:I907" si="442">F844-G844</f>
        <v>15353919</v>
      </c>
      <c r="J844" s="59"/>
      <c r="K844" s="59">
        <f t="shared" si="436"/>
        <v>15353919</v>
      </c>
      <c r="L844" s="59">
        <f t="shared" si="437"/>
        <v>5967.3218033424018</v>
      </c>
      <c r="M844" s="59"/>
      <c r="N844" s="59"/>
      <c r="O844" s="59">
        <v>274119</v>
      </c>
      <c r="P844" s="13">
        <f t="shared" si="438"/>
        <v>1.7853357178711182E-2</v>
      </c>
      <c r="Q844" s="59">
        <v>175327</v>
      </c>
      <c r="R844" s="79">
        <f t="shared" si="439"/>
        <v>1.1419039008868028E-2</v>
      </c>
      <c r="S844" s="73">
        <f t="shared" si="435"/>
        <v>1592071</v>
      </c>
      <c r="T844" s="281">
        <f t="shared" ref="T844:T907" si="443">S844/BT844</f>
        <v>618.76059075009721</v>
      </c>
      <c r="U844" s="281"/>
      <c r="V844" s="131">
        <f t="shared" si="440"/>
        <v>0.10369150703478376</v>
      </c>
      <c r="W844" s="54"/>
      <c r="X844" s="59">
        <v>0</v>
      </c>
      <c r="Y844" s="59">
        <v>0</v>
      </c>
      <c r="Z844" s="59">
        <v>0</v>
      </c>
      <c r="AA844" s="59">
        <v>0</v>
      </c>
      <c r="AB844" s="59">
        <v>0</v>
      </c>
      <c r="AC844" s="59">
        <v>0</v>
      </c>
      <c r="AD844" s="59">
        <v>0</v>
      </c>
      <c r="AE844" s="59">
        <v>0</v>
      </c>
      <c r="AF844" s="59">
        <v>2884769</v>
      </c>
      <c r="AG844" s="59">
        <v>1008329</v>
      </c>
      <c r="AH844" s="59">
        <v>7703236</v>
      </c>
      <c r="AI844" s="59">
        <v>0</v>
      </c>
      <c r="AJ844" s="59">
        <v>471792</v>
      </c>
      <c r="AK844" s="59">
        <v>4000911</v>
      </c>
      <c r="AL844" s="59">
        <v>15874284</v>
      </c>
      <c r="AM844" s="59">
        <v>0</v>
      </c>
      <c r="AN844" s="59">
        <v>0</v>
      </c>
      <c r="AO844" s="59">
        <v>0</v>
      </c>
      <c r="AP844" s="59">
        <v>0</v>
      </c>
      <c r="AQ844" s="59">
        <v>2252605</v>
      </c>
      <c r="AR844" s="59">
        <v>2691287</v>
      </c>
      <c r="AS844" s="59">
        <v>2709</v>
      </c>
      <c r="AT844" s="59">
        <v>0</v>
      </c>
      <c r="AU844" s="59">
        <v>0</v>
      </c>
      <c r="AV844" s="80">
        <v>0</v>
      </c>
      <c r="AW844" s="79">
        <f t="shared" si="441"/>
        <v>0</v>
      </c>
      <c r="AX844" s="59">
        <v>0</v>
      </c>
      <c r="AY844" s="59">
        <v>0</v>
      </c>
      <c r="AZ844" s="59">
        <v>0</v>
      </c>
      <c r="BA844" s="59">
        <v>0</v>
      </c>
      <c r="BB844" s="59">
        <v>0</v>
      </c>
      <c r="BC844" s="59">
        <v>0</v>
      </c>
      <c r="BD844" s="59">
        <v>0</v>
      </c>
      <c r="BE844" s="59">
        <v>0</v>
      </c>
      <c r="BF844" s="59">
        <v>0</v>
      </c>
      <c r="BG844" s="59">
        <v>0</v>
      </c>
      <c r="BH844" s="59">
        <v>0</v>
      </c>
      <c r="BI844" s="59">
        <v>0</v>
      </c>
      <c r="BJ844" s="59">
        <v>0</v>
      </c>
      <c r="BK844" s="59">
        <v>0</v>
      </c>
      <c r="BL844" s="59">
        <v>0</v>
      </c>
      <c r="BM844" s="139">
        <v>662766</v>
      </c>
      <c r="BN844" s="32">
        <f t="shared" si="419"/>
        <v>257.58492032646717</v>
      </c>
      <c r="BO844" s="281"/>
      <c r="BP844" s="4">
        <v>1592239</v>
      </c>
      <c r="BQ844" s="4">
        <v>799649664</v>
      </c>
      <c r="BR844" s="4">
        <v>801904640</v>
      </c>
      <c r="BS844" s="4">
        <v>4389</v>
      </c>
      <c r="BT844" s="4">
        <v>2573</v>
      </c>
      <c r="BV844" s="175">
        <f t="shared" ref="BV844:BV907" si="444">0.5*LN(BS844/BS$10)+0.5*LN(BT844/BT$10)</f>
        <v>-0.17369137727296985</v>
      </c>
    </row>
    <row r="845" spans="1:74" x14ac:dyDescent="0.25">
      <c r="A845" s="76" t="s">
        <v>199</v>
      </c>
      <c r="B845" s="254" t="s">
        <v>150</v>
      </c>
      <c r="C845" s="76">
        <v>1</v>
      </c>
      <c r="D845" s="141">
        <v>2004</v>
      </c>
      <c r="E845" s="77">
        <v>124</v>
      </c>
      <c r="F845" s="59">
        <v>29961852</v>
      </c>
      <c r="G845" s="59">
        <v>8142731</v>
      </c>
      <c r="H845" s="179">
        <f t="shared" si="427"/>
        <v>0.37319243978710231</v>
      </c>
      <c r="I845" s="59">
        <f t="shared" si="442"/>
        <v>21819121</v>
      </c>
      <c r="J845" s="59"/>
      <c r="K845" s="59">
        <f t="shared" si="436"/>
        <v>21819121</v>
      </c>
      <c r="L845" s="59">
        <f t="shared" si="437"/>
        <v>8048.3662855035045</v>
      </c>
      <c r="M845" s="59"/>
      <c r="N845" s="59"/>
      <c r="O845" s="59">
        <v>1977004</v>
      </c>
      <c r="P845" s="13">
        <f t="shared" si="438"/>
        <v>9.0608783002761664E-2</v>
      </c>
      <c r="Q845" s="59">
        <v>0</v>
      </c>
      <c r="R845" s="79">
        <f t="shared" si="439"/>
        <v>0</v>
      </c>
      <c r="S845" s="82">
        <f t="shared" si="435"/>
        <v>4897216</v>
      </c>
      <c r="T845" s="281">
        <f t="shared" si="443"/>
        <v>1806.4241977130209</v>
      </c>
      <c r="U845" s="281"/>
      <c r="V845" s="131">
        <f t="shared" si="440"/>
        <v>0.22444607186513152</v>
      </c>
      <c r="W845" s="54"/>
      <c r="X845" s="59">
        <v>0</v>
      </c>
      <c r="Y845" s="59">
        <v>0</v>
      </c>
      <c r="Z845" s="59">
        <v>0</v>
      </c>
      <c r="AA845" s="59">
        <v>0</v>
      </c>
      <c r="AB845" s="59">
        <v>0</v>
      </c>
      <c r="AC845" s="59">
        <v>0</v>
      </c>
      <c r="AD845" s="59">
        <v>0</v>
      </c>
      <c r="AE845" s="59">
        <v>0</v>
      </c>
      <c r="AF845" s="59">
        <v>4224488</v>
      </c>
      <c r="AG845" s="59">
        <v>1436710</v>
      </c>
      <c r="AH845" s="59">
        <v>8484534</v>
      </c>
      <c r="AI845" s="59">
        <v>0</v>
      </c>
      <c r="AJ845" s="59">
        <v>613220</v>
      </c>
      <c r="AK845" s="59">
        <v>4286492</v>
      </c>
      <c r="AL845" s="59">
        <v>21477316</v>
      </c>
      <c r="AM845" s="59">
        <v>0</v>
      </c>
      <c r="AN845" s="59">
        <v>0</v>
      </c>
      <c r="AO845" s="59">
        <v>0</v>
      </c>
      <c r="AP845" s="59">
        <v>0</v>
      </c>
      <c r="AQ845" s="59">
        <v>1622659</v>
      </c>
      <c r="AR845" s="59">
        <v>2512949</v>
      </c>
      <c r="AS845" s="59">
        <v>90374</v>
      </c>
      <c r="AT845" s="59">
        <v>0</v>
      </c>
      <c r="AU845" s="59">
        <v>158009</v>
      </c>
      <c r="AV845" s="80">
        <v>0</v>
      </c>
      <c r="AW845" s="79">
        <f t="shared" si="441"/>
        <v>0</v>
      </c>
      <c r="AX845" s="59">
        <v>0</v>
      </c>
      <c r="AY845" s="59">
        <v>0</v>
      </c>
      <c r="AZ845" s="59">
        <v>0</v>
      </c>
      <c r="BA845" s="59">
        <v>0</v>
      </c>
      <c r="BB845" s="59">
        <v>0</v>
      </c>
      <c r="BC845" s="59">
        <v>0</v>
      </c>
      <c r="BD845" s="59">
        <v>0</v>
      </c>
      <c r="BE845" s="59">
        <v>0</v>
      </c>
      <c r="BF845" s="59">
        <v>0</v>
      </c>
      <c r="BG845" s="59">
        <v>0</v>
      </c>
      <c r="BH845" s="59">
        <v>0</v>
      </c>
      <c r="BI845" s="59">
        <v>0</v>
      </c>
      <c r="BJ845" s="59">
        <v>0</v>
      </c>
      <c r="BK845" s="59">
        <v>0</v>
      </c>
      <c r="BL845" s="59">
        <v>0</v>
      </c>
      <c r="BM845" s="139">
        <v>0</v>
      </c>
      <c r="BN845" s="32">
        <f t="shared" si="419"/>
        <v>0</v>
      </c>
      <c r="BO845" s="281"/>
      <c r="BP845" s="4">
        <v>8669</v>
      </c>
      <c r="BQ845" s="4">
        <v>860099456</v>
      </c>
      <c r="BR845" s="4">
        <v>860108160</v>
      </c>
      <c r="BS845" s="4">
        <v>4389.0400399999999</v>
      </c>
      <c r="BT845" s="4">
        <v>2711</v>
      </c>
      <c r="BV845" s="175">
        <f t="shared" si="444"/>
        <v>-0.14756429728180662</v>
      </c>
    </row>
    <row r="846" spans="1:74" x14ac:dyDescent="0.25">
      <c r="A846" s="76" t="s">
        <v>199</v>
      </c>
      <c r="B846" s="254" t="s">
        <v>150</v>
      </c>
      <c r="C846" s="76">
        <v>1</v>
      </c>
      <c r="D846" s="141">
        <v>2005</v>
      </c>
      <c r="E846" s="77">
        <v>124</v>
      </c>
      <c r="F846" s="59">
        <v>32300174</v>
      </c>
      <c r="G846" s="59">
        <v>11241776</v>
      </c>
      <c r="H846" s="179">
        <f t="shared" si="427"/>
        <v>0.53383813906451949</v>
      </c>
      <c r="I846" s="59">
        <f t="shared" si="442"/>
        <v>21058398</v>
      </c>
      <c r="J846" s="59"/>
      <c r="K846" s="59">
        <f t="shared" si="436"/>
        <v>21058398</v>
      </c>
      <c r="L846" s="59">
        <f t="shared" si="437"/>
        <v>7767.7602360752489</v>
      </c>
      <c r="M846" s="59"/>
      <c r="N846" s="59"/>
      <c r="O846" s="59">
        <v>2430296</v>
      </c>
      <c r="P846" s="13">
        <f t="shared" si="438"/>
        <v>0.11540744932259329</v>
      </c>
      <c r="Q846" s="59">
        <v>287624</v>
      </c>
      <c r="R846" s="79">
        <f t="shared" si="439"/>
        <v>1.3658398896250323E-2</v>
      </c>
      <c r="S846" s="82">
        <f t="shared" si="435"/>
        <v>5182478</v>
      </c>
      <c r="T846" s="281">
        <f t="shared" si="443"/>
        <v>1911.6481003319809</v>
      </c>
      <c r="U846" s="281"/>
      <c r="V846" s="131">
        <f t="shared" si="440"/>
        <v>0.24610029689817811</v>
      </c>
      <c r="W846" s="54"/>
      <c r="X846" s="59">
        <v>0</v>
      </c>
      <c r="Y846" s="59">
        <v>0</v>
      </c>
      <c r="Z846" s="59">
        <v>0</v>
      </c>
      <c r="AA846" s="59">
        <v>0</v>
      </c>
      <c r="AB846" s="59">
        <v>0</v>
      </c>
      <c r="AC846" s="59">
        <v>0</v>
      </c>
      <c r="AD846" s="59">
        <v>0</v>
      </c>
      <c r="AE846" s="59">
        <v>0</v>
      </c>
      <c r="AF846" s="59">
        <v>3833872</v>
      </c>
      <c r="AG846" s="59">
        <v>1235635</v>
      </c>
      <c r="AH846" s="59">
        <v>6978981</v>
      </c>
      <c r="AI846" s="59">
        <v>168597</v>
      </c>
      <c r="AJ846" s="59">
        <v>534651</v>
      </c>
      <c r="AK846" s="59">
        <v>2996809</v>
      </c>
      <c r="AL846" s="59">
        <v>25321192</v>
      </c>
      <c r="AM846" s="59">
        <v>0</v>
      </c>
      <c r="AN846" s="59">
        <v>0</v>
      </c>
      <c r="AO846" s="59">
        <v>0</v>
      </c>
      <c r="AP846" s="59">
        <v>0</v>
      </c>
      <c r="AQ846" s="59">
        <v>1778847</v>
      </c>
      <c r="AR846" s="59">
        <v>2146212</v>
      </c>
      <c r="AS846" s="59">
        <v>393069</v>
      </c>
      <c r="AT846" s="59">
        <v>31649</v>
      </c>
      <c r="AU846" s="59">
        <v>38659</v>
      </c>
      <c r="AV846" s="80">
        <v>0</v>
      </c>
      <c r="AW846" s="79">
        <f t="shared" si="441"/>
        <v>0</v>
      </c>
      <c r="AX846" s="59">
        <v>0</v>
      </c>
      <c r="AY846" s="59">
        <v>0</v>
      </c>
      <c r="AZ846" s="59">
        <v>0</v>
      </c>
      <c r="BA846" s="59">
        <v>0</v>
      </c>
      <c r="BB846" s="59">
        <v>0</v>
      </c>
      <c r="BC846" s="59">
        <v>0</v>
      </c>
      <c r="BD846" s="59">
        <v>0</v>
      </c>
      <c r="BE846" s="59">
        <v>0</v>
      </c>
      <c r="BF846" s="59">
        <v>0</v>
      </c>
      <c r="BG846" s="59">
        <v>0</v>
      </c>
      <c r="BH846" s="59">
        <v>0</v>
      </c>
      <c r="BI846" s="59">
        <v>0</v>
      </c>
      <c r="BJ846" s="59">
        <v>0</v>
      </c>
      <c r="BK846" s="59">
        <v>0</v>
      </c>
      <c r="BL846" s="59">
        <v>0</v>
      </c>
      <c r="BM846" s="139">
        <v>0</v>
      </c>
      <c r="BN846" s="32">
        <f t="shared" si="419"/>
        <v>0</v>
      </c>
      <c r="BO846" s="281"/>
      <c r="BP846" s="4">
        <v>1407677</v>
      </c>
      <c r="BQ846" s="4">
        <v>908581056</v>
      </c>
      <c r="BR846" s="4">
        <v>909988736</v>
      </c>
      <c r="BS846" s="4">
        <v>4389.0400399999999</v>
      </c>
      <c r="BT846" s="4">
        <v>2711</v>
      </c>
      <c r="BV846" s="175">
        <f t="shared" si="444"/>
        <v>-0.14756429728180662</v>
      </c>
    </row>
    <row r="847" spans="1:74" ht="17.25" customHeight="1" x14ac:dyDescent="0.25">
      <c r="A847" s="76" t="s">
        <v>199</v>
      </c>
      <c r="B847" s="254" t="s">
        <v>150</v>
      </c>
      <c r="C847" s="76">
        <v>1</v>
      </c>
      <c r="D847" s="142">
        <v>2006</v>
      </c>
      <c r="E847" s="77">
        <v>124</v>
      </c>
      <c r="F847" s="59">
        <v>30855472</v>
      </c>
      <c r="G847" s="59">
        <v>9281961</v>
      </c>
      <c r="H847" s="179">
        <f t="shared" ref="H847:H871" si="445">G847/I847</f>
        <v>0.43024804817352169</v>
      </c>
      <c r="I847" s="59">
        <f t="shared" si="442"/>
        <v>21573511</v>
      </c>
      <c r="J847" s="59"/>
      <c r="K847" s="59">
        <f t="shared" si="436"/>
        <v>21573511</v>
      </c>
      <c r="L847" s="59">
        <f t="shared" si="437"/>
        <v>7957.7687200295095</v>
      </c>
      <c r="M847" s="59"/>
      <c r="N847" s="59"/>
      <c r="O847" s="59">
        <v>1787913</v>
      </c>
      <c r="P847" s="13">
        <f t="shared" si="438"/>
        <v>8.2875383612801834E-2</v>
      </c>
      <c r="Q847" s="59">
        <v>229881</v>
      </c>
      <c r="R847" s="79">
        <f t="shared" si="439"/>
        <v>1.065570643554496E-2</v>
      </c>
      <c r="S847" s="82">
        <f t="shared" ref="S847:S855" si="446">SUM(W847:AE847)</f>
        <v>4815987</v>
      </c>
      <c r="T847" s="281">
        <f t="shared" si="443"/>
        <v>1776.4614533382517</v>
      </c>
      <c r="U847" s="281"/>
      <c r="V847" s="131">
        <f t="shared" si="440"/>
        <v>0.22323612507950144</v>
      </c>
      <c r="W847" s="126">
        <v>1186683</v>
      </c>
      <c r="X847" s="126">
        <v>131029</v>
      </c>
      <c r="Y847" s="126">
        <v>3168273</v>
      </c>
      <c r="Z847" s="126">
        <v>268</v>
      </c>
      <c r="AA847" s="126">
        <v>17577</v>
      </c>
      <c r="AB847" s="126">
        <v>2830</v>
      </c>
      <c r="AC847" s="126">
        <v>18715</v>
      </c>
      <c r="AD847" s="126">
        <v>129059</v>
      </c>
      <c r="AE847" s="126">
        <v>161553</v>
      </c>
      <c r="AF847" s="59">
        <v>2875296</v>
      </c>
      <c r="AG847" s="59">
        <v>1194514</v>
      </c>
      <c r="AH847" s="59">
        <v>8679536</v>
      </c>
      <c r="AI847" s="59">
        <v>16580</v>
      </c>
      <c r="AJ847" s="59">
        <v>458806</v>
      </c>
      <c r="AK847" s="59">
        <v>4801073</v>
      </c>
      <c r="AL847" s="59">
        <v>22175936</v>
      </c>
      <c r="AM847" s="126">
        <v>44352</v>
      </c>
      <c r="AN847" s="126">
        <v>249643</v>
      </c>
      <c r="AO847" s="126">
        <v>10151</v>
      </c>
      <c r="AP847" s="77">
        <v>37787</v>
      </c>
      <c r="AQ847" s="59">
        <v>2709227</v>
      </c>
      <c r="AR847" s="59">
        <v>1949075</v>
      </c>
      <c r="AS847" s="59">
        <v>343955</v>
      </c>
      <c r="AT847" s="59">
        <v>16865</v>
      </c>
      <c r="AU847" s="59">
        <v>32406</v>
      </c>
      <c r="AV847" s="27">
        <v>0</v>
      </c>
      <c r="AW847" s="79">
        <f t="shared" si="441"/>
        <v>0</v>
      </c>
      <c r="AX847" s="59">
        <v>0</v>
      </c>
      <c r="AY847" s="59">
        <v>0</v>
      </c>
      <c r="AZ847" s="59">
        <v>0</v>
      </c>
      <c r="BA847" s="59">
        <v>0</v>
      </c>
      <c r="BB847" s="59">
        <v>0</v>
      </c>
      <c r="BC847" s="59">
        <v>0</v>
      </c>
      <c r="BD847" s="59">
        <v>0</v>
      </c>
      <c r="BE847" s="59">
        <v>0</v>
      </c>
      <c r="BF847" s="59">
        <v>0</v>
      </c>
      <c r="BG847" s="59">
        <v>0</v>
      </c>
      <c r="BH847" s="59">
        <v>0</v>
      </c>
      <c r="BI847" s="59">
        <v>0</v>
      </c>
      <c r="BJ847" s="59">
        <v>0</v>
      </c>
      <c r="BK847" s="59">
        <v>0</v>
      </c>
      <c r="BL847" s="59">
        <v>0</v>
      </c>
      <c r="BM847" s="139">
        <v>318763</v>
      </c>
      <c r="BN847" s="32">
        <f t="shared" si="419"/>
        <v>117.58133530062707</v>
      </c>
      <c r="BO847" s="281"/>
      <c r="BP847" s="4">
        <v>1743405</v>
      </c>
      <c r="BQ847" s="4">
        <v>941135168</v>
      </c>
      <c r="BR847" s="4">
        <v>943197376</v>
      </c>
      <c r="BS847" s="4">
        <v>4388</v>
      </c>
      <c r="BT847" s="4">
        <v>2711</v>
      </c>
      <c r="BV847" s="175">
        <f t="shared" si="444"/>
        <v>-0.14768279281106572</v>
      </c>
    </row>
    <row r="848" spans="1:74" ht="17.25" customHeight="1" x14ac:dyDescent="0.25">
      <c r="A848" s="76" t="s">
        <v>199</v>
      </c>
      <c r="B848" s="254" t="s">
        <v>150</v>
      </c>
      <c r="C848" s="76">
        <v>1</v>
      </c>
      <c r="D848" s="142">
        <v>2007</v>
      </c>
      <c r="E848" s="77">
        <v>124</v>
      </c>
      <c r="F848" s="59">
        <v>29491468</v>
      </c>
      <c r="G848" s="59">
        <v>7980660</v>
      </c>
      <c r="H848" s="179">
        <f t="shared" si="445"/>
        <v>0.37100698402403109</v>
      </c>
      <c r="I848" s="59">
        <f t="shared" si="442"/>
        <v>21510808</v>
      </c>
      <c r="J848" s="59"/>
      <c r="K848" s="59">
        <f t="shared" si="436"/>
        <v>21510808</v>
      </c>
      <c r="L848" s="59">
        <f t="shared" si="437"/>
        <v>7934.6396163777208</v>
      </c>
      <c r="M848" s="59"/>
      <c r="N848" s="59"/>
      <c r="O848" s="59">
        <v>2218691</v>
      </c>
      <c r="P848" s="13">
        <f t="shared" si="438"/>
        <v>0.10314308044588562</v>
      </c>
      <c r="Q848" s="59">
        <v>241412</v>
      </c>
      <c r="R848" s="79">
        <f t="shared" si="439"/>
        <v>1.1222823429040881E-2</v>
      </c>
      <c r="S848" s="82">
        <f t="shared" si="446"/>
        <v>4587149</v>
      </c>
      <c r="T848" s="281">
        <f t="shared" si="443"/>
        <v>1692.0505348579859</v>
      </c>
      <c r="U848" s="281"/>
      <c r="V848" s="131">
        <f t="shared" si="440"/>
        <v>0.21324856788271274</v>
      </c>
      <c r="W848" s="126">
        <v>0</v>
      </c>
      <c r="X848" s="126">
        <v>469802</v>
      </c>
      <c r="Y848" s="126">
        <v>3477673</v>
      </c>
      <c r="Z848" s="126">
        <v>237</v>
      </c>
      <c r="AA848" s="126">
        <v>18059</v>
      </c>
      <c r="AB848" s="126">
        <v>7681</v>
      </c>
      <c r="AC848" s="126">
        <v>77986</v>
      </c>
      <c r="AD848" s="126">
        <v>490520</v>
      </c>
      <c r="AE848" s="126">
        <v>45191</v>
      </c>
      <c r="AF848" s="59">
        <v>2637669</v>
      </c>
      <c r="AG848" s="59">
        <v>713911</v>
      </c>
      <c r="AH848" s="59">
        <v>7804565</v>
      </c>
      <c r="AI848" s="59">
        <v>63518</v>
      </c>
      <c r="AJ848" s="59">
        <v>710325</v>
      </c>
      <c r="AK848" s="59">
        <v>4256220</v>
      </c>
      <c r="AL848" s="59">
        <v>21686902</v>
      </c>
      <c r="AM848" s="126">
        <v>119144</v>
      </c>
      <c r="AN848" s="126">
        <v>446672</v>
      </c>
      <c r="AO848" s="126">
        <v>60027</v>
      </c>
      <c r="AP848" s="77">
        <v>34274</v>
      </c>
      <c r="AQ848" s="59">
        <v>3273022</v>
      </c>
      <c r="AR848" s="59">
        <v>1677311</v>
      </c>
      <c r="AS848" s="59">
        <v>421345</v>
      </c>
      <c r="AT848" s="59">
        <v>37974</v>
      </c>
      <c r="AU848" s="59">
        <v>12143</v>
      </c>
      <c r="AV848" s="27">
        <v>0</v>
      </c>
      <c r="AW848" s="79">
        <f t="shared" si="441"/>
        <v>0</v>
      </c>
      <c r="AX848" s="59">
        <v>0</v>
      </c>
      <c r="AY848" s="59">
        <v>0</v>
      </c>
      <c r="AZ848" s="59">
        <v>0</v>
      </c>
      <c r="BA848" s="59">
        <v>0</v>
      </c>
      <c r="BB848" s="59">
        <v>0</v>
      </c>
      <c r="BC848" s="59">
        <v>0</v>
      </c>
      <c r="BD848" s="59">
        <v>0</v>
      </c>
      <c r="BE848" s="59">
        <v>0</v>
      </c>
      <c r="BF848" s="59">
        <v>0</v>
      </c>
      <c r="BG848" s="59">
        <v>0</v>
      </c>
      <c r="BH848" s="59">
        <v>0</v>
      </c>
      <c r="BI848" s="59">
        <v>0</v>
      </c>
      <c r="BJ848" s="59">
        <v>0</v>
      </c>
      <c r="BK848" s="59">
        <v>0</v>
      </c>
      <c r="BL848" s="59">
        <v>0</v>
      </c>
      <c r="BM848" s="139">
        <v>377323</v>
      </c>
      <c r="BN848" s="32">
        <f t="shared" si="419"/>
        <v>139.18222058281077</v>
      </c>
      <c r="BO848" s="281"/>
      <c r="BP848" s="4">
        <v>1649693</v>
      </c>
      <c r="BQ848" s="4">
        <v>925357504</v>
      </c>
      <c r="BR848" s="4">
        <v>927384512</v>
      </c>
      <c r="BS848" s="4">
        <v>4388</v>
      </c>
      <c r="BT848" s="4">
        <v>2711</v>
      </c>
      <c r="BV848" s="175">
        <f t="shared" si="444"/>
        <v>-0.14768279281106572</v>
      </c>
    </row>
    <row r="849" spans="1:74" ht="17.25" customHeight="1" x14ac:dyDescent="0.25">
      <c r="A849" s="76" t="s">
        <v>199</v>
      </c>
      <c r="B849" s="254" t="s">
        <v>150</v>
      </c>
      <c r="C849" s="76">
        <v>1</v>
      </c>
      <c r="D849" s="142">
        <v>2008</v>
      </c>
      <c r="E849" s="77">
        <v>124</v>
      </c>
      <c r="F849" s="59">
        <v>34010704</v>
      </c>
      <c r="G849" s="59">
        <v>6881081</v>
      </c>
      <c r="H849" s="179">
        <f t="shared" si="445"/>
        <v>0.25363717733932389</v>
      </c>
      <c r="I849" s="59">
        <f t="shared" si="442"/>
        <v>27129623</v>
      </c>
      <c r="J849" s="59"/>
      <c r="K849" s="59">
        <f t="shared" si="436"/>
        <v>27129623</v>
      </c>
      <c r="L849" s="59">
        <f t="shared" si="437"/>
        <v>10007.238288454444</v>
      </c>
      <c r="M849" s="59"/>
      <c r="N849" s="59"/>
      <c r="O849" s="59">
        <v>2510758</v>
      </c>
      <c r="P849" s="13">
        <f t="shared" si="438"/>
        <v>9.2546733878314497E-2</v>
      </c>
      <c r="Q849" s="59">
        <v>225188</v>
      </c>
      <c r="R849" s="79">
        <f t="shared" si="439"/>
        <v>8.300447079563178E-3</v>
      </c>
      <c r="S849" s="82">
        <f t="shared" si="446"/>
        <v>5655017</v>
      </c>
      <c r="T849" s="281">
        <f t="shared" si="443"/>
        <v>2085.9524160826263</v>
      </c>
      <c r="U849" s="281"/>
      <c r="V849" s="131">
        <f t="shared" si="440"/>
        <v>0.20844436356524379</v>
      </c>
      <c r="W849" s="4"/>
      <c r="X849" s="126">
        <v>517974</v>
      </c>
      <c r="Y849" s="126">
        <v>3627922</v>
      </c>
      <c r="Z849" s="126">
        <v>0</v>
      </c>
      <c r="AA849" s="126">
        <v>0</v>
      </c>
      <c r="AB849" s="126">
        <v>23314</v>
      </c>
      <c r="AC849" s="126">
        <v>38300</v>
      </c>
      <c r="AD849" s="126">
        <v>1442476</v>
      </c>
      <c r="AE849" s="126">
        <v>5031</v>
      </c>
      <c r="AF849" s="59">
        <v>2276068</v>
      </c>
      <c r="AG849" s="59">
        <v>754522</v>
      </c>
      <c r="AH849" s="59">
        <v>12245424</v>
      </c>
      <c r="AI849" s="59">
        <v>82953</v>
      </c>
      <c r="AJ849" s="59">
        <v>654952</v>
      </c>
      <c r="AK849" s="59">
        <v>7573868</v>
      </c>
      <c r="AL849" s="59">
        <v>21765280</v>
      </c>
      <c r="AM849" s="126">
        <v>238993</v>
      </c>
      <c r="AN849" s="126">
        <v>391607</v>
      </c>
      <c r="AO849" s="126">
        <v>48626</v>
      </c>
      <c r="AP849" s="77">
        <v>28409</v>
      </c>
      <c r="AQ849" s="59">
        <v>3508796</v>
      </c>
      <c r="AR849" s="59">
        <v>2639403</v>
      </c>
      <c r="AS849" s="59">
        <v>472411</v>
      </c>
      <c r="AT849" s="59">
        <v>53420</v>
      </c>
      <c r="AU849" s="59">
        <v>14632</v>
      </c>
      <c r="AV849" s="27">
        <v>0</v>
      </c>
      <c r="AW849" s="79">
        <f t="shared" si="441"/>
        <v>0</v>
      </c>
      <c r="AX849" s="59">
        <v>0</v>
      </c>
      <c r="AY849" s="59">
        <v>0</v>
      </c>
      <c r="AZ849" s="59">
        <v>0</v>
      </c>
      <c r="BA849" s="59">
        <v>0</v>
      </c>
      <c r="BB849" s="59">
        <v>0</v>
      </c>
      <c r="BC849" s="59">
        <v>0</v>
      </c>
      <c r="BD849" s="59">
        <v>0</v>
      </c>
      <c r="BE849" s="59">
        <v>0</v>
      </c>
      <c r="BF849" s="59">
        <v>0</v>
      </c>
      <c r="BG849" s="59">
        <v>0</v>
      </c>
      <c r="BH849" s="59">
        <v>0</v>
      </c>
      <c r="BI849" s="59">
        <v>0</v>
      </c>
      <c r="BJ849" s="59">
        <v>0</v>
      </c>
      <c r="BK849" s="59">
        <v>0</v>
      </c>
      <c r="BL849" s="59">
        <v>0</v>
      </c>
      <c r="BM849" s="139">
        <v>160740</v>
      </c>
      <c r="BN849" s="32">
        <f t="shared" si="419"/>
        <v>59.291774253043158</v>
      </c>
      <c r="BO849" s="281"/>
      <c r="BP849" s="4">
        <v>1051407</v>
      </c>
      <c r="BQ849" s="4">
        <v>797626816</v>
      </c>
      <c r="BR849" s="4">
        <v>798838976</v>
      </c>
      <c r="BS849" s="4">
        <v>4388</v>
      </c>
      <c r="BT849" s="4">
        <v>2711</v>
      </c>
      <c r="BV849" s="175">
        <f t="shared" si="444"/>
        <v>-0.14768279281106572</v>
      </c>
    </row>
    <row r="850" spans="1:74" ht="17.25" customHeight="1" x14ac:dyDescent="0.25">
      <c r="A850" s="76" t="s">
        <v>199</v>
      </c>
      <c r="B850" s="254" t="s">
        <v>150</v>
      </c>
      <c r="C850" s="76">
        <v>1</v>
      </c>
      <c r="D850" s="142">
        <v>2009</v>
      </c>
      <c r="E850" s="77">
        <v>124</v>
      </c>
      <c r="F850" s="59">
        <v>39361952</v>
      </c>
      <c r="G850" s="59">
        <v>7494519</v>
      </c>
      <c r="H850" s="179">
        <f t="shared" si="445"/>
        <v>0.23517799503963813</v>
      </c>
      <c r="I850" s="59">
        <f t="shared" si="442"/>
        <v>31867433</v>
      </c>
      <c r="J850" s="59"/>
      <c r="K850" s="59">
        <f t="shared" si="436"/>
        <v>31867433</v>
      </c>
      <c r="L850" s="59">
        <f t="shared" si="437"/>
        <v>11754.862781261527</v>
      </c>
      <c r="M850" s="59"/>
      <c r="N850" s="59"/>
      <c r="O850" s="59">
        <v>3376900</v>
      </c>
      <c r="P850" s="13">
        <f t="shared" si="438"/>
        <v>0.10596711696232326</v>
      </c>
      <c r="Q850" s="59">
        <v>225408</v>
      </c>
      <c r="R850" s="79">
        <f t="shared" si="439"/>
        <v>7.0733027037351891E-3</v>
      </c>
      <c r="S850" s="82">
        <f t="shared" si="446"/>
        <v>6561235</v>
      </c>
      <c r="T850" s="281">
        <f t="shared" si="443"/>
        <v>2420.2268535595722</v>
      </c>
      <c r="U850" s="281"/>
      <c r="V850" s="131">
        <f t="shared" si="440"/>
        <v>0.20589154451191596</v>
      </c>
      <c r="W850" s="4"/>
      <c r="X850" s="126">
        <v>719163</v>
      </c>
      <c r="Y850" s="126">
        <v>4295443</v>
      </c>
      <c r="AA850" s="126">
        <v>480</v>
      </c>
      <c r="AB850" s="126">
        <v>55644</v>
      </c>
      <c r="AC850" s="126">
        <v>140</v>
      </c>
      <c r="AD850" s="126">
        <v>1468118</v>
      </c>
      <c r="AE850" s="126">
        <v>22247</v>
      </c>
      <c r="AF850" s="59">
        <v>2888893</v>
      </c>
      <c r="AG850" s="59">
        <v>869914</v>
      </c>
      <c r="AH850" s="59">
        <v>13917194</v>
      </c>
      <c r="AI850" s="59">
        <v>155308</v>
      </c>
      <c r="AJ850" s="59">
        <v>758763</v>
      </c>
      <c r="AK850" s="59">
        <v>8812459</v>
      </c>
      <c r="AL850" s="59">
        <v>25444756</v>
      </c>
      <c r="AM850" s="126">
        <v>199148</v>
      </c>
      <c r="AN850" s="126">
        <v>806559</v>
      </c>
      <c r="AO850" s="126">
        <v>111917</v>
      </c>
      <c r="AP850" s="77">
        <v>31992</v>
      </c>
      <c r="AQ850" s="59">
        <v>4124785</v>
      </c>
      <c r="AR850" s="59">
        <v>2154896</v>
      </c>
      <c r="AS850" s="59">
        <v>767444</v>
      </c>
      <c r="AT850" s="59">
        <v>14253</v>
      </c>
      <c r="AU850" s="59">
        <v>7557</v>
      </c>
      <c r="AV850" s="27">
        <v>0</v>
      </c>
      <c r="AW850" s="79">
        <f t="shared" si="441"/>
        <v>0</v>
      </c>
      <c r="AX850" s="59">
        <v>0</v>
      </c>
      <c r="AY850" s="59">
        <v>0</v>
      </c>
      <c r="AZ850" s="59">
        <v>0</v>
      </c>
      <c r="BA850" s="59">
        <v>0</v>
      </c>
      <c r="BB850" s="59">
        <v>0</v>
      </c>
      <c r="BC850" s="59">
        <v>0</v>
      </c>
      <c r="BD850" s="59">
        <v>0</v>
      </c>
      <c r="BE850" s="59">
        <v>0</v>
      </c>
      <c r="BF850" s="59">
        <v>0</v>
      </c>
      <c r="BG850" s="59">
        <v>0</v>
      </c>
      <c r="BH850" s="59">
        <v>0</v>
      </c>
      <c r="BI850" s="59">
        <v>0</v>
      </c>
      <c r="BJ850" s="59">
        <v>0</v>
      </c>
      <c r="BK850" s="59">
        <v>0</v>
      </c>
      <c r="BL850" s="59">
        <v>0</v>
      </c>
      <c r="BM850" s="139">
        <v>128502</v>
      </c>
      <c r="BN850" s="32">
        <f t="shared" si="419"/>
        <v>47.400221320545924</v>
      </c>
      <c r="BO850" s="281"/>
      <c r="BP850" s="4">
        <v>1194736</v>
      </c>
      <c r="BQ850" s="4">
        <v>589256064</v>
      </c>
      <c r="BR850" s="4">
        <v>590579328</v>
      </c>
      <c r="BS850" s="4">
        <v>4388</v>
      </c>
      <c r="BT850" s="4">
        <v>2711</v>
      </c>
      <c r="BV850" s="175">
        <f t="shared" si="444"/>
        <v>-0.14768279281106572</v>
      </c>
    </row>
    <row r="851" spans="1:74" ht="17.25" customHeight="1" x14ac:dyDescent="0.25">
      <c r="A851" s="76" t="s">
        <v>199</v>
      </c>
      <c r="B851" s="254" t="s">
        <v>150</v>
      </c>
      <c r="C851" s="76">
        <v>1</v>
      </c>
      <c r="D851" s="142">
        <v>2010</v>
      </c>
      <c r="E851" s="77">
        <v>124</v>
      </c>
      <c r="F851" s="59">
        <v>39259144</v>
      </c>
      <c r="G851" s="59">
        <v>9593045</v>
      </c>
      <c r="H851" s="179">
        <f t="shared" si="445"/>
        <v>0.32336725499365454</v>
      </c>
      <c r="I851" s="59">
        <f t="shared" si="442"/>
        <v>29666099</v>
      </c>
      <c r="J851" s="59"/>
      <c r="K851" s="59">
        <f t="shared" si="436"/>
        <v>29666099</v>
      </c>
      <c r="L851" s="59">
        <f t="shared" si="437"/>
        <v>10942.862043526375</v>
      </c>
      <c r="M851" s="59"/>
      <c r="N851" s="59"/>
      <c r="O851" s="59">
        <v>2736205</v>
      </c>
      <c r="P851" s="13">
        <f t="shared" si="438"/>
        <v>9.2233394083933995E-2</v>
      </c>
      <c r="Q851" s="59">
        <v>226963</v>
      </c>
      <c r="R851" s="79">
        <f t="shared" si="439"/>
        <v>7.6505845948939902E-3</v>
      </c>
      <c r="S851" s="82">
        <f t="shared" si="446"/>
        <v>5568048</v>
      </c>
      <c r="T851" s="281">
        <f t="shared" si="443"/>
        <v>2053.872371818517</v>
      </c>
      <c r="U851" s="281"/>
      <c r="V851" s="131">
        <f t="shared" si="440"/>
        <v>0.18769060266400378</v>
      </c>
      <c r="W851" s="4"/>
      <c r="X851" s="126">
        <v>755868</v>
      </c>
      <c r="Y851" s="126">
        <v>4240669</v>
      </c>
      <c r="AA851" s="126">
        <v>0</v>
      </c>
      <c r="AB851" s="126">
        <v>48066</v>
      </c>
      <c r="AC851" s="126">
        <v>530</v>
      </c>
      <c r="AD851" s="126">
        <v>522915</v>
      </c>
      <c r="AE851" s="126">
        <v>0</v>
      </c>
      <c r="AF851" s="59">
        <v>3586625</v>
      </c>
      <c r="AG851" s="59">
        <v>834311</v>
      </c>
      <c r="AH851" s="59">
        <v>13322481</v>
      </c>
      <c r="AI851" s="59">
        <v>151599</v>
      </c>
      <c r="AJ851" s="59">
        <v>796096</v>
      </c>
      <c r="AK851" s="59">
        <v>8610758</v>
      </c>
      <c r="AL851" s="59">
        <v>25936664</v>
      </c>
      <c r="AM851" s="126">
        <v>241660</v>
      </c>
      <c r="AN851" s="126">
        <v>893140</v>
      </c>
      <c r="AO851" s="126">
        <v>116324</v>
      </c>
      <c r="AP851" s="77">
        <v>31977</v>
      </c>
      <c r="AQ851" s="59">
        <v>3413807</v>
      </c>
      <c r="AR851" s="59">
        <v>1746658</v>
      </c>
      <c r="AS851" s="59">
        <v>679420</v>
      </c>
      <c r="AT851" s="59">
        <v>15874</v>
      </c>
      <c r="AU851" s="59">
        <v>16634</v>
      </c>
      <c r="AV851" s="27">
        <v>0</v>
      </c>
      <c r="AW851" s="79">
        <f t="shared" si="441"/>
        <v>0</v>
      </c>
      <c r="AX851" s="59">
        <v>0</v>
      </c>
      <c r="AY851" s="59">
        <v>0</v>
      </c>
      <c r="AZ851" s="59">
        <v>0</v>
      </c>
      <c r="BA851" s="59">
        <v>0</v>
      </c>
      <c r="BB851" s="59">
        <v>0</v>
      </c>
      <c r="BC851" s="59">
        <v>0</v>
      </c>
      <c r="BD851" s="59">
        <v>0</v>
      </c>
      <c r="BE851" s="59">
        <v>0</v>
      </c>
      <c r="BF851" s="59">
        <v>0</v>
      </c>
      <c r="BG851" s="59">
        <v>0</v>
      </c>
      <c r="BH851" s="59">
        <v>0</v>
      </c>
      <c r="BI851" s="59">
        <v>0</v>
      </c>
      <c r="BJ851" s="59">
        <v>0</v>
      </c>
      <c r="BK851" s="59">
        <v>0</v>
      </c>
      <c r="BL851" s="59">
        <v>0</v>
      </c>
      <c r="BM851" s="139">
        <v>114598</v>
      </c>
      <c r="BN851" s="32">
        <f t="shared" si="419"/>
        <v>42.271486536333455</v>
      </c>
      <c r="BO851" s="281"/>
      <c r="BP851" s="4">
        <v>1199431</v>
      </c>
      <c r="BQ851" s="4">
        <v>613830528</v>
      </c>
      <c r="BR851" s="4">
        <v>615144512</v>
      </c>
      <c r="BS851" s="4">
        <v>4419.1298800000004</v>
      </c>
      <c r="BT851" s="4">
        <v>2711</v>
      </c>
      <c r="BV851" s="175">
        <f t="shared" si="444"/>
        <v>-0.14414815552671739</v>
      </c>
    </row>
    <row r="852" spans="1:74" ht="17.25" customHeight="1" x14ac:dyDescent="0.25">
      <c r="A852" s="76" t="s">
        <v>199</v>
      </c>
      <c r="B852" s="254" t="s">
        <v>150</v>
      </c>
      <c r="C852" s="76">
        <v>1</v>
      </c>
      <c r="D852" s="142">
        <v>2011</v>
      </c>
      <c r="E852" s="77">
        <v>124</v>
      </c>
      <c r="F852" s="59">
        <v>43152468</v>
      </c>
      <c r="G852" s="59">
        <v>9600051</v>
      </c>
      <c r="H852" s="179">
        <f t="shared" si="445"/>
        <v>0.28612099688675185</v>
      </c>
      <c r="I852" s="59">
        <f t="shared" si="442"/>
        <v>33552417</v>
      </c>
      <c r="J852" s="59"/>
      <c r="K852" s="59">
        <f t="shared" si="436"/>
        <v>33552417</v>
      </c>
      <c r="L852" s="59">
        <f t="shared" si="437"/>
        <v>12376.39874585024</v>
      </c>
      <c r="M852" s="59"/>
      <c r="N852" s="59"/>
      <c r="O852" s="59">
        <v>3208711</v>
      </c>
      <c r="P852" s="13">
        <f t="shared" si="438"/>
        <v>9.5632782580164041E-2</v>
      </c>
      <c r="Q852" s="59">
        <v>214637</v>
      </c>
      <c r="R852" s="79">
        <f t="shared" si="439"/>
        <v>6.397065224839093E-3</v>
      </c>
      <c r="S852" s="82">
        <f t="shared" si="446"/>
        <v>5644565</v>
      </c>
      <c r="T852" s="281">
        <f t="shared" si="443"/>
        <v>2082.09701217263</v>
      </c>
      <c r="U852" s="281"/>
      <c r="V852" s="131">
        <f t="shared" si="440"/>
        <v>0.16823124843733314</v>
      </c>
      <c r="W852" s="4"/>
      <c r="X852" s="126">
        <v>679387</v>
      </c>
      <c r="Y852" s="126">
        <v>3993927</v>
      </c>
      <c r="AB852" s="126">
        <v>30733</v>
      </c>
      <c r="AC852" s="126">
        <v>8493</v>
      </c>
      <c r="AD852" s="126">
        <v>930911</v>
      </c>
      <c r="AE852" s="126">
        <v>1114</v>
      </c>
      <c r="AF852" s="59">
        <v>3842677</v>
      </c>
      <c r="AG852" s="59">
        <v>598464</v>
      </c>
      <c r="AH852" s="59">
        <v>15413768</v>
      </c>
      <c r="AI852" s="59">
        <v>65393</v>
      </c>
      <c r="AJ852" s="59">
        <v>908845</v>
      </c>
      <c r="AK852" s="59">
        <v>11260650</v>
      </c>
      <c r="AL852" s="59">
        <v>27738700</v>
      </c>
      <c r="AM852" s="126">
        <v>241349</v>
      </c>
      <c r="AN852" s="126">
        <v>596717</v>
      </c>
      <c r="AO852" s="126">
        <v>126154</v>
      </c>
      <c r="AP852" s="77">
        <v>46257</v>
      </c>
      <c r="AQ852" s="59">
        <v>4300032</v>
      </c>
      <c r="AR852" s="59">
        <v>1804718</v>
      </c>
      <c r="AS852" s="59">
        <v>608730</v>
      </c>
      <c r="AT852" s="59">
        <v>19182</v>
      </c>
      <c r="AU852" s="59">
        <v>65336</v>
      </c>
      <c r="AV852" s="27">
        <v>0</v>
      </c>
      <c r="AW852" s="79">
        <f t="shared" si="441"/>
        <v>0</v>
      </c>
      <c r="AX852" s="59">
        <v>0</v>
      </c>
      <c r="AY852" s="59">
        <v>0</v>
      </c>
      <c r="AZ852" s="59">
        <v>0</v>
      </c>
      <c r="BA852" s="59">
        <v>0</v>
      </c>
      <c r="BB852" s="59">
        <v>0</v>
      </c>
      <c r="BC852" s="59">
        <v>0</v>
      </c>
      <c r="BD852" s="59">
        <v>0</v>
      </c>
      <c r="BE852" s="59">
        <v>0</v>
      </c>
      <c r="BF852" s="59">
        <v>0</v>
      </c>
      <c r="BG852" s="59">
        <v>0</v>
      </c>
      <c r="BH852" s="59">
        <v>0</v>
      </c>
      <c r="BI852" s="59">
        <v>0</v>
      </c>
      <c r="BJ852" s="59">
        <v>0</v>
      </c>
      <c r="BK852" s="59">
        <v>0</v>
      </c>
      <c r="BL852" s="59">
        <v>0</v>
      </c>
      <c r="BM852" s="139">
        <v>135845</v>
      </c>
      <c r="BN852" s="32">
        <f t="shared" si="419"/>
        <v>50.108815935079306</v>
      </c>
      <c r="BO852" s="281"/>
      <c r="BP852" s="4">
        <v>1432182</v>
      </c>
      <c r="BQ852" s="4">
        <v>567793152</v>
      </c>
      <c r="BR852" s="4">
        <v>569361152</v>
      </c>
      <c r="BS852" s="4">
        <v>4419.1601600000004</v>
      </c>
      <c r="BT852" s="4">
        <v>2711</v>
      </c>
      <c r="BV852" s="175">
        <f t="shared" si="444"/>
        <v>-0.14414472952464427</v>
      </c>
    </row>
    <row r="853" spans="1:74" ht="17.25" customHeight="1" x14ac:dyDescent="0.25">
      <c r="A853" s="76" t="s">
        <v>199</v>
      </c>
      <c r="B853" s="254" t="s">
        <v>150</v>
      </c>
      <c r="C853" s="76">
        <v>1</v>
      </c>
      <c r="D853" s="142">
        <v>2012</v>
      </c>
      <c r="E853" s="77">
        <v>124</v>
      </c>
      <c r="F853" s="59">
        <v>39323368</v>
      </c>
      <c r="G853" s="59">
        <v>9477253</v>
      </c>
      <c r="H853" s="179">
        <f t="shared" si="445"/>
        <v>0.31753724060903737</v>
      </c>
      <c r="I853" s="59">
        <f t="shared" si="442"/>
        <v>29846115</v>
      </c>
      <c r="J853" s="59"/>
      <c r="K853" s="59">
        <f t="shared" si="436"/>
        <v>29846115</v>
      </c>
      <c r="L853" s="59">
        <f t="shared" si="437"/>
        <v>11009.264109184802</v>
      </c>
      <c r="M853" s="59"/>
      <c r="N853" s="59"/>
      <c r="O853" s="59">
        <v>2995500</v>
      </c>
      <c r="P853" s="13">
        <f t="shared" si="438"/>
        <v>0.10036482135112057</v>
      </c>
      <c r="Q853" s="59">
        <v>237685</v>
      </c>
      <c r="R853" s="79">
        <f t="shared" si="439"/>
        <v>7.9636830455153042E-3</v>
      </c>
      <c r="S853" s="82">
        <f t="shared" si="446"/>
        <v>5508540</v>
      </c>
      <c r="T853" s="281">
        <f t="shared" si="443"/>
        <v>2031.9218000737735</v>
      </c>
      <c r="U853" s="281"/>
      <c r="V853" s="131">
        <f t="shared" si="440"/>
        <v>0.18456472475563401</v>
      </c>
      <c r="W853" s="4"/>
      <c r="X853" s="126">
        <v>794994</v>
      </c>
      <c r="Y853" s="126">
        <v>3787448</v>
      </c>
      <c r="AB853" s="126">
        <v>260428</v>
      </c>
      <c r="AC853" s="126">
        <v>13180</v>
      </c>
      <c r="AD853" s="126">
        <v>651633</v>
      </c>
      <c r="AE853" s="126">
        <v>857</v>
      </c>
      <c r="AF853" s="59">
        <v>3545502</v>
      </c>
      <c r="AG853" s="59">
        <v>499622</v>
      </c>
      <c r="AH853" s="59">
        <v>12678737</v>
      </c>
      <c r="AI853" s="59">
        <v>24169</v>
      </c>
      <c r="AJ853" s="59">
        <v>277449</v>
      </c>
      <c r="AK853" s="59">
        <v>9264571</v>
      </c>
      <c r="AL853" s="59">
        <v>26644632</v>
      </c>
      <c r="AM853" s="126">
        <v>234697</v>
      </c>
      <c r="AN853" s="126">
        <v>481622</v>
      </c>
      <c r="AO853" s="126">
        <v>19898</v>
      </c>
      <c r="AP853" s="77">
        <v>6915</v>
      </c>
      <c r="AQ853" s="59">
        <v>4565558</v>
      </c>
      <c r="AR853" s="59">
        <v>1634817</v>
      </c>
      <c r="AS853" s="59">
        <v>479428</v>
      </c>
      <c r="AT853" s="59">
        <v>37145</v>
      </c>
      <c r="AU853" s="59">
        <v>32998</v>
      </c>
      <c r="AV853" s="27">
        <v>0</v>
      </c>
      <c r="AW853" s="79">
        <f t="shared" si="441"/>
        <v>0</v>
      </c>
      <c r="AX853" s="59">
        <v>0</v>
      </c>
      <c r="AY853" s="59">
        <v>0</v>
      </c>
      <c r="AZ853" s="59">
        <v>0</v>
      </c>
      <c r="BA853" s="59">
        <v>0</v>
      </c>
      <c r="BB853" s="59">
        <v>0</v>
      </c>
      <c r="BC853" s="59">
        <v>0</v>
      </c>
      <c r="BD853" s="59">
        <v>0</v>
      </c>
      <c r="BE853" s="59">
        <v>0</v>
      </c>
      <c r="BF853" s="59">
        <v>0</v>
      </c>
      <c r="BG853" s="59">
        <v>0</v>
      </c>
      <c r="BH853" s="59">
        <v>0</v>
      </c>
      <c r="BI853" s="59">
        <v>0</v>
      </c>
      <c r="BJ853" s="59">
        <v>0</v>
      </c>
      <c r="BK853" s="59">
        <v>0</v>
      </c>
      <c r="BL853" s="59">
        <v>0</v>
      </c>
      <c r="BM853" s="139">
        <v>178070</v>
      </c>
      <c r="BN853" s="32">
        <f t="shared" si="419"/>
        <v>65.684249354481736</v>
      </c>
      <c r="BO853" s="281"/>
      <c r="BP853" s="4">
        <v>-2320318</v>
      </c>
      <c r="BQ853" s="4">
        <v>395657376</v>
      </c>
      <c r="BR853" s="4">
        <v>393515104</v>
      </c>
      <c r="BS853" s="4">
        <v>4426.2099600000001</v>
      </c>
      <c r="BT853" s="4">
        <v>2711</v>
      </c>
      <c r="BV853" s="175">
        <f t="shared" si="444"/>
        <v>-0.14334772483212435</v>
      </c>
    </row>
    <row r="854" spans="1:74" ht="17.25" customHeight="1" x14ac:dyDescent="0.25">
      <c r="A854" s="76" t="s">
        <v>199</v>
      </c>
      <c r="B854" s="254" t="s">
        <v>150</v>
      </c>
      <c r="C854" s="76">
        <v>1</v>
      </c>
      <c r="D854" s="142">
        <v>2013</v>
      </c>
      <c r="E854" s="77">
        <v>124</v>
      </c>
      <c r="F854" s="59">
        <v>43677064</v>
      </c>
      <c r="G854" s="59">
        <v>9417403</v>
      </c>
      <c r="H854" s="179">
        <f t="shared" si="445"/>
        <v>0.27488313442447665</v>
      </c>
      <c r="I854" s="59">
        <f t="shared" si="442"/>
        <v>34259661</v>
      </c>
      <c r="J854" s="59"/>
      <c r="K854" s="59">
        <f t="shared" si="436"/>
        <v>34259661</v>
      </c>
      <c r="L854" s="59">
        <f t="shared" si="437"/>
        <v>12637.278126152711</v>
      </c>
      <c r="M854" s="59"/>
      <c r="N854" s="59"/>
      <c r="O854" s="59">
        <v>3853180</v>
      </c>
      <c r="P854" s="13">
        <f t="shared" si="438"/>
        <v>0.11246988112345888</v>
      </c>
      <c r="Q854" s="59">
        <v>229209</v>
      </c>
      <c r="R854" s="79">
        <f t="shared" si="439"/>
        <v>6.6903464106080907E-3</v>
      </c>
      <c r="S854" s="82">
        <f t="shared" si="446"/>
        <v>5757988</v>
      </c>
      <c r="T854" s="281">
        <f t="shared" si="443"/>
        <v>2123.9350793065291</v>
      </c>
      <c r="U854" s="281"/>
      <c r="V854" s="131">
        <f t="shared" si="440"/>
        <v>0.16806903022186939</v>
      </c>
      <c r="W854" s="4"/>
      <c r="X854" s="126">
        <v>895434</v>
      </c>
      <c r="Y854" s="126">
        <v>3415968</v>
      </c>
      <c r="AB854" s="126">
        <v>383055</v>
      </c>
      <c r="AC854" s="126">
        <v>0</v>
      </c>
      <c r="AD854" s="126">
        <v>1062276</v>
      </c>
      <c r="AE854" s="126">
        <v>1255</v>
      </c>
      <c r="AF854" s="59">
        <v>4348138</v>
      </c>
      <c r="AG854" s="59">
        <v>588879</v>
      </c>
      <c r="AH854" s="59">
        <v>14450861</v>
      </c>
      <c r="AI854" s="59">
        <v>16688</v>
      </c>
      <c r="AJ854" s="59">
        <v>583889</v>
      </c>
      <c r="AK854" s="59">
        <v>10668108</v>
      </c>
      <c r="AL854" s="59">
        <v>29226200</v>
      </c>
      <c r="AM854" s="126">
        <v>163230</v>
      </c>
      <c r="AN854" s="126">
        <v>571634</v>
      </c>
      <c r="AO854" s="126">
        <v>0</v>
      </c>
      <c r="AP854" s="77">
        <v>0</v>
      </c>
      <c r="AQ854" s="59">
        <v>5013134</v>
      </c>
      <c r="AR854" s="59">
        <v>1873299</v>
      </c>
      <c r="AS854" s="59">
        <v>567040</v>
      </c>
      <c r="AT854" s="59">
        <v>23260</v>
      </c>
      <c r="AU854" s="59">
        <v>1983</v>
      </c>
      <c r="AV854" s="27">
        <v>0</v>
      </c>
      <c r="AW854" s="79">
        <f t="shared" si="441"/>
        <v>0</v>
      </c>
      <c r="AX854" s="59">
        <v>0</v>
      </c>
      <c r="AY854" s="59">
        <v>0</v>
      </c>
      <c r="AZ854" s="59">
        <v>0</v>
      </c>
      <c r="BA854" s="59">
        <v>0</v>
      </c>
      <c r="BB854" s="59">
        <v>0</v>
      </c>
      <c r="BC854" s="59">
        <v>0</v>
      </c>
      <c r="BD854" s="59">
        <v>0</v>
      </c>
      <c r="BE854" s="59">
        <v>0</v>
      </c>
      <c r="BF854" s="59">
        <v>0</v>
      </c>
      <c r="BG854" s="59">
        <v>0</v>
      </c>
      <c r="BH854" s="59">
        <v>0</v>
      </c>
      <c r="BI854" s="59">
        <v>0</v>
      </c>
      <c r="BJ854" s="59">
        <v>0</v>
      </c>
      <c r="BK854" s="59">
        <v>0</v>
      </c>
      <c r="BL854" s="59">
        <v>0</v>
      </c>
      <c r="BM854" s="139">
        <v>151156</v>
      </c>
      <c r="BN854" s="32">
        <f t="shared" si="419"/>
        <v>55.756547399483587</v>
      </c>
      <c r="BO854" s="281"/>
      <c r="BP854" s="4">
        <v>19771408</v>
      </c>
      <c r="BQ854" s="4">
        <v>449106400</v>
      </c>
      <c r="BR854" s="4">
        <v>469028992</v>
      </c>
      <c r="BS854" s="4">
        <v>4361.1000999999997</v>
      </c>
      <c r="BT854" s="4">
        <v>2711</v>
      </c>
      <c r="BV854" s="175">
        <f t="shared" si="444"/>
        <v>-0.15075739299343449</v>
      </c>
    </row>
    <row r="855" spans="1:74" ht="17.25" customHeight="1" x14ac:dyDescent="0.25">
      <c r="A855" s="76" t="s">
        <v>199</v>
      </c>
      <c r="B855" s="254" t="s">
        <v>150</v>
      </c>
      <c r="C855" s="76">
        <v>1</v>
      </c>
      <c r="D855" s="142">
        <v>2014</v>
      </c>
      <c r="E855" s="77">
        <v>124</v>
      </c>
      <c r="F855" s="59">
        <v>44347292</v>
      </c>
      <c r="G855" s="59">
        <v>9409281</v>
      </c>
      <c r="H855" s="179">
        <f t="shared" si="445"/>
        <v>0.26931358513797482</v>
      </c>
      <c r="I855" s="59">
        <f t="shared" si="442"/>
        <v>34938011</v>
      </c>
      <c r="J855" s="59"/>
      <c r="K855" s="59">
        <f t="shared" si="436"/>
        <v>34938011</v>
      </c>
      <c r="L855" s="59">
        <f t="shared" si="437"/>
        <v>12363.061217268223</v>
      </c>
      <c r="M855" s="59"/>
      <c r="N855" s="59"/>
      <c r="O855" s="59">
        <v>3587585</v>
      </c>
      <c r="P855" s="13">
        <f t="shared" si="438"/>
        <v>0.10268429419179013</v>
      </c>
      <c r="Q855" s="59">
        <v>216728</v>
      </c>
      <c r="R855" s="79">
        <f t="shared" si="439"/>
        <v>6.2032151744413839E-3</v>
      </c>
      <c r="S855" s="82">
        <f t="shared" si="446"/>
        <v>6446539</v>
      </c>
      <c r="T855" s="281">
        <f t="shared" si="443"/>
        <v>2281.15322009908</v>
      </c>
      <c r="U855" s="281"/>
      <c r="V855" s="131">
        <f t="shared" si="440"/>
        <v>0.1845136232855385</v>
      </c>
      <c r="W855" s="4"/>
      <c r="X855" s="126">
        <v>1013905</v>
      </c>
      <c r="Y855" s="126">
        <v>3215030</v>
      </c>
      <c r="AB855" s="126">
        <v>158276</v>
      </c>
      <c r="AD855" s="126">
        <v>2059328</v>
      </c>
      <c r="AE855" s="126">
        <v>0</v>
      </c>
      <c r="AF855" s="59">
        <v>5566639</v>
      </c>
      <c r="AG855" s="59">
        <v>490453</v>
      </c>
      <c r="AH855" s="59">
        <v>13144149</v>
      </c>
      <c r="AI855" s="59">
        <v>19599</v>
      </c>
      <c r="AJ855" s="59">
        <v>581211</v>
      </c>
      <c r="AK855" s="59">
        <v>9176756</v>
      </c>
      <c r="AL855" s="59">
        <v>31203144</v>
      </c>
      <c r="AM855" s="126">
        <v>205310</v>
      </c>
      <c r="AN855" s="126">
        <v>528110</v>
      </c>
      <c r="AO855" s="126">
        <v>8089</v>
      </c>
      <c r="AP855"/>
      <c r="AQ855" s="59">
        <v>5382825</v>
      </c>
      <c r="AR855" s="59">
        <v>2200812</v>
      </c>
      <c r="AS855" s="59">
        <v>512771</v>
      </c>
      <c r="AT855" s="59">
        <v>12335</v>
      </c>
      <c r="AU855" s="59">
        <v>2249</v>
      </c>
      <c r="AV855" s="27">
        <v>0</v>
      </c>
      <c r="AW855" s="79">
        <f t="shared" si="441"/>
        <v>0</v>
      </c>
      <c r="AX855" s="59">
        <v>0</v>
      </c>
      <c r="AY855" s="59">
        <v>0</v>
      </c>
      <c r="AZ855" s="59">
        <v>0</v>
      </c>
      <c r="BA855" s="59">
        <v>0</v>
      </c>
      <c r="BB855" s="59">
        <v>0</v>
      </c>
      <c r="BC855" s="59">
        <v>0</v>
      </c>
      <c r="BD855" s="59">
        <v>0</v>
      </c>
      <c r="BE855" s="59">
        <v>0</v>
      </c>
      <c r="BF855" s="59">
        <v>0</v>
      </c>
      <c r="BG855" s="59">
        <v>0</v>
      </c>
      <c r="BH855" s="59">
        <v>0</v>
      </c>
      <c r="BI855" s="59">
        <v>0</v>
      </c>
      <c r="BJ855" s="59">
        <v>0</v>
      </c>
      <c r="BK855" s="59">
        <v>0</v>
      </c>
      <c r="BL855" s="59">
        <v>0</v>
      </c>
      <c r="BM855" s="139">
        <v>132541</v>
      </c>
      <c r="BN855" s="32">
        <f t="shared" si="419"/>
        <v>46.90056617126681</v>
      </c>
      <c r="BO855" s="281"/>
      <c r="BP855" s="4">
        <v>22189836</v>
      </c>
      <c r="BQ855" s="4">
        <v>560283200</v>
      </c>
      <c r="BR855" s="4">
        <v>582605632</v>
      </c>
      <c r="BS855" s="4">
        <v>4893.7700199999999</v>
      </c>
      <c r="BT855" s="4">
        <v>2826</v>
      </c>
      <c r="BV855" s="175">
        <f t="shared" si="444"/>
        <v>-7.2365721304194025E-2</v>
      </c>
    </row>
    <row r="856" spans="1:74" ht="17.25" customHeight="1" x14ac:dyDescent="0.25">
      <c r="A856" s="76" t="s">
        <v>199</v>
      </c>
      <c r="B856" s="254" t="s">
        <v>150</v>
      </c>
      <c r="C856" s="76">
        <v>1</v>
      </c>
      <c r="D856" s="142">
        <v>2015</v>
      </c>
      <c r="E856" s="77">
        <v>124</v>
      </c>
      <c r="F856" s="59">
        <v>46525932</v>
      </c>
      <c r="G856" s="59">
        <v>9412910</v>
      </c>
      <c r="H856" s="179">
        <f t="shared" si="445"/>
        <v>0.25362822784951333</v>
      </c>
      <c r="I856" s="59">
        <f t="shared" si="442"/>
        <v>37113022</v>
      </c>
      <c r="J856" s="59"/>
      <c r="K856" s="59">
        <f t="shared" si="436"/>
        <v>37113022</v>
      </c>
      <c r="L856" s="59">
        <f t="shared" si="437"/>
        <v>13132.704175513092</v>
      </c>
      <c r="M856" s="59"/>
      <c r="N856" s="59"/>
      <c r="O856" s="59">
        <v>6751671</v>
      </c>
      <c r="P856" s="13">
        <f t="shared" si="438"/>
        <v>0.18192188714785879</v>
      </c>
      <c r="Q856" s="59">
        <v>211494</v>
      </c>
      <c r="R856" s="79">
        <f t="shared" si="439"/>
        <v>5.69864669064136E-3</v>
      </c>
      <c r="S856" s="82">
        <f t="shared" ref="S856:S907" si="447">SUM(X856:AE856)</f>
        <v>4801607</v>
      </c>
      <c r="T856" s="281">
        <f t="shared" si="443"/>
        <v>1699.0824486907291</v>
      </c>
      <c r="U856" s="281"/>
      <c r="V856" s="131">
        <f t="shared" si="440"/>
        <v>0.1293779579577217</v>
      </c>
      <c r="W856" s="13"/>
      <c r="X856" s="59">
        <v>0</v>
      </c>
      <c r="Y856" s="59">
        <v>3969669</v>
      </c>
      <c r="Z856" s="59">
        <v>0</v>
      </c>
      <c r="AA856" s="59">
        <v>0</v>
      </c>
      <c r="AB856" s="59">
        <v>-3559</v>
      </c>
      <c r="AC856" s="59">
        <v>835254</v>
      </c>
      <c r="AD856" s="59">
        <v>0</v>
      </c>
      <c r="AE856" s="59">
        <v>243</v>
      </c>
      <c r="AF856" s="59">
        <v>514936</v>
      </c>
      <c r="AG856" s="59">
        <v>633186</v>
      </c>
      <c r="AH856" s="59">
        <v>15441936</v>
      </c>
      <c r="AI856" s="59">
        <v>0</v>
      </c>
      <c r="AJ856" s="59">
        <v>511747</v>
      </c>
      <c r="AK856" s="59">
        <v>12191550</v>
      </c>
      <c r="AL856" s="59">
        <v>31083996</v>
      </c>
      <c r="AM856" s="59">
        <v>47941</v>
      </c>
      <c r="AN856" s="59">
        <v>430538</v>
      </c>
      <c r="AO856" s="59">
        <v>1881</v>
      </c>
      <c r="AP856" s="59">
        <v>0</v>
      </c>
      <c r="AQ856" s="59">
        <v>7019322</v>
      </c>
      <c r="AR856" s="59">
        <v>2027725</v>
      </c>
      <c r="AS856" s="59">
        <v>44773</v>
      </c>
      <c r="AT856" s="59">
        <v>1860309</v>
      </c>
      <c r="AU856" s="59">
        <v>64342</v>
      </c>
      <c r="AV856" s="27">
        <v>0</v>
      </c>
      <c r="AW856" s="79">
        <f t="shared" si="441"/>
        <v>0</v>
      </c>
      <c r="AX856" s="59">
        <v>0</v>
      </c>
      <c r="AY856" s="59">
        <v>0</v>
      </c>
      <c r="AZ856" s="59">
        <v>0</v>
      </c>
      <c r="BA856" s="59">
        <v>0</v>
      </c>
      <c r="BB856" s="59">
        <v>0</v>
      </c>
      <c r="BC856" s="59">
        <v>0</v>
      </c>
      <c r="BD856" s="59">
        <v>0</v>
      </c>
      <c r="BE856" s="59">
        <v>0</v>
      </c>
      <c r="BF856" s="59">
        <v>0</v>
      </c>
      <c r="BH856" s="59">
        <v>0</v>
      </c>
      <c r="BI856" s="59">
        <v>0</v>
      </c>
      <c r="BJ856" s="59">
        <v>0</v>
      </c>
      <c r="BK856" s="59">
        <v>0</v>
      </c>
      <c r="BL856" s="59">
        <v>0</v>
      </c>
      <c r="BM856" s="139">
        <v>0</v>
      </c>
      <c r="BN856" s="32">
        <f t="shared" si="419"/>
        <v>0</v>
      </c>
      <c r="BO856" s="281"/>
      <c r="BP856" s="4">
        <v>32043672</v>
      </c>
      <c r="BQ856" s="4">
        <v>409077024</v>
      </c>
      <c r="BR856" s="4">
        <v>441120704</v>
      </c>
      <c r="BS856" s="4">
        <v>4508.3500999999997</v>
      </c>
      <c r="BT856" s="4">
        <v>2826</v>
      </c>
      <c r="BV856" s="175">
        <f t="shared" si="444"/>
        <v>-0.11338157959648562</v>
      </c>
    </row>
    <row r="857" spans="1:74" ht="17.25" customHeight="1" x14ac:dyDescent="0.25">
      <c r="A857" s="76" t="s">
        <v>199</v>
      </c>
      <c r="B857" s="254" t="s">
        <v>150</v>
      </c>
      <c r="C857" s="76">
        <v>1</v>
      </c>
      <c r="D857" s="142">
        <v>2016</v>
      </c>
      <c r="E857" s="77">
        <v>124</v>
      </c>
      <c r="F857" s="59">
        <v>47009644</v>
      </c>
      <c r="G857" s="59">
        <v>9432495</v>
      </c>
      <c r="H857" s="179">
        <f t="shared" si="445"/>
        <v>0.25101678150197076</v>
      </c>
      <c r="I857" s="59">
        <f t="shared" si="442"/>
        <v>37577149</v>
      </c>
      <c r="J857" s="59"/>
      <c r="K857" s="59">
        <f t="shared" si="436"/>
        <v>37577149</v>
      </c>
      <c r="L857" s="59">
        <f t="shared" si="437"/>
        <v>13296.938782731777</v>
      </c>
      <c r="M857" s="59"/>
      <c r="N857" s="59"/>
      <c r="O857" s="59">
        <v>3330646</v>
      </c>
      <c r="P857" s="13">
        <f t="shared" si="438"/>
        <v>8.8634877542199911E-2</v>
      </c>
      <c r="Q857" s="59">
        <v>211494</v>
      </c>
      <c r="R857" s="79">
        <f t="shared" si="439"/>
        <v>5.6282609412438393E-3</v>
      </c>
      <c r="S857" s="82">
        <f t="shared" si="447"/>
        <v>5055043</v>
      </c>
      <c r="T857" s="281">
        <f t="shared" si="443"/>
        <v>1788.7625619249823</v>
      </c>
      <c r="U857" s="281"/>
      <c r="V857" s="131">
        <f t="shared" si="440"/>
        <v>0.13452438874487258</v>
      </c>
      <c r="W857" s="13"/>
      <c r="X857" s="59">
        <v>0</v>
      </c>
      <c r="Y857" s="59">
        <v>4847719</v>
      </c>
      <c r="Z857" s="59">
        <v>0</v>
      </c>
      <c r="AA857" s="59">
        <v>0</v>
      </c>
      <c r="AB857" s="59">
        <v>-1847</v>
      </c>
      <c r="AC857" s="59">
        <v>35210</v>
      </c>
      <c r="AD857" s="59">
        <v>5354</v>
      </c>
      <c r="AE857" s="59">
        <v>168607</v>
      </c>
      <c r="AF857" s="59">
        <v>1625690</v>
      </c>
      <c r="AG857" s="59">
        <v>681917</v>
      </c>
      <c r="AH857" s="59">
        <v>19667272</v>
      </c>
      <c r="AI857" s="59">
        <v>105651</v>
      </c>
      <c r="AJ857" s="59">
        <v>605555</v>
      </c>
      <c r="AK857" s="59">
        <v>13394607</v>
      </c>
      <c r="AL857" s="59">
        <v>27342372</v>
      </c>
      <c r="AM857" s="59">
        <v>0</v>
      </c>
      <c r="AN857" s="59">
        <v>-7425</v>
      </c>
      <c r="AO857" s="59">
        <v>0</v>
      </c>
      <c r="AP857" s="59">
        <v>0</v>
      </c>
      <c r="AQ857" s="59">
        <v>7013279</v>
      </c>
      <c r="AR857" s="59">
        <v>5063354</v>
      </c>
      <c r="AS857" s="59">
        <v>324567</v>
      </c>
      <c r="AT857" s="59">
        <v>68170</v>
      </c>
      <c r="AU857" s="59">
        <v>104600</v>
      </c>
      <c r="AV857" s="27">
        <v>0</v>
      </c>
      <c r="AW857" s="79">
        <f t="shared" si="441"/>
        <v>0</v>
      </c>
      <c r="AX857" s="59">
        <v>0</v>
      </c>
      <c r="AY857" s="59">
        <v>0</v>
      </c>
      <c r="AZ857" s="59">
        <v>0</v>
      </c>
      <c r="BA857" s="59">
        <v>0</v>
      </c>
      <c r="BB857" s="59">
        <v>0</v>
      </c>
      <c r="BC857" s="59">
        <v>0</v>
      </c>
      <c r="BD857" s="59">
        <v>0</v>
      </c>
      <c r="BE857" s="59">
        <v>0</v>
      </c>
      <c r="BF857" s="59">
        <v>0</v>
      </c>
      <c r="BH857" s="59">
        <v>0</v>
      </c>
      <c r="BI857" s="59">
        <v>0</v>
      </c>
      <c r="BJ857" s="59">
        <v>0</v>
      </c>
      <c r="BK857" s="59">
        <v>0</v>
      </c>
      <c r="BL857" s="59">
        <v>0</v>
      </c>
      <c r="BM857" s="139">
        <v>0</v>
      </c>
      <c r="BN857" s="32">
        <f t="shared" si="419"/>
        <v>0</v>
      </c>
      <c r="BO857" s="281"/>
      <c r="BP857" s="4">
        <v>37443392</v>
      </c>
      <c r="BQ857" s="4">
        <v>349255904</v>
      </c>
      <c r="BR857" s="4">
        <v>386699296</v>
      </c>
      <c r="BS857" s="4">
        <v>4513.5800799999997</v>
      </c>
      <c r="BT857" s="4">
        <v>2826</v>
      </c>
      <c r="BV857" s="175">
        <f t="shared" si="444"/>
        <v>-0.11280188318102946</v>
      </c>
    </row>
    <row r="858" spans="1:74" ht="17.25" customHeight="1" x14ac:dyDescent="0.25">
      <c r="A858" s="76" t="s">
        <v>199</v>
      </c>
      <c r="B858" s="254" t="s">
        <v>150</v>
      </c>
      <c r="C858" s="76">
        <v>1</v>
      </c>
      <c r="D858" s="142">
        <v>2017</v>
      </c>
      <c r="E858" s="77">
        <v>124</v>
      </c>
      <c r="F858" s="59">
        <v>42067512</v>
      </c>
      <c r="G858" s="59">
        <v>9412373</v>
      </c>
      <c r="H858" s="179">
        <f t="shared" si="445"/>
        <v>0.28823558215446582</v>
      </c>
      <c r="I858" s="59">
        <f t="shared" si="442"/>
        <v>32655139</v>
      </c>
      <c r="J858" s="59"/>
      <c r="K858" s="59">
        <f t="shared" si="436"/>
        <v>32655139</v>
      </c>
      <c r="L858" s="59">
        <f t="shared" si="437"/>
        <v>11555.250884642604</v>
      </c>
      <c r="M858" s="59"/>
      <c r="N858" s="59"/>
      <c r="O858" s="59">
        <v>2892658</v>
      </c>
      <c r="P858" s="13">
        <f t="shared" si="438"/>
        <v>8.8582014610319074E-2</v>
      </c>
      <c r="Q858" s="59">
        <v>268179</v>
      </c>
      <c r="R858" s="79">
        <f t="shared" si="439"/>
        <v>8.2124593008163285E-3</v>
      </c>
      <c r="S858" s="82">
        <f t="shared" si="447"/>
        <v>4456573</v>
      </c>
      <c r="T858" s="281">
        <f t="shared" si="443"/>
        <v>1576.989738145789</v>
      </c>
      <c r="U858" s="281"/>
      <c r="V858" s="131">
        <f t="shared" si="440"/>
        <v>0.13647386403714282</v>
      </c>
      <c r="W858" s="13"/>
      <c r="X858" s="59">
        <v>14560</v>
      </c>
      <c r="Y858" s="59">
        <v>4255229</v>
      </c>
      <c r="Z858" s="59">
        <v>0</v>
      </c>
      <c r="AA858" s="59">
        <v>0</v>
      </c>
      <c r="AB858" s="59">
        <v>0</v>
      </c>
      <c r="AC858" s="59">
        <v>37509</v>
      </c>
      <c r="AD858" s="59">
        <v>0</v>
      </c>
      <c r="AE858" s="59">
        <v>149275</v>
      </c>
      <c r="AF858" s="59">
        <v>2014303</v>
      </c>
      <c r="AG858" s="59">
        <v>404996</v>
      </c>
      <c r="AH858" s="59">
        <v>17144088</v>
      </c>
      <c r="AI858" s="59">
        <v>82628</v>
      </c>
      <c r="AJ858" s="59">
        <v>188595</v>
      </c>
      <c r="AK858" s="59">
        <v>11492316</v>
      </c>
      <c r="AL858" s="59">
        <v>24923426</v>
      </c>
      <c r="AM858" s="59">
        <v>0</v>
      </c>
      <c r="AN858" s="59">
        <v>0</v>
      </c>
      <c r="AO858" s="59">
        <v>0</v>
      </c>
      <c r="AP858" s="59">
        <v>0</v>
      </c>
      <c r="AQ858" s="59">
        <v>5660498</v>
      </c>
      <c r="AR858" s="59">
        <v>4706737</v>
      </c>
      <c r="AS858" s="59">
        <v>397866</v>
      </c>
      <c r="AT858" s="59">
        <v>30247</v>
      </c>
      <c r="AU858" s="59">
        <v>59545</v>
      </c>
      <c r="AV858" s="27">
        <v>0</v>
      </c>
      <c r="AW858" s="79">
        <f t="shared" si="441"/>
        <v>0</v>
      </c>
      <c r="AX858" s="59">
        <v>0</v>
      </c>
      <c r="AY858" s="59">
        <v>0</v>
      </c>
      <c r="AZ858" s="59">
        <v>0</v>
      </c>
      <c r="BA858" s="59">
        <v>0</v>
      </c>
      <c r="BB858" s="59">
        <v>0</v>
      </c>
      <c r="BC858" s="59">
        <v>0</v>
      </c>
      <c r="BD858" s="59">
        <v>0</v>
      </c>
      <c r="BE858" s="59">
        <v>0</v>
      </c>
      <c r="BF858" s="59">
        <v>0</v>
      </c>
      <c r="BG858" s="59">
        <v>0</v>
      </c>
      <c r="BH858" s="59">
        <v>0</v>
      </c>
      <c r="BI858" s="59">
        <v>0</v>
      </c>
      <c r="BJ858" s="59">
        <v>0</v>
      </c>
      <c r="BK858" s="59">
        <v>0</v>
      </c>
      <c r="BL858" s="59">
        <v>0</v>
      </c>
      <c r="BM858" s="139">
        <v>0</v>
      </c>
      <c r="BN858" s="32">
        <f t="shared" si="419"/>
        <v>0</v>
      </c>
      <c r="BO858" s="281"/>
      <c r="BP858" s="4">
        <v>34547132</v>
      </c>
      <c r="BQ858" s="4">
        <v>313969856</v>
      </c>
      <c r="BR858" s="4">
        <v>348516992</v>
      </c>
      <c r="BS858" s="4">
        <v>4512.9702100000004</v>
      </c>
      <c r="BT858" s="4">
        <v>2826</v>
      </c>
      <c r="BV858" s="175">
        <f t="shared" si="444"/>
        <v>-0.11286944719843747</v>
      </c>
    </row>
    <row r="859" spans="1:74" ht="17.25" customHeight="1" x14ac:dyDescent="0.25">
      <c r="A859" s="76" t="s">
        <v>199</v>
      </c>
      <c r="B859" s="254" t="s">
        <v>150</v>
      </c>
      <c r="C859" s="76">
        <v>1</v>
      </c>
      <c r="D859" s="142">
        <v>2018</v>
      </c>
      <c r="E859" s="77">
        <v>124</v>
      </c>
      <c r="F859" s="59">
        <v>46757068</v>
      </c>
      <c r="G859" s="59">
        <v>9425494</v>
      </c>
      <c r="H859" s="179">
        <f t="shared" si="445"/>
        <v>0.25248048742868434</v>
      </c>
      <c r="I859" s="59">
        <f t="shared" si="442"/>
        <v>37331574</v>
      </c>
      <c r="J859" s="59"/>
      <c r="K859" s="59">
        <f t="shared" si="436"/>
        <v>37331574</v>
      </c>
      <c r="L859" s="59">
        <f t="shared" si="437"/>
        <v>13135.669950738917</v>
      </c>
      <c r="M859" s="59"/>
      <c r="N859" s="59"/>
      <c r="O859" s="59">
        <v>4122550</v>
      </c>
      <c r="P859" s="13">
        <f t="shared" si="438"/>
        <v>0.11043065047297497</v>
      </c>
      <c r="Q859" s="59">
        <v>213989</v>
      </c>
      <c r="R859" s="79">
        <f t="shared" si="439"/>
        <v>5.7321183403625043E-3</v>
      </c>
      <c r="S859" s="82">
        <f t="shared" si="447"/>
        <v>3483829</v>
      </c>
      <c r="T859" s="281">
        <f t="shared" si="443"/>
        <v>1225.8370865587615</v>
      </c>
      <c r="U859" s="281"/>
      <c r="V859" s="131">
        <f t="shared" si="440"/>
        <v>9.3321245978002426E-2</v>
      </c>
      <c r="W859" s="13"/>
      <c r="X859" s="59">
        <v>11770</v>
      </c>
      <c r="Y859" s="59">
        <v>3279193</v>
      </c>
      <c r="Z859" s="59">
        <v>0</v>
      </c>
      <c r="AA859" s="59">
        <v>0</v>
      </c>
      <c r="AB859" s="59">
        <v>0</v>
      </c>
      <c r="AC859" s="59">
        <v>23025</v>
      </c>
      <c r="AD859" s="59">
        <v>245</v>
      </c>
      <c r="AE859" s="59">
        <v>169596</v>
      </c>
      <c r="AF859" s="59">
        <v>1936004</v>
      </c>
      <c r="AG859" s="59">
        <v>315257</v>
      </c>
      <c r="AH859" s="59">
        <v>19727336</v>
      </c>
      <c r="AI859" s="59">
        <v>62772</v>
      </c>
      <c r="AJ859" s="59">
        <v>3460059</v>
      </c>
      <c r="AK859" s="59">
        <v>14138986</v>
      </c>
      <c r="AL859" s="59">
        <v>27029734</v>
      </c>
      <c r="AM859" s="59">
        <v>0</v>
      </c>
      <c r="AN859" s="59">
        <v>0</v>
      </c>
      <c r="AO859" s="59">
        <v>0</v>
      </c>
      <c r="AP859" s="59">
        <v>0</v>
      </c>
      <c r="AQ859" s="59">
        <v>4355041</v>
      </c>
      <c r="AR859" s="59">
        <v>4798941</v>
      </c>
      <c r="AS859" s="59">
        <v>320478</v>
      </c>
      <c r="AT859" s="59">
        <v>32768</v>
      </c>
      <c r="AU859" s="59">
        <v>90901</v>
      </c>
      <c r="AV859" s="27">
        <v>0</v>
      </c>
      <c r="AW859" s="79">
        <f t="shared" si="441"/>
        <v>0</v>
      </c>
      <c r="AX859" s="59">
        <v>0</v>
      </c>
      <c r="AY859" s="59">
        <v>0</v>
      </c>
      <c r="AZ859" s="59">
        <v>0</v>
      </c>
      <c r="BA859" s="59">
        <v>0</v>
      </c>
      <c r="BB859" s="59">
        <v>0</v>
      </c>
      <c r="BC859" s="59">
        <v>0</v>
      </c>
      <c r="BD859" s="59">
        <v>0</v>
      </c>
      <c r="BE859" s="59">
        <v>0</v>
      </c>
      <c r="BF859" s="59">
        <v>0</v>
      </c>
      <c r="BG859" s="59">
        <v>0</v>
      </c>
      <c r="BH859" s="59">
        <v>0</v>
      </c>
      <c r="BI859" s="59">
        <v>0</v>
      </c>
      <c r="BJ859" s="59">
        <v>0</v>
      </c>
      <c r="BK859" s="59">
        <v>0</v>
      </c>
      <c r="BL859" s="59">
        <v>0</v>
      </c>
      <c r="BM859" s="139">
        <v>0</v>
      </c>
      <c r="BN859" s="32">
        <f t="shared" si="419"/>
        <v>0</v>
      </c>
      <c r="BO859" s="281"/>
      <c r="BP859" s="4">
        <v>25091944</v>
      </c>
      <c r="BQ859" s="4">
        <v>434751808</v>
      </c>
      <c r="BR859" s="4">
        <v>459843776</v>
      </c>
      <c r="BS859" s="4">
        <v>4512.8398399999996</v>
      </c>
      <c r="BT859" s="4">
        <v>2842</v>
      </c>
      <c r="BV859" s="175">
        <f t="shared" si="444"/>
        <v>-0.11006101862506384</v>
      </c>
    </row>
    <row r="860" spans="1:74" s="8" customFormat="1" ht="17.25" customHeight="1" thickBot="1" x14ac:dyDescent="0.3">
      <c r="A860" s="84" t="s">
        <v>199</v>
      </c>
      <c r="B860" s="262" t="s">
        <v>150</v>
      </c>
      <c r="C860" s="84">
        <v>1</v>
      </c>
      <c r="D860" s="143">
        <v>2019</v>
      </c>
      <c r="E860" s="85">
        <v>124</v>
      </c>
      <c r="F860" s="86">
        <v>47012736</v>
      </c>
      <c r="G860" s="86">
        <v>9418516</v>
      </c>
      <c r="H860" s="208">
        <f t="shared" si="445"/>
        <v>0.25053095928044256</v>
      </c>
      <c r="I860" s="86">
        <f t="shared" si="442"/>
        <v>37594220</v>
      </c>
      <c r="J860" s="282">
        <f t="shared" ref="J860" si="448">LN(I860/I836)/(2019-1995)</f>
        <v>4.4117040566503563E-2</v>
      </c>
      <c r="K860" s="86">
        <f t="shared" si="436"/>
        <v>37594220</v>
      </c>
      <c r="L860" s="86">
        <f t="shared" si="437"/>
        <v>13228.085855031668</v>
      </c>
      <c r="M860" s="282">
        <f t="shared" ref="M860" si="449">LN(L860/L836)/(2019-1995)</f>
        <v>3.5822497284307524E-2</v>
      </c>
      <c r="N860" s="283">
        <f t="shared" ref="N860" si="450">AVERAGE(L858:L860)</f>
        <v>12639.668896804396</v>
      </c>
      <c r="O860" s="86">
        <v>4339216</v>
      </c>
      <c r="P860" s="14">
        <f t="shared" si="438"/>
        <v>0.11542242397900529</v>
      </c>
      <c r="Q860" s="86">
        <v>374412</v>
      </c>
      <c r="R860" s="87">
        <f t="shared" si="439"/>
        <v>9.9592969344755658E-3</v>
      </c>
      <c r="S860" s="104">
        <f t="shared" si="447"/>
        <v>3888073</v>
      </c>
      <c r="T860" s="285">
        <f t="shared" si="443"/>
        <v>1368.076354679803</v>
      </c>
      <c r="U860" s="285">
        <f t="shared" ref="U860" si="451">AVERAGE(T858:T860)</f>
        <v>1390.3010597947844</v>
      </c>
      <c r="V860" s="131">
        <f t="shared" si="440"/>
        <v>0.10342209520506078</v>
      </c>
      <c r="W860" s="14"/>
      <c r="X860" s="86">
        <v>0</v>
      </c>
      <c r="Y860" s="86">
        <v>3799713</v>
      </c>
      <c r="Z860" s="86">
        <v>0</v>
      </c>
      <c r="AA860" s="86">
        <v>0</v>
      </c>
      <c r="AB860" s="86">
        <v>0</v>
      </c>
      <c r="AC860" s="86">
        <v>88360</v>
      </c>
      <c r="AD860" s="86">
        <v>0</v>
      </c>
      <c r="AE860" s="86">
        <v>0</v>
      </c>
      <c r="AF860" s="86">
        <v>3206261</v>
      </c>
      <c r="AG860" s="86">
        <v>8963</v>
      </c>
      <c r="AH860" s="86">
        <v>18381868</v>
      </c>
      <c r="AI860" s="86">
        <v>-2788</v>
      </c>
      <c r="AJ860" s="86">
        <v>3435767</v>
      </c>
      <c r="AK860" s="86">
        <v>12096311</v>
      </c>
      <c r="AL860" s="86">
        <v>28630868</v>
      </c>
      <c r="AM860" s="86">
        <v>0</v>
      </c>
      <c r="AN860" s="86">
        <v>0</v>
      </c>
      <c r="AO860" s="86">
        <v>0</v>
      </c>
      <c r="AP860" s="86">
        <v>0</v>
      </c>
      <c r="AQ860" s="86">
        <v>3909095</v>
      </c>
      <c r="AR860" s="86">
        <v>6120035</v>
      </c>
      <c r="AS860" s="86">
        <v>68851</v>
      </c>
      <c r="AT860" s="86">
        <v>59528</v>
      </c>
      <c r="AU860" s="86">
        <v>90495</v>
      </c>
      <c r="AV860" s="28">
        <v>0</v>
      </c>
      <c r="AW860" s="87">
        <f t="shared" si="441"/>
        <v>0</v>
      </c>
      <c r="AX860" s="86">
        <v>0</v>
      </c>
      <c r="AY860" s="86">
        <v>0</v>
      </c>
      <c r="AZ860" s="86">
        <v>0</v>
      </c>
      <c r="BA860" s="86">
        <v>0</v>
      </c>
      <c r="BB860" s="86">
        <v>0</v>
      </c>
      <c r="BC860" s="86">
        <v>0</v>
      </c>
      <c r="BD860" s="86">
        <v>0</v>
      </c>
      <c r="BE860" s="86">
        <v>0</v>
      </c>
      <c r="BF860" s="86">
        <v>0</v>
      </c>
      <c r="BG860" s="86">
        <v>0</v>
      </c>
      <c r="BH860" s="86">
        <v>0</v>
      </c>
      <c r="BI860" s="86">
        <v>0</v>
      </c>
      <c r="BJ860" s="86">
        <v>0</v>
      </c>
      <c r="BK860" s="86">
        <v>0</v>
      </c>
      <c r="BL860" s="86">
        <v>0</v>
      </c>
      <c r="BM860" s="140">
        <v>0</v>
      </c>
      <c r="BN860" s="32">
        <f t="shared" si="419"/>
        <v>0</v>
      </c>
      <c r="BO860" s="285">
        <f t="shared" ref="BO860" si="452">AVERAGE(BN858:BN860)</f>
        <v>0</v>
      </c>
      <c r="BP860" s="7">
        <v>26597678</v>
      </c>
      <c r="BQ860" s="7">
        <v>303186784</v>
      </c>
      <c r="BR860" s="7">
        <v>329784448</v>
      </c>
      <c r="BS860" s="7">
        <v>4546.7099600000001</v>
      </c>
      <c r="BT860" s="7">
        <v>2842</v>
      </c>
      <c r="BU860" s="275">
        <f t="shared" ref="BU860" si="453">AVERAGE(BT858:BT860)</f>
        <v>2836.6666666666665</v>
      </c>
      <c r="BV860" s="175">
        <f t="shared" si="444"/>
        <v>-0.10632239159036369</v>
      </c>
    </row>
    <row r="861" spans="1:74" ht="16.5" thickTop="1" x14ac:dyDescent="0.25">
      <c r="A861" s="68" t="s">
        <v>200</v>
      </c>
      <c r="C861" s="68">
        <v>0</v>
      </c>
      <c r="D861" s="166">
        <v>1995</v>
      </c>
      <c r="E861" s="69">
        <v>126</v>
      </c>
      <c r="F861" s="70">
        <v>44099532</v>
      </c>
      <c r="G861" s="70">
        <v>998487</v>
      </c>
      <c r="H861" s="179">
        <f t="shared" si="445"/>
        <v>2.3166190054092657E-2</v>
      </c>
      <c r="I861" s="70">
        <f t="shared" si="442"/>
        <v>43101045</v>
      </c>
      <c r="J861" s="70"/>
      <c r="K861" s="70">
        <f t="shared" si="436"/>
        <v>43101045</v>
      </c>
      <c r="L861" s="70">
        <f t="shared" si="437"/>
        <v>7347.6039890896691</v>
      </c>
      <c r="M861" s="70"/>
      <c r="N861" s="70"/>
      <c r="O861" s="70">
        <v>548205</v>
      </c>
      <c r="P861" s="40">
        <f t="shared" si="438"/>
        <v>1.2719065164197295E-2</v>
      </c>
      <c r="Q861" s="70">
        <v>20300580</v>
      </c>
      <c r="R861" s="72">
        <f t="shared" si="439"/>
        <v>0.47099971706022442</v>
      </c>
      <c r="S861" s="73">
        <f t="shared" ref="S861:S871" si="454">F861-G861-O861-Q861-AF861-AG861-AI861-AJ861-AK861-SUM(AM861:AU861)</f>
        <v>4539626</v>
      </c>
      <c r="T861" s="281">
        <f t="shared" si="443"/>
        <v>773.88782816229116</v>
      </c>
      <c r="U861" s="281"/>
      <c r="V861" s="131">
        <f t="shared" si="440"/>
        <v>0.1053251957116121</v>
      </c>
      <c r="W861" s="125"/>
      <c r="X861" s="70">
        <v>0</v>
      </c>
      <c r="Y861" s="70">
        <v>0</v>
      </c>
      <c r="Z861" s="70">
        <v>0</v>
      </c>
      <c r="AA861" s="70">
        <v>0</v>
      </c>
      <c r="AB861" s="70">
        <v>0</v>
      </c>
      <c r="AC861" s="70">
        <v>0</v>
      </c>
      <c r="AD861" s="70">
        <v>0</v>
      </c>
      <c r="AE861" s="70">
        <v>0</v>
      </c>
      <c r="AF861" s="70">
        <v>210266</v>
      </c>
      <c r="AG861" s="70">
        <v>34657</v>
      </c>
      <c r="AH861" s="70">
        <v>12689167</v>
      </c>
      <c r="AI861" s="70">
        <v>18866</v>
      </c>
      <c r="AJ861" s="70">
        <v>624632</v>
      </c>
      <c r="AK861" s="70">
        <v>4193775</v>
      </c>
      <c r="AL861" s="70">
        <v>31410364</v>
      </c>
      <c r="AM861" s="70">
        <v>0</v>
      </c>
      <c r="AN861" s="70">
        <v>0</v>
      </c>
      <c r="AO861" s="70">
        <v>0</v>
      </c>
      <c r="AP861" s="70">
        <v>0</v>
      </c>
      <c r="AQ861" s="70">
        <v>4043644</v>
      </c>
      <c r="AR861" s="70">
        <v>8042367</v>
      </c>
      <c r="AS861" s="70">
        <v>233025</v>
      </c>
      <c r="AT861" s="70">
        <v>144925</v>
      </c>
      <c r="AU861" s="70">
        <v>166477</v>
      </c>
      <c r="AV861" s="74">
        <v>0</v>
      </c>
      <c r="AW861" s="72">
        <f t="shared" si="441"/>
        <v>0</v>
      </c>
      <c r="AX861" s="70">
        <v>0</v>
      </c>
      <c r="AY861" s="70">
        <v>0</v>
      </c>
      <c r="AZ861" s="70">
        <v>0</v>
      </c>
      <c r="BA861" s="70">
        <v>0</v>
      </c>
      <c r="BB861" s="70">
        <v>0</v>
      </c>
      <c r="BC861" s="70">
        <v>0</v>
      </c>
      <c r="BD861" s="70">
        <v>0</v>
      </c>
      <c r="BE861" s="70">
        <v>0</v>
      </c>
      <c r="BF861" s="70">
        <v>0</v>
      </c>
      <c r="BG861" s="70">
        <v>0</v>
      </c>
      <c r="BH861" s="70">
        <v>0</v>
      </c>
      <c r="BI861" s="70">
        <v>0</v>
      </c>
      <c r="BJ861" s="70">
        <v>0</v>
      </c>
      <c r="BK861" s="70">
        <v>0</v>
      </c>
      <c r="BL861" s="70">
        <v>0</v>
      </c>
      <c r="BM861" s="4">
        <v>1489514</v>
      </c>
      <c r="BN861" s="32">
        <f t="shared" si="419"/>
        <v>253.92328673712922</v>
      </c>
      <c r="BO861" s="281"/>
      <c r="BP861" s="4">
        <v>0</v>
      </c>
      <c r="BQ861" s="4">
        <v>1141496192</v>
      </c>
      <c r="BR861" s="4">
        <v>1142985600</v>
      </c>
      <c r="BS861" s="4">
        <v>9058.6699200000003</v>
      </c>
      <c r="BT861" s="4">
        <v>5866</v>
      </c>
      <c r="BV861" s="175">
        <f t="shared" si="444"/>
        <v>0.6006692866670712</v>
      </c>
    </row>
    <row r="862" spans="1:74" x14ac:dyDescent="0.25">
      <c r="A862" s="76" t="s">
        <v>200</v>
      </c>
      <c r="B862" s="255"/>
      <c r="C862" s="76">
        <v>0</v>
      </c>
      <c r="D862" s="141">
        <v>1996</v>
      </c>
      <c r="E862" s="77">
        <v>126</v>
      </c>
      <c r="F862" s="59">
        <v>45264068</v>
      </c>
      <c r="G862" s="59">
        <v>1719034</v>
      </c>
      <c r="H862" s="179">
        <f t="shared" si="445"/>
        <v>3.9477153697939471E-2</v>
      </c>
      <c r="I862" s="59">
        <f t="shared" si="442"/>
        <v>43545034</v>
      </c>
      <c r="J862" s="59"/>
      <c r="K862" s="59">
        <f t="shared" si="436"/>
        <v>43545034</v>
      </c>
      <c r="L862" s="59">
        <f t="shared" si="437"/>
        <v>7380.5142372881355</v>
      </c>
      <c r="M862" s="59"/>
      <c r="N862" s="59"/>
      <c r="O862" s="59">
        <v>549768</v>
      </c>
      <c r="P862" s="13">
        <f t="shared" si="438"/>
        <v>1.2625274330937485E-2</v>
      </c>
      <c r="Q862" s="59">
        <v>20407842</v>
      </c>
      <c r="R862" s="79">
        <f t="shared" si="439"/>
        <v>0.46866060547799782</v>
      </c>
      <c r="S862" s="73">
        <f t="shared" si="454"/>
        <v>4033957</v>
      </c>
      <c r="T862" s="281">
        <f t="shared" si="443"/>
        <v>683.72152542372885</v>
      </c>
      <c r="U862" s="281"/>
      <c r="V862" s="131">
        <f t="shared" si="440"/>
        <v>9.2638738093533235E-2</v>
      </c>
      <c r="W862" s="54"/>
      <c r="X862" s="59">
        <v>0</v>
      </c>
      <c r="Y862" s="59">
        <v>0</v>
      </c>
      <c r="Z862" s="59">
        <v>0</v>
      </c>
      <c r="AA862" s="59">
        <v>0</v>
      </c>
      <c r="AB862" s="59">
        <v>0</v>
      </c>
      <c r="AC862" s="59">
        <v>0</v>
      </c>
      <c r="AD862" s="59">
        <v>0</v>
      </c>
      <c r="AE862" s="59">
        <v>0</v>
      </c>
      <c r="AF862" s="59">
        <v>218082</v>
      </c>
      <c r="AG862" s="59">
        <v>14414</v>
      </c>
      <c r="AH862" s="59">
        <v>12066845</v>
      </c>
      <c r="AI862" s="59">
        <v>21328</v>
      </c>
      <c r="AJ862" s="59">
        <v>695844</v>
      </c>
      <c r="AK862" s="59">
        <v>4542396</v>
      </c>
      <c r="AL862" s="59">
        <v>33197222</v>
      </c>
      <c r="AM862" s="59">
        <v>0</v>
      </c>
      <c r="AN862" s="59">
        <v>0</v>
      </c>
      <c r="AO862" s="59">
        <v>0</v>
      </c>
      <c r="AP862" s="59">
        <v>0</v>
      </c>
      <c r="AQ862" s="59">
        <v>5385543</v>
      </c>
      <c r="AR862" s="59">
        <v>6930439</v>
      </c>
      <c r="AS862" s="59">
        <v>311772</v>
      </c>
      <c r="AT862" s="59">
        <v>187153</v>
      </c>
      <c r="AU862" s="59">
        <v>246496</v>
      </c>
      <c r="AV862" s="80">
        <v>0</v>
      </c>
      <c r="AW862" s="79">
        <f t="shared" si="441"/>
        <v>0</v>
      </c>
      <c r="AX862" s="59">
        <v>0</v>
      </c>
      <c r="AY862" s="59">
        <v>0</v>
      </c>
      <c r="AZ862" s="59">
        <v>0</v>
      </c>
      <c r="BA862" s="59">
        <v>0</v>
      </c>
      <c r="BB862" s="59">
        <v>0</v>
      </c>
      <c r="BC862" s="59">
        <v>0</v>
      </c>
      <c r="BD862" s="59">
        <v>0</v>
      </c>
      <c r="BE862" s="59">
        <v>0</v>
      </c>
      <c r="BF862" s="59">
        <v>0</v>
      </c>
      <c r="BG862" s="59">
        <v>0</v>
      </c>
      <c r="BH862" s="59">
        <v>0</v>
      </c>
      <c r="BI862" s="59">
        <v>0</v>
      </c>
      <c r="BJ862" s="59">
        <v>0</v>
      </c>
      <c r="BK862" s="59">
        <v>0</v>
      </c>
      <c r="BL862" s="59">
        <v>0</v>
      </c>
      <c r="BM862" s="4">
        <v>884336</v>
      </c>
      <c r="BN862" s="32">
        <f t="shared" si="419"/>
        <v>149.88745762711864</v>
      </c>
      <c r="BO862" s="281"/>
      <c r="BP862" s="4">
        <v>1353014</v>
      </c>
      <c r="BQ862" s="4">
        <v>1185293824</v>
      </c>
      <c r="BR862" s="4">
        <v>1187531264</v>
      </c>
      <c r="BS862" s="4">
        <v>9058.6699200000003</v>
      </c>
      <c r="BT862" s="4">
        <v>5900</v>
      </c>
      <c r="BV862" s="175">
        <f t="shared" si="444"/>
        <v>0.60355897684527848</v>
      </c>
    </row>
    <row r="863" spans="1:74" x14ac:dyDescent="0.25">
      <c r="A863" s="76" t="s">
        <v>200</v>
      </c>
      <c r="B863" s="255"/>
      <c r="C863" s="76">
        <v>0</v>
      </c>
      <c r="D863" s="141">
        <v>1997</v>
      </c>
      <c r="E863" s="77">
        <v>126</v>
      </c>
      <c r="F863" s="59">
        <v>47877384</v>
      </c>
      <c r="G863" s="59">
        <v>1496380</v>
      </c>
      <c r="H863" s="179">
        <f t="shared" si="445"/>
        <v>3.2262777235266403E-2</v>
      </c>
      <c r="I863" s="59">
        <f t="shared" si="442"/>
        <v>46381004</v>
      </c>
      <c r="J863" s="59"/>
      <c r="K863" s="59">
        <f t="shared" si="436"/>
        <v>46381004</v>
      </c>
      <c r="L863" s="59">
        <f t="shared" si="437"/>
        <v>7861.1871186440676</v>
      </c>
      <c r="M863" s="59"/>
      <c r="N863" s="59"/>
      <c r="O863" s="59">
        <v>402195</v>
      </c>
      <c r="P863" s="13">
        <f t="shared" si="438"/>
        <v>8.6715457905999615E-3</v>
      </c>
      <c r="Q863" s="59">
        <v>21695038</v>
      </c>
      <c r="R863" s="79">
        <f t="shared" si="439"/>
        <v>0.46775697222940665</v>
      </c>
      <c r="S863" s="73">
        <f t="shared" si="454"/>
        <v>3939027</v>
      </c>
      <c r="T863" s="281">
        <f t="shared" si="443"/>
        <v>667.63169491525423</v>
      </c>
      <c r="U863" s="281"/>
      <c r="V863" s="131">
        <f t="shared" si="440"/>
        <v>8.4927592339312019E-2</v>
      </c>
      <c r="W863" s="54"/>
      <c r="X863" s="59">
        <v>0</v>
      </c>
      <c r="Y863" s="59">
        <v>0</v>
      </c>
      <c r="Z863" s="59">
        <v>0</v>
      </c>
      <c r="AA863" s="59">
        <v>0</v>
      </c>
      <c r="AB863" s="59">
        <v>0</v>
      </c>
      <c r="AC863" s="59">
        <v>0</v>
      </c>
      <c r="AD863" s="59">
        <v>0</v>
      </c>
      <c r="AE863" s="59">
        <v>0</v>
      </c>
      <c r="AF863" s="59">
        <v>142637</v>
      </c>
      <c r="AG863" s="59">
        <v>14008</v>
      </c>
      <c r="AH863" s="59">
        <v>14508168</v>
      </c>
      <c r="AI863" s="59">
        <v>12100</v>
      </c>
      <c r="AJ863" s="59">
        <v>815145</v>
      </c>
      <c r="AK863" s="59">
        <v>6639102</v>
      </c>
      <c r="AL863" s="59">
        <v>33369218</v>
      </c>
      <c r="AM863" s="59">
        <v>0</v>
      </c>
      <c r="AN863" s="59">
        <v>0</v>
      </c>
      <c r="AO863" s="59">
        <v>0</v>
      </c>
      <c r="AP863" s="59">
        <v>0</v>
      </c>
      <c r="AQ863" s="59">
        <v>4687035</v>
      </c>
      <c r="AR863" s="59">
        <v>7309394</v>
      </c>
      <c r="AS863" s="59">
        <v>324207</v>
      </c>
      <c r="AT863" s="59">
        <v>191759</v>
      </c>
      <c r="AU863" s="59">
        <v>209357</v>
      </c>
      <c r="AV863" s="80">
        <v>0</v>
      </c>
      <c r="AW863" s="79">
        <f t="shared" si="441"/>
        <v>0</v>
      </c>
      <c r="AX863" s="59">
        <v>0</v>
      </c>
      <c r="AY863" s="59">
        <v>0</v>
      </c>
      <c r="AZ863" s="59">
        <v>0</v>
      </c>
      <c r="BA863" s="59">
        <v>0</v>
      </c>
      <c r="BB863" s="59">
        <v>0</v>
      </c>
      <c r="BC863" s="59">
        <v>0</v>
      </c>
      <c r="BD863" s="59">
        <v>0</v>
      </c>
      <c r="BE863" s="59">
        <v>0</v>
      </c>
      <c r="BF863" s="59">
        <v>0</v>
      </c>
      <c r="BG863" s="59">
        <v>0</v>
      </c>
      <c r="BH863" s="59">
        <v>0</v>
      </c>
      <c r="BI863" s="59">
        <v>0</v>
      </c>
      <c r="BJ863" s="59">
        <v>0</v>
      </c>
      <c r="BK863" s="59">
        <v>0</v>
      </c>
      <c r="BL863" s="59">
        <v>0</v>
      </c>
      <c r="BM863" s="4">
        <v>702490</v>
      </c>
      <c r="BN863" s="32">
        <f t="shared" si="419"/>
        <v>119.06610169491526</v>
      </c>
      <c r="BO863" s="281"/>
      <c r="BP863" s="4">
        <v>513597</v>
      </c>
      <c r="BQ863" s="4">
        <v>1236108032</v>
      </c>
      <c r="BR863" s="4">
        <v>1237324160</v>
      </c>
      <c r="BS863" s="4">
        <v>9058.6699200000003</v>
      </c>
      <c r="BT863" s="4">
        <v>5900</v>
      </c>
      <c r="BV863" s="175">
        <f t="shared" si="444"/>
        <v>0.60355897684527848</v>
      </c>
    </row>
    <row r="864" spans="1:74" x14ac:dyDescent="0.25">
      <c r="A864" s="76" t="s">
        <v>200</v>
      </c>
      <c r="C864" s="76">
        <v>0</v>
      </c>
      <c r="D864" s="141">
        <v>1998</v>
      </c>
      <c r="E864" s="77">
        <v>126</v>
      </c>
      <c r="F864" s="59">
        <v>54137540</v>
      </c>
      <c r="G864" s="59">
        <v>1016264</v>
      </c>
      <c r="H864" s="179">
        <f t="shared" si="445"/>
        <v>1.9131016355857115E-2</v>
      </c>
      <c r="I864" s="59">
        <f t="shared" si="442"/>
        <v>53121276</v>
      </c>
      <c r="J864" s="59"/>
      <c r="K864" s="59">
        <f t="shared" si="436"/>
        <v>53121276</v>
      </c>
      <c r="L864" s="59">
        <f t="shared" si="437"/>
        <v>9003.6061016949152</v>
      </c>
      <c r="M864" s="59"/>
      <c r="N864" s="59"/>
      <c r="O864" s="59">
        <v>261318</v>
      </c>
      <c r="P864" s="13">
        <f t="shared" si="438"/>
        <v>4.9192718939959201E-3</v>
      </c>
      <c r="Q864" s="59">
        <v>21456016</v>
      </c>
      <c r="R864" s="79">
        <f t="shared" si="439"/>
        <v>0.40390626158904769</v>
      </c>
      <c r="S864" s="73">
        <f t="shared" si="454"/>
        <v>4163145</v>
      </c>
      <c r="T864" s="281">
        <f t="shared" si="443"/>
        <v>705.61779661016953</v>
      </c>
      <c r="U864" s="281"/>
      <c r="V864" s="131">
        <f t="shared" si="440"/>
        <v>7.8370576038120768E-2</v>
      </c>
      <c r="W864" s="54"/>
      <c r="X864" s="59">
        <v>0</v>
      </c>
      <c r="Y864" s="59">
        <v>0</v>
      </c>
      <c r="Z864" s="59">
        <v>0</v>
      </c>
      <c r="AA864" s="59">
        <v>0</v>
      </c>
      <c r="AB864" s="59">
        <v>0</v>
      </c>
      <c r="AC864" s="59">
        <v>0</v>
      </c>
      <c r="AD864" s="59">
        <v>0</v>
      </c>
      <c r="AE864" s="59">
        <v>0</v>
      </c>
      <c r="AF864" s="59">
        <v>118122</v>
      </c>
      <c r="AG864" s="59">
        <v>54437</v>
      </c>
      <c r="AH864" s="59">
        <v>21552048</v>
      </c>
      <c r="AI864" s="59">
        <v>15192</v>
      </c>
      <c r="AJ864" s="59">
        <v>702801</v>
      </c>
      <c r="AK864" s="59">
        <v>13643123</v>
      </c>
      <c r="AL864" s="59">
        <v>32585492</v>
      </c>
      <c r="AM864" s="59">
        <v>0</v>
      </c>
      <c r="AN864" s="59">
        <v>0</v>
      </c>
      <c r="AO864" s="59">
        <v>0</v>
      </c>
      <c r="AP864" s="59">
        <v>0</v>
      </c>
      <c r="AQ864" s="59">
        <v>4652292</v>
      </c>
      <c r="AR864" s="59">
        <v>7331703</v>
      </c>
      <c r="AS864" s="59">
        <v>301627</v>
      </c>
      <c r="AT864" s="59">
        <v>215535</v>
      </c>
      <c r="AU864" s="59">
        <v>205965</v>
      </c>
      <c r="AV864" s="80">
        <v>0</v>
      </c>
      <c r="AW864" s="79">
        <f t="shared" si="441"/>
        <v>0</v>
      </c>
      <c r="AX864" s="59">
        <v>0</v>
      </c>
      <c r="AY864" s="59">
        <v>0</v>
      </c>
      <c r="AZ864" s="59">
        <v>0</v>
      </c>
      <c r="BA864" s="59">
        <v>0</v>
      </c>
      <c r="BB864" s="59">
        <v>0</v>
      </c>
      <c r="BC864" s="59">
        <v>0</v>
      </c>
      <c r="BD864" s="59">
        <v>0</v>
      </c>
      <c r="BE864" s="59">
        <v>0</v>
      </c>
      <c r="BF864" s="59">
        <v>0</v>
      </c>
      <c r="BG864" s="59">
        <v>0</v>
      </c>
      <c r="BH864" s="59">
        <v>0</v>
      </c>
      <c r="BI864" s="59">
        <v>0</v>
      </c>
      <c r="BJ864" s="59">
        <v>0</v>
      </c>
      <c r="BK864" s="59">
        <v>0</v>
      </c>
      <c r="BL864" s="59">
        <v>0</v>
      </c>
      <c r="BM864" s="4">
        <v>-100497</v>
      </c>
      <c r="BN864" s="32">
        <f t="shared" si="419"/>
        <v>-17.033389830508476</v>
      </c>
      <c r="BO864" s="281"/>
      <c r="BP864" s="4">
        <v>667924</v>
      </c>
      <c r="BQ864" s="4">
        <v>1001991040</v>
      </c>
      <c r="BR864" s="4">
        <v>1002558464</v>
      </c>
      <c r="BS864" s="4">
        <v>9058.6699200000003</v>
      </c>
      <c r="BT864" s="4">
        <v>5900</v>
      </c>
      <c r="BV864" s="175">
        <f t="shared" si="444"/>
        <v>0.60355897684527848</v>
      </c>
    </row>
    <row r="865" spans="1:74" x14ac:dyDescent="0.25">
      <c r="A865" s="76" t="s">
        <v>201</v>
      </c>
      <c r="B865" s="254" t="s">
        <v>150</v>
      </c>
      <c r="C865" s="76">
        <v>1</v>
      </c>
      <c r="D865" s="141">
        <v>1999</v>
      </c>
      <c r="E865" s="77">
        <v>126</v>
      </c>
      <c r="F865" s="59">
        <v>49098268</v>
      </c>
      <c r="G865" s="59">
        <v>3478433</v>
      </c>
      <c r="H865" s="179">
        <f t="shared" si="445"/>
        <v>7.6248259117991116E-2</v>
      </c>
      <c r="I865" s="59">
        <f t="shared" si="442"/>
        <v>45619835</v>
      </c>
      <c r="J865" s="59"/>
      <c r="K865" s="59">
        <f t="shared" si="436"/>
        <v>45619835</v>
      </c>
      <c r="L865" s="59">
        <f t="shared" si="437"/>
        <v>7732.1754237288133</v>
      </c>
      <c r="M865" s="59"/>
      <c r="N865" s="59"/>
      <c r="O865" s="59">
        <v>344379</v>
      </c>
      <c r="P865" s="13">
        <f t="shared" si="438"/>
        <v>7.5488874521356776E-3</v>
      </c>
      <c r="Q865" s="59">
        <v>20685360</v>
      </c>
      <c r="R865" s="79">
        <f t="shared" si="439"/>
        <v>0.4534290840815185</v>
      </c>
      <c r="S865" s="73">
        <f t="shared" si="454"/>
        <v>4170300</v>
      </c>
      <c r="T865" s="281">
        <f t="shared" si="443"/>
        <v>706.83050847457628</v>
      </c>
      <c r="U865" s="281"/>
      <c r="V865" s="131">
        <f t="shared" si="440"/>
        <v>9.1414184202989773E-2</v>
      </c>
      <c r="W865" s="54"/>
      <c r="X865" s="59">
        <v>0</v>
      </c>
      <c r="Y865" s="59">
        <v>0</v>
      </c>
      <c r="Z865" s="59">
        <v>0</v>
      </c>
      <c r="AA865" s="59">
        <v>0</v>
      </c>
      <c r="AB865" s="59">
        <v>0</v>
      </c>
      <c r="AC865" s="59">
        <v>0</v>
      </c>
      <c r="AD865" s="59">
        <v>0</v>
      </c>
      <c r="AE865" s="59">
        <v>0</v>
      </c>
      <c r="AF865" s="59">
        <v>140244</v>
      </c>
      <c r="AG865" s="59">
        <v>92312</v>
      </c>
      <c r="AH865" s="59">
        <v>14724798</v>
      </c>
      <c r="AI865" s="59">
        <v>10913</v>
      </c>
      <c r="AJ865" s="59">
        <v>788504</v>
      </c>
      <c r="AK865" s="59">
        <v>5742316</v>
      </c>
      <c r="AL865" s="59">
        <v>34373472</v>
      </c>
      <c r="AM865" s="59">
        <v>0</v>
      </c>
      <c r="AN865" s="59">
        <v>0</v>
      </c>
      <c r="AO865" s="59">
        <v>0</v>
      </c>
      <c r="AP865" s="59">
        <v>0</v>
      </c>
      <c r="AQ865" s="59">
        <v>4476747</v>
      </c>
      <c r="AR865" s="59">
        <v>8322261</v>
      </c>
      <c r="AS865" s="59">
        <v>315965</v>
      </c>
      <c r="AT865" s="59">
        <v>289503</v>
      </c>
      <c r="AU865" s="59">
        <v>241031</v>
      </c>
      <c r="AV865" s="80">
        <v>0</v>
      </c>
      <c r="AW865" s="79">
        <f t="shared" si="441"/>
        <v>0</v>
      </c>
      <c r="AX865" s="59">
        <v>0</v>
      </c>
      <c r="AY865" s="59">
        <v>0</v>
      </c>
      <c r="AZ865" s="59">
        <v>0</v>
      </c>
      <c r="BA865" s="59">
        <v>0</v>
      </c>
      <c r="BB865" s="59">
        <v>0</v>
      </c>
      <c r="BC865" s="59">
        <v>0</v>
      </c>
      <c r="BD865" s="59">
        <v>0</v>
      </c>
      <c r="BE865" s="59">
        <v>0</v>
      </c>
      <c r="BF865" s="59">
        <v>0</v>
      </c>
      <c r="BG865" s="59">
        <v>0</v>
      </c>
      <c r="BH865" s="59">
        <v>0</v>
      </c>
      <c r="BI865" s="59">
        <v>0</v>
      </c>
      <c r="BJ865" s="59">
        <v>0</v>
      </c>
      <c r="BK865" s="59">
        <v>0</v>
      </c>
      <c r="BL865" s="59">
        <v>0</v>
      </c>
      <c r="BM865" s="4">
        <v>-562473</v>
      </c>
      <c r="BN865" s="32">
        <f t="shared" si="419"/>
        <v>-95.334406779661023</v>
      </c>
      <c r="BO865" s="281"/>
      <c r="BP865" s="4">
        <v>107523</v>
      </c>
      <c r="BQ865" s="4">
        <v>807037760</v>
      </c>
      <c r="BR865" s="4">
        <v>806582848</v>
      </c>
      <c r="BS865" s="4">
        <v>9326.6201199999996</v>
      </c>
      <c r="BT865" s="4">
        <v>5900</v>
      </c>
      <c r="BV865" s="175">
        <f t="shared" si="444"/>
        <v>0.6181341711045768</v>
      </c>
    </row>
    <row r="866" spans="1:74" x14ac:dyDescent="0.25">
      <c r="A866" s="76" t="s">
        <v>201</v>
      </c>
      <c r="B866" s="254" t="s">
        <v>150</v>
      </c>
      <c r="C866" s="76">
        <v>1</v>
      </c>
      <c r="D866" s="141">
        <v>2000</v>
      </c>
      <c r="E866" s="77">
        <v>126</v>
      </c>
      <c r="F866" s="59">
        <v>59795808</v>
      </c>
      <c r="G866" s="59">
        <v>13449365</v>
      </c>
      <c r="H866" s="179">
        <f t="shared" si="445"/>
        <v>0.29019195712603013</v>
      </c>
      <c r="I866" s="59">
        <f t="shared" si="442"/>
        <v>46346443</v>
      </c>
      <c r="J866" s="59"/>
      <c r="K866" s="59">
        <f t="shared" si="436"/>
        <v>46346443</v>
      </c>
      <c r="L866" s="59">
        <f t="shared" si="437"/>
        <v>7436.8490051347881</v>
      </c>
      <c r="M866" s="59"/>
      <c r="N866" s="59"/>
      <c r="O866" s="59">
        <v>586125</v>
      </c>
      <c r="P866" s="13">
        <f t="shared" si="438"/>
        <v>1.264660159572548E-2</v>
      </c>
      <c r="Q866" s="59">
        <v>14507819</v>
      </c>
      <c r="R866" s="79">
        <f t="shared" si="439"/>
        <v>0.31302982625872711</v>
      </c>
      <c r="S866" s="73">
        <f t="shared" si="454"/>
        <v>4661280</v>
      </c>
      <c r="T866" s="281">
        <f t="shared" si="443"/>
        <v>747.95892169448007</v>
      </c>
      <c r="U866" s="281"/>
      <c r="V866" s="131">
        <f t="shared" si="440"/>
        <v>0.1005747086135607</v>
      </c>
      <c r="W866" s="54"/>
      <c r="X866" s="59">
        <v>0</v>
      </c>
      <c r="Y866" s="59">
        <v>0</v>
      </c>
      <c r="Z866" s="59">
        <v>0</v>
      </c>
      <c r="AA866" s="59">
        <v>0</v>
      </c>
      <c r="AB866" s="59">
        <v>0</v>
      </c>
      <c r="AC866" s="59">
        <v>0</v>
      </c>
      <c r="AD866" s="59">
        <v>0</v>
      </c>
      <c r="AE866" s="59">
        <v>0</v>
      </c>
      <c r="AF866" s="59">
        <v>132758</v>
      </c>
      <c r="AG866" s="59">
        <v>106857</v>
      </c>
      <c r="AH866" s="59">
        <v>20972070</v>
      </c>
      <c r="AI866" s="59">
        <v>11348</v>
      </c>
      <c r="AJ866" s="59">
        <v>721798</v>
      </c>
      <c r="AK866" s="59">
        <v>11225316</v>
      </c>
      <c r="AL866" s="59">
        <v>38823736</v>
      </c>
      <c r="AM866" s="59">
        <v>0</v>
      </c>
      <c r="AN866" s="59">
        <v>0</v>
      </c>
      <c r="AO866" s="59">
        <v>0</v>
      </c>
      <c r="AP866" s="59">
        <v>0</v>
      </c>
      <c r="AQ866" s="59">
        <v>4244266</v>
      </c>
      <c r="AR866" s="59">
        <v>9134029</v>
      </c>
      <c r="AS866" s="59">
        <v>276525</v>
      </c>
      <c r="AT866" s="59">
        <v>520327</v>
      </c>
      <c r="AU866" s="59">
        <v>217995</v>
      </c>
      <c r="AV866" s="80">
        <v>0</v>
      </c>
      <c r="AW866" s="79">
        <f t="shared" si="441"/>
        <v>0</v>
      </c>
      <c r="AX866" s="59">
        <v>0</v>
      </c>
      <c r="AY866" s="59">
        <v>0</v>
      </c>
      <c r="AZ866" s="59">
        <v>0</v>
      </c>
      <c r="BA866" s="59">
        <v>0</v>
      </c>
      <c r="BB866" s="59">
        <v>0</v>
      </c>
      <c r="BC866" s="59">
        <v>0</v>
      </c>
      <c r="BD866" s="59">
        <v>0</v>
      </c>
      <c r="BE866" s="59">
        <v>0</v>
      </c>
      <c r="BF866" s="59">
        <v>0</v>
      </c>
      <c r="BG866" s="59">
        <v>0</v>
      </c>
      <c r="BH866" s="59">
        <v>0</v>
      </c>
      <c r="BI866" s="59">
        <v>0</v>
      </c>
      <c r="BJ866" s="59">
        <v>0</v>
      </c>
      <c r="BK866" s="59">
        <v>0</v>
      </c>
      <c r="BL866" s="59">
        <v>0</v>
      </c>
      <c r="BM866" s="4">
        <v>407237</v>
      </c>
      <c r="BN866" s="32">
        <f t="shared" si="419"/>
        <v>65.346116816431319</v>
      </c>
      <c r="BO866" s="281"/>
      <c r="BP866" s="4">
        <v>57561</v>
      </c>
      <c r="BQ866" s="4">
        <v>1175922688</v>
      </c>
      <c r="BR866" s="4">
        <v>1176387584</v>
      </c>
      <c r="BS866" s="4">
        <v>9286.5</v>
      </c>
      <c r="BT866" s="4">
        <v>6232</v>
      </c>
      <c r="BV866" s="175">
        <f t="shared" si="444"/>
        <v>0.64335117133103148</v>
      </c>
    </row>
    <row r="867" spans="1:74" x14ac:dyDescent="0.25">
      <c r="A867" s="76" t="s">
        <v>201</v>
      </c>
      <c r="B867" s="254" t="s">
        <v>150</v>
      </c>
      <c r="C867" s="76">
        <v>1</v>
      </c>
      <c r="D867" s="141">
        <v>2001</v>
      </c>
      <c r="E867" s="77">
        <v>126</v>
      </c>
      <c r="F867" s="59">
        <v>93767488</v>
      </c>
      <c r="G867" s="59">
        <v>51672216</v>
      </c>
      <c r="H867" s="179">
        <f t="shared" si="445"/>
        <v>1.2275064049948412</v>
      </c>
      <c r="I867" s="59">
        <f t="shared" si="442"/>
        <v>42095272</v>
      </c>
      <c r="J867" s="59"/>
      <c r="K867" s="59">
        <f t="shared" si="436"/>
        <v>42095272</v>
      </c>
      <c r="L867" s="59">
        <f t="shared" si="437"/>
        <v>6754.6970474967911</v>
      </c>
      <c r="M867" s="59"/>
      <c r="N867" s="59"/>
      <c r="O867" s="59">
        <v>298365</v>
      </c>
      <c r="P867" s="13">
        <f t="shared" si="438"/>
        <v>7.0878506260750613E-3</v>
      </c>
      <c r="Q867" s="59">
        <v>13419078</v>
      </c>
      <c r="R867" s="79">
        <f t="shared" si="439"/>
        <v>0.3187787455085217</v>
      </c>
      <c r="S867" s="73">
        <f t="shared" si="454"/>
        <v>3869376</v>
      </c>
      <c r="T867" s="281">
        <f t="shared" si="443"/>
        <v>620.88831835686779</v>
      </c>
      <c r="U867" s="281"/>
      <c r="V867" s="131">
        <f t="shared" si="440"/>
        <v>9.1919491576156101E-2</v>
      </c>
      <c r="W867" s="54"/>
      <c r="X867" s="59">
        <v>0</v>
      </c>
      <c r="Y867" s="59">
        <v>0</v>
      </c>
      <c r="Z867" s="59">
        <v>0</v>
      </c>
      <c r="AA867" s="59">
        <v>0</v>
      </c>
      <c r="AB867" s="59">
        <v>0</v>
      </c>
      <c r="AC867" s="59">
        <v>0</v>
      </c>
      <c r="AD867" s="59">
        <v>0</v>
      </c>
      <c r="AE867" s="59">
        <v>0</v>
      </c>
      <c r="AF867" s="59">
        <v>165340</v>
      </c>
      <c r="AG867" s="59">
        <v>237801</v>
      </c>
      <c r="AH867" s="59">
        <v>18723272</v>
      </c>
      <c r="AI867" s="59">
        <v>3464</v>
      </c>
      <c r="AJ867" s="59">
        <v>809838</v>
      </c>
      <c r="AK867" s="59">
        <v>8405133</v>
      </c>
      <c r="AL867" s="59">
        <v>75044216</v>
      </c>
      <c r="AM867" s="59">
        <v>0</v>
      </c>
      <c r="AN867" s="59">
        <v>0</v>
      </c>
      <c r="AO867" s="59">
        <v>0</v>
      </c>
      <c r="AP867" s="59">
        <v>0</v>
      </c>
      <c r="AQ867" s="59">
        <v>4213031</v>
      </c>
      <c r="AR867" s="59">
        <v>9686558</v>
      </c>
      <c r="AS867" s="59">
        <v>255863</v>
      </c>
      <c r="AT867" s="59">
        <v>596973</v>
      </c>
      <c r="AU867" s="59">
        <v>134452</v>
      </c>
      <c r="AV867" s="80">
        <v>0</v>
      </c>
      <c r="AW867" s="79">
        <f t="shared" si="441"/>
        <v>0</v>
      </c>
      <c r="AX867" s="59">
        <v>0</v>
      </c>
      <c r="AY867" s="59">
        <v>0</v>
      </c>
      <c r="AZ867" s="59">
        <v>0</v>
      </c>
      <c r="BA867" s="59">
        <v>0</v>
      </c>
      <c r="BB867" s="59">
        <v>0</v>
      </c>
      <c r="BC867" s="59">
        <v>0</v>
      </c>
      <c r="BD867" s="59">
        <v>0</v>
      </c>
      <c r="BE867" s="59">
        <v>0</v>
      </c>
      <c r="BF867" s="59">
        <v>0</v>
      </c>
      <c r="BG867" s="59">
        <v>0</v>
      </c>
      <c r="BH867" s="59">
        <v>0</v>
      </c>
      <c r="BI867" s="59">
        <v>0</v>
      </c>
      <c r="BJ867" s="59">
        <v>0</v>
      </c>
      <c r="BK867" s="59">
        <v>0</v>
      </c>
      <c r="BL867" s="59">
        <v>0</v>
      </c>
      <c r="BM867" s="4">
        <v>360634</v>
      </c>
      <c r="BN867" s="32">
        <f t="shared" si="419"/>
        <v>57.868100128369704</v>
      </c>
      <c r="BO867" s="281"/>
      <c r="BP867" s="4">
        <v>551283</v>
      </c>
      <c r="BQ867" s="4">
        <v>1304242432</v>
      </c>
      <c r="BR867" s="4">
        <v>1305154304</v>
      </c>
      <c r="BS867" s="4">
        <v>9315.3798800000004</v>
      </c>
      <c r="BT867" s="4">
        <v>6232</v>
      </c>
      <c r="BV867" s="175">
        <f t="shared" si="444"/>
        <v>0.64490369738698472</v>
      </c>
    </row>
    <row r="868" spans="1:74" x14ac:dyDescent="0.25">
      <c r="A868" s="76" t="s">
        <v>201</v>
      </c>
      <c r="B868" s="254" t="s">
        <v>150</v>
      </c>
      <c r="C868" s="76">
        <v>1</v>
      </c>
      <c r="D868" s="141">
        <v>2002</v>
      </c>
      <c r="E868" s="77">
        <v>126</v>
      </c>
      <c r="F868" s="59">
        <v>40445752</v>
      </c>
      <c r="G868" s="59">
        <v>2791240</v>
      </c>
      <c r="H868" s="179">
        <f t="shared" si="445"/>
        <v>7.4127637081048886E-2</v>
      </c>
      <c r="I868" s="59">
        <f t="shared" si="442"/>
        <v>37654512</v>
      </c>
      <c r="J868" s="59"/>
      <c r="K868" s="59">
        <f t="shared" si="436"/>
        <v>37654512</v>
      </c>
      <c r="L868" s="59">
        <f t="shared" si="437"/>
        <v>6042.1232349165593</v>
      </c>
      <c r="M868" s="59"/>
      <c r="N868" s="59"/>
      <c r="O868" s="59">
        <v>323334</v>
      </c>
      <c r="P868" s="13">
        <f t="shared" si="438"/>
        <v>8.5868593915119657E-3</v>
      </c>
      <c r="Q868" s="59">
        <v>11625708</v>
      </c>
      <c r="R868" s="79">
        <f t="shared" si="439"/>
        <v>0.3087467446132352</v>
      </c>
      <c r="S868" s="73">
        <f t="shared" si="454"/>
        <v>2945486</v>
      </c>
      <c r="T868" s="281">
        <f t="shared" si="443"/>
        <v>472.63896020539153</v>
      </c>
      <c r="U868" s="281"/>
      <c r="V868" s="131">
        <f t="shared" si="440"/>
        <v>7.8223985481474301E-2</v>
      </c>
      <c r="W868" s="54"/>
      <c r="X868" s="59">
        <v>0</v>
      </c>
      <c r="Y868" s="59">
        <v>0</v>
      </c>
      <c r="Z868" s="59">
        <v>0</v>
      </c>
      <c r="AA868" s="59">
        <v>0</v>
      </c>
      <c r="AB868" s="59">
        <v>0</v>
      </c>
      <c r="AC868" s="59">
        <v>0</v>
      </c>
      <c r="AD868" s="59">
        <v>0</v>
      </c>
      <c r="AE868" s="59">
        <v>0</v>
      </c>
      <c r="AF868" s="59">
        <v>1143708</v>
      </c>
      <c r="AG868" s="59">
        <v>203362</v>
      </c>
      <c r="AH868" s="59">
        <v>16465594</v>
      </c>
      <c r="AI868" s="59">
        <v>3676</v>
      </c>
      <c r="AJ868" s="59">
        <v>907138</v>
      </c>
      <c r="AK868" s="59">
        <v>6694547</v>
      </c>
      <c r="AL868" s="59">
        <v>23980156</v>
      </c>
      <c r="AM868" s="59">
        <v>0</v>
      </c>
      <c r="AN868" s="59">
        <v>0</v>
      </c>
      <c r="AO868" s="59">
        <v>0</v>
      </c>
      <c r="AP868" s="59">
        <v>0</v>
      </c>
      <c r="AQ868" s="59">
        <v>3757315</v>
      </c>
      <c r="AR868" s="59">
        <v>9061136</v>
      </c>
      <c r="AS868" s="59">
        <v>303276</v>
      </c>
      <c r="AT868" s="59">
        <v>486229</v>
      </c>
      <c r="AU868" s="59">
        <v>199597</v>
      </c>
      <c r="AV868" s="80">
        <v>0</v>
      </c>
      <c r="AW868" s="79">
        <f t="shared" si="441"/>
        <v>0</v>
      </c>
      <c r="AX868" s="59">
        <v>0</v>
      </c>
      <c r="AY868" s="59">
        <v>0</v>
      </c>
      <c r="AZ868" s="59">
        <v>0</v>
      </c>
      <c r="BA868" s="59">
        <v>0</v>
      </c>
      <c r="BB868" s="59">
        <v>0</v>
      </c>
      <c r="BC868" s="59">
        <v>0</v>
      </c>
      <c r="BD868" s="59">
        <v>0</v>
      </c>
      <c r="BE868" s="59">
        <v>0</v>
      </c>
      <c r="BF868" s="59">
        <v>0</v>
      </c>
      <c r="BG868" s="59">
        <v>0</v>
      </c>
      <c r="BH868" s="59">
        <v>0</v>
      </c>
      <c r="BI868" s="59">
        <v>0</v>
      </c>
      <c r="BJ868" s="59">
        <v>0</v>
      </c>
      <c r="BK868" s="59">
        <v>0</v>
      </c>
      <c r="BL868" s="59">
        <v>0</v>
      </c>
      <c r="BM868" s="4">
        <v>2075231</v>
      </c>
      <c r="BN868" s="32">
        <f t="shared" si="419"/>
        <v>332.99598844672659</v>
      </c>
      <c r="BO868" s="281"/>
      <c r="BP868" s="4">
        <v>140979</v>
      </c>
      <c r="BQ868" s="4">
        <v>1526678912</v>
      </c>
      <c r="BR868" s="4">
        <v>1528895104</v>
      </c>
      <c r="BS868" s="4">
        <v>9180.9404300000006</v>
      </c>
      <c r="BT868" s="4">
        <v>6232</v>
      </c>
      <c r="BV868" s="175">
        <f t="shared" si="444"/>
        <v>0.63763512637868014</v>
      </c>
    </row>
    <row r="869" spans="1:74" x14ac:dyDescent="0.25">
      <c r="A869" s="76" t="s">
        <v>201</v>
      </c>
      <c r="B869" s="254" t="s">
        <v>150</v>
      </c>
      <c r="C869" s="76">
        <v>1</v>
      </c>
      <c r="D869" s="141">
        <v>2003</v>
      </c>
      <c r="E869" s="77">
        <v>126</v>
      </c>
      <c r="F869" s="59">
        <v>46962796</v>
      </c>
      <c r="G869" s="59">
        <v>2784356</v>
      </c>
      <c r="H869" s="179">
        <f t="shared" si="445"/>
        <v>6.302522225773477E-2</v>
      </c>
      <c r="I869" s="59">
        <f t="shared" si="442"/>
        <v>44178440</v>
      </c>
      <c r="J869" s="59"/>
      <c r="K869" s="59">
        <f t="shared" si="436"/>
        <v>44178440</v>
      </c>
      <c r="L869" s="59">
        <f t="shared" si="437"/>
        <v>7088.966623876765</v>
      </c>
      <c r="M869" s="59"/>
      <c r="N869" s="59"/>
      <c r="O869" s="59">
        <v>1416759</v>
      </c>
      <c r="P869" s="13">
        <f t="shared" si="438"/>
        <v>3.2069013754220381E-2</v>
      </c>
      <c r="Q869" s="59">
        <v>12861432</v>
      </c>
      <c r="R869" s="79">
        <f t="shared" si="439"/>
        <v>0.29112463002315159</v>
      </c>
      <c r="S869" s="73">
        <f t="shared" si="454"/>
        <v>1351267</v>
      </c>
      <c r="T869" s="281">
        <f t="shared" si="443"/>
        <v>216.82718228498075</v>
      </c>
      <c r="U869" s="281"/>
      <c r="V869" s="131">
        <f t="shared" si="440"/>
        <v>3.0586571187212586E-2</v>
      </c>
      <c r="W869" s="54"/>
      <c r="X869" s="59">
        <v>0</v>
      </c>
      <c r="Y869" s="59">
        <v>0</v>
      </c>
      <c r="Z869" s="59">
        <v>0</v>
      </c>
      <c r="AA869" s="59">
        <v>0</v>
      </c>
      <c r="AB869" s="59">
        <v>0</v>
      </c>
      <c r="AC869" s="59">
        <v>0</v>
      </c>
      <c r="AD869" s="59">
        <v>0</v>
      </c>
      <c r="AE869" s="59">
        <v>0</v>
      </c>
      <c r="AF869" s="59">
        <v>3110543</v>
      </c>
      <c r="AG869" s="59">
        <v>533027</v>
      </c>
      <c r="AH869" s="59">
        <v>20223584</v>
      </c>
      <c r="AI869" s="59">
        <v>2669</v>
      </c>
      <c r="AJ869" s="59">
        <v>790020</v>
      </c>
      <c r="AK869" s="59">
        <v>9295645</v>
      </c>
      <c r="AL869" s="59">
        <v>26739210</v>
      </c>
      <c r="AM869" s="59">
        <v>0</v>
      </c>
      <c r="AN869" s="59">
        <v>0</v>
      </c>
      <c r="AO869" s="59">
        <v>0</v>
      </c>
      <c r="AP869" s="59">
        <v>0</v>
      </c>
      <c r="AQ869" s="59">
        <v>3985426</v>
      </c>
      <c r="AR869" s="59">
        <v>9984057</v>
      </c>
      <c r="AS869" s="59">
        <v>177253</v>
      </c>
      <c r="AT869" s="59">
        <v>439408</v>
      </c>
      <c r="AU869" s="59">
        <v>230934</v>
      </c>
      <c r="AV869" s="80">
        <v>0</v>
      </c>
      <c r="AW869" s="79">
        <f t="shared" si="441"/>
        <v>0</v>
      </c>
      <c r="AX869" s="59">
        <v>0</v>
      </c>
      <c r="AY869" s="59">
        <v>0</v>
      </c>
      <c r="AZ869" s="59">
        <v>0</v>
      </c>
      <c r="BA869" s="59">
        <v>0</v>
      </c>
      <c r="BB869" s="59">
        <v>0</v>
      </c>
      <c r="BC869" s="59">
        <v>0</v>
      </c>
      <c r="BD869" s="59">
        <v>0</v>
      </c>
      <c r="BE869" s="59">
        <v>0</v>
      </c>
      <c r="BF869" s="59">
        <v>0</v>
      </c>
      <c r="BG869" s="59">
        <v>0</v>
      </c>
      <c r="BH869" s="59">
        <v>0</v>
      </c>
      <c r="BI869" s="59">
        <v>0</v>
      </c>
      <c r="BJ869" s="59">
        <v>0</v>
      </c>
      <c r="BK869" s="59">
        <v>0</v>
      </c>
      <c r="BL869" s="59">
        <v>0</v>
      </c>
      <c r="BM869" s="4">
        <v>310492</v>
      </c>
      <c r="BN869" s="32">
        <f t="shared" ref="BN869:BN932" si="455">BM869/BT869</f>
        <v>49.822207958921695</v>
      </c>
      <c r="BO869" s="281"/>
      <c r="BP869" s="4">
        <v>97512</v>
      </c>
      <c r="BQ869" s="4">
        <v>1583403648</v>
      </c>
      <c r="BR869" s="4">
        <v>1583811712</v>
      </c>
      <c r="BS869" s="4">
        <v>9181.1396499999992</v>
      </c>
      <c r="BT869" s="4">
        <v>6232</v>
      </c>
      <c r="BV869" s="175">
        <f t="shared" si="444"/>
        <v>0.63764597591201944</v>
      </c>
    </row>
    <row r="870" spans="1:74" x14ac:dyDescent="0.25">
      <c r="A870" s="76" t="s">
        <v>201</v>
      </c>
      <c r="B870" s="254" t="s">
        <v>150</v>
      </c>
      <c r="C870" s="76">
        <v>1</v>
      </c>
      <c r="D870" s="141">
        <v>2004</v>
      </c>
      <c r="E870" s="77">
        <v>126</v>
      </c>
      <c r="F870" s="59">
        <v>48173696</v>
      </c>
      <c r="G870" s="59">
        <v>2784226</v>
      </c>
      <c r="H870" s="179">
        <f t="shared" si="445"/>
        <v>6.1340791157067927E-2</v>
      </c>
      <c r="I870" s="59">
        <f t="shared" si="442"/>
        <v>45389470</v>
      </c>
      <c r="J870" s="59"/>
      <c r="K870" s="59">
        <f t="shared" si="436"/>
        <v>45389470</v>
      </c>
      <c r="L870" s="59">
        <f t="shared" si="437"/>
        <v>7283.2910783055195</v>
      </c>
      <c r="M870" s="59"/>
      <c r="N870" s="59"/>
      <c r="O870" s="82">
        <v>4585047</v>
      </c>
      <c r="P870" s="13">
        <f t="shared" si="438"/>
        <v>0.10101565407130773</v>
      </c>
      <c r="Q870" s="59">
        <v>9871295</v>
      </c>
      <c r="R870" s="79">
        <f t="shared" si="439"/>
        <v>0.21747984719803953</v>
      </c>
      <c r="S870" s="73">
        <f t="shared" si="454"/>
        <v>3772370</v>
      </c>
      <c r="T870" s="281">
        <f t="shared" si="443"/>
        <v>605.32252888318362</v>
      </c>
      <c r="U870" s="281"/>
      <c r="V870" s="131">
        <f t="shared" si="440"/>
        <v>8.3111126875903149E-2</v>
      </c>
      <c r="W870" s="54"/>
      <c r="X870" s="59">
        <v>0</v>
      </c>
      <c r="Y870" s="59">
        <v>0</v>
      </c>
      <c r="Z870" s="59">
        <v>0</v>
      </c>
      <c r="AA870" s="59">
        <v>0</v>
      </c>
      <c r="AB870" s="59">
        <v>0</v>
      </c>
      <c r="AC870" s="59">
        <v>0</v>
      </c>
      <c r="AD870" s="59">
        <v>0</v>
      </c>
      <c r="AE870" s="59">
        <v>0</v>
      </c>
      <c r="AF870" s="59">
        <v>2730842</v>
      </c>
      <c r="AG870" s="59">
        <v>1088002</v>
      </c>
      <c r="AH870" s="59">
        <v>19028180</v>
      </c>
      <c r="AI870" s="59">
        <v>22059</v>
      </c>
      <c r="AJ870" s="59">
        <v>1619934</v>
      </c>
      <c r="AK870" s="59">
        <v>9585849</v>
      </c>
      <c r="AL870" s="59">
        <v>29145518</v>
      </c>
      <c r="AM870" s="59">
        <v>0</v>
      </c>
      <c r="AN870" s="59">
        <v>0</v>
      </c>
      <c r="AO870" s="59">
        <v>0</v>
      </c>
      <c r="AP870" s="59">
        <v>0</v>
      </c>
      <c r="AQ870" s="59">
        <v>3165234</v>
      </c>
      <c r="AR870" s="59">
        <v>7723829</v>
      </c>
      <c r="AS870" s="59">
        <v>142913</v>
      </c>
      <c r="AT870" s="59">
        <v>616568</v>
      </c>
      <c r="AU870" s="59">
        <v>465528</v>
      </c>
      <c r="AV870" s="80">
        <v>0</v>
      </c>
      <c r="AW870" s="79">
        <f t="shared" si="441"/>
        <v>0</v>
      </c>
      <c r="AX870" s="59">
        <v>0</v>
      </c>
      <c r="AY870" s="59">
        <v>0</v>
      </c>
      <c r="AZ870" s="59">
        <v>0</v>
      </c>
      <c r="BA870" s="59">
        <v>0</v>
      </c>
      <c r="BB870" s="59">
        <v>0</v>
      </c>
      <c r="BC870" s="59">
        <v>0</v>
      </c>
      <c r="BD870" s="59">
        <v>0</v>
      </c>
      <c r="BE870" s="59">
        <v>0</v>
      </c>
      <c r="BF870" s="59">
        <v>0</v>
      </c>
      <c r="BG870" s="59">
        <v>0</v>
      </c>
      <c r="BH870" s="59">
        <v>0</v>
      </c>
      <c r="BI870" s="59">
        <v>0</v>
      </c>
      <c r="BJ870" s="59">
        <v>0</v>
      </c>
      <c r="BK870" s="59">
        <v>0</v>
      </c>
      <c r="BL870" s="59">
        <v>0</v>
      </c>
      <c r="BM870" s="139">
        <v>5355</v>
      </c>
      <c r="BN870" s="32">
        <f t="shared" si="455"/>
        <v>0.85927471116816434</v>
      </c>
      <c r="BO870" s="281"/>
      <c r="BP870" s="4">
        <v>24717</v>
      </c>
      <c r="BQ870" s="4">
        <v>1441698944</v>
      </c>
      <c r="BR870" s="4">
        <v>1441729024</v>
      </c>
      <c r="BS870" s="4">
        <v>9181.1396499999992</v>
      </c>
      <c r="BT870" s="4">
        <v>6232</v>
      </c>
      <c r="BV870" s="175">
        <f t="shared" si="444"/>
        <v>0.63764597591201944</v>
      </c>
    </row>
    <row r="871" spans="1:74" x14ac:dyDescent="0.25">
      <c r="A871" s="76" t="s">
        <v>201</v>
      </c>
      <c r="B871" s="254" t="s">
        <v>150</v>
      </c>
      <c r="C871" s="76">
        <v>1</v>
      </c>
      <c r="D871" s="141">
        <v>2005</v>
      </c>
      <c r="E871" s="77">
        <v>126</v>
      </c>
      <c r="F871" s="59">
        <v>44137496</v>
      </c>
      <c r="G871" s="59">
        <v>3027308</v>
      </c>
      <c r="H871" s="179">
        <f t="shared" si="445"/>
        <v>7.3638875112903887E-2</v>
      </c>
      <c r="I871" s="59">
        <f t="shared" si="442"/>
        <v>41110188</v>
      </c>
      <c r="J871" s="59"/>
      <c r="K871" s="59">
        <f t="shared" si="436"/>
        <v>41110188</v>
      </c>
      <c r="L871" s="59">
        <f t="shared" si="437"/>
        <v>6596.6283697047493</v>
      </c>
      <c r="M871" s="59"/>
      <c r="N871" s="59"/>
      <c r="O871" s="82">
        <v>5991542</v>
      </c>
      <c r="P871" s="13">
        <f t="shared" si="438"/>
        <v>0.14574348334286383</v>
      </c>
      <c r="Q871" s="59">
        <v>8948044</v>
      </c>
      <c r="R871" s="79">
        <f t="shared" si="439"/>
        <v>0.21766001167399185</v>
      </c>
      <c r="S871" s="73">
        <f t="shared" si="454"/>
        <v>4051033</v>
      </c>
      <c r="T871" s="281">
        <f t="shared" si="443"/>
        <v>650.03738767650839</v>
      </c>
      <c r="U871" s="281"/>
      <c r="V871" s="131">
        <f t="shared" si="440"/>
        <v>9.8540853182184432E-2</v>
      </c>
      <c r="W871" s="54"/>
      <c r="X871" s="59">
        <v>0</v>
      </c>
      <c r="Y871" s="59">
        <v>0</v>
      </c>
      <c r="Z871" s="59">
        <v>0</v>
      </c>
      <c r="AA871" s="59">
        <v>0</v>
      </c>
      <c r="AB871" s="59">
        <v>0</v>
      </c>
      <c r="AC871" s="59">
        <v>0</v>
      </c>
      <c r="AD871" s="59">
        <v>0</v>
      </c>
      <c r="AE871" s="59">
        <v>0</v>
      </c>
      <c r="AF871" s="59">
        <v>1885670</v>
      </c>
      <c r="AG871" s="59">
        <v>1932902</v>
      </c>
      <c r="AH871" s="59">
        <v>15536272</v>
      </c>
      <c r="AI871" s="59">
        <v>29053</v>
      </c>
      <c r="AJ871" s="59">
        <v>2141130</v>
      </c>
      <c r="AK871" s="59">
        <v>7906020</v>
      </c>
      <c r="AL871" s="59">
        <v>28601222</v>
      </c>
      <c r="AM871" s="59">
        <v>0</v>
      </c>
      <c r="AN871" s="59">
        <v>0</v>
      </c>
      <c r="AO871" s="59">
        <v>0</v>
      </c>
      <c r="AP871" s="59">
        <v>0</v>
      </c>
      <c r="AQ871" s="59">
        <v>2461201</v>
      </c>
      <c r="AR871" s="59">
        <v>5078917</v>
      </c>
      <c r="AS871" s="59">
        <v>224758</v>
      </c>
      <c r="AT871" s="59">
        <v>95296</v>
      </c>
      <c r="AU871" s="59">
        <v>364622</v>
      </c>
      <c r="AV871" s="80">
        <v>0</v>
      </c>
      <c r="AW871" s="79">
        <f t="shared" si="441"/>
        <v>0</v>
      </c>
      <c r="AX871" s="59">
        <v>0</v>
      </c>
      <c r="AY871" s="59">
        <v>0</v>
      </c>
      <c r="AZ871" s="59">
        <v>0</v>
      </c>
      <c r="BA871" s="59">
        <v>0</v>
      </c>
      <c r="BB871" s="59">
        <v>0</v>
      </c>
      <c r="BC871" s="59">
        <v>0</v>
      </c>
      <c r="BD871" s="59">
        <v>0</v>
      </c>
      <c r="BE871" s="59">
        <v>0</v>
      </c>
      <c r="BF871" s="59">
        <v>0</v>
      </c>
      <c r="BG871" s="59">
        <v>0</v>
      </c>
      <c r="BH871" s="59">
        <v>0</v>
      </c>
      <c r="BI871" s="59">
        <v>0</v>
      </c>
      <c r="BJ871" s="59">
        <v>0</v>
      </c>
      <c r="BK871" s="59">
        <v>0</v>
      </c>
      <c r="BL871" s="59">
        <v>0</v>
      </c>
      <c r="BM871" s="139">
        <v>0</v>
      </c>
      <c r="BN871" s="32">
        <f t="shared" si="455"/>
        <v>0</v>
      </c>
      <c r="BO871" s="281"/>
      <c r="BP871" s="4">
        <v>0</v>
      </c>
      <c r="BQ871" s="4">
        <v>1478560512</v>
      </c>
      <c r="BR871" s="4">
        <v>1478560512</v>
      </c>
      <c r="BS871" s="4">
        <v>9181.1396499999992</v>
      </c>
      <c r="BT871" s="4">
        <v>6232</v>
      </c>
      <c r="BV871" s="175">
        <f t="shared" si="444"/>
        <v>0.63764597591201944</v>
      </c>
    </row>
    <row r="872" spans="1:74" ht="17.25" customHeight="1" x14ac:dyDescent="0.25">
      <c r="A872" s="76" t="s">
        <v>201</v>
      </c>
      <c r="B872" s="254" t="s">
        <v>150</v>
      </c>
      <c r="C872" s="76">
        <v>1</v>
      </c>
      <c r="D872" s="142">
        <v>2006</v>
      </c>
      <c r="E872" s="77">
        <v>126</v>
      </c>
      <c r="F872" s="59">
        <v>57747736</v>
      </c>
      <c r="G872" s="59">
        <v>2870741</v>
      </c>
      <c r="H872" s="179">
        <f t="shared" ref="H872:H896" si="456">G872/I872</f>
        <v>5.2312284956565133E-2</v>
      </c>
      <c r="I872" s="59">
        <f t="shared" si="442"/>
        <v>54876995</v>
      </c>
      <c r="J872" s="59"/>
      <c r="K872" s="59">
        <f t="shared" si="436"/>
        <v>50672080</v>
      </c>
      <c r="L872" s="59">
        <f t="shared" si="437"/>
        <v>8130.9499358151479</v>
      </c>
      <c r="M872" s="59"/>
      <c r="N872" s="59"/>
      <c r="O872" s="82">
        <v>6193841</v>
      </c>
      <c r="P872" s="13">
        <f t="shared" si="438"/>
        <v>0.11286771442204516</v>
      </c>
      <c r="Q872" s="59">
        <v>9193796</v>
      </c>
      <c r="R872" s="79">
        <f t="shared" si="439"/>
        <v>0.16753461081460455</v>
      </c>
      <c r="S872" s="82">
        <f t="shared" ref="S872:S880" si="457">SUM(W872:AE872)</f>
        <v>8649861</v>
      </c>
      <c r="T872" s="281">
        <f t="shared" si="443"/>
        <v>1387.9751283697049</v>
      </c>
      <c r="U872" s="281"/>
      <c r="V872" s="131">
        <f t="shared" si="440"/>
        <v>0.17070270255335876</v>
      </c>
      <c r="W872" s="126">
        <v>4071872</v>
      </c>
      <c r="Y872" s="126">
        <v>600787</v>
      </c>
      <c r="AA872" s="156">
        <v>3175505</v>
      </c>
      <c r="AB872" s="126">
        <v>313286</v>
      </c>
      <c r="AE872" s="126">
        <v>488411</v>
      </c>
      <c r="AF872" s="59">
        <v>1487712</v>
      </c>
      <c r="AG872" s="59">
        <v>1654022</v>
      </c>
      <c r="AH872" s="59">
        <v>25285946</v>
      </c>
      <c r="AI872" s="59">
        <v>28674</v>
      </c>
      <c r="AJ872" s="59">
        <v>1508546</v>
      </c>
      <c r="AK872" s="59">
        <v>15889966</v>
      </c>
      <c r="AL872" s="59">
        <v>32461788</v>
      </c>
      <c r="AM872" s="126">
        <v>308332</v>
      </c>
      <c r="AN872" s="126">
        <v>630920</v>
      </c>
      <c r="AO872" s="126">
        <v>37812</v>
      </c>
      <c r="AP872" s="77">
        <v>1227</v>
      </c>
      <c r="AQ872" s="59">
        <v>2481497</v>
      </c>
      <c r="AR872" s="59">
        <v>6353619</v>
      </c>
      <c r="AS872" s="59">
        <v>145352</v>
      </c>
      <c r="AT872" s="59">
        <v>75795</v>
      </c>
      <c r="AU872" s="59">
        <v>236022</v>
      </c>
      <c r="AV872" s="27">
        <v>4204915</v>
      </c>
      <c r="AW872" s="79">
        <f t="shared" si="441"/>
        <v>7.1170938786508431E-2</v>
      </c>
      <c r="AX872" s="59">
        <v>0</v>
      </c>
      <c r="AY872" s="59">
        <v>0</v>
      </c>
      <c r="AZ872" s="59">
        <v>0</v>
      </c>
      <c r="BA872" s="59">
        <v>0</v>
      </c>
      <c r="BB872" s="59">
        <v>0</v>
      </c>
      <c r="BC872" s="59">
        <v>0</v>
      </c>
      <c r="BD872" s="59">
        <v>4204915</v>
      </c>
      <c r="BE872" s="59">
        <v>0</v>
      </c>
      <c r="BF872" s="59">
        <v>0</v>
      </c>
      <c r="BG872" s="59">
        <v>0</v>
      </c>
      <c r="BH872" s="59">
        <v>4204915</v>
      </c>
      <c r="BI872" s="59">
        <v>0</v>
      </c>
      <c r="BJ872" s="59">
        <v>0</v>
      </c>
      <c r="BK872" s="59">
        <v>0</v>
      </c>
      <c r="BL872" s="59">
        <v>0</v>
      </c>
      <c r="BM872" s="139">
        <v>0</v>
      </c>
      <c r="BN872" s="32">
        <f t="shared" si="455"/>
        <v>0</v>
      </c>
      <c r="BO872" s="281"/>
      <c r="BP872" s="4">
        <v>0</v>
      </c>
      <c r="BQ872" s="4">
        <v>1340381184</v>
      </c>
      <c r="BR872" s="4">
        <v>1340381184</v>
      </c>
      <c r="BS872" s="4">
        <v>10594.87988</v>
      </c>
      <c r="BT872" s="4">
        <v>6232</v>
      </c>
      <c r="BV872" s="175">
        <f t="shared" si="444"/>
        <v>0.70925573212474202</v>
      </c>
    </row>
    <row r="873" spans="1:74" ht="17.25" customHeight="1" x14ac:dyDescent="0.25">
      <c r="A873" s="76" t="s">
        <v>201</v>
      </c>
      <c r="B873" s="254" t="s">
        <v>150</v>
      </c>
      <c r="C873" s="76">
        <v>1</v>
      </c>
      <c r="D873" s="142">
        <v>2007</v>
      </c>
      <c r="E873" s="77">
        <v>126</v>
      </c>
      <c r="F873" s="59">
        <v>67505720</v>
      </c>
      <c r="G873" s="59">
        <v>2112939</v>
      </c>
      <c r="H873" s="179">
        <f t="shared" si="456"/>
        <v>3.2311502396571878E-2</v>
      </c>
      <c r="I873" s="59">
        <f t="shared" si="442"/>
        <v>65392781</v>
      </c>
      <c r="J873" s="59"/>
      <c r="K873" s="59">
        <f t="shared" si="436"/>
        <v>59153765</v>
      </c>
      <c r="L873" s="59">
        <f t="shared" si="437"/>
        <v>9491.9391848523755</v>
      </c>
      <c r="M873" s="59"/>
      <c r="N873" s="59"/>
      <c r="O873" s="82">
        <v>6318101</v>
      </c>
      <c r="P873" s="13">
        <f t="shared" si="438"/>
        <v>9.6617713811559716E-2</v>
      </c>
      <c r="Q873" s="59">
        <v>9350507</v>
      </c>
      <c r="R873" s="79">
        <f t="shared" si="439"/>
        <v>0.14298989669823034</v>
      </c>
      <c r="S873" s="82">
        <f t="shared" si="457"/>
        <v>10190624</v>
      </c>
      <c r="T873" s="281">
        <f t="shared" si="443"/>
        <v>1635.2092426187419</v>
      </c>
      <c r="U873" s="281"/>
      <c r="V873" s="131">
        <f t="shared" si="440"/>
        <v>0.17227346391222942</v>
      </c>
      <c r="W873" s="126">
        <v>3319592</v>
      </c>
      <c r="X873" s="126">
        <v>120</v>
      </c>
      <c r="Y873" s="126">
        <v>1794924</v>
      </c>
      <c r="Z873" s="126">
        <v>302</v>
      </c>
      <c r="AA873" s="156">
        <v>3677382</v>
      </c>
      <c r="AB873" s="126">
        <v>341457</v>
      </c>
      <c r="AC873" s="126">
        <v>432</v>
      </c>
      <c r="AD873" s="126">
        <v>6056</v>
      </c>
      <c r="AE873" s="126">
        <v>1050359</v>
      </c>
      <c r="AF873" s="59">
        <v>1563632</v>
      </c>
      <c r="AG873" s="59">
        <v>2082984</v>
      </c>
      <c r="AH873" s="59">
        <v>32043444</v>
      </c>
      <c r="AI873" s="59">
        <v>64339</v>
      </c>
      <c r="AJ873" s="59">
        <v>2284354</v>
      </c>
      <c r="AK873" s="59">
        <v>21076812</v>
      </c>
      <c r="AL873" s="59">
        <v>35462272</v>
      </c>
      <c r="AM873" s="126">
        <v>720483</v>
      </c>
      <c r="AN873" s="126">
        <v>917703</v>
      </c>
      <c r="AO873" s="126">
        <v>42542</v>
      </c>
      <c r="AP873" s="77">
        <v>0</v>
      </c>
      <c r="AQ873" s="59">
        <v>3585647</v>
      </c>
      <c r="AR873" s="59">
        <v>6771271</v>
      </c>
      <c r="AS873" s="59">
        <v>119939</v>
      </c>
      <c r="AT873" s="59">
        <v>56468</v>
      </c>
      <c r="AU873" s="59">
        <v>247371</v>
      </c>
      <c r="AV873" s="27">
        <v>6239016</v>
      </c>
      <c r="AW873" s="79">
        <f t="shared" si="441"/>
        <v>8.7098415247072472E-2</v>
      </c>
      <c r="AX873" s="59">
        <v>0</v>
      </c>
      <c r="AY873" s="59">
        <v>0</v>
      </c>
      <c r="AZ873" s="59">
        <v>0</v>
      </c>
      <c r="BA873" s="59">
        <v>0</v>
      </c>
      <c r="BB873" s="59">
        <v>0</v>
      </c>
      <c r="BC873" s="59">
        <v>0</v>
      </c>
      <c r="BD873" s="59">
        <v>6239016</v>
      </c>
      <c r="BE873" s="59">
        <v>0</v>
      </c>
      <c r="BF873" s="59">
        <v>0</v>
      </c>
      <c r="BG873" s="59">
        <v>0</v>
      </c>
      <c r="BH873" s="59">
        <v>6239016</v>
      </c>
      <c r="BI873" s="59">
        <v>0</v>
      </c>
      <c r="BJ873" s="59">
        <v>0</v>
      </c>
      <c r="BK873" s="59">
        <v>0</v>
      </c>
      <c r="BL873" s="59">
        <v>0</v>
      </c>
      <c r="BM873" s="139">
        <v>0</v>
      </c>
      <c r="BN873" s="32">
        <f t="shared" si="455"/>
        <v>0</v>
      </c>
      <c r="BO873" s="281"/>
      <c r="BP873" s="4">
        <v>0</v>
      </c>
      <c r="BQ873" s="4">
        <v>1388029824</v>
      </c>
      <c r="BR873" s="4">
        <v>1388029824</v>
      </c>
      <c r="BS873" s="4">
        <v>10594.87988</v>
      </c>
      <c r="BT873" s="4">
        <v>6232</v>
      </c>
      <c r="BV873" s="175">
        <f t="shared" si="444"/>
        <v>0.70925573212474202</v>
      </c>
    </row>
    <row r="874" spans="1:74" ht="17.25" customHeight="1" x14ac:dyDescent="0.25">
      <c r="A874" s="76" t="s">
        <v>201</v>
      </c>
      <c r="B874" s="254" t="s">
        <v>150</v>
      </c>
      <c r="C874" s="76">
        <v>1</v>
      </c>
      <c r="D874" s="142">
        <v>2008</v>
      </c>
      <c r="E874" s="77">
        <v>126</v>
      </c>
      <c r="F874" s="59">
        <v>72253672</v>
      </c>
      <c r="G874" s="59">
        <v>266900</v>
      </c>
      <c r="H874" s="179">
        <f t="shared" si="456"/>
        <v>3.7076256176620894E-3</v>
      </c>
      <c r="I874" s="59">
        <f t="shared" si="442"/>
        <v>71986772</v>
      </c>
      <c r="J874" s="59"/>
      <c r="K874" s="59">
        <f t="shared" si="436"/>
        <v>66269234</v>
      </c>
      <c r="L874" s="59">
        <f t="shared" si="437"/>
        <v>10633.702503209242</v>
      </c>
      <c r="M874" s="59"/>
      <c r="N874" s="59"/>
      <c r="O874" s="82">
        <v>9174553</v>
      </c>
      <c r="P874" s="13">
        <f t="shared" si="438"/>
        <v>0.12744776220831239</v>
      </c>
      <c r="Q874" s="59">
        <v>8617893</v>
      </c>
      <c r="R874" s="79">
        <f t="shared" si="439"/>
        <v>0.11971495263046383</v>
      </c>
      <c r="S874" s="82">
        <f t="shared" si="457"/>
        <v>10951658</v>
      </c>
      <c r="T874" s="281">
        <f t="shared" si="443"/>
        <v>1757.3263799743261</v>
      </c>
      <c r="U874" s="281"/>
      <c r="V874" s="131">
        <f t="shared" si="440"/>
        <v>0.16526006623224285</v>
      </c>
      <c r="W874" s="126">
        <v>3239670</v>
      </c>
      <c r="X874" s="126">
        <v>0</v>
      </c>
      <c r="Y874" s="126">
        <v>1875839</v>
      </c>
      <c r="Z874" s="126">
        <v>0</v>
      </c>
      <c r="AA874" s="156">
        <v>3912403</v>
      </c>
      <c r="AB874" s="126">
        <v>936896</v>
      </c>
      <c r="AC874" s="126">
        <v>2107</v>
      </c>
      <c r="AD874" s="126">
        <v>2209</v>
      </c>
      <c r="AE874" s="126">
        <v>982534</v>
      </c>
      <c r="AF874" s="59">
        <v>1862970</v>
      </c>
      <c r="AG874" s="59">
        <v>1902787</v>
      </c>
      <c r="AH874" s="59">
        <v>35135152</v>
      </c>
      <c r="AI874" s="59">
        <v>632588</v>
      </c>
      <c r="AJ874" s="59">
        <v>2846043</v>
      </c>
      <c r="AK874" s="59">
        <v>21666684</v>
      </c>
      <c r="AL874" s="59">
        <v>37118524</v>
      </c>
      <c r="AM874" s="126">
        <v>811869</v>
      </c>
      <c r="AN874" s="126">
        <v>890451</v>
      </c>
      <c r="AO874" s="126">
        <v>72717</v>
      </c>
      <c r="AP874" s="77">
        <v>85</v>
      </c>
      <c r="AQ874" s="59">
        <v>3348267</v>
      </c>
      <c r="AR874" s="59">
        <v>8752908</v>
      </c>
      <c r="AS874" s="59">
        <v>103468</v>
      </c>
      <c r="AT874" s="59">
        <v>50240</v>
      </c>
      <c r="AU874" s="59">
        <v>301594</v>
      </c>
      <c r="AV874" s="27">
        <v>5717538</v>
      </c>
      <c r="AW874" s="79">
        <f t="shared" si="441"/>
        <v>7.3580706141010713E-2</v>
      </c>
      <c r="AX874" s="59">
        <v>5717538</v>
      </c>
      <c r="AY874" s="59">
        <v>0</v>
      </c>
      <c r="AZ874" s="59">
        <v>0</v>
      </c>
      <c r="BA874" s="59">
        <v>0</v>
      </c>
      <c r="BB874" s="59">
        <v>0</v>
      </c>
      <c r="BC874" s="59">
        <v>0</v>
      </c>
      <c r="BD874" s="59">
        <v>0</v>
      </c>
      <c r="BE874" s="59">
        <v>0</v>
      </c>
      <c r="BF874" s="59">
        <v>0</v>
      </c>
      <c r="BG874" s="59">
        <v>0</v>
      </c>
      <c r="BH874" s="59">
        <v>5717538</v>
      </c>
      <c r="BI874" s="59">
        <v>0</v>
      </c>
      <c r="BJ874" s="59">
        <v>0</v>
      </c>
      <c r="BK874" s="59">
        <v>0</v>
      </c>
      <c r="BL874" s="59">
        <v>0</v>
      </c>
      <c r="BM874" s="139">
        <v>0</v>
      </c>
      <c r="BN874" s="32">
        <f t="shared" si="455"/>
        <v>0</v>
      </c>
      <c r="BO874" s="281"/>
      <c r="BP874" s="4">
        <v>0</v>
      </c>
      <c r="BQ874" s="4">
        <v>1317555072</v>
      </c>
      <c r="BR874" s="4">
        <v>1317555072</v>
      </c>
      <c r="BS874" s="4">
        <v>10594.87988</v>
      </c>
      <c r="BT874" s="4">
        <v>6232</v>
      </c>
      <c r="BV874" s="175">
        <f t="shared" si="444"/>
        <v>0.70925573212474202</v>
      </c>
    </row>
    <row r="875" spans="1:74" ht="17.25" customHeight="1" x14ac:dyDescent="0.25">
      <c r="A875" s="76" t="s">
        <v>201</v>
      </c>
      <c r="B875" s="254" t="s">
        <v>150</v>
      </c>
      <c r="C875" s="76">
        <v>1</v>
      </c>
      <c r="D875" s="142">
        <v>2009</v>
      </c>
      <c r="E875" s="77">
        <v>126</v>
      </c>
      <c r="F875" s="59">
        <v>75760096</v>
      </c>
      <c r="G875" s="59">
        <v>171356</v>
      </c>
      <c r="H875" s="179">
        <f t="shared" si="456"/>
        <v>2.2669514004334508E-3</v>
      </c>
      <c r="I875" s="59">
        <f t="shared" si="442"/>
        <v>75588740</v>
      </c>
      <c r="J875" s="59"/>
      <c r="K875" s="59">
        <f t="shared" si="436"/>
        <v>69663583</v>
      </c>
      <c r="L875" s="59">
        <f t="shared" si="437"/>
        <v>11178.366976893452</v>
      </c>
      <c r="M875" s="59"/>
      <c r="N875" s="59"/>
      <c r="O875" s="82">
        <v>9534660</v>
      </c>
      <c r="P875" s="13">
        <f t="shared" si="438"/>
        <v>0.12613862858409863</v>
      </c>
      <c r="Q875" s="59">
        <v>10034509</v>
      </c>
      <c r="R875" s="79">
        <f t="shared" si="439"/>
        <v>0.13275137275737101</v>
      </c>
      <c r="S875" s="82">
        <f t="shared" si="457"/>
        <v>10631238</v>
      </c>
      <c r="T875" s="281">
        <f t="shared" si="443"/>
        <v>1705.9111039794609</v>
      </c>
      <c r="U875" s="281"/>
      <c r="V875" s="131">
        <f t="shared" si="440"/>
        <v>0.1526082573157341</v>
      </c>
      <c r="W875" s="126">
        <v>2549318</v>
      </c>
      <c r="Y875" s="126">
        <v>2238754</v>
      </c>
      <c r="AA875" s="156">
        <v>3413097</v>
      </c>
      <c r="AB875" s="126">
        <v>1552052</v>
      </c>
      <c r="AC875" s="126">
        <v>0</v>
      </c>
      <c r="AD875" s="126">
        <v>5198</v>
      </c>
      <c r="AE875" s="126">
        <v>872819</v>
      </c>
      <c r="AF875" s="59">
        <v>2417396</v>
      </c>
      <c r="AG875" s="59">
        <v>2046865</v>
      </c>
      <c r="AH875" s="59">
        <v>35530920</v>
      </c>
      <c r="AI875" s="59">
        <v>332109</v>
      </c>
      <c r="AJ875" s="59">
        <v>2974095</v>
      </c>
      <c r="AK875" s="59">
        <v>22013360</v>
      </c>
      <c r="AL875" s="59">
        <v>40229176</v>
      </c>
      <c r="AM875" s="126">
        <v>467498</v>
      </c>
      <c r="AN875" s="126">
        <v>581014</v>
      </c>
      <c r="AO875" s="126">
        <v>40602</v>
      </c>
      <c r="AP875" s="77">
        <v>120</v>
      </c>
      <c r="AQ875" s="59">
        <v>4436919</v>
      </c>
      <c r="AR875" s="59">
        <v>9721269</v>
      </c>
      <c r="AS875" s="59">
        <v>59081</v>
      </c>
      <c r="AT875" s="59">
        <v>29001</v>
      </c>
      <c r="AU875" s="59">
        <v>269004</v>
      </c>
      <c r="AV875" s="27">
        <v>5925157</v>
      </c>
      <c r="AW875" s="79">
        <f t="shared" si="441"/>
        <v>7.2688918308003364E-2</v>
      </c>
      <c r="AX875" s="59">
        <v>5925157</v>
      </c>
      <c r="AY875" s="59">
        <v>0</v>
      </c>
      <c r="AZ875" s="59">
        <v>0</v>
      </c>
      <c r="BA875" s="59">
        <v>0</v>
      </c>
      <c r="BB875" s="59">
        <v>0</v>
      </c>
      <c r="BC875" s="59">
        <v>0</v>
      </c>
      <c r="BD875" s="59">
        <v>0</v>
      </c>
      <c r="BE875" s="59">
        <v>0</v>
      </c>
      <c r="BF875" s="59">
        <v>0</v>
      </c>
      <c r="BG875" s="59">
        <v>0</v>
      </c>
      <c r="BH875" s="59">
        <v>5925157</v>
      </c>
      <c r="BI875" s="59">
        <v>0</v>
      </c>
      <c r="BJ875" s="59">
        <v>0</v>
      </c>
      <c r="BK875" s="59">
        <v>0</v>
      </c>
      <c r="BL875" s="59">
        <v>0</v>
      </c>
      <c r="BM875" s="139">
        <v>0</v>
      </c>
      <c r="BN875" s="32">
        <f t="shared" si="455"/>
        <v>0</v>
      </c>
      <c r="BO875" s="281"/>
      <c r="BP875" s="4">
        <v>0</v>
      </c>
      <c r="BQ875" s="4">
        <v>893468352</v>
      </c>
      <c r="BR875" s="4">
        <v>893468352</v>
      </c>
      <c r="BS875" s="4">
        <v>10580.679690000001</v>
      </c>
      <c r="BT875" s="4">
        <v>6232</v>
      </c>
      <c r="BV875" s="175">
        <f t="shared" si="444"/>
        <v>0.70858513864731132</v>
      </c>
    </row>
    <row r="876" spans="1:74" ht="17.25" customHeight="1" x14ac:dyDescent="0.25">
      <c r="A876" s="76" t="s">
        <v>201</v>
      </c>
      <c r="B876" s="254" t="s">
        <v>150</v>
      </c>
      <c r="C876" s="76">
        <v>1</v>
      </c>
      <c r="D876" s="142">
        <v>2010</v>
      </c>
      <c r="E876" s="77">
        <v>126</v>
      </c>
      <c r="F876" s="59">
        <v>93572040</v>
      </c>
      <c r="G876" s="59">
        <v>282774</v>
      </c>
      <c r="H876" s="179">
        <f t="shared" si="456"/>
        <v>3.0311525872655058E-3</v>
      </c>
      <c r="I876" s="82">
        <f t="shared" si="442"/>
        <v>93289266</v>
      </c>
      <c r="J876" s="59"/>
      <c r="K876" s="82">
        <f t="shared" si="436"/>
        <v>87951903</v>
      </c>
      <c r="L876" s="59">
        <f t="shared" si="437"/>
        <v>14112.949775353016</v>
      </c>
      <c r="M876" s="59"/>
      <c r="N876" s="59"/>
      <c r="O876" s="109">
        <v>25522580</v>
      </c>
      <c r="P876" s="13">
        <f t="shared" si="438"/>
        <v>0.2735853876264821</v>
      </c>
      <c r="Q876" s="59">
        <v>10228227</v>
      </c>
      <c r="R876" s="79">
        <f t="shared" si="439"/>
        <v>0.10963991291345351</v>
      </c>
      <c r="S876" s="82">
        <f t="shared" si="457"/>
        <v>12349796</v>
      </c>
      <c r="T876" s="281">
        <f t="shared" si="443"/>
        <v>1981.6745827984596</v>
      </c>
      <c r="U876" s="281"/>
      <c r="V876" s="131">
        <f t="shared" si="440"/>
        <v>0.140415335868287</v>
      </c>
      <c r="W876" s="126">
        <v>2862601</v>
      </c>
      <c r="Y876" s="126">
        <v>2572962</v>
      </c>
      <c r="AA876" s="156">
        <v>4438211</v>
      </c>
      <c r="AB876" s="126">
        <v>1303697</v>
      </c>
      <c r="AD876" s="126">
        <v>9511</v>
      </c>
      <c r="AE876" s="126">
        <v>1162814</v>
      </c>
      <c r="AF876" s="59">
        <v>2182199</v>
      </c>
      <c r="AG876" s="59">
        <v>1903396</v>
      </c>
      <c r="AH876" s="59">
        <v>35706976</v>
      </c>
      <c r="AI876" s="59">
        <v>267484</v>
      </c>
      <c r="AJ876" s="59">
        <v>3856268</v>
      </c>
      <c r="AK876" s="59">
        <v>23688962</v>
      </c>
      <c r="AL876" s="59">
        <v>57865064</v>
      </c>
      <c r="AM876" s="126">
        <v>370808</v>
      </c>
      <c r="AN876" s="126">
        <v>670570</v>
      </c>
      <c r="AO876" s="126">
        <v>26882</v>
      </c>
      <c r="AP876" s="77">
        <v>0</v>
      </c>
      <c r="AQ876" s="59">
        <v>3415617</v>
      </c>
      <c r="AR876" s="59">
        <v>8472573</v>
      </c>
      <c r="AS876" s="59">
        <v>28404</v>
      </c>
      <c r="AT876" s="59">
        <v>27605</v>
      </c>
      <c r="AU876" s="59">
        <v>277896</v>
      </c>
      <c r="AV876" s="27">
        <v>5337363</v>
      </c>
      <c r="AW876" s="79">
        <f t="shared" si="441"/>
        <v>5.4116855195365139E-2</v>
      </c>
      <c r="AX876" s="59">
        <v>5337363</v>
      </c>
      <c r="AY876" s="59">
        <v>0</v>
      </c>
      <c r="AZ876" s="59">
        <v>0</v>
      </c>
      <c r="BA876" s="59">
        <v>0</v>
      </c>
      <c r="BB876" s="59">
        <v>0</v>
      </c>
      <c r="BC876" s="59">
        <v>0</v>
      </c>
      <c r="BD876" s="59">
        <v>0</v>
      </c>
      <c r="BE876" s="59">
        <v>0</v>
      </c>
      <c r="BF876" s="59">
        <v>0</v>
      </c>
      <c r="BG876" s="59">
        <v>0</v>
      </c>
      <c r="BH876" s="59">
        <v>5337363</v>
      </c>
      <c r="BI876" s="59">
        <v>0</v>
      </c>
      <c r="BJ876" s="59">
        <v>0</v>
      </c>
      <c r="BK876" s="59">
        <v>0</v>
      </c>
      <c r="BL876" s="59">
        <v>0</v>
      </c>
      <c r="BM876" s="139">
        <v>0</v>
      </c>
      <c r="BN876" s="32">
        <f t="shared" si="455"/>
        <v>0</v>
      </c>
      <c r="BO876" s="281"/>
      <c r="BP876" s="4">
        <v>0</v>
      </c>
      <c r="BQ876" s="4">
        <v>982545664</v>
      </c>
      <c r="BR876" s="4">
        <v>982545664</v>
      </c>
      <c r="BS876" s="4">
        <v>10554.349609999999</v>
      </c>
      <c r="BT876" s="4">
        <v>6232</v>
      </c>
      <c r="BV876" s="175">
        <f t="shared" si="444"/>
        <v>0.70733933514035041</v>
      </c>
    </row>
    <row r="877" spans="1:74" ht="17.25" customHeight="1" x14ac:dyDescent="0.25">
      <c r="A877" s="76" t="s">
        <v>201</v>
      </c>
      <c r="B877" s="254" t="s">
        <v>150</v>
      </c>
      <c r="C877" s="76">
        <v>1</v>
      </c>
      <c r="D877" s="142">
        <v>2011</v>
      </c>
      <c r="E877" s="77">
        <v>126</v>
      </c>
      <c r="F877" s="59">
        <v>73534856</v>
      </c>
      <c r="G877" s="59">
        <v>3900</v>
      </c>
      <c r="H877" s="179">
        <f t="shared" si="456"/>
        <v>5.3038886098529711E-5</v>
      </c>
      <c r="I877" s="59">
        <f t="shared" si="442"/>
        <v>73530956</v>
      </c>
      <c r="J877" s="59"/>
      <c r="K877" s="59">
        <f t="shared" si="436"/>
        <v>69252368</v>
      </c>
      <c r="L877" s="59">
        <f t="shared" si="437"/>
        <v>11112.382541720153</v>
      </c>
      <c r="M877" s="59"/>
      <c r="N877" s="59"/>
      <c r="O877" s="82">
        <v>8289818</v>
      </c>
      <c r="P877" s="13">
        <f t="shared" si="438"/>
        <v>0.1127391570973183</v>
      </c>
      <c r="Q877" s="59">
        <v>10774612</v>
      </c>
      <c r="R877" s="79">
        <f t="shared" si="439"/>
        <v>0.14653164580098754</v>
      </c>
      <c r="S877" s="82">
        <f t="shared" si="457"/>
        <v>11416666</v>
      </c>
      <c r="T877" s="281">
        <f t="shared" si="443"/>
        <v>1831.9425545571246</v>
      </c>
      <c r="U877" s="281"/>
      <c r="V877" s="131">
        <f t="shared" si="440"/>
        <v>0.16485596564726857</v>
      </c>
      <c r="W877" s="126">
        <v>2375753</v>
      </c>
      <c r="Y877" s="126">
        <v>2759628</v>
      </c>
      <c r="Z877" s="126">
        <v>155</v>
      </c>
      <c r="AA877" s="156">
        <v>4109374</v>
      </c>
      <c r="AB877" s="126">
        <v>1274783</v>
      </c>
      <c r="AC877" s="126">
        <v>686</v>
      </c>
      <c r="AD877" s="126">
        <v>11646</v>
      </c>
      <c r="AE877" s="126">
        <v>884641</v>
      </c>
      <c r="AF877" s="59">
        <v>872817</v>
      </c>
      <c r="AG877" s="59">
        <v>2391426</v>
      </c>
      <c r="AH877" s="59">
        <v>34186764</v>
      </c>
      <c r="AI877" s="59">
        <v>588252</v>
      </c>
      <c r="AJ877" s="59">
        <v>4751287</v>
      </c>
      <c r="AK877" s="59">
        <v>22462500</v>
      </c>
      <c r="AL877" s="59">
        <v>39348088</v>
      </c>
      <c r="AM877" s="126">
        <v>574725</v>
      </c>
      <c r="AN877" s="126">
        <v>927002</v>
      </c>
      <c r="AO877" s="126">
        <v>45404</v>
      </c>
      <c r="AP877"/>
      <c r="AQ877" s="59">
        <v>3211119</v>
      </c>
      <c r="AR877" s="59">
        <v>6709501</v>
      </c>
      <c r="AS877" s="59">
        <v>19525</v>
      </c>
      <c r="AT877" s="59">
        <v>27871</v>
      </c>
      <c r="AU877" s="59">
        <v>468429</v>
      </c>
      <c r="AV877" s="27">
        <v>4278588</v>
      </c>
      <c r="AW877" s="79">
        <f t="shared" si="441"/>
        <v>5.4987958803614116E-2</v>
      </c>
      <c r="AX877" s="59">
        <v>0</v>
      </c>
      <c r="AY877" s="59">
        <v>0</v>
      </c>
      <c r="AZ877" s="59">
        <v>0</v>
      </c>
      <c r="BA877" s="59">
        <v>0</v>
      </c>
      <c r="BB877" s="59">
        <v>0</v>
      </c>
      <c r="BC877" s="59">
        <v>0</v>
      </c>
      <c r="BD877" s="59">
        <v>4278588</v>
      </c>
      <c r="BE877" s="59">
        <v>0</v>
      </c>
      <c r="BF877" s="59">
        <v>0</v>
      </c>
      <c r="BG877" s="59">
        <v>0</v>
      </c>
      <c r="BH877" s="59">
        <v>4278588</v>
      </c>
      <c r="BI877" s="59">
        <v>0</v>
      </c>
      <c r="BJ877" s="59">
        <v>0</v>
      </c>
      <c r="BK877" s="59">
        <v>0</v>
      </c>
      <c r="BL877" s="59">
        <v>0</v>
      </c>
      <c r="BM877" s="139">
        <v>0</v>
      </c>
      <c r="BN877" s="32">
        <f t="shared" si="455"/>
        <v>0</v>
      </c>
      <c r="BO877" s="281"/>
      <c r="BP877" s="4">
        <v>0</v>
      </c>
      <c r="BQ877" s="4">
        <v>896865536</v>
      </c>
      <c r="BR877" s="4">
        <v>896865536</v>
      </c>
      <c r="BS877" s="4">
        <v>10469.440430000001</v>
      </c>
      <c r="BT877" s="4">
        <v>6232</v>
      </c>
      <c r="BV877" s="175">
        <f t="shared" si="444"/>
        <v>0.70330059419491275</v>
      </c>
    </row>
    <row r="878" spans="1:74" ht="17.25" customHeight="1" x14ac:dyDescent="0.25">
      <c r="A878" s="76" t="s">
        <v>201</v>
      </c>
      <c r="B878" s="254" t="s">
        <v>150</v>
      </c>
      <c r="C878" s="76">
        <v>1</v>
      </c>
      <c r="D878" s="142">
        <v>2012</v>
      </c>
      <c r="E878" s="77">
        <v>126</v>
      </c>
      <c r="F878" s="59">
        <v>90496136</v>
      </c>
      <c r="G878" s="59">
        <v>0</v>
      </c>
      <c r="H878" s="179">
        <f t="shared" si="456"/>
        <v>0</v>
      </c>
      <c r="I878" s="59">
        <f t="shared" si="442"/>
        <v>90496136</v>
      </c>
      <c r="J878" s="59"/>
      <c r="K878" s="59">
        <f t="shared" si="436"/>
        <v>86411249</v>
      </c>
      <c r="L878" s="59">
        <f t="shared" si="437"/>
        <v>13865.733151476252</v>
      </c>
      <c r="M878" s="59"/>
      <c r="N878" s="59"/>
      <c r="O878" s="82">
        <v>6834822</v>
      </c>
      <c r="P878" s="13">
        <f t="shared" si="438"/>
        <v>7.5526119700845565E-2</v>
      </c>
      <c r="Q878" s="59">
        <v>10898249</v>
      </c>
      <c r="R878" s="79">
        <f t="shared" si="439"/>
        <v>0.12042778268455573</v>
      </c>
      <c r="S878" s="82">
        <f t="shared" si="457"/>
        <v>24049677</v>
      </c>
      <c r="T878" s="281">
        <f t="shared" si="443"/>
        <v>3859.0624197689344</v>
      </c>
      <c r="U878" s="281"/>
      <c r="V878" s="131">
        <f t="shared" si="440"/>
        <v>0.27831650714827649</v>
      </c>
      <c r="W878" s="4"/>
      <c r="X878" s="126">
        <v>15627494</v>
      </c>
      <c r="Y878" s="126">
        <v>2547095</v>
      </c>
      <c r="Z878" s="126">
        <v>0</v>
      </c>
      <c r="AA878" s="156">
        <v>4110197</v>
      </c>
      <c r="AB878" s="126">
        <v>1051309</v>
      </c>
      <c r="AC878" s="126">
        <v>629</v>
      </c>
      <c r="AD878" s="126">
        <v>9058</v>
      </c>
      <c r="AE878" s="126">
        <v>703895</v>
      </c>
      <c r="AF878" s="59">
        <v>981039</v>
      </c>
      <c r="AG878" s="59">
        <v>2781486</v>
      </c>
      <c r="AH878" s="59">
        <v>37621256</v>
      </c>
      <c r="AI878" s="59">
        <v>527540</v>
      </c>
      <c r="AJ878" s="59">
        <v>5308451</v>
      </c>
      <c r="AK878" s="59">
        <v>26960900</v>
      </c>
      <c r="AL878" s="59">
        <v>52874876</v>
      </c>
      <c r="AM878" s="126">
        <v>439713</v>
      </c>
      <c r="AN878" s="126">
        <v>541085</v>
      </c>
      <c r="AO878" s="126">
        <v>18830</v>
      </c>
      <c r="AP878"/>
      <c r="AQ878" s="59">
        <v>4748605</v>
      </c>
      <c r="AR878" s="59">
        <v>6161927</v>
      </c>
      <c r="AS878" s="59">
        <v>10101</v>
      </c>
      <c r="AT878" s="59">
        <v>54034</v>
      </c>
      <c r="AU878" s="59">
        <v>179675</v>
      </c>
      <c r="AV878" s="27">
        <v>4084887</v>
      </c>
      <c r="AW878" s="79">
        <f t="shared" si="441"/>
        <v>4.3189287559302458E-2</v>
      </c>
      <c r="AX878" s="59">
        <v>0</v>
      </c>
      <c r="AY878" s="59">
        <v>0</v>
      </c>
      <c r="AZ878" s="59">
        <v>0</v>
      </c>
      <c r="BA878" s="59">
        <v>0</v>
      </c>
      <c r="BB878" s="59">
        <v>0</v>
      </c>
      <c r="BC878" s="59">
        <v>0</v>
      </c>
      <c r="BD878" s="59">
        <v>4084887</v>
      </c>
      <c r="BE878" s="59">
        <v>0</v>
      </c>
      <c r="BF878" s="59">
        <v>0</v>
      </c>
      <c r="BG878" s="59">
        <v>0</v>
      </c>
      <c r="BH878" s="59">
        <v>4084887</v>
      </c>
      <c r="BI878" s="59">
        <v>0</v>
      </c>
      <c r="BJ878" s="59">
        <v>0</v>
      </c>
      <c r="BK878" s="59">
        <v>0</v>
      </c>
      <c r="BL878" s="59">
        <v>0</v>
      </c>
      <c r="BM878" s="139">
        <v>0</v>
      </c>
      <c r="BN878" s="32">
        <f t="shared" si="455"/>
        <v>0</v>
      </c>
      <c r="BO878" s="281"/>
      <c r="BP878" s="4">
        <v>0</v>
      </c>
      <c r="BQ878" s="4">
        <v>781374976</v>
      </c>
      <c r="BR878" s="4">
        <v>781374976</v>
      </c>
      <c r="BS878" s="4">
        <v>10489.690430000001</v>
      </c>
      <c r="BT878" s="4">
        <v>6232</v>
      </c>
      <c r="BV878" s="175">
        <f t="shared" si="444"/>
        <v>0.70426676051336523</v>
      </c>
    </row>
    <row r="879" spans="1:74" ht="17.25" customHeight="1" x14ac:dyDescent="0.25">
      <c r="A879" s="76" t="s">
        <v>201</v>
      </c>
      <c r="B879" s="254" t="s">
        <v>150</v>
      </c>
      <c r="C879" s="76">
        <v>1</v>
      </c>
      <c r="D879" s="142">
        <v>2013</v>
      </c>
      <c r="E879" s="77">
        <v>126</v>
      </c>
      <c r="F879" s="59">
        <v>111485992</v>
      </c>
      <c r="G879" s="59">
        <v>0</v>
      </c>
      <c r="H879" s="179">
        <f t="shared" si="456"/>
        <v>0</v>
      </c>
      <c r="I879" s="82">
        <f t="shared" si="442"/>
        <v>111485992</v>
      </c>
      <c r="J879" s="59"/>
      <c r="K879" s="82">
        <f t="shared" si="436"/>
        <v>106931880</v>
      </c>
      <c r="L879" s="59">
        <f t="shared" si="437"/>
        <v>17158.517329910141</v>
      </c>
      <c r="M879" s="59"/>
      <c r="N879" s="59"/>
      <c r="O879" s="109">
        <v>48268768</v>
      </c>
      <c r="P879" s="13">
        <f t="shared" si="438"/>
        <v>0.43295814240052688</v>
      </c>
      <c r="Q879" s="59">
        <v>12088047</v>
      </c>
      <c r="R879" s="79">
        <f t="shared" si="439"/>
        <v>0.10842659946013666</v>
      </c>
      <c r="S879" s="82">
        <f t="shared" si="457"/>
        <v>11708714</v>
      </c>
      <c r="T879" s="281">
        <f t="shared" si="443"/>
        <v>1878.8051989730423</v>
      </c>
      <c r="U879" s="281"/>
      <c r="V879" s="131">
        <f t="shared" si="440"/>
        <v>0.10949694328763321</v>
      </c>
      <c r="W879" s="4"/>
      <c r="X879" s="126">
        <v>2247449</v>
      </c>
      <c r="Y879" s="126">
        <v>2591672</v>
      </c>
      <c r="AA879" s="156">
        <v>4461272</v>
      </c>
      <c r="AB879" s="126">
        <v>1759612</v>
      </c>
      <c r="AC879" s="126">
        <v>0</v>
      </c>
      <c r="AD879" s="126">
        <v>952</v>
      </c>
      <c r="AE879" s="126">
        <v>647757</v>
      </c>
      <c r="AF879" s="59">
        <v>1112355</v>
      </c>
      <c r="AG879" s="59">
        <v>2034008</v>
      </c>
      <c r="AH879" s="59">
        <v>33085068</v>
      </c>
      <c r="AI879" s="59">
        <v>900029</v>
      </c>
      <c r="AJ879" s="59">
        <v>3658180</v>
      </c>
      <c r="AK879" s="59">
        <v>24811972</v>
      </c>
      <c r="AL879" s="59">
        <v>78400928</v>
      </c>
      <c r="AM879" s="126">
        <v>84282</v>
      </c>
      <c r="AN879" s="126">
        <v>1038028</v>
      </c>
      <c r="AO879" s="126">
        <v>2996</v>
      </c>
      <c r="AP879"/>
      <c r="AQ879" s="59">
        <v>2030850</v>
      </c>
      <c r="AR879" s="59">
        <v>4097338</v>
      </c>
      <c r="AS879" s="59">
        <v>385</v>
      </c>
      <c r="AT879" s="59">
        <v>-448430</v>
      </c>
      <c r="AU879" s="59">
        <v>116028</v>
      </c>
      <c r="AV879" s="27">
        <v>4554112</v>
      </c>
      <c r="AW879" s="79">
        <f t="shared" si="441"/>
        <v>3.9246017911186981E-2</v>
      </c>
      <c r="AX879" s="59">
        <v>0</v>
      </c>
      <c r="AY879" s="59">
        <v>0</v>
      </c>
      <c r="AZ879" s="59">
        <v>0</v>
      </c>
      <c r="BA879" s="59">
        <v>0</v>
      </c>
      <c r="BB879" s="59">
        <v>0</v>
      </c>
      <c r="BC879" s="59">
        <v>0</v>
      </c>
      <c r="BD879" s="59">
        <v>4554112</v>
      </c>
      <c r="BE879" s="59">
        <v>0</v>
      </c>
      <c r="BF879" s="59">
        <v>0</v>
      </c>
      <c r="BG879" s="59">
        <v>0</v>
      </c>
      <c r="BH879" s="59">
        <v>4554112</v>
      </c>
      <c r="BI879" s="59">
        <v>0</v>
      </c>
      <c r="BJ879" s="59">
        <v>0</v>
      </c>
      <c r="BK879" s="59">
        <v>0</v>
      </c>
      <c r="BL879" s="59">
        <v>0</v>
      </c>
      <c r="BM879" s="139">
        <v>0</v>
      </c>
      <c r="BN879" s="32">
        <f t="shared" si="455"/>
        <v>0</v>
      </c>
      <c r="BO879" s="281"/>
      <c r="BP879" s="4">
        <v>0</v>
      </c>
      <c r="BQ879" s="4">
        <v>926641472</v>
      </c>
      <c r="BR879" s="4">
        <v>926641472</v>
      </c>
      <c r="BS879" s="4">
        <v>10938.070309999999</v>
      </c>
      <c r="BT879" s="4">
        <v>6232</v>
      </c>
      <c r="BV879" s="175">
        <f t="shared" si="444"/>
        <v>0.72519500148486404</v>
      </c>
    </row>
    <row r="880" spans="1:74" ht="17.25" customHeight="1" x14ac:dyDescent="0.25">
      <c r="A880" s="76" t="s">
        <v>201</v>
      </c>
      <c r="B880" s="254" t="s">
        <v>150</v>
      </c>
      <c r="C880" s="76">
        <v>1</v>
      </c>
      <c r="D880" s="142">
        <v>2014</v>
      </c>
      <c r="E880" s="77">
        <v>126</v>
      </c>
      <c r="F880" s="59">
        <v>119553256</v>
      </c>
      <c r="G880" s="59">
        <v>0</v>
      </c>
      <c r="H880" s="179">
        <f t="shared" si="456"/>
        <v>0</v>
      </c>
      <c r="I880" s="82">
        <f t="shared" si="442"/>
        <v>119553256</v>
      </c>
      <c r="J880" s="59"/>
      <c r="K880" s="82">
        <f t="shared" si="436"/>
        <v>114632528</v>
      </c>
      <c r="L880" s="59">
        <f t="shared" si="437"/>
        <v>18394.179717586649</v>
      </c>
      <c r="M880" s="59"/>
      <c r="N880" s="59"/>
      <c r="O880" s="109">
        <v>39974564</v>
      </c>
      <c r="P880" s="13">
        <f t="shared" si="438"/>
        <v>0.3343661673254637</v>
      </c>
      <c r="Q880" s="59">
        <v>10991431</v>
      </c>
      <c r="R880" s="79">
        <f t="shared" si="439"/>
        <v>9.1937529497314568E-2</v>
      </c>
      <c r="S880" s="82">
        <f t="shared" si="457"/>
        <v>10122162</v>
      </c>
      <c r="T880" s="281">
        <f t="shared" si="443"/>
        <v>1624.2236842105262</v>
      </c>
      <c r="U880" s="281"/>
      <c r="V880" s="131">
        <f t="shared" si="440"/>
        <v>8.8300957647902523E-2</v>
      </c>
      <c r="W880" s="4"/>
      <c r="X880" s="126">
        <v>521404</v>
      </c>
      <c r="Y880" s="126">
        <v>4089027</v>
      </c>
      <c r="AA880" s="156">
        <v>3483854</v>
      </c>
      <c r="AB880" s="126">
        <v>1324986</v>
      </c>
      <c r="AD880" s="126">
        <v>0</v>
      </c>
      <c r="AE880" s="126">
        <v>702891</v>
      </c>
      <c r="AF880" s="59">
        <v>954566</v>
      </c>
      <c r="AG880" s="59">
        <v>2193457</v>
      </c>
      <c r="AH880" s="59">
        <v>50039544</v>
      </c>
      <c r="AI880" s="59">
        <v>1107251</v>
      </c>
      <c r="AJ880" s="59">
        <v>4083642</v>
      </c>
      <c r="AK880" s="59">
        <v>41616388</v>
      </c>
      <c r="AL880" s="59">
        <v>69513712</v>
      </c>
      <c r="AM880" s="126">
        <v>19277</v>
      </c>
      <c r="AN880" s="126">
        <v>421515</v>
      </c>
      <c r="AO880" s="126">
        <v>3973</v>
      </c>
      <c r="AP880"/>
      <c r="AQ880" s="59">
        <v>2842842</v>
      </c>
      <c r="AR880" s="59">
        <v>4490081</v>
      </c>
      <c r="AS880" s="59">
        <v>44326</v>
      </c>
      <c r="AT880" s="59">
        <v>544509</v>
      </c>
      <c r="AU880" s="59">
        <v>143274</v>
      </c>
      <c r="AV880" s="27">
        <v>4920728</v>
      </c>
      <c r="AW880" s="79">
        <f t="shared" si="441"/>
        <v>3.9532180475560258E-2</v>
      </c>
      <c r="AX880" s="59">
        <v>0</v>
      </c>
      <c r="AY880" s="59">
        <v>0</v>
      </c>
      <c r="AZ880" s="59">
        <v>0</v>
      </c>
      <c r="BA880" s="59">
        <v>0</v>
      </c>
      <c r="BB880" s="59">
        <v>0</v>
      </c>
      <c r="BC880" s="59">
        <v>0</v>
      </c>
      <c r="BD880" s="59">
        <v>4920728</v>
      </c>
      <c r="BE880" s="59">
        <v>0</v>
      </c>
      <c r="BF880" s="59">
        <v>0</v>
      </c>
      <c r="BG880" s="59">
        <v>0</v>
      </c>
      <c r="BH880" s="59">
        <v>4920728</v>
      </c>
      <c r="BI880" s="59">
        <v>0</v>
      </c>
      <c r="BJ880" s="59">
        <v>0</v>
      </c>
      <c r="BK880" s="59">
        <v>0</v>
      </c>
      <c r="BL880" s="59">
        <v>0</v>
      </c>
      <c r="BM880" s="139">
        <v>0</v>
      </c>
      <c r="BN880" s="32">
        <f t="shared" si="455"/>
        <v>0</v>
      </c>
      <c r="BO880" s="281"/>
      <c r="BP880" s="4">
        <v>0</v>
      </c>
      <c r="BQ880" s="4">
        <v>985843328</v>
      </c>
      <c r="BR880" s="4">
        <v>985843328</v>
      </c>
      <c r="BS880" s="4">
        <v>10943.5</v>
      </c>
      <c r="BT880" s="4">
        <v>6232</v>
      </c>
      <c r="BV880" s="175">
        <f t="shared" si="444"/>
        <v>0.72544314135940313</v>
      </c>
    </row>
    <row r="881" spans="1:74" ht="17.25" customHeight="1" x14ac:dyDescent="0.25">
      <c r="A881" s="76" t="s">
        <v>201</v>
      </c>
      <c r="B881" s="254" t="s">
        <v>150</v>
      </c>
      <c r="C881" s="76">
        <v>1</v>
      </c>
      <c r="D881" s="142">
        <v>2015</v>
      </c>
      <c r="E881" s="77">
        <v>126</v>
      </c>
      <c r="F881" s="59">
        <v>103642696</v>
      </c>
      <c r="G881" s="59">
        <v>0</v>
      </c>
      <c r="H881" s="179">
        <f t="shared" si="456"/>
        <v>0</v>
      </c>
      <c r="I881" s="82">
        <f t="shared" si="442"/>
        <v>103642696</v>
      </c>
      <c r="J881" s="59"/>
      <c r="K881" s="82">
        <f t="shared" si="436"/>
        <v>98981586</v>
      </c>
      <c r="L881" s="59">
        <f t="shared" si="437"/>
        <v>15882.79621309371</v>
      </c>
      <c r="M881" s="59"/>
      <c r="N881" s="59"/>
      <c r="O881" s="109">
        <v>29196572</v>
      </c>
      <c r="P881" s="13">
        <f t="shared" si="438"/>
        <v>0.28170409615743691</v>
      </c>
      <c r="Q881" s="59">
        <v>12311229</v>
      </c>
      <c r="R881" s="79">
        <f t="shared" si="439"/>
        <v>0.11878530253593558</v>
      </c>
      <c r="S881" s="82">
        <f t="shared" si="447"/>
        <v>9352733</v>
      </c>
      <c r="T881" s="281">
        <f t="shared" si="443"/>
        <v>1500.7594672657253</v>
      </c>
      <c r="U881" s="281"/>
      <c r="V881" s="131">
        <f t="shared" si="440"/>
        <v>9.4489625575407535E-2</v>
      </c>
      <c r="W881" s="13"/>
      <c r="X881" s="59">
        <v>298757</v>
      </c>
      <c r="Y881" s="59">
        <v>4510770</v>
      </c>
      <c r="Z881" s="59">
        <v>0</v>
      </c>
      <c r="AA881" s="82">
        <v>3171266</v>
      </c>
      <c r="AB881" s="59">
        <v>646853</v>
      </c>
      <c r="AC881" s="59">
        <v>0</v>
      </c>
      <c r="AD881" s="59">
        <v>0</v>
      </c>
      <c r="AE881" s="59">
        <v>725087</v>
      </c>
      <c r="AF881" s="59">
        <v>1273654</v>
      </c>
      <c r="AG881" s="59">
        <v>1580498</v>
      </c>
      <c r="AH881" s="59">
        <v>46922048</v>
      </c>
      <c r="AI881" s="59">
        <v>924016</v>
      </c>
      <c r="AJ881" s="59">
        <v>1798158</v>
      </c>
      <c r="AK881" s="59">
        <v>39745988</v>
      </c>
      <c r="AL881" s="59">
        <v>56720648</v>
      </c>
      <c r="AM881" s="59">
        <v>-446</v>
      </c>
      <c r="AN881" s="59">
        <v>257986</v>
      </c>
      <c r="AO881" s="59">
        <v>3470</v>
      </c>
      <c r="AP881" s="59">
        <v>582029</v>
      </c>
      <c r="AQ881" s="59">
        <v>2566306</v>
      </c>
      <c r="AR881" s="59">
        <v>3760836</v>
      </c>
      <c r="AS881" s="59">
        <v>0</v>
      </c>
      <c r="AT881" s="59">
        <v>221996</v>
      </c>
      <c r="AU881" s="59">
        <v>67669</v>
      </c>
      <c r="AV881" s="27">
        <v>4661110</v>
      </c>
      <c r="AW881" s="79">
        <f t="shared" si="441"/>
        <v>4.3037361032353748E-2</v>
      </c>
      <c r="AX881" s="59">
        <v>0</v>
      </c>
      <c r="AY881" s="59">
        <v>0</v>
      </c>
      <c r="AZ881" s="59">
        <v>0</v>
      </c>
      <c r="BA881" s="59">
        <v>0</v>
      </c>
      <c r="BB881" s="59">
        <v>0</v>
      </c>
      <c r="BC881" s="59">
        <v>0</v>
      </c>
      <c r="BD881" s="59">
        <v>4661110</v>
      </c>
      <c r="BE881" s="59">
        <v>0</v>
      </c>
      <c r="BF881" s="59">
        <v>0</v>
      </c>
      <c r="BH881" s="59">
        <v>4661110</v>
      </c>
      <c r="BI881" s="59">
        <v>0</v>
      </c>
      <c r="BJ881" s="59">
        <v>0</v>
      </c>
      <c r="BK881" s="59">
        <v>0</v>
      </c>
      <c r="BL881" s="59">
        <v>0</v>
      </c>
      <c r="BM881" s="139">
        <v>0</v>
      </c>
      <c r="BN881" s="32">
        <f t="shared" si="455"/>
        <v>0</v>
      </c>
      <c r="BO881" s="281"/>
      <c r="BP881" s="4">
        <v>0</v>
      </c>
      <c r="BQ881" s="4">
        <v>751963776</v>
      </c>
      <c r="BR881" s="4">
        <v>751963776</v>
      </c>
      <c r="BS881" s="4">
        <v>10943.5</v>
      </c>
      <c r="BT881" s="4">
        <v>6232</v>
      </c>
      <c r="BV881" s="175">
        <f t="shared" si="444"/>
        <v>0.72544314135940313</v>
      </c>
    </row>
    <row r="882" spans="1:74" ht="17.25" customHeight="1" x14ac:dyDescent="0.25">
      <c r="A882" s="76" t="s">
        <v>201</v>
      </c>
      <c r="B882" s="254" t="s">
        <v>150</v>
      </c>
      <c r="C882" s="76">
        <v>1</v>
      </c>
      <c r="D882" s="142">
        <v>2016</v>
      </c>
      <c r="E882" s="77">
        <v>126</v>
      </c>
      <c r="F882" s="59">
        <v>72612368</v>
      </c>
      <c r="G882" s="59">
        <v>0</v>
      </c>
      <c r="H882" s="179">
        <f t="shared" si="456"/>
        <v>0</v>
      </c>
      <c r="I882" s="59">
        <f t="shared" si="442"/>
        <v>72612368</v>
      </c>
      <c r="J882" s="59"/>
      <c r="K882" s="59">
        <f t="shared" si="436"/>
        <v>68025862</v>
      </c>
      <c r="L882" s="59">
        <f t="shared" si="437"/>
        <v>10915.574775353016</v>
      </c>
      <c r="M882" s="59"/>
      <c r="N882" s="59"/>
      <c r="O882" s="82">
        <v>5863527</v>
      </c>
      <c r="P882" s="13">
        <f t="shared" si="438"/>
        <v>8.0751078108346502E-2</v>
      </c>
      <c r="Q882" s="59">
        <v>12493564</v>
      </c>
      <c r="R882" s="79">
        <f t="shared" si="439"/>
        <v>0.17205834686454516</v>
      </c>
      <c r="S882" s="82">
        <f t="shared" si="447"/>
        <v>9669538</v>
      </c>
      <c r="T882" s="281">
        <f t="shared" si="443"/>
        <v>1551.5946726572529</v>
      </c>
      <c r="U882" s="281"/>
      <c r="V882" s="131">
        <f t="shared" si="440"/>
        <v>0.14214502713688509</v>
      </c>
      <c r="W882" s="13"/>
      <c r="X882" s="59">
        <v>205968</v>
      </c>
      <c r="Y882" s="59">
        <v>5683414</v>
      </c>
      <c r="Z882" s="59">
        <v>0</v>
      </c>
      <c r="AA882" s="82">
        <v>2653409</v>
      </c>
      <c r="AB882" s="59">
        <v>379026</v>
      </c>
      <c r="AC882" s="59">
        <v>0</v>
      </c>
      <c r="AD882" s="59">
        <v>0</v>
      </c>
      <c r="AE882" s="59">
        <v>747721</v>
      </c>
      <c r="AF882" s="59">
        <v>1428194</v>
      </c>
      <c r="AG882" s="59">
        <v>628651</v>
      </c>
      <c r="AH882" s="59">
        <v>37413768</v>
      </c>
      <c r="AI882" s="59">
        <v>801804</v>
      </c>
      <c r="AJ882" s="59">
        <v>3102976</v>
      </c>
      <c r="AK882" s="59">
        <v>31888616</v>
      </c>
      <c r="AL882" s="59">
        <v>35198604</v>
      </c>
      <c r="AM882" s="59">
        <v>520</v>
      </c>
      <c r="AN882" s="59">
        <v>194871</v>
      </c>
      <c r="AO882" s="59">
        <v>4552</v>
      </c>
      <c r="AP882" s="59">
        <v>162515</v>
      </c>
      <c r="AQ882" s="59">
        <v>2459811</v>
      </c>
      <c r="AR882" s="59">
        <v>3688319</v>
      </c>
      <c r="AS882" s="59">
        <v>0</v>
      </c>
      <c r="AT882" s="59">
        <v>180994</v>
      </c>
      <c r="AU882" s="59">
        <v>43919</v>
      </c>
      <c r="AV882" s="27">
        <v>4586506</v>
      </c>
      <c r="AW882" s="79">
        <f t="shared" si="441"/>
        <v>5.941156602879985E-2</v>
      </c>
      <c r="AX882" s="59">
        <v>0</v>
      </c>
      <c r="AY882" s="59">
        <v>0</v>
      </c>
      <c r="AZ882" s="59">
        <v>0</v>
      </c>
      <c r="BA882" s="59">
        <v>0</v>
      </c>
      <c r="BB882" s="59">
        <v>0</v>
      </c>
      <c r="BC882" s="59">
        <v>0</v>
      </c>
      <c r="BD882" s="59">
        <v>4586506</v>
      </c>
      <c r="BE882" s="59">
        <v>0</v>
      </c>
      <c r="BF882" s="59">
        <v>0</v>
      </c>
      <c r="BH882" s="59">
        <v>4586506</v>
      </c>
      <c r="BI882" s="59">
        <v>0</v>
      </c>
      <c r="BJ882" s="59">
        <v>0</v>
      </c>
      <c r="BK882" s="59">
        <v>0</v>
      </c>
      <c r="BL882" s="59">
        <v>0</v>
      </c>
      <c r="BM882" s="139">
        <v>0</v>
      </c>
      <c r="BN882" s="32">
        <f t="shared" si="455"/>
        <v>0</v>
      </c>
      <c r="BO882" s="281"/>
      <c r="BP882" s="4">
        <v>0</v>
      </c>
      <c r="BQ882" s="4">
        <v>678855552</v>
      </c>
      <c r="BR882" s="4">
        <v>678855552</v>
      </c>
      <c r="BS882" s="4">
        <v>10943.5</v>
      </c>
      <c r="BT882" s="4">
        <v>6232</v>
      </c>
      <c r="BV882" s="175">
        <f t="shared" si="444"/>
        <v>0.72544314135940313</v>
      </c>
    </row>
    <row r="883" spans="1:74" ht="17.25" customHeight="1" x14ac:dyDescent="0.25">
      <c r="A883" s="76" t="s">
        <v>201</v>
      </c>
      <c r="B883" s="254" t="s">
        <v>150</v>
      </c>
      <c r="C883" s="76">
        <v>1</v>
      </c>
      <c r="D883" s="142">
        <v>2017</v>
      </c>
      <c r="E883" s="77">
        <v>126</v>
      </c>
      <c r="F883" s="59">
        <v>81743432</v>
      </c>
      <c r="G883" s="59">
        <v>0</v>
      </c>
      <c r="H883" s="179">
        <f t="shared" si="456"/>
        <v>0</v>
      </c>
      <c r="I883" s="59">
        <f t="shared" si="442"/>
        <v>81743432</v>
      </c>
      <c r="J883" s="59"/>
      <c r="K883" s="59">
        <f t="shared" si="436"/>
        <v>77064874</v>
      </c>
      <c r="L883" s="59">
        <f t="shared" si="437"/>
        <v>12365.993902439024</v>
      </c>
      <c r="M883" s="59"/>
      <c r="N883" s="59"/>
      <c r="O883" s="82">
        <v>8968324</v>
      </c>
      <c r="P883" s="13">
        <f t="shared" si="438"/>
        <v>0.10971308373741881</v>
      </c>
      <c r="Q883" s="59">
        <v>12072795</v>
      </c>
      <c r="R883" s="79">
        <f t="shared" si="439"/>
        <v>0.14769131543192363</v>
      </c>
      <c r="S883" s="82">
        <f t="shared" si="447"/>
        <v>9336175</v>
      </c>
      <c r="T883" s="281">
        <f t="shared" si="443"/>
        <v>1498.1025353016687</v>
      </c>
      <c r="U883" s="281"/>
      <c r="V883" s="131">
        <f t="shared" si="440"/>
        <v>0.12114695730249296</v>
      </c>
      <c r="W883" s="13"/>
      <c r="X883" s="59">
        <v>138877</v>
      </c>
      <c r="Y883" s="59">
        <v>5502862</v>
      </c>
      <c r="Z883" s="59">
        <v>0</v>
      </c>
      <c r="AA883" s="82">
        <v>2586321</v>
      </c>
      <c r="AB883" s="59">
        <v>367072</v>
      </c>
      <c r="AC883" s="59">
        <v>0</v>
      </c>
      <c r="AD883" s="59">
        <v>0</v>
      </c>
      <c r="AE883" s="59">
        <v>741043</v>
      </c>
      <c r="AF883" s="59">
        <v>2115929</v>
      </c>
      <c r="AG883" s="59">
        <v>1415793</v>
      </c>
      <c r="AH883" s="59">
        <v>43940352</v>
      </c>
      <c r="AI883" s="59">
        <v>1410632</v>
      </c>
      <c r="AJ883" s="59">
        <v>2422462</v>
      </c>
      <c r="AK883" s="59">
        <v>35821832</v>
      </c>
      <c r="AL883" s="59">
        <v>37803084</v>
      </c>
      <c r="AM883" s="59">
        <v>428</v>
      </c>
      <c r="AN883" s="59">
        <v>66212</v>
      </c>
      <c r="AO883" s="59">
        <v>11435</v>
      </c>
      <c r="AP883" s="59">
        <v>681666</v>
      </c>
      <c r="AQ883" s="59">
        <v>2692341</v>
      </c>
      <c r="AR883" s="59">
        <v>4232157</v>
      </c>
      <c r="AS883" s="59">
        <v>0</v>
      </c>
      <c r="AT883" s="59">
        <v>195058</v>
      </c>
      <c r="AU883" s="59">
        <v>300196</v>
      </c>
      <c r="AV883" s="27">
        <v>4678558</v>
      </c>
      <c r="AW883" s="79">
        <f t="shared" si="441"/>
        <v>5.4136198437457872E-2</v>
      </c>
      <c r="AX883" s="59">
        <v>0</v>
      </c>
      <c r="AY883" s="59">
        <v>0</v>
      </c>
      <c r="AZ883" s="59">
        <v>0</v>
      </c>
      <c r="BA883" s="59">
        <v>0</v>
      </c>
      <c r="BB883" s="59">
        <v>0</v>
      </c>
      <c r="BC883" s="59">
        <v>0</v>
      </c>
      <c r="BD883" s="59">
        <v>4678558</v>
      </c>
      <c r="BE883" s="59">
        <v>0</v>
      </c>
      <c r="BF883" s="59">
        <v>0</v>
      </c>
      <c r="BG883" s="59">
        <v>0</v>
      </c>
      <c r="BH883" s="59">
        <v>4678558</v>
      </c>
      <c r="BI883" s="59">
        <v>0</v>
      </c>
      <c r="BJ883" s="59">
        <v>0</v>
      </c>
      <c r="BK883" s="59">
        <v>0</v>
      </c>
      <c r="BL883" s="59">
        <v>0</v>
      </c>
      <c r="BM883" s="139">
        <v>0</v>
      </c>
      <c r="BN883" s="32">
        <f t="shared" si="455"/>
        <v>0</v>
      </c>
      <c r="BO883" s="281"/>
      <c r="BP883" s="4">
        <v>0</v>
      </c>
      <c r="BQ883" s="4">
        <v>702730240</v>
      </c>
      <c r="BR883" s="4">
        <v>702730240</v>
      </c>
      <c r="BS883" s="4">
        <v>10943.5</v>
      </c>
      <c r="BT883" s="4">
        <v>6232</v>
      </c>
      <c r="BV883" s="175">
        <f t="shared" si="444"/>
        <v>0.72544314135940313</v>
      </c>
    </row>
    <row r="884" spans="1:74" ht="17.25" customHeight="1" x14ac:dyDescent="0.25">
      <c r="A884" s="112" t="s">
        <v>202</v>
      </c>
      <c r="B884" s="255" t="s">
        <v>150</v>
      </c>
      <c r="C884" s="76">
        <v>1</v>
      </c>
      <c r="D884" s="142">
        <v>2018</v>
      </c>
      <c r="E884" s="77">
        <v>126</v>
      </c>
      <c r="F884" s="59">
        <v>81040160</v>
      </c>
      <c r="G884" s="59">
        <v>0</v>
      </c>
      <c r="H884" s="179">
        <f t="shared" si="456"/>
        <v>0</v>
      </c>
      <c r="I884" s="59">
        <f t="shared" si="442"/>
        <v>81040160</v>
      </c>
      <c r="J884" s="59"/>
      <c r="K884" s="59">
        <f t="shared" si="436"/>
        <v>75628705</v>
      </c>
      <c r="L884" s="59">
        <f t="shared" si="437"/>
        <v>12135.543164313221</v>
      </c>
      <c r="M884" s="59"/>
      <c r="N884" s="59"/>
      <c r="O884" s="82">
        <v>6246480</v>
      </c>
      <c r="P884" s="13">
        <f t="shared" si="438"/>
        <v>7.7078821167184272E-2</v>
      </c>
      <c r="Q884" s="59">
        <v>7325605</v>
      </c>
      <c r="R884" s="79">
        <f t="shared" si="439"/>
        <v>9.0394749961006993E-2</v>
      </c>
      <c r="S884" s="82">
        <f t="shared" si="447"/>
        <v>10174158</v>
      </c>
      <c r="T884" s="281">
        <f t="shared" si="443"/>
        <v>1632.5670731707316</v>
      </c>
      <c r="U884" s="281"/>
      <c r="V884" s="131">
        <f t="shared" si="440"/>
        <v>0.13452772991419065</v>
      </c>
      <c r="W884" s="13"/>
      <c r="X884" s="59">
        <v>165673</v>
      </c>
      <c r="Y884" s="59">
        <v>5614388</v>
      </c>
      <c r="Z884" s="59">
        <v>0</v>
      </c>
      <c r="AA884" s="82">
        <v>3111507</v>
      </c>
      <c r="AB884" s="59">
        <v>409524</v>
      </c>
      <c r="AC884" s="59">
        <v>0</v>
      </c>
      <c r="AD884" s="59">
        <v>0</v>
      </c>
      <c r="AE884" s="59">
        <v>873066</v>
      </c>
      <c r="AF884" s="59">
        <v>2283957</v>
      </c>
      <c r="AG884" s="59">
        <v>1341272</v>
      </c>
      <c r="AH884" s="59">
        <v>50536912</v>
      </c>
      <c r="AI884" s="59">
        <v>983942</v>
      </c>
      <c r="AJ884" s="59">
        <v>1910038</v>
      </c>
      <c r="AK884" s="59">
        <v>43650456</v>
      </c>
      <c r="AL884" s="59">
        <v>30503250</v>
      </c>
      <c r="AM884" s="59">
        <v>0</v>
      </c>
      <c r="AN884" s="59">
        <v>0</v>
      </c>
      <c r="AO884" s="59">
        <v>2208</v>
      </c>
      <c r="AP884" s="59">
        <v>-222580</v>
      </c>
      <c r="AQ884" s="59">
        <v>2374982</v>
      </c>
      <c r="AR884" s="59">
        <v>4764819</v>
      </c>
      <c r="AS884" s="59">
        <v>0</v>
      </c>
      <c r="AT884" s="59">
        <v>188030</v>
      </c>
      <c r="AU884" s="59">
        <v>16793</v>
      </c>
      <c r="AV884" s="27">
        <v>5411455</v>
      </c>
      <c r="AW884" s="79">
        <f t="shared" si="441"/>
        <v>6.2595186914668977E-2</v>
      </c>
      <c r="AX884" s="59">
        <v>0</v>
      </c>
      <c r="AY884" s="59">
        <v>0</v>
      </c>
      <c r="AZ884" s="59">
        <v>0</v>
      </c>
      <c r="BA884" s="59">
        <v>0</v>
      </c>
      <c r="BB884" s="59">
        <v>0</v>
      </c>
      <c r="BC884" s="59">
        <v>0</v>
      </c>
      <c r="BD884" s="59">
        <v>5411455</v>
      </c>
      <c r="BE884" s="59">
        <v>0</v>
      </c>
      <c r="BF884" s="59">
        <v>0</v>
      </c>
      <c r="BG884" s="59">
        <v>0</v>
      </c>
      <c r="BH884" s="59">
        <v>5411455</v>
      </c>
      <c r="BI884" s="59">
        <v>0</v>
      </c>
      <c r="BJ884" s="59">
        <v>0</v>
      </c>
      <c r="BK884" s="59">
        <v>0</v>
      </c>
      <c r="BL884" s="59">
        <v>0</v>
      </c>
      <c r="BM884" s="139">
        <v>0</v>
      </c>
      <c r="BN884" s="32">
        <f t="shared" si="455"/>
        <v>0</v>
      </c>
      <c r="BO884" s="281"/>
      <c r="BP884" s="4">
        <v>35708</v>
      </c>
      <c r="BQ884" s="4">
        <v>740000512</v>
      </c>
      <c r="BR884" s="4">
        <v>740036224</v>
      </c>
      <c r="BS884" s="4">
        <v>5765.0297899999996</v>
      </c>
      <c r="BT884" s="4">
        <v>6232</v>
      </c>
      <c r="BV884" s="175">
        <f t="shared" si="444"/>
        <v>0.40497546555694697</v>
      </c>
    </row>
    <row r="885" spans="1:74" s="8" customFormat="1" ht="17.25" customHeight="1" thickBot="1" x14ac:dyDescent="0.3">
      <c r="A885" s="84" t="s">
        <v>201</v>
      </c>
      <c r="B885" s="262" t="s">
        <v>150</v>
      </c>
      <c r="C885" s="84">
        <v>1</v>
      </c>
      <c r="D885" s="143">
        <v>2019</v>
      </c>
      <c r="E885" s="85">
        <v>126</v>
      </c>
      <c r="F885" s="86">
        <v>88357984</v>
      </c>
      <c r="G885" s="86">
        <v>0</v>
      </c>
      <c r="H885" s="179">
        <f t="shared" si="456"/>
        <v>0</v>
      </c>
      <c r="I885" s="86">
        <f t="shared" si="442"/>
        <v>88357984</v>
      </c>
      <c r="J885" s="282">
        <f t="shared" ref="J885" si="458">LN(I885/I861)/(2019-1995)</f>
        <v>2.9910388324268719E-2</v>
      </c>
      <c r="K885" s="86">
        <f t="shared" si="436"/>
        <v>82514426</v>
      </c>
      <c r="L885" s="86">
        <f t="shared" si="437"/>
        <v>13240.440629011553</v>
      </c>
      <c r="M885" s="282">
        <f t="shared" ref="M885" si="459">LN(L885/L861)/(2019-1995)</f>
        <v>2.453756491215521E-2</v>
      </c>
      <c r="N885" s="283">
        <f t="shared" ref="N885" si="460">AVERAGE(L883:L885)</f>
        <v>12580.659231921265</v>
      </c>
      <c r="O885" s="104">
        <v>9570500</v>
      </c>
      <c r="P885" s="14">
        <f t="shared" si="438"/>
        <v>0.10831505616968355</v>
      </c>
      <c r="Q885" s="86">
        <v>12170337</v>
      </c>
      <c r="R885" s="87">
        <f t="shared" si="439"/>
        <v>0.13773896199351945</v>
      </c>
      <c r="S885" s="104">
        <f t="shared" si="447"/>
        <v>9976541</v>
      </c>
      <c r="T885" s="285">
        <f t="shared" si="443"/>
        <v>1600.857028241335</v>
      </c>
      <c r="U885" s="285">
        <f t="shared" ref="U885" si="461">AVERAGE(T883:T885)</f>
        <v>1577.1755455712453</v>
      </c>
      <c r="V885" s="131">
        <f t="shared" si="440"/>
        <v>0.12090662789073998</v>
      </c>
      <c r="W885" s="14"/>
      <c r="X885" s="86">
        <v>278243</v>
      </c>
      <c r="Y885" s="86">
        <v>5725426</v>
      </c>
      <c r="Z885" s="86">
        <v>0</v>
      </c>
      <c r="AA885" s="104">
        <v>3103063</v>
      </c>
      <c r="AB885" s="86">
        <v>333930</v>
      </c>
      <c r="AC885" s="86">
        <v>0</v>
      </c>
      <c r="AD885" s="86">
        <v>0</v>
      </c>
      <c r="AE885" s="86">
        <v>535879</v>
      </c>
      <c r="AF885" s="86">
        <v>2893617</v>
      </c>
      <c r="AG885" s="86">
        <v>1158031</v>
      </c>
      <c r="AH885" s="86">
        <v>48756420</v>
      </c>
      <c r="AI885" s="86">
        <v>159326</v>
      </c>
      <c r="AJ885" s="86">
        <v>2507084</v>
      </c>
      <c r="AK885" s="86">
        <v>42079348</v>
      </c>
      <c r="AL885" s="86">
        <v>39601564</v>
      </c>
      <c r="AM885" s="86">
        <v>0</v>
      </c>
      <c r="AN885" s="86">
        <v>0</v>
      </c>
      <c r="AO885" s="86">
        <v>1772</v>
      </c>
      <c r="AP885" s="86">
        <v>614841</v>
      </c>
      <c r="AQ885" s="86">
        <v>2278996</v>
      </c>
      <c r="AR885" s="86">
        <v>4712827</v>
      </c>
      <c r="AS885" s="86">
        <v>0</v>
      </c>
      <c r="AT885" s="86">
        <v>204490</v>
      </c>
      <c r="AU885" s="86">
        <v>30276</v>
      </c>
      <c r="AV885" s="28">
        <v>5843558</v>
      </c>
      <c r="AW885" s="87">
        <f t="shared" si="441"/>
        <v>6.203250897952392E-2</v>
      </c>
      <c r="AX885" s="86">
        <v>0</v>
      </c>
      <c r="AY885" s="86">
        <v>0</v>
      </c>
      <c r="AZ885" s="86">
        <v>0</v>
      </c>
      <c r="BA885" s="86">
        <v>0</v>
      </c>
      <c r="BB885" s="86">
        <v>0</v>
      </c>
      <c r="BC885" s="86">
        <v>0</v>
      </c>
      <c r="BD885" s="86">
        <v>5843558</v>
      </c>
      <c r="BE885" s="86">
        <v>0</v>
      </c>
      <c r="BF885" s="86">
        <v>0</v>
      </c>
      <c r="BG885" s="86">
        <v>0</v>
      </c>
      <c r="BH885" s="86">
        <v>5843558</v>
      </c>
      <c r="BI885" s="86">
        <v>0</v>
      </c>
      <c r="BJ885" s="86">
        <v>0</v>
      </c>
      <c r="BK885" s="86">
        <v>0</v>
      </c>
      <c r="BL885" s="86">
        <v>0</v>
      </c>
      <c r="BM885" s="140">
        <v>0</v>
      </c>
      <c r="BN885" s="32">
        <f t="shared" si="455"/>
        <v>0</v>
      </c>
      <c r="BO885" s="285">
        <f t="shared" ref="BO885" si="462">AVERAGE(BN883:BN885)</f>
        <v>0</v>
      </c>
      <c r="BP885" s="7">
        <v>0</v>
      </c>
      <c r="BQ885" s="7">
        <v>634269504</v>
      </c>
      <c r="BR885" s="7">
        <v>634269504</v>
      </c>
      <c r="BS885" s="7">
        <v>5764.7002000000002</v>
      </c>
      <c r="BT885" s="7">
        <v>6232</v>
      </c>
      <c r="BU885" s="275">
        <f t="shared" ref="BU885" si="463">AVERAGE(BT883:BT885)</f>
        <v>6232</v>
      </c>
      <c r="BV885" s="175">
        <f t="shared" si="444"/>
        <v>0.40494687945819396</v>
      </c>
    </row>
    <row r="886" spans="1:74" ht="16.5" thickTop="1" x14ac:dyDescent="0.25">
      <c r="A886" s="113" t="s">
        <v>203</v>
      </c>
      <c r="C886" s="68">
        <v>0</v>
      </c>
      <c r="D886" s="141">
        <v>1995</v>
      </c>
      <c r="E886" s="69">
        <v>131</v>
      </c>
      <c r="F886" s="70">
        <v>48604784</v>
      </c>
      <c r="G886" s="70">
        <v>3402507</v>
      </c>
      <c r="H886" s="179">
        <f t="shared" si="456"/>
        <v>7.5272911583635485E-2</v>
      </c>
      <c r="I886" s="70">
        <f t="shared" si="442"/>
        <v>45202277</v>
      </c>
      <c r="J886" s="70"/>
      <c r="K886" s="70">
        <f t="shared" si="436"/>
        <v>45202277</v>
      </c>
      <c r="L886" s="59">
        <f t="shared" si="437"/>
        <v>9996.0807164971247</v>
      </c>
      <c r="M886" s="70"/>
      <c r="N886" s="70"/>
      <c r="O886" s="114">
        <v>25497204</v>
      </c>
      <c r="P886" s="45">
        <f t="shared" si="438"/>
        <v>0.56406901802756526</v>
      </c>
      <c r="Q886" s="70">
        <v>672058</v>
      </c>
      <c r="R886" s="72">
        <f t="shared" si="439"/>
        <v>1.4867790841598533E-2</v>
      </c>
      <c r="S886" s="73">
        <f t="shared" ref="S886:S896" si="464">F886-G886-O886-Q886-AF886-AG886-AI886-AJ886-AK886-SUM(AM886:AU886)</f>
        <v>3701190</v>
      </c>
      <c r="T886" s="281">
        <f t="shared" si="443"/>
        <v>818.48518354710302</v>
      </c>
      <c r="U886" s="281"/>
      <c r="V886" s="131">
        <f t="shared" si="440"/>
        <v>8.1880609686985462E-2</v>
      </c>
      <c r="W886" s="125"/>
      <c r="X886" s="70">
        <v>0</v>
      </c>
      <c r="Y886" s="70">
        <v>0</v>
      </c>
      <c r="Z886" s="70">
        <v>0</v>
      </c>
      <c r="AA886" s="70">
        <v>0</v>
      </c>
      <c r="AB886" s="70">
        <v>0</v>
      </c>
      <c r="AC886" s="70">
        <v>0</v>
      </c>
      <c r="AD886" s="70">
        <v>0</v>
      </c>
      <c r="AE886" s="70">
        <v>0</v>
      </c>
      <c r="AF886" s="70">
        <v>2689688</v>
      </c>
      <c r="AG886" s="70">
        <v>333908</v>
      </c>
      <c r="AH886" s="70">
        <v>11031645</v>
      </c>
      <c r="AI886" s="70">
        <v>1260828</v>
      </c>
      <c r="AJ886" s="70">
        <v>701780</v>
      </c>
      <c r="AK886" s="70">
        <v>5035427</v>
      </c>
      <c r="AL886" s="70">
        <v>37573140</v>
      </c>
      <c r="AM886" s="70">
        <v>0</v>
      </c>
      <c r="AN886" s="70">
        <v>0</v>
      </c>
      <c r="AO886" s="70">
        <v>0</v>
      </c>
      <c r="AP886" s="70">
        <v>0</v>
      </c>
      <c r="AQ886" s="70">
        <v>845992</v>
      </c>
      <c r="AR886" s="70">
        <v>4348500</v>
      </c>
      <c r="AS886" s="70">
        <v>29851</v>
      </c>
      <c r="AT886" s="70">
        <v>62720</v>
      </c>
      <c r="AU886" s="70">
        <v>23131</v>
      </c>
      <c r="AV886" s="74">
        <v>0</v>
      </c>
      <c r="AW886" s="72">
        <f t="shared" si="441"/>
        <v>0</v>
      </c>
      <c r="AX886" s="70">
        <v>0</v>
      </c>
      <c r="AY886" s="70">
        <v>0</v>
      </c>
      <c r="AZ886" s="70">
        <v>0</v>
      </c>
      <c r="BA886" s="70">
        <v>0</v>
      </c>
      <c r="BB886" s="70">
        <v>0</v>
      </c>
      <c r="BC886" s="70">
        <v>0</v>
      </c>
      <c r="BD886" s="70">
        <v>0</v>
      </c>
      <c r="BE886" s="70">
        <v>0</v>
      </c>
      <c r="BF886" s="70">
        <v>0</v>
      </c>
      <c r="BG886" s="70">
        <v>0</v>
      </c>
      <c r="BH886" s="70">
        <v>0</v>
      </c>
      <c r="BI886" s="70">
        <v>0</v>
      </c>
      <c r="BJ886" s="70">
        <v>0</v>
      </c>
      <c r="BK886" s="70">
        <v>0</v>
      </c>
      <c r="BL886" s="70">
        <v>0</v>
      </c>
      <c r="BM886" s="4">
        <v>1222493</v>
      </c>
      <c r="BN886" s="32">
        <f t="shared" si="455"/>
        <v>270.34343210968598</v>
      </c>
      <c r="BO886" s="281"/>
      <c r="BP886" s="4">
        <v>47945468</v>
      </c>
      <c r="BQ886" s="4">
        <v>244923184</v>
      </c>
      <c r="BR886" s="4">
        <v>294091136</v>
      </c>
      <c r="BS886" s="4">
        <v>4450.6000999999997</v>
      </c>
      <c r="BT886" s="178">
        <v>4522</v>
      </c>
      <c r="BV886" s="175">
        <f t="shared" si="444"/>
        <v>0.11521830816144661</v>
      </c>
    </row>
    <row r="887" spans="1:74" x14ac:dyDescent="0.25">
      <c r="A887" s="112" t="s">
        <v>203</v>
      </c>
      <c r="B887" s="255"/>
      <c r="C887" s="76">
        <v>0</v>
      </c>
      <c r="D887" s="141">
        <v>1996</v>
      </c>
      <c r="E887" s="77">
        <v>131</v>
      </c>
      <c r="F887" s="59">
        <v>49834776</v>
      </c>
      <c r="G887" s="59">
        <v>6909305</v>
      </c>
      <c r="H887" s="179">
        <f t="shared" si="456"/>
        <v>0.16096049359598175</v>
      </c>
      <c r="I887" s="59">
        <f t="shared" si="442"/>
        <v>42925471</v>
      </c>
      <c r="J887" s="59"/>
      <c r="K887" s="59">
        <f t="shared" si="436"/>
        <v>42925471</v>
      </c>
      <c r="L887" s="59">
        <f t="shared" si="437"/>
        <v>9492.5853604599743</v>
      </c>
      <c r="M887" s="59"/>
      <c r="N887" s="59"/>
      <c r="O887" s="111">
        <v>25471656</v>
      </c>
      <c r="P887" s="15">
        <f t="shared" si="438"/>
        <v>0.59339258036329989</v>
      </c>
      <c r="Q887" s="59">
        <v>511227</v>
      </c>
      <c r="R887" s="79">
        <f t="shared" si="439"/>
        <v>1.1909642179581443E-2</v>
      </c>
      <c r="S887" s="73">
        <f t="shared" si="464"/>
        <v>3896341</v>
      </c>
      <c r="T887" s="281">
        <f t="shared" si="443"/>
        <v>861.64108801415307</v>
      </c>
      <c r="U887" s="281"/>
      <c r="V887" s="131">
        <f t="shared" si="440"/>
        <v>9.0769906753032481E-2</v>
      </c>
      <c r="W887" s="54"/>
      <c r="X887" s="59">
        <v>0</v>
      </c>
      <c r="Y887" s="59">
        <v>0</v>
      </c>
      <c r="Z887" s="59">
        <v>0</v>
      </c>
      <c r="AA887" s="59">
        <v>0</v>
      </c>
      <c r="AB887" s="59">
        <v>0</v>
      </c>
      <c r="AC887" s="59">
        <v>0</v>
      </c>
      <c r="AD887" s="59">
        <v>0</v>
      </c>
      <c r="AE887" s="59">
        <v>0</v>
      </c>
      <c r="AF887" s="59">
        <v>2323053</v>
      </c>
      <c r="AG887" s="59">
        <v>264444</v>
      </c>
      <c r="AH887" s="59">
        <v>9237235</v>
      </c>
      <c r="AI887" s="59">
        <v>1300860</v>
      </c>
      <c r="AJ887" s="59">
        <v>715338</v>
      </c>
      <c r="AK887" s="59">
        <v>3377725</v>
      </c>
      <c r="AL887" s="59">
        <v>40597544</v>
      </c>
      <c r="AM887" s="59">
        <v>0</v>
      </c>
      <c r="AN887" s="59">
        <v>0</v>
      </c>
      <c r="AO887" s="59">
        <v>0</v>
      </c>
      <c r="AP887" s="59">
        <v>0</v>
      </c>
      <c r="AQ887" s="59">
        <v>740686</v>
      </c>
      <c r="AR887" s="59">
        <v>4228978</v>
      </c>
      <c r="AS887" s="59">
        <v>39068</v>
      </c>
      <c r="AT887" s="59">
        <v>29935</v>
      </c>
      <c r="AU887" s="59">
        <v>26160</v>
      </c>
      <c r="AV887" s="80">
        <v>0</v>
      </c>
      <c r="AW887" s="79">
        <f t="shared" si="441"/>
        <v>0</v>
      </c>
      <c r="AX887" s="59">
        <v>0</v>
      </c>
      <c r="AY887" s="59">
        <v>0</v>
      </c>
      <c r="AZ887" s="59">
        <v>0</v>
      </c>
      <c r="BA887" s="59">
        <v>0</v>
      </c>
      <c r="BB887" s="59">
        <v>0</v>
      </c>
      <c r="BC887" s="59">
        <v>0</v>
      </c>
      <c r="BD887" s="59">
        <v>0</v>
      </c>
      <c r="BE887" s="59">
        <v>0</v>
      </c>
      <c r="BF887" s="59">
        <v>0</v>
      </c>
      <c r="BG887" s="59">
        <v>0</v>
      </c>
      <c r="BH887" s="59">
        <v>0</v>
      </c>
      <c r="BI887" s="59">
        <v>0</v>
      </c>
      <c r="BJ887" s="59">
        <v>0</v>
      </c>
      <c r="BK887" s="59">
        <v>0</v>
      </c>
      <c r="BL887" s="59">
        <v>0</v>
      </c>
      <c r="BM887" s="4">
        <v>1592919</v>
      </c>
      <c r="BN887" s="32">
        <f t="shared" si="455"/>
        <v>352.25984077841662</v>
      </c>
      <c r="BO887" s="281"/>
      <c r="BP887" s="4">
        <v>47099488</v>
      </c>
      <c r="BQ887" s="4">
        <v>239969776</v>
      </c>
      <c r="BR887" s="4">
        <v>288662176</v>
      </c>
      <c r="BS887" s="4">
        <v>4466.5600599999998</v>
      </c>
      <c r="BT887" s="178">
        <v>4522</v>
      </c>
      <c r="BV887" s="175">
        <f t="shared" si="444"/>
        <v>0.11700811307194293</v>
      </c>
    </row>
    <row r="888" spans="1:74" x14ac:dyDescent="0.25">
      <c r="A888" s="112" t="s">
        <v>203</v>
      </c>
      <c r="B888" s="255"/>
      <c r="C888" s="76">
        <v>0</v>
      </c>
      <c r="D888" s="141">
        <v>1997</v>
      </c>
      <c r="E888" s="77">
        <v>131</v>
      </c>
      <c r="F888" s="59">
        <v>68407688</v>
      </c>
      <c r="G888" s="59">
        <v>26128660</v>
      </c>
      <c r="H888" s="179">
        <f t="shared" si="456"/>
        <v>0.61800521998755509</v>
      </c>
      <c r="I888" s="59">
        <f t="shared" si="442"/>
        <v>42279028</v>
      </c>
      <c r="J888" s="59"/>
      <c r="K888" s="59">
        <f t="shared" si="436"/>
        <v>42279028</v>
      </c>
      <c r="L888" s="59">
        <f t="shared" si="437"/>
        <v>9349.6302521008402</v>
      </c>
      <c r="M888" s="59"/>
      <c r="N888" s="59"/>
      <c r="O888" s="111">
        <v>24909508</v>
      </c>
      <c r="P888" s="15">
        <f t="shared" si="438"/>
        <v>0.58916936311780865</v>
      </c>
      <c r="Q888" s="59">
        <v>454019</v>
      </c>
      <c r="R888" s="79">
        <f t="shared" si="439"/>
        <v>1.0738633821004588E-2</v>
      </c>
      <c r="S888" s="73">
        <f t="shared" si="464"/>
        <v>4354213</v>
      </c>
      <c r="T888" s="281">
        <f t="shared" si="443"/>
        <v>962.89540026536929</v>
      </c>
      <c r="U888" s="281"/>
      <c r="V888" s="131">
        <f t="shared" si="440"/>
        <v>0.10298753793488347</v>
      </c>
      <c r="W888" s="54"/>
      <c r="X888" s="59">
        <v>0</v>
      </c>
      <c r="Y888" s="59">
        <v>0</v>
      </c>
      <c r="Z888" s="59">
        <v>0</v>
      </c>
      <c r="AA888" s="59">
        <v>0</v>
      </c>
      <c r="AB888" s="59">
        <v>0</v>
      </c>
      <c r="AC888" s="59">
        <v>0</v>
      </c>
      <c r="AD888" s="59">
        <v>0</v>
      </c>
      <c r="AE888" s="59">
        <v>0</v>
      </c>
      <c r="AF888" s="59">
        <v>2253541</v>
      </c>
      <c r="AG888" s="59">
        <v>283933</v>
      </c>
      <c r="AH888" s="59">
        <v>9050423</v>
      </c>
      <c r="AI888" s="59">
        <v>1297337</v>
      </c>
      <c r="AJ888" s="59">
        <v>737920</v>
      </c>
      <c r="AK888" s="59">
        <v>3713522</v>
      </c>
      <c r="AL888" s="59">
        <v>59357264</v>
      </c>
      <c r="AM888" s="59">
        <v>0</v>
      </c>
      <c r="AN888" s="59">
        <v>0</v>
      </c>
      <c r="AO888" s="59">
        <v>0</v>
      </c>
      <c r="AP888" s="59">
        <v>0</v>
      </c>
      <c r="AQ888" s="59">
        <v>462335</v>
      </c>
      <c r="AR888" s="59">
        <v>3648219</v>
      </c>
      <c r="AS888" s="59">
        <v>63915</v>
      </c>
      <c r="AT888" s="59">
        <v>57069</v>
      </c>
      <c r="AU888" s="59">
        <v>43497</v>
      </c>
      <c r="AV888" s="80">
        <v>0</v>
      </c>
      <c r="AW888" s="79">
        <f t="shared" si="441"/>
        <v>0</v>
      </c>
      <c r="AX888" s="59">
        <v>0</v>
      </c>
      <c r="AY888" s="59">
        <v>0</v>
      </c>
      <c r="AZ888" s="59">
        <v>0</v>
      </c>
      <c r="BA888" s="59">
        <v>0</v>
      </c>
      <c r="BB888" s="59">
        <v>0</v>
      </c>
      <c r="BC888" s="59">
        <v>0</v>
      </c>
      <c r="BD888" s="59">
        <v>0</v>
      </c>
      <c r="BE888" s="59">
        <v>0</v>
      </c>
      <c r="BF888" s="59">
        <v>0</v>
      </c>
      <c r="BG888" s="59">
        <v>0</v>
      </c>
      <c r="BH888" s="59">
        <v>0</v>
      </c>
      <c r="BI888" s="59">
        <v>0</v>
      </c>
      <c r="BJ888" s="59">
        <v>0</v>
      </c>
      <c r="BK888" s="59">
        <v>0</v>
      </c>
      <c r="BL888" s="59">
        <v>0</v>
      </c>
      <c r="BM888" s="4">
        <v>1707501</v>
      </c>
      <c r="BN888" s="32">
        <f t="shared" si="455"/>
        <v>377.59862892525433</v>
      </c>
      <c r="BO888" s="281"/>
      <c r="BP888" s="4">
        <v>49691148</v>
      </c>
      <c r="BQ888" s="4">
        <v>281161408</v>
      </c>
      <c r="BR888" s="4">
        <v>332560064</v>
      </c>
      <c r="BS888" s="4">
        <v>4414.2597699999997</v>
      </c>
      <c r="BT888" s="178">
        <v>4522</v>
      </c>
      <c r="BV888" s="175">
        <f t="shared" si="444"/>
        <v>0.11111891639448539</v>
      </c>
    </row>
    <row r="889" spans="1:74" x14ac:dyDescent="0.25">
      <c r="A889" s="112" t="s">
        <v>203</v>
      </c>
      <c r="B889" s="255"/>
      <c r="C889" s="76">
        <v>0</v>
      </c>
      <c r="D889" s="141">
        <v>1998</v>
      </c>
      <c r="E889" s="77">
        <v>131</v>
      </c>
      <c r="F889" s="59">
        <v>74338184</v>
      </c>
      <c r="G889" s="59">
        <v>25338624</v>
      </c>
      <c r="H889" s="179">
        <f t="shared" si="456"/>
        <v>0.51711941903151781</v>
      </c>
      <c r="I889" s="59">
        <f t="shared" si="442"/>
        <v>48999560</v>
      </c>
      <c r="J889" s="59"/>
      <c r="K889" s="59">
        <f t="shared" si="436"/>
        <v>48999560</v>
      </c>
      <c r="L889" s="59">
        <f t="shared" ref="L889:L952" si="465">K889/BT889</f>
        <v>10835.816010614772</v>
      </c>
      <c r="M889" s="59"/>
      <c r="N889" s="59"/>
      <c r="O889" s="111">
        <v>27803072</v>
      </c>
      <c r="P889" s="15">
        <f t="shared" si="438"/>
        <v>0.56741472780571911</v>
      </c>
      <c r="Q889" s="59">
        <v>1134843</v>
      </c>
      <c r="R889" s="79">
        <f t="shared" si="439"/>
        <v>2.3160269194253989E-2</v>
      </c>
      <c r="S889" s="73">
        <f t="shared" si="464"/>
        <v>6092621</v>
      </c>
      <c r="T889" s="281">
        <f t="shared" si="443"/>
        <v>1347.3288367978771</v>
      </c>
      <c r="U889" s="281"/>
      <c r="V889" s="131">
        <f t="shared" si="440"/>
        <v>0.12434032060696056</v>
      </c>
      <c r="W889" s="54"/>
      <c r="X889" s="59">
        <v>0</v>
      </c>
      <c r="Y889" s="59">
        <v>0</v>
      </c>
      <c r="Z889" s="59">
        <v>0</v>
      </c>
      <c r="AA889" s="59">
        <v>0</v>
      </c>
      <c r="AB889" s="59">
        <v>0</v>
      </c>
      <c r="AC889" s="59">
        <v>0</v>
      </c>
      <c r="AD889" s="59">
        <v>0</v>
      </c>
      <c r="AE889" s="59">
        <v>0</v>
      </c>
      <c r="AF889" s="59">
        <v>2493730</v>
      </c>
      <c r="AG889" s="59">
        <v>213510</v>
      </c>
      <c r="AH889" s="59">
        <v>10257481</v>
      </c>
      <c r="AI889" s="59">
        <v>1485191</v>
      </c>
      <c r="AJ889" s="59">
        <v>604928</v>
      </c>
      <c r="AK889" s="59">
        <v>3951717</v>
      </c>
      <c r="AL889" s="59">
        <v>64080704</v>
      </c>
      <c r="AM889" s="59">
        <v>0</v>
      </c>
      <c r="AN889" s="59">
        <v>0</v>
      </c>
      <c r="AO889" s="59">
        <v>0</v>
      </c>
      <c r="AP889" s="59">
        <v>0</v>
      </c>
      <c r="AQ889" s="59">
        <v>583642</v>
      </c>
      <c r="AR889" s="59">
        <v>4506366</v>
      </c>
      <c r="AS889" s="59">
        <v>31435</v>
      </c>
      <c r="AT889" s="59">
        <v>29243</v>
      </c>
      <c r="AU889" s="59">
        <v>69262</v>
      </c>
      <c r="AV889" s="80">
        <v>0</v>
      </c>
      <c r="AW889" s="79">
        <f t="shared" si="441"/>
        <v>0</v>
      </c>
      <c r="AX889" s="59">
        <v>0</v>
      </c>
      <c r="AY889" s="59">
        <v>0</v>
      </c>
      <c r="AZ889" s="59">
        <v>0</v>
      </c>
      <c r="BA889" s="59">
        <v>0</v>
      </c>
      <c r="BB889" s="59">
        <v>0</v>
      </c>
      <c r="BC889" s="59">
        <v>0</v>
      </c>
      <c r="BD889" s="59">
        <v>0</v>
      </c>
      <c r="BE889" s="59">
        <v>0</v>
      </c>
      <c r="BF889" s="59">
        <v>0</v>
      </c>
      <c r="BG889" s="59">
        <v>0</v>
      </c>
      <c r="BH889" s="59">
        <v>0</v>
      </c>
      <c r="BI889" s="59">
        <v>0</v>
      </c>
      <c r="BJ889" s="59">
        <v>0</v>
      </c>
      <c r="BK889" s="59">
        <v>0</v>
      </c>
      <c r="BL889" s="59">
        <v>0</v>
      </c>
      <c r="BM889" s="4">
        <v>1348652</v>
      </c>
      <c r="BN889" s="32">
        <f t="shared" si="455"/>
        <v>298.24237063246352</v>
      </c>
      <c r="BO889" s="281"/>
      <c r="BP889" s="4">
        <v>54499852</v>
      </c>
      <c r="BQ889" s="4">
        <v>368556864</v>
      </c>
      <c r="BR889" s="4">
        <v>424405376</v>
      </c>
      <c r="BS889" s="4">
        <v>4412.5698199999997</v>
      </c>
      <c r="BT889" s="4">
        <v>4522</v>
      </c>
      <c r="BV889" s="175">
        <f t="shared" si="444"/>
        <v>0.11092746033391267</v>
      </c>
    </row>
    <row r="890" spans="1:74" x14ac:dyDescent="0.25">
      <c r="A890" s="112" t="s">
        <v>203</v>
      </c>
      <c r="B890" s="255"/>
      <c r="C890" s="76">
        <v>0</v>
      </c>
      <c r="D890" s="141">
        <v>1999</v>
      </c>
      <c r="E890" s="77">
        <v>131</v>
      </c>
      <c r="F890" s="59">
        <v>60655008</v>
      </c>
      <c r="G890" s="59">
        <v>10525046</v>
      </c>
      <c r="H890" s="179">
        <f t="shared" si="456"/>
        <v>0.20995519605620289</v>
      </c>
      <c r="I890" s="59">
        <f t="shared" si="442"/>
        <v>50129962</v>
      </c>
      <c r="J890" s="59"/>
      <c r="K890" s="59">
        <f t="shared" si="436"/>
        <v>50129962</v>
      </c>
      <c r="L890" s="59">
        <f t="shared" si="465"/>
        <v>10593.821217244295</v>
      </c>
      <c r="M890" s="59"/>
      <c r="N890" s="59"/>
      <c r="O890" s="111">
        <v>28347236</v>
      </c>
      <c r="P890" s="15">
        <f t="shared" si="438"/>
        <v>0.56547491498198221</v>
      </c>
      <c r="Q890" s="59">
        <v>851113</v>
      </c>
      <c r="R890" s="79">
        <f t="shared" si="439"/>
        <v>1.6978129765987057E-2</v>
      </c>
      <c r="S890" s="73">
        <f t="shared" si="464"/>
        <v>8131795</v>
      </c>
      <c r="T890" s="281">
        <f t="shared" si="443"/>
        <v>1718.4689349112425</v>
      </c>
      <c r="U890" s="281"/>
      <c r="V890" s="131">
        <f t="shared" si="440"/>
        <v>0.16221426619074636</v>
      </c>
      <c r="W890" s="54"/>
      <c r="X890" s="59">
        <v>0</v>
      </c>
      <c r="Y890" s="59">
        <v>0</v>
      </c>
      <c r="Z890" s="59">
        <v>0</v>
      </c>
      <c r="AA890" s="59">
        <v>0</v>
      </c>
      <c r="AB890" s="59">
        <v>0</v>
      </c>
      <c r="AC890" s="59">
        <v>0</v>
      </c>
      <c r="AD890" s="59">
        <v>0</v>
      </c>
      <c r="AE890" s="59">
        <v>0</v>
      </c>
      <c r="AF890" s="59">
        <v>3299018</v>
      </c>
      <c r="AG890" s="59">
        <v>289578</v>
      </c>
      <c r="AH890" s="59">
        <v>8380007</v>
      </c>
      <c r="AI890" s="59">
        <v>2192805</v>
      </c>
      <c r="AJ890" s="59">
        <v>408437</v>
      </c>
      <c r="AK890" s="59">
        <v>2277179</v>
      </c>
      <c r="AL890" s="59">
        <v>52275000</v>
      </c>
      <c r="AM890" s="59">
        <v>0</v>
      </c>
      <c r="AN890" s="59">
        <v>0</v>
      </c>
      <c r="AO890" s="59">
        <v>0</v>
      </c>
      <c r="AP890" s="59">
        <v>0</v>
      </c>
      <c r="AQ890" s="59">
        <v>707829</v>
      </c>
      <c r="AR890" s="59">
        <v>3550390</v>
      </c>
      <c r="AS890" s="59">
        <v>44655</v>
      </c>
      <c r="AT890" s="59">
        <v>4527</v>
      </c>
      <c r="AU890" s="59">
        <v>25400</v>
      </c>
      <c r="AV890" s="80">
        <v>0</v>
      </c>
      <c r="AW890" s="79">
        <f t="shared" si="441"/>
        <v>0</v>
      </c>
      <c r="AX890" s="59">
        <v>0</v>
      </c>
      <c r="AY890" s="59">
        <v>0</v>
      </c>
      <c r="AZ890" s="59">
        <v>0</v>
      </c>
      <c r="BA890" s="59">
        <v>0</v>
      </c>
      <c r="BB890" s="59">
        <v>0</v>
      </c>
      <c r="BC890" s="59">
        <v>0</v>
      </c>
      <c r="BD890" s="59">
        <v>0</v>
      </c>
      <c r="BE890" s="59">
        <v>0</v>
      </c>
      <c r="BF890" s="59">
        <v>0</v>
      </c>
      <c r="BG890" s="59">
        <v>0</v>
      </c>
      <c r="BH890" s="59">
        <v>0</v>
      </c>
      <c r="BI890" s="59">
        <v>0</v>
      </c>
      <c r="BJ890" s="59">
        <v>0</v>
      </c>
      <c r="BK890" s="59">
        <v>0</v>
      </c>
      <c r="BL890" s="59">
        <v>0</v>
      </c>
      <c r="BM890" s="4">
        <v>476872</v>
      </c>
      <c r="BN890" s="32">
        <f t="shared" si="455"/>
        <v>100.77599323753169</v>
      </c>
      <c r="BO890" s="281"/>
      <c r="BP890" s="4">
        <v>59807656</v>
      </c>
      <c r="BQ890" s="4">
        <v>451193824</v>
      </c>
      <c r="BR890" s="4">
        <v>511478336</v>
      </c>
      <c r="BS890" s="4">
        <v>4379.1699200000003</v>
      </c>
      <c r="BT890" s="4">
        <v>4732</v>
      </c>
      <c r="BV890" s="175">
        <f t="shared" si="444"/>
        <v>0.12982521900534671</v>
      </c>
    </row>
    <row r="891" spans="1:74" x14ac:dyDescent="0.25">
      <c r="A891" s="112" t="s">
        <v>203</v>
      </c>
      <c r="B891" s="255"/>
      <c r="C891" s="76">
        <v>0</v>
      </c>
      <c r="D891" s="141">
        <v>2000</v>
      </c>
      <c r="E891" s="77">
        <v>131</v>
      </c>
      <c r="F891" s="59">
        <v>72320808</v>
      </c>
      <c r="G891" s="59">
        <v>17968506</v>
      </c>
      <c r="H891" s="179">
        <f t="shared" si="456"/>
        <v>0.33059328379504516</v>
      </c>
      <c r="I891" s="59">
        <f t="shared" si="442"/>
        <v>54352302</v>
      </c>
      <c r="J891" s="59"/>
      <c r="K891" s="59">
        <f t="shared" si="436"/>
        <v>54352302</v>
      </c>
      <c r="L891" s="59">
        <f t="shared" si="465"/>
        <v>11486.116229923922</v>
      </c>
      <c r="M891" s="59"/>
      <c r="N891" s="59"/>
      <c r="O891" s="111">
        <v>30676692</v>
      </c>
      <c r="P891" s="15">
        <f t="shared" si="438"/>
        <v>0.56440465023910114</v>
      </c>
      <c r="Q891" s="59">
        <v>744358</v>
      </c>
      <c r="R891" s="79">
        <f t="shared" si="439"/>
        <v>1.3695059318738698E-2</v>
      </c>
      <c r="S891" s="73">
        <f t="shared" si="464"/>
        <v>8175073</v>
      </c>
      <c r="T891" s="281">
        <f t="shared" si="443"/>
        <v>1727.6147506339814</v>
      </c>
      <c r="U891" s="281"/>
      <c r="V891" s="131">
        <f t="shared" si="440"/>
        <v>0.15040895599969253</v>
      </c>
      <c r="W891" s="54"/>
      <c r="X891" s="59">
        <v>0</v>
      </c>
      <c r="Y891" s="59">
        <v>0</v>
      </c>
      <c r="Z891" s="59">
        <v>0</v>
      </c>
      <c r="AA891" s="59">
        <v>0</v>
      </c>
      <c r="AB891" s="59">
        <v>0</v>
      </c>
      <c r="AC891" s="59">
        <v>0</v>
      </c>
      <c r="AD891" s="59">
        <v>0</v>
      </c>
      <c r="AE891" s="59">
        <v>0</v>
      </c>
      <c r="AF891" s="59">
        <v>2751144</v>
      </c>
      <c r="AG891" s="59">
        <v>187023</v>
      </c>
      <c r="AH891" s="59">
        <v>10788699</v>
      </c>
      <c r="AI891" s="59">
        <v>2022690</v>
      </c>
      <c r="AJ891" s="59">
        <v>350881</v>
      </c>
      <c r="AK891" s="59">
        <v>4697835</v>
      </c>
      <c r="AL891" s="59">
        <v>61532112</v>
      </c>
      <c r="AM891" s="59">
        <v>0</v>
      </c>
      <c r="AN891" s="59">
        <v>0</v>
      </c>
      <c r="AO891" s="59">
        <v>0</v>
      </c>
      <c r="AP891" s="59">
        <v>0</v>
      </c>
      <c r="AQ891" s="59">
        <v>859466</v>
      </c>
      <c r="AR891" s="59">
        <v>3767205</v>
      </c>
      <c r="AS891" s="59">
        <v>92726</v>
      </c>
      <c r="AT891" s="59">
        <v>5989</v>
      </c>
      <c r="AU891" s="59">
        <v>21220</v>
      </c>
      <c r="AV891" s="80">
        <v>0</v>
      </c>
      <c r="AW891" s="79">
        <f t="shared" si="441"/>
        <v>0</v>
      </c>
      <c r="AX891" s="59">
        <v>0</v>
      </c>
      <c r="AY891" s="59">
        <v>0</v>
      </c>
      <c r="AZ891" s="59">
        <v>0</v>
      </c>
      <c r="BA891" s="59">
        <v>0</v>
      </c>
      <c r="BB891" s="59">
        <v>0</v>
      </c>
      <c r="BC891" s="59">
        <v>0</v>
      </c>
      <c r="BD891" s="59">
        <v>0</v>
      </c>
      <c r="BE891" s="59">
        <v>0</v>
      </c>
      <c r="BF891" s="59">
        <v>0</v>
      </c>
      <c r="BG891" s="59">
        <v>0</v>
      </c>
      <c r="BH891" s="59">
        <v>0</v>
      </c>
      <c r="BI891" s="59">
        <v>0</v>
      </c>
      <c r="BJ891" s="59">
        <v>0</v>
      </c>
      <c r="BK891" s="59">
        <v>0</v>
      </c>
      <c r="BL891" s="59">
        <v>0</v>
      </c>
      <c r="BM891" s="4">
        <v>569112</v>
      </c>
      <c r="BN891" s="32">
        <f t="shared" si="455"/>
        <v>120.26880811496196</v>
      </c>
      <c r="BO891" s="281"/>
      <c r="BP891" s="4">
        <v>54535520</v>
      </c>
      <c r="BQ891" s="4">
        <v>486351424</v>
      </c>
      <c r="BR891" s="4">
        <v>541456064</v>
      </c>
      <c r="BS891" s="4">
        <v>4391.8198199999997</v>
      </c>
      <c r="BT891" s="4">
        <v>4732</v>
      </c>
      <c r="BV891" s="175">
        <f t="shared" si="444"/>
        <v>0.13126746317001534</v>
      </c>
    </row>
    <row r="892" spans="1:74" x14ac:dyDescent="0.25">
      <c r="A892" s="112" t="s">
        <v>203</v>
      </c>
      <c r="B892" s="255"/>
      <c r="C892" s="76">
        <v>0</v>
      </c>
      <c r="D892" s="141">
        <v>2001</v>
      </c>
      <c r="E892" s="77">
        <v>131</v>
      </c>
      <c r="F892" s="59">
        <v>81891896</v>
      </c>
      <c r="G892" s="59">
        <v>25108004</v>
      </c>
      <c r="H892" s="179">
        <f t="shared" si="456"/>
        <v>0.44216771897213386</v>
      </c>
      <c r="I892" s="59">
        <f t="shared" si="442"/>
        <v>56783892</v>
      </c>
      <c r="J892" s="59"/>
      <c r="K892" s="59">
        <f t="shared" si="436"/>
        <v>56783892</v>
      </c>
      <c r="L892" s="59">
        <f t="shared" si="465"/>
        <v>9242.169921875</v>
      </c>
      <c r="M892" s="59"/>
      <c r="N892" s="59"/>
      <c r="O892" s="111">
        <v>37976456</v>
      </c>
      <c r="P892" s="15">
        <f t="shared" si="438"/>
        <v>0.6687892404416379</v>
      </c>
      <c r="Q892" s="59">
        <v>28415</v>
      </c>
      <c r="R892" s="79">
        <f t="shared" si="439"/>
        <v>5.0040599541855985E-4</v>
      </c>
      <c r="S892" s="73">
        <f t="shared" si="464"/>
        <v>8439156</v>
      </c>
      <c r="T892" s="281">
        <f t="shared" si="443"/>
        <v>1373.560546875</v>
      </c>
      <c r="U892" s="281"/>
      <c r="V892" s="131">
        <f t="shared" si="440"/>
        <v>0.1486188371871375</v>
      </c>
      <c r="W892" s="54"/>
      <c r="X892" s="59">
        <v>0</v>
      </c>
      <c r="Y892" s="59">
        <v>0</v>
      </c>
      <c r="Z892" s="59">
        <v>0</v>
      </c>
      <c r="AA892" s="59">
        <v>0</v>
      </c>
      <c r="AB892" s="59">
        <v>0</v>
      </c>
      <c r="AC892" s="59">
        <v>0</v>
      </c>
      <c r="AD892" s="59">
        <v>0</v>
      </c>
      <c r="AE892" s="59">
        <v>0</v>
      </c>
      <c r="AF892" s="59">
        <v>2308486</v>
      </c>
      <c r="AG892" s="59">
        <v>28585</v>
      </c>
      <c r="AH892" s="59">
        <v>7108713</v>
      </c>
      <c r="AI892" s="59">
        <v>309153</v>
      </c>
      <c r="AJ892" s="59">
        <v>350248</v>
      </c>
      <c r="AK892" s="59">
        <v>2260819</v>
      </c>
      <c r="AL892" s="59">
        <v>74783184</v>
      </c>
      <c r="AM892" s="59">
        <v>0</v>
      </c>
      <c r="AN892" s="59">
        <v>0</v>
      </c>
      <c r="AO892" s="59">
        <v>0</v>
      </c>
      <c r="AP892" s="59">
        <v>0</v>
      </c>
      <c r="AQ892" s="59">
        <v>561706</v>
      </c>
      <c r="AR892" s="59">
        <v>2929546</v>
      </c>
      <c r="AS892" s="59">
        <v>1580162</v>
      </c>
      <c r="AT892" s="59">
        <v>10712</v>
      </c>
      <c r="AU892" s="59">
        <v>448</v>
      </c>
      <c r="AV892" s="80">
        <v>0</v>
      </c>
      <c r="AW892" s="79">
        <f t="shared" si="441"/>
        <v>0</v>
      </c>
      <c r="AX892" s="59">
        <v>0</v>
      </c>
      <c r="AY892" s="59">
        <v>0</v>
      </c>
      <c r="AZ892" s="59">
        <v>0</v>
      </c>
      <c r="BA892" s="59">
        <v>0</v>
      </c>
      <c r="BB892" s="59">
        <v>0</v>
      </c>
      <c r="BC892" s="59">
        <v>0</v>
      </c>
      <c r="BD892" s="59">
        <v>0</v>
      </c>
      <c r="BE892" s="59">
        <v>0</v>
      </c>
      <c r="BF892" s="59">
        <v>0</v>
      </c>
      <c r="BG892" s="59">
        <v>0</v>
      </c>
      <c r="BH892" s="59">
        <v>0</v>
      </c>
      <c r="BI892" s="59">
        <v>0</v>
      </c>
      <c r="BJ892" s="59">
        <v>0</v>
      </c>
      <c r="BK892" s="59">
        <v>0</v>
      </c>
      <c r="BL892" s="59">
        <v>0</v>
      </c>
      <c r="BM892" s="4">
        <v>303217</v>
      </c>
      <c r="BN892" s="32">
        <f t="shared" si="455"/>
        <v>49.351725260416664</v>
      </c>
      <c r="BO892" s="281"/>
      <c r="BP892" s="4">
        <v>56279684</v>
      </c>
      <c r="BQ892" s="4">
        <v>649351424</v>
      </c>
      <c r="BR892" s="4">
        <v>705934336</v>
      </c>
      <c r="BS892" s="4">
        <v>4408.2099600000001</v>
      </c>
      <c r="BT892" s="4">
        <v>6144</v>
      </c>
      <c r="BV892" s="175">
        <f t="shared" si="444"/>
        <v>0.26369399979447022</v>
      </c>
    </row>
    <row r="893" spans="1:74" x14ac:dyDescent="0.25">
      <c r="A893" s="112" t="s">
        <v>203</v>
      </c>
      <c r="B893" s="254" t="s">
        <v>139</v>
      </c>
      <c r="C893" s="76">
        <v>1</v>
      </c>
      <c r="D893" s="141">
        <v>2002</v>
      </c>
      <c r="E893" s="77">
        <v>131</v>
      </c>
      <c r="F893" s="59">
        <v>91117280</v>
      </c>
      <c r="G893" s="59">
        <v>34911336</v>
      </c>
      <c r="H893" s="179">
        <f t="shared" si="456"/>
        <v>0.62113245531469052</v>
      </c>
      <c r="I893" s="59">
        <f t="shared" si="442"/>
        <v>56205944</v>
      </c>
      <c r="J893" s="59"/>
      <c r="K893" s="59">
        <f t="shared" si="436"/>
        <v>56205944</v>
      </c>
      <c r="L893" s="59">
        <f t="shared" si="465"/>
        <v>9084.5230321642157</v>
      </c>
      <c r="M893" s="59"/>
      <c r="N893" s="59"/>
      <c r="O893" s="111">
        <v>37877648</v>
      </c>
      <c r="P893" s="15">
        <f t="shared" si="438"/>
        <v>0.67390822579191978</v>
      </c>
      <c r="Q893" s="59">
        <v>482673</v>
      </c>
      <c r="R893" s="79">
        <f t="shared" si="439"/>
        <v>8.5875792780920109E-3</v>
      </c>
      <c r="S893" s="73">
        <f t="shared" si="464"/>
        <v>8442724</v>
      </c>
      <c r="T893" s="281">
        <f t="shared" si="443"/>
        <v>1364.5909164376919</v>
      </c>
      <c r="U893" s="281"/>
      <c r="V893" s="131">
        <f t="shared" si="440"/>
        <v>0.15021051865973464</v>
      </c>
      <c r="W893" s="54"/>
      <c r="X893" s="59">
        <v>0</v>
      </c>
      <c r="Y893" s="59">
        <v>0</v>
      </c>
      <c r="Z893" s="59">
        <v>0</v>
      </c>
      <c r="AA893" s="59">
        <v>0</v>
      </c>
      <c r="AB893" s="59">
        <v>0</v>
      </c>
      <c r="AC893" s="59">
        <v>0</v>
      </c>
      <c r="AD893" s="59">
        <v>0</v>
      </c>
      <c r="AE893" s="59">
        <v>0</v>
      </c>
      <c r="AF893" s="59">
        <v>1879576</v>
      </c>
      <c r="AG893" s="59">
        <v>50637</v>
      </c>
      <c r="AH893" s="59">
        <v>6843248</v>
      </c>
      <c r="AI893" s="59">
        <v>547651</v>
      </c>
      <c r="AJ893" s="59">
        <v>350526</v>
      </c>
      <c r="AK893" s="59">
        <v>3818762</v>
      </c>
      <c r="AL893" s="59">
        <v>84274032</v>
      </c>
      <c r="AM893" s="59">
        <v>0</v>
      </c>
      <c r="AN893" s="59">
        <v>0</v>
      </c>
      <c r="AO893" s="59">
        <v>0</v>
      </c>
      <c r="AP893" s="59">
        <v>0</v>
      </c>
      <c r="AQ893" s="59">
        <v>329295</v>
      </c>
      <c r="AR893" s="59">
        <v>2418634</v>
      </c>
      <c r="AS893" s="59">
        <v>7564</v>
      </c>
      <c r="AT893" s="59">
        <v>254</v>
      </c>
      <c r="AU893" s="59">
        <v>0</v>
      </c>
      <c r="AV893" s="80">
        <v>0</v>
      </c>
      <c r="AW893" s="79">
        <f t="shared" si="441"/>
        <v>0</v>
      </c>
      <c r="AX893" s="59">
        <v>0</v>
      </c>
      <c r="AY893" s="59">
        <v>0</v>
      </c>
      <c r="AZ893" s="59">
        <v>0</v>
      </c>
      <c r="BA893" s="59">
        <v>0</v>
      </c>
      <c r="BB893" s="59">
        <v>0</v>
      </c>
      <c r="BC893" s="59">
        <v>0</v>
      </c>
      <c r="BD893" s="59">
        <v>0</v>
      </c>
      <c r="BE893" s="59">
        <v>0</v>
      </c>
      <c r="BF893" s="59">
        <v>0</v>
      </c>
      <c r="BG893" s="59">
        <v>0</v>
      </c>
      <c r="BH893" s="59">
        <v>0</v>
      </c>
      <c r="BI893" s="59">
        <v>0</v>
      </c>
      <c r="BJ893" s="59">
        <v>0</v>
      </c>
      <c r="BK893" s="59">
        <v>0</v>
      </c>
      <c r="BL893" s="59">
        <v>0</v>
      </c>
      <c r="BM893" s="4">
        <v>935761</v>
      </c>
      <c r="BN893" s="32">
        <f t="shared" si="455"/>
        <v>151.24632293518667</v>
      </c>
      <c r="BO893" s="281"/>
      <c r="BP893" s="4">
        <v>49810664</v>
      </c>
      <c r="BQ893" s="4">
        <v>442726400</v>
      </c>
      <c r="BR893" s="4">
        <v>493472832</v>
      </c>
      <c r="BS893" s="4">
        <v>4409.2597699999997</v>
      </c>
      <c r="BT893" s="4">
        <v>6187</v>
      </c>
      <c r="BV893" s="175">
        <f t="shared" si="444"/>
        <v>0.26730022037971363</v>
      </c>
    </row>
    <row r="894" spans="1:74" x14ac:dyDescent="0.25">
      <c r="A894" s="112" t="s">
        <v>203</v>
      </c>
      <c r="B894" s="254" t="s">
        <v>139</v>
      </c>
      <c r="C894" s="76">
        <v>1</v>
      </c>
      <c r="D894" s="141">
        <v>2003</v>
      </c>
      <c r="E894" s="77">
        <v>131</v>
      </c>
      <c r="F894" s="59">
        <v>100063336</v>
      </c>
      <c r="G894" s="59">
        <v>42085816</v>
      </c>
      <c r="H894" s="179">
        <f t="shared" si="456"/>
        <v>0.72589886562929906</v>
      </c>
      <c r="I894" s="59">
        <f t="shared" si="442"/>
        <v>57977520</v>
      </c>
      <c r="J894" s="59"/>
      <c r="K894" s="59">
        <f t="shared" si="436"/>
        <v>57977520</v>
      </c>
      <c r="L894" s="59">
        <f t="shared" si="465"/>
        <v>9370.8614837562636</v>
      </c>
      <c r="M894" s="59"/>
      <c r="N894" s="59"/>
      <c r="O894" s="111">
        <v>39721644</v>
      </c>
      <c r="P894" s="15">
        <f t="shared" si="438"/>
        <v>0.6851214746681128</v>
      </c>
      <c r="Q894" s="59">
        <v>761555</v>
      </c>
      <c r="R894" s="79">
        <f t="shared" si="439"/>
        <v>1.3135349701056547E-2</v>
      </c>
      <c r="S894" s="73">
        <f t="shared" si="464"/>
        <v>6824515</v>
      </c>
      <c r="T894" s="281">
        <f t="shared" si="443"/>
        <v>1103.041053822531</v>
      </c>
      <c r="U894" s="281"/>
      <c r="V894" s="131">
        <f t="shared" si="440"/>
        <v>0.11770967437034216</v>
      </c>
      <c r="W894" s="54"/>
      <c r="X894" s="59">
        <v>0</v>
      </c>
      <c r="Y894" s="59">
        <v>0</v>
      </c>
      <c r="Z894" s="59">
        <v>0</v>
      </c>
      <c r="AA894" s="59">
        <v>0</v>
      </c>
      <c r="AB894" s="59">
        <v>0</v>
      </c>
      <c r="AC894" s="59">
        <v>0</v>
      </c>
      <c r="AD894" s="59">
        <v>0</v>
      </c>
      <c r="AE894" s="59">
        <v>0</v>
      </c>
      <c r="AF894" s="59">
        <v>3164717</v>
      </c>
      <c r="AG894" s="59">
        <v>14467</v>
      </c>
      <c r="AH894" s="59">
        <v>6568284</v>
      </c>
      <c r="AI894" s="59">
        <v>184143</v>
      </c>
      <c r="AJ894" s="59">
        <v>390663</v>
      </c>
      <c r="AK894" s="59">
        <v>3937394</v>
      </c>
      <c r="AL894" s="59">
        <v>93495048</v>
      </c>
      <c r="AM894" s="59">
        <v>0</v>
      </c>
      <c r="AN894" s="59">
        <v>0</v>
      </c>
      <c r="AO894" s="59">
        <v>0</v>
      </c>
      <c r="AP894" s="59">
        <v>0</v>
      </c>
      <c r="AQ894" s="59">
        <v>545955</v>
      </c>
      <c r="AR894" s="59">
        <v>2426984</v>
      </c>
      <c r="AS894" s="59">
        <v>5296</v>
      </c>
      <c r="AT894" s="59">
        <v>187</v>
      </c>
      <c r="AU894" s="59">
        <v>0</v>
      </c>
      <c r="AV894" s="80">
        <v>0</v>
      </c>
      <c r="AW894" s="79">
        <f t="shared" si="441"/>
        <v>0</v>
      </c>
      <c r="AX894" s="59">
        <v>0</v>
      </c>
      <c r="AY894" s="59">
        <v>0</v>
      </c>
      <c r="AZ894" s="59">
        <v>0</v>
      </c>
      <c r="BA894" s="59">
        <v>0</v>
      </c>
      <c r="BB894" s="59">
        <v>0</v>
      </c>
      <c r="BC894" s="59">
        <v>0</v>
      </c>
      <c r="BD894" s="59">
        <v>0</v>
      </c>
      <c r="BE894" s="59">
        <v>0</v>
      </c>
      <c r="BF894" s="59">
        <v>0</v>
      </c>
      <c r="BG894" s="59">
        <v>0</v>
      </c>
      <c r="BH894" s="59">
        <v>0</v>
      </c>
      <c r="BI894" s="59">
        <v>0</v>
      </c>
      <c r="BJ894" s="59">
        <v>0</v>
      </c>
      <c r="BK894" s="59">
        <v>0</v>
      </c>
      <c r="BL894" s="59">
        <v>0</v>
      </c>
      <c r="BM894" s="4">
        <v>855818</v>
      </c>
      <c r="BN894" s="32">
        <f t="shared" si="455"/>
        <v>138.32519799579765</v>
      </c>
      <c r="BO894" s="281"/>
      <c r="BP894" s="4">
        <v>59398644</v>
      </c>
      <c r="BQ894" s="4">
        <v>541285888</v>
      </c>
      <c r="BR894" s="4">
        <v>601540352</v>
      </c>
      <c r="BS894" s="4">
        <v>4535.0297899999996</v>
      </c>
      <c r="BT894" s="4">
        <v>6187</v>
      </c>
      <c r="BV894" s="175">
        <f t="shared" si="444"/>
        <v>0.28136263522561106</v>
      </c>
    </row>
    <row r="895" spans="1:74" x14ac:dyDescent="0.25">
      <c r="A895" s="112" t="s">
        <v>203</v>
      </c>
      <c r="B895" s="254" t="s">
        <v>139</v>
      </c>
      <c r="C895" s="76">
        <v>1</v>
      </c>
      <c r="D895" s="141">
        <v>2004</v>
      </c>
      <c r="E895" s="77">
        <v>131</v>
      </c>
      <c r="F895" s="59">
        <v>105774368</v>
      </c>
      <c r="G895" s="59">
        <v>43672640</v>
      </c>
      <c r="H895" s="179">
        <f t="shared" si="456"/>
        <v>0.7032435554772325</v>
      </c>
      <c r="I895" s="59">
        <f t="shared" si="442"/>
        <v>62101728</v>
      </c>
      <c r="J895" s="59"/>
      <c r="K895" s="59">
        <f t="shared" si="436"/>
        <v>62101728</v>
      </c>
      <c r="L895" s="59">
        <f t="shared" si="465"/>
        <v>9923.5743048897402</v>
      </c>
      <c r="M895" s="59"/>
      <c r="N895" s="59"/>
      <c r="O895" s="111">
        <v>42784152</v>
      </c>
      <c r="P895" s="15">
        <f t="shared" si="438"/>
        <v>0.68893657838313294</v>
      </c>
      <c r="Q895" s="59">
        <v>1263117</v>
      </c>
      <c r="R895" s="79">
        <f t="shared" si="439"/>
        <v>2.0339482340974473E-2</v>
      </c>
      <c r="S895" s="73">
        <f t="shared" si="464"/>
        <v>6113970</v>
      </c>
      <c r="T895" s="281">
        <f t="shared" si="443"/>
        <v>976.98465963566639</v>
      </c>
      <c r="U895" s="281"/>
      <c r="V895" s="131">
        <f t="shared" si="440"/>
        <v>9.8450883685555421E-2</v>
      </c>
      <c r="W895" s="54"/>
      <c r="X895" s="59">
        <v>0</v>
      </c>
      <c r="Y895" s="59">
        <v>0</v>
      </c>
      <c r="Z895" s="59">
        <v>0</v>
      </c>
      <c r="AA895" s="59">
        <v>0</v>
      </c>
      <c r="AB895" s="59">
        <v>0</v>
      </c>
      <c r="AC895" s="59">
        <v>0</v>
      </c>
      <c r="AD895" s="59">
        <v>0</v>
      </c>
      <c r="AE895" s="59">
        <v>0</v>
      </c>
      <c r="AF895" s="59">
        <v>3437624</v>
      </c>
      <c r="AG895" s="59">
        <v>566</v>
      </c>
      <c r="AH895" s="59">
        <v>7045092</v>
      </c>
      <c r="AI895" s="59">
        <v>134997</v>
      </c>
      <c r="AJ895" s="59">
        <v>607615</v>
      </c>
      <c r="AK895" s="59">
        <v>4573043</v>
      </c>
      <c r="AL895" s="59">
        <v>98729272</v>
      </c>
      <c r="AM895" s="59">
        <v>0</v>
      </c>
      <c r="AN895" s="59">
        <v>0</v>
      </c>
      <c r="AO895" s="59">
        <v>0</v>
      </c>
      <c r="AP895" s="59">
        <v>0</v>
      </c>
      <c r="AQ895" s="59">
        <v>849225</v>
      </c>
      <c r="AR895" s="59">
        <v>2336486</v>
      </c>
      <c r="AS895" s="59">
        <v>0</v>
      </c>
      <c r="AT895" s="59">
        <v>933</v>
      </c>
      <c r="AU895" s="59">
        <v>0</v>
      </c>
      <c r="AV895" s="80">
        <v>0</v>
      </c>
      <c r="AW895" s="79">
        <f t="shared" si="441"/>
        <v>0</v>
      </c>
      <c r="AX895" s="59">
        <v>0</v>
      </c>
      <c r="AY895" s="59">
        <v>0</v>
      </c>
      <c r="AZ895" s="59">
        <v>0</v>
      </c>
      <c r="BA895" s="59">
        <v>0</v>
      </c>
      <c r="BB895" s="59">
        <v>0</v>
      </c>
      <c r="BC895" s="59">
        <v>0</v>
      </c>
      <c r="BD895" s="59">
        <v>0</v>
      </c>
      <c r="BE895" s="59">
        <v>0</v>
      </c>
      <c r="BF895" s="59">
        <v>0</v>
      </c>
      <c r="BG895" s="59">
        <v>0</v>
      </c>
      <c r="BH895" s="59">
        <v>0</v>
      </c>
      <c r="BI895" s="59">
        <v>0</v>
      </c>
      <c r="BJ895" s="59">
        <v>0</v>
      </c>
      <c r="BK895" s="59">
        <v>0</v>
      </c>
      <c r="BL895" s="59">
        <v>0</v>
      </c>
      <c r="BM895" s="4">
        <v>892854</v>
      </c>
      <c r="BN895" s="32">
        <f t="shared" si="455"/>
        <v>142.67401725790987</v>
      </c>
      <c r="BO895" s="281"/>
      <c r="BP895" s="4">
        <v>62485932</v>
      </c>
      <c r="BQ895" s="4">
        <v>662543488</v>
      </c>
      <c r="BR895" s="4">
        <v>725922240</v>
      </c>
      <c r="BS895" s="4">
        <v>4586.9101600000004</v>
      </c>
      <c r="BT895" s="4">
        <v>6258</v>
      </c>
      <c r="BV895" s="175">
        <f t="shared" si="444"/>
        <v>0.29275528816618046</v>
      </c>
    </row>
    <row r="896" spans="1:74" x14ac:dyDescent="0.25">
      <c r="A896" s="112" t="s">
        <v>203</v>
      </c>
      <c r="B896" s="254" t="s">
        <v>139</v>
      </c>
      <c r="C896" s="76">
        <v>1</v>
      </c>
      <c r="D896" s="141">
        <v>2005</v>
      </c>
      <c r="E896" s="77">
        <v>131</v>
      </c>
      <c r="F896" s="59">
        <v>101534488</v>
      </c>
      <c r="G896" s="59">
        <v>41930816</v>
      </c>
      <c r="H896" s="179">
        <f t="shared" si="456"/>
        <v>0.70349383843330993</v>
      </c>
      <c r="I896" s="59">
        <f t="shared" si="442"/>
        <v>59603672</v>
      </c>
      <c r="J896" s="59"/>
      <c r="K896" s="59">
        <f t="shared" si="436"/>
        <v>59603672</v>
      </c>
      <c r="L896" s="59">
        <f t="shared" si="465"/>
        <v>9524.3962927452867</v>
      </c>
      <c r="M896" s="59"/>
      <c r="N896" s="59"/>
      <c r="O896" s="111">
        <v>39551752</v>
      </c>
      <c r="P896" s="15">
        <f t="shared" si="438"/>
        <v>0.66357911640074796</v>
      </c>
      <c r="Q896" s="59">
        <v>2285858</v>
      </c>
      <c r="R896" s="79">
        <f t="shared" si="439"/>
        <v>3.8350959316734712E-2</v>
      </c>
      <c r="S896" s="73">
        <f t="shared" si="464"/>
        <v>5069459</v>
      </c>
      <c r="T896" s="281">
        <f t="shared" si="443"/>
        <v>810.07654202620643</v>
      </c>
      <c r="U896" s="281"/>
      <c r="V896" s="131">
        <f t="shared" si="440"/>
        <v>8.5052796747153436E-2</v>
      </c>
      <c r="W896" s="54"/>
      <c r="X896" s="59">
        <v>0</v>
      </c>
      <c r="Y896" s="59">
        <v>0</v>
      </c>
      <c r="Z896" s="59">
        <v>0</v>
      </c>
      <c r="AA896" s="59">
        <v>0</v>
      </c>
      <c r="AB896" s="59">
        <v>0</v>
      </c>
      <c r="AC896" s="59">
        <v>0</v>
      </c>
      <c r="AD896" s="59">
        <v>0</v>
      </c>
      <c r="AE896" s="59">
        <v>0</v>
      </c>
      <c r="AF896" s="59">
        <v>4372538</v>
      </c>
      <c r="AG896" s="59">
        <v>148846</v>
      </c>
      <c r="AH896" s="59">
        <v>6740991</v>
      </c>
      <c r="AI896" s="59">
        <v>260798</v>
      </c>
      <c r="AJ896" s="59">
        <v>646778</v>
      </c>
      <c r="AK896" s="59">
        <v>4603858</v>
      </c>
      <c r="AL896" s="59">
        <v>94793496</v>
      </c>
      <c r="AM896" s="59">
        <v>0</v>
      </c>
      <c r="AN896" s="59">
        <v>0</v>
      </c>
      <c r="AO896" s="59">
        <v>0</v>
      </c>
      <c r="AP896" s="59">
        <v>0</v>
      </c>
      <c r="AQ896" s="59">
        <v>935608</v>
      </c>
      <c r="AR896" s="59">
        <v>1727489</v>
      </c>
      <c r="AS896" s="59">
        <v>0</v>
      </c>
      <c r="AT896" s="59">
        <v>688</v>
      </c>
      <c r="AU896" s="59">
        <v>0</v>
      </c>
      <c r="AV896" s="80">
        <v>0</v>
      </c>
      <c r="AW896" s="79">
        <f t="shared" si="441"/>
        <v>0</v>
      </c>
      <c r="AX896" s="59">
        <v>0</v>
      </c>
      <c r="AY896" s="59">
        <v>0</v>
      </c>
      <c r="AZ896" s="59">
        <v>0</v>
      </c>
      <c r="BA896" s="59">
        <v>0</v>
      </c>
      <c r="BB896" s="59">
        <v>0</v>
      </c>
      <c r="BC896" s="59">
        <v>0</v>
      </c>
      <c r="BD896" s="59">
        <v>0</v>
      </c>
      <c r="BE896" s="59">
        <v>0</v>
      </c>
      <c r="BF896" s="59">
        <v>0</v>
      </c>
      <c r="BG896" s="59">
        <v>0</v>
      </c>
      <c r="BH896" s="59">
        <v>0</v>
      </c>
      <c r="BI896" s="59">
        <v>0</v>
      </c>
      <c r="BJ896" s="59">
        <v>0</v>
      </c>
      <c r="BK896" s="59">
        <v>0</v>
      </c>
      <c r="BL896" s="59">
        <v>0</v>
      </c>
      <c r="BM896" s="4">
        <v>721907</v>
      </c>
      <c r="BN896" s="32">
        <f t="shared" si="455"/>
        <v>115.35746244806647</v>
      </c>
      <c r="BO896" s="281"/>
      <c r="BP896" s="4">
        <v>68561168</v>
      </c>
      <c r="BQ896" s="4">
        <v>960847104</v>
      </c>
      <c r="BR896" s="4">
        <v>1030130176</v>
      </c>
      <c r="BS896" s="4">
        <v>4610.2700199999999</v>
      </c>
      <c r="BT896" s="4">
        <v>6258</v>
      </c>
      <c r="BV896" s="175">
        <f t="shared" si="444"/>
        <v>0.29529518732820248</v>
      </c>
    </row>
    <row r="897" spans="1:74" ht="17.25" customHeight="1" x14ac:dyDescent="0.25">
      <c r="A897" s="112" t="s">
        <v>203</v>
      </c>
      <c r="B897" s="254" t="s">
        <v>139</v>
      </c>
      <c r="C897" s="76">
        <v>1</v>
      </c>
      <c r="D897" s="142">
        <v>2006</v>
      </c>
      <c r="E897" s="77">
        <v>131</v>
      </c>
      <c r="F897" s="59">
        <v>111278896</v>
      </c>
      <c r="G897" s="59">
        <v>41036100</v>
      </c>
      <c r="H897" s="179">
        <f t="shared" ref="H897:H921" si="466">G897/I897</f>
        <v>0.58420368118603938</v>
      </c>
      <c r="I897" s="59">
        <f t="shared" si="442"/>
        <v>70242796</v>
      </c>
      <c r="J897" s="59"/>
      <c r="K897" s="59">
        <f t="shared" si="436"/>
        <v>63109153</v>
      </c>
      <c r="L897" s="59">
        <f t="shared" si="465"/>
        <v>10084.556248002556</v>
      </c>
      <c r="M897" s="59"/>
      <c r="N897" s="59"/>
      <c r="O897" s="111">
        <v>39824132</v>
      </c>
      <c r="P897" s="15">
        <f t="shared" si="438"/>
        <v>0.56694969830073394</v>
      </c>
      <c r="Q897" s="59">
        <v>2279932</v>
      </c>
      <c r="R897" s="79">
        <f t="shared" si="439"/>
        <v>3.2457876534413579E-2</v>
      </c>
      <c r="S897" s="82">
        <f t="shared" ref="S897:S905" si="467">SUM(W897:AE897)</f>
        <v>12606798</v>
      </c>
      <c r="T897" s="281">
        <f t="shared" si="443"/>
        <v>2014.5091083413231</v>
      </c>
      <c r="U897" s="281"/>
      <c r="V897" s="131">
        <f t="shared" si="440"/>
        <v>0.19976180000387583</v>
      </c>
      <c r="W897" s="126">
        <v>1740770</v>
      </c>
      <c r="X897" s="126">
        <v>534760</v>
      </c>
      <c r="Y897" s="126">
        <v>4731978</v>
      </c>
      <c r="Z897" s="126">
        <v>21293</v>
      </c>
      <c r="AA897" s="156">
        <v>5149789</v>
      </c>
      <c r="AB897" s="126">
        <v>19410</v>
      </c>
      <c r="AC897" s="126">
        <v>1043</v>
      </c>
      <c r="AD897" s="126">
        <v>36941</v>
      </c>
      <c r="AE897" s="126">
        <v>370814</v>
      </c>
      <c r="AF897" s="59">
        <v>4913207</v>
      </c>
      <c r="AG897" s="59">
        <v>13576</v>
      </c>
      <c r="AH897" s="59">
        <v>9326284</v>
      </c>
      <c r="AI897" s="59">
        <v>389494</v>
      </c>
      <c r="AJ897" s="59">
        <v>572126</v>
      </c>
      <c r="AK897" s="59">
        <v>5823254</v>
      </c>
      <c r="AL897" s="59">
        <v>101952608</v>
      </c>
      <c r="AM897" s="59">
        <v>0</v>
      </c>
      <c r="AN897" s="59">
        <v>0</v>
      </c>
      <c r="AO897" s="59">
        <v>0</v>
      </c>
      <c r="AP897" s="59">
        <v>0</v>
      </c>
      <c r="AQ897" s="59">
        <v>719803</v>
      </c>
      <c r="AR897" s="59">
        <v>3099960</v>
      </c>
      <c r="AS897" s="59">
        <v>0</v>
      </c>
      <c r="AT897" s="59">
        <v>511</v>
      </c>
      <c r="AU897" s="59">
        <v>0</v>
      </c>
      <c r="AV897" s="27">
        <v>7133643</v>
      </c>
      <c r="AW897" s="79">
        <f t="shared" si="441"/>
        <v>9.2193994608617227E-2</v>
      </c>
      <c r="AX897" s="59">
        <v>29909</v>
      </c>
      <c r="AY897" s="59">
        <v>554</v>
      </c>
      <c r="AZ897" s="59">
        <v>0</v>
      </c>
      <c r="BA897" s="59">
        <v>0</v>
      </c>
      <c r="BB897" s="59">
        <v>34779</v>
      </c>
      <c r="BC897" s="59">
        <v>132882</v>
      </c>
      <c r="BD897" s="59">
        <v>6888843</v>
      </c>
      <c r="BE897" s="59">
        <v>0</v>
      </c>
      <c r="BF897" s="59">
        <v>8837</v>
      </c>
      <c r="BG897" s="59">
        <v>0</v>
      </c>
      <c r="BH897" s="59">
        <v>7133643</v>
      </c>
      <c r="BI897" s="59">
        <v>13137</v>
      </c>
      <c r="BJ897" s="59">
        <v>24702</v>
      </c>
      <c r="BK897" s="59">
        <v>0</v>
      </c>
      <c r="BL897" s="59">
        <v>0</v>
      </c>
      <c r="BM897" s="4">
        <v>385737</v>
      </c>
      <c r="BN897" s="32">
        <f t="shared" si="455"/>
        <v>61.639022051773729</v>
      </c>
      <c r="BO897" s="281"/>
      <c r="BP897" s="4">
        <v>52048424</v>
      </c>
      <c r="BQ897" s="4">
        <v>1063125568</v>
      </c>
      <c r="BR897" s="4">
        <v>1115559680</v>
      </c>
      <c r="BS897" s="4">
        <v>4643.8798800000004</v>
      </c>
      <c r="BT897" s="4">
        <v>6258</v>
      </c>
      <c r="BV897" s="175">
        <f t="shared" si="444"/>
        <v>0.2989270722815478</v>
      </c>
    </row>
    <row r="898" spans="1:74" ht="17.25" customHeight="1" x14ac:dyDescent="0.25">
      <c r="A898" s="112" t="s">
        <v>203</v>
      </c>
      <c r="B898" s="254" t="s">
        <v>139</v>
      </c>
      <c r="C898" s="76">
        <v>1</v>
      </c>
      <c r="D898" s="142">
        <v>2007</v>
      </c>
      <c r="E898" s="77">
        <v>131</v>
      </c>
      <c r="F898" s="59">
        <v>133902664</v>
      </c>
      <c r="G898" s="59">
        <v>56327512</v>
      </c>
      <c r="H898" s="179">
        <f t="shared" si="466"/>
        <v>0.72610250251266029</v>
      </c>
      <c r="I898" s="59">
        <f t="shared" si="442"/>
        <v>77575152</v>
      </c>
      <c r="J898" s="59"/>
      <c r="K898" s="59">
        <f t="shared" si="436"/>
        <v>67862228</v>
      </c>
      <c r="L898" s="59">
        <f t="shared" si="465"/>
        <v>10844.076062639821</v>
      </c>
      <c r="M898" s="59"/>
      <c r="N898" s="59"/>
      <c r="O898" s="111">
        <v>43494832</v>
      </c>
      <c r="P898" s="15">
        <f t="shared" si="438"/>
        <v>0.56067994555782497</v>
      </c>
      <c r="Q898" s="59">
        <v>2399116</v>
      </c>
      <c r="R898" s="79">
        <f t="shared" si="439"/>
        <v>3.0926346106289294E-2</v>
      </c>
      <c r="S898" s="82">
        <f t="shared" si="467"/>
        <v>13793970</v>
      </c>
      <c r="T898" s="281">
        <f t="shared" si="443"/>
        <v>2204.2138063279003</v>
      </c>
      <c r="U898" s="281"/>
      <c r="V898" s="131">
        <f t="shared" si="440"/>
        <v>0.20326432548014781</v>
      </c>
      <c r="W898" s="126">
        <v>0</v>
      </c>
      <c r="X898" s="126">
        <v>490044</v>
      </c>
      <c r="Y898" s="126">
        <v>5960132</v>
      </c>
      <c r="Z898" s="126">
        <v>48285</v>
      </c>
      <c r="AA898" s="156">
        <v>6591983</v>
      </c>
      <c r="AB898" s="126">
        <v>190707</v>
      </c>
      <c r="AC898" s="126">
        <v>-2054</v>
      </c>
      <c r="AD898" s="126">
        <v>40169</v>
      </c>
      <c r="AE898" s="126">
        <v>474704</v>
      </c>
      <c r="AF898" s="59">
        <v>5120616</v>
      </c>
      <c r="AG898" s="59">
        <v>68855</v>
      </c>
      <c r="AH898" s="59">
        <v>10660334</v>
      </c>
      <c r="AI898" s="59">
        <v>52368</v>
      </c>
      <c r="AJ898" s="59">
        <v>1006014</v>
      </c>
      <c r="AK898" s="59">
        <v>6577658</v>
      </c>
      <c r="AL898" s="59">
        <v>123242328</v>
      </c>
      <c r="AM898" s="59">
        <v>0</v>
      </c>
      <c r="AN898" s="59">
        <v>0</v>
      </c>
      <c r="AO898" s="59">
        <v>0</v>
      </c>
      <c r="AP898" s="59">
        <v>0</v>
      </c>
      <c r="AQ898" s="59">
        <v>1100268</v>
      </c>
      <c r="AR898" s="59">
        <v>3961453</v>
      </c>
      <c r="AS898" s="59">
        <v>0</v>
      </c>
      <c r="AT898" s="59">
        <v>0</v>
      </c>
      <c r="AU898" s="59">
        <v>0</v>
      </c>
      <c r="AV898" s="27">
        <v>9712924</v>
      </c>
      <c r="AW898" s="79">
        <f t="shared" si="441"/>
        <v>0.11127435092050832</v>
      </c>
      <c r="AX898" s="59">
        <v>32950</v>
      </c>
      <c r="AY898" s="59">
        <v>0</v>
      </c>
      <c r="AZ898" s="59">
        <v>0</v>
      </c>
      <c r="BA898" s="59">
        <v>0</v>
      </c>
      <c r="BB898" s="59">
        <v>47867</v>
      </c>
      <c r="BC898" s="59">
        <v>169760</v>
      </c>
      <c r="BD898" s="59">
        <v>9398109</v>
      </c>
      <c r="BE898" s="59">
        <v>0</v>
      </c>
      <c r="BF898" s="59">
        <v>16474</v>
      </c>
      <c r="BG898" s="59">
        <v>0</v>
      </c>
      <c r="BH898" s="59">
        <v>9712924</v>
      </c>
      <c r="BI898" s="59">
        <v>16378</v>
      </c>
      <c r="BJ898" s="59">
        <v>31386</v>
      </c>
      <c r="BK898" s="59">
        <v>0</v>
      </c>
      <c r="BL898" s="59">
        <v>0</v>
      </c>
      <c r="BM898" s="4">
        <v>162903</v>
      </c>
      <c r="BN898" s="32">
        <f t="shared" si="455"/>
        <v>26.031160115052732</v>
      </c>
      <c r="BO898" s="281"/>
      <c r="BP898" s="4">
        <v>16634212</v>
      </c>
      <c r="BQ898" s="4">
        <v>1131178112</v>
      </c>
      <c r="BR898" s="4">
        <v>1147975168</v>
      </c>
      <c r="BS898" s="4">
        <v>4733.5497999999998</v>
      </c>
      <c r="BT898" s="4">
        <v>6258</v>
      </c>
      <c r="BV898" s="175">
        <f t="shared" si="444"/>
        <v>0.30848967699141205</v>
      </c>
    </row>
    <row r="899" spans="1:74" ht="17.25" customHeight="1" x14ac:dyDescent="0.25">
      <c r="A899" s="112" t="s">
        <v>203</v>
      </c>
      <c r="B899" s="254" t="s">
        <v>139</v>
      </c>
      <c r="C899" s="76">
        <v>1</v>
      </c>
      <c r="D899" s="142">
        <v>2008</v>
      </c>
      <c r="E899" s="77">
        <v>131</v>
      </c>
      <c r="F899" s="59">
        <v>147078112</v>
      </c>
      <c r="G899" s="59">
        <v>67969184</v>
      </c>
      <c r="H899" s="179">
        <f t="shared" si="466"/>
        <v>0.85918474334527706</v>
      </c>
      <c r="I899" s="59">
        <f t="shared" si="442"/>
        <v>79108928</v>
      </c>
      <c r="J899" s="59"/>
      <c r="K899" s="59">
        <f t="shared" si="436"/>
        <v>69104210</v>
      </c>
      <c r="L899" s="59">
        <f t="shared" si="465"/>
        <v>11042.539149888144</v>
      </c>
      <c r="M899" s="59"/>
      <c r="N899" s="59"/>
      <c r="O899" s="111">
        <v>44891884</v>
      </c>
      <c r="P899" s="15">
        <f t="shared" si="438"/>
        <v>0.56746924948850275</v>
      </c>
      <c r="Q899" s="59">
        <v>2618697</v>
      </c>
      <c r="R899" s="79">
        <f t="shared" si="439"/>
        <v>3.3102420500502799E-2</v>
      </c>
      <c r="S899" s="82">
        <f t="shared" si="467"/>
        <v>13953350</v>
      </c>
      <c r="T899" s="281">
        <f t="shared" si="443"/>
        <v>2229.6820070310005</v>
      </c>
      <c r="U899" s="281"/>
      <c r="V899" s="131">
        <f t="shared" si="440"/>
        <v>0.20191750980150125</v>
      </c>
      <c r="W899" s="4"/>
      <c r="X899" s="126">
        <v>533491</v>
      </c>
      <c r="Y899" s="126">
        <v>5537839</v>
      </c>
      <c r="Z899" s="126">
        <v>47928</v>
      </c>
      <c r="AA899" s="156">
        <v>6688949</v>
      </c>
      <c r="AB899" s="126">
        <v>606555</v>
      </c>
      <c r="AC899" s="126">
        <v>-5347</v>
      </c>
      <c r="AD899" s="126">
        <v>22982</v>
      </c>
      <c r="AE899" s="126">
        <v>520953</v>
      </c>
      <c r="AF899" s="59">
        <v>4412242</v>
      </c>
      <c r="AG899" s="59">
        <v>121906</v>
      </c>
      <c r="AH899" s="59">
        <v>11029159</v>
      </c>
      <c r="AI899" s="59">
        <v>65881</v>
      </c>
      <c r="AJ899" s="59">
        <v>1214278</v>
      </c>
      <c r="AK899" s="59">
        <v>6599869</v>
      </c>
      <c r="AL899" s="59">
        <v>136048944</v>
      </c>
      <c r="AM899" s="59">
        <v>0</v>
      </c>
      <c r="AN899" s="59">
        <v>0</v>
      </c>
      <c r="AO899" s="59">
        <v>0</v>
      </c>
      <c r="AP899" s="59">
        <v>0</v>
      </c>
      <c r="AQ899" s="59">
        <v>988029</v>
      </c>
      <c r="AR899" s="59">
        <v>4240539</v>
      </c>
      <c r="AS899" s="59">
        <v>899</v>
      </c>
      <c r="AT899" s="59">
        <v>1287</v>
      </c>
      <c r="AU899" s="59">
        <v>65</v>
      </c>
      <c r="AV899" s="27">
        <v>10004718</v>
      </c>
      <c r="AW899" s="79">
        <f t="shared" si="441"/>
        <v>0.11226920285586789</v>
      </c>
      <c r="AX899" s="59">
        <v>0</v>
      </c>
      <c r="AY899" s="59">
        <v>0</v>
      </c>
      <c r="AZ899" s="59">
        <v>0</v>
      </c>
      <c r="BA899" s="59">
        <v>0</v>
      </c>
      <c r="BB899" s="59">
        <v>5965</v>
      </c>
      <c r="BC899" s="59">
        <v>231820</v>
      </c>
      <c r="BD899" s="59">
        <v>9746447</v>
      </c>
      <c r="BE899" s="59">
        <v>0</v>
      </c>
      <c r="BF899" s="59">
        <v>0</v>
      </c>
      <c r="BG899" s="59">
        <v>0</v>
      </c>
      <c r="BH899" s="59">
        <v>10004718</v>
      </c>
      <c r="BI899" s="59">
        <v>0</v>
      </c>
      <c r="BJ899" s="59">
        <v>20486</v>
      </c>
      <c r="BK899" s="59">
        <v>0</v>
      </c>
      <c r="BL899" s="59">
        <v>0</v>
      </c>
      <c r="BM899" s="4">
        <v>99512</v>
      </c>
      <c r="BN899" s="32">
        <f t="shared" si="455"/>
        <v>15.901565995525727</v>
      </c>
      <c r="BO899" s="281"/>
      <c r="BP899" s="4">
        <v>106517616</v>
      </c>
      <c r="BQ899" s="4">
        <v>1041992896</v>
      </c>
      <c r="BR899" s="4">
        <v>1148610048</v>
      </c>
      <c r="BS899" s="4">
        <v>4755.7299800000001</v>
      </c>
      <c r="BT899" s="4">
        <v>6258</v>
      </c>
      <c r="BV899" s="175">
        <f t="shared" si="444"/>
        <v>0.31082707465566944</v>
      </c>
    </row>
    <row r="900" spans="1:74" ht="17.25" customHeight="1" x14ac:dyDescent="0.25">
      <c r="A900" s="112" t="s">
        <v>203</v>
      </c>
      <c r="B900" s="254" t="s">
        <v>139</v>
      </c>
      <c r="C900" s="76">
        <v>1</v>
      </c>
      <c r="D900" s="142">
        <v>2009</v>
      </c>
      <c r="E900" s="77">
        <v>131</v>
      </c>
      <c r="F900" s="59">
        <v>163909648</v>
      </c>
      <c r="G900" s="59">
        <v>78771856</v>
      </c>
      <c r="H900" s="179">
        <f t="shared" si="466"/>
        <v>0.9252278471116564</v>
      </c>
      <c r="I900" s="59">
        <f t="shared" si="442"/>
        <v>85137792</v>
      </c>
      <c r="J900" s="59"/>
      <c r="K900" s="59">
        <f t="shared" si="436"/>
        <v>72802918</v>
      </c>
      <c r="L900" s="59">
        <f t="shared" si="465"/>
        <v>11633.575902844359</v>
      </c>
      <c r="M900" s="59"/>
      <c r="N900" s="59"/>
      <c r="O900" s="111">
        <v>47288904</v>
      </c>
      <c r="P900" s="15">
        <f t="shared" si="438"/>
        <v>0.55543963367055604</v>
      </c>
      <c r="Q900" s="59">
        <v>2660515</v>
      </c>
      <c r="R900" s="79">
        <f t="shared" si="439"/>
        <v>3.1249518427727135E-2</v>
      </c>
      <c r="S900" s="82">
        <f t="shared" si="467"/>
        <v>13333038</v>
      </c>
      <c r="T900" s="281">
        <f t="shared" si="443"/>
        <v>2130.5589645254076</v>
      </c>
      <c r="U900" s="281"/>
      <c r="V900" s="131">
        <f t="shared" si="440"/>
        <v>0.18313878572834127</v>
      </c>
      <c r="W900" s="126">
        <v>5833</v>
      </c>
      <c r="X900" s="126">
        <v>132571</v>
      </c>
      <c r="Y900" s="126">
        <v>5461713</v>
      </c>
      <c r="Z900" s="126">
        <v>45752</v>
      </c>
      <c r="AA900" s="156">
        <v>6672851</v>
      </c>
      <c r="AB900" s="126">
        <v>507346</v>
      </c>
      <c r="AC900" s="126">
        <v>-3913</v>
      </c>
      <c r="AD900" s="126">
        <v>31089</v>
      </c>
      <c r="AE900" s="126">
        <v>479796</v>
      </c>
      <c r="AF900" s="59">
        <v>6474597</v>
      </c>
      <c r="AG900" s="59">
        <v>158281</v>
      </c>
      <c r="AH900" s="59">
        <v>12488996</v>
      </c>
      <c r="AI900" s="59">
        <v>295648</v>
      </c>
      <c r="AJ900" s="59">
        <v>1881222</v>
      </c>
      <c r="AK900" s="59">
        <v>6577792</v>
      </c>
      <c r="AL900" s="59">
        <v>151420656</v>
      </c>
      <c r="AM900" s="59">
        <v>0</v>
      </c>
      <c r="AN900" s="59">
        <v>0</v>
      </c>
      <c r="AO900" s="59">
        <v>0</v>
      </c>
      <c r="AP900" s="59">
        <v>0</v>
      </c>
      <c r="AQ900" s="59">
        <v>999202</v>
      </c>
      <c r="AR900" s="59">
        <v>5450881</v>
      </c>
      <c r="AS900" s="59">
        <v>3480</v>
      </c>
      <c r="AT900" s="59">
        <v>11322</v>
      </c>
      <c r="AU900" s="59">
        <v>2914</v>
      </c>
      <c r="AV900" s="27">
        <v>12334874</v>
      </c>
      <c r="AW900" s="79">
        <f t="shared" si="441"/>
        <v>0.12654700549587922</v>
      </c>
      <c r="AX900" s="59">
        <v>230136</v>
      </c>
      <c r="AY900" s="59">
        <v>0</v>
      </c>
      <c r="AZ900" s="59">
        <v>0</v>
      </c>
      <c r="BA900" s="59">
        <v>0</v>
      </c>
      <c r="BB900" s="59">
        <v>237469</v>
      </c>
      <c r="BC900" s="59">
        <v>137867</v>
      </c>
      <c r="BD900" s="59">
        <v>11634632</v>
      </c>
      <c r="BE900" s="59">
        <v>0</v>
      </c>
      <c r="BF900" s="59">
        <v>57352</v>
      </c>
      <c r="BG900" s="59">
        <v>0</v>
      </c>
      <c r="BH900" s="59">
        <v>12334874</v>
      </c>
      <c r="BI900" s="59">
        <v>0</v>
      </c>
      <c r="BJ900" s="59">
        <v>37418</v>
      </c>
      <c r="BK900" s="59">
        <v>0</v>
      </c>
      <c r="BL900" s="59">
        <v>0</v>
      </c>
      <c r="BM900" s="4">
        <v>498785</v>
      </c>
      <c r="BN900" s="32">
        <f t="shared" si="455"/>
        <v>79.703579418344518</v>
      </c>
      <c r="BO900" s="281"/>
      <c r="BP900" s="4">
        <v>54527012</v>
      </c>
      <c r="BQ900" s="4">
        <v>784529536</v>
      </c>
      <c r="BR900" s="4">
        <v>839555328</v>
      </c>
      <c r="BS900" s="4">
        <v>4808.75</v>
      </c>
      <c r="BT900" s="4">
        <v>6258</v>
      </c>
      <c r="BV900" s="175">
        <f t="shared" si="444"/>
        <v>0.31637056088970728</v>
      </c>
    </row>
    <row r="901" spans="1:74" ht="17.25" customHeight="1" x14ac:dyDescent="0.25">
      <c r="A901" s="112" t="s">
        <v>203</v>
      </c>
      <c r="B901" s="254" t="s">
        <v>139</v>
      </c>
      <c r="C901" s="76">
        <v>1</v>
      </c>
      <c r="D901" s="142">
        <v>2010</v>
      </c>
      <c r="E901" s="77">
        <v>131</v>
      </c>
      <c r="F901" s="59">
        <v>174351136</v>
      </c>
      <c r="G901" s="59">
        <v>82958288</v>
      </c>
      <c r="H901" s="179">
        <f t="shared" si="466"/>
        <v>0.90771094035717104</v>
      </c>
      <c r="I901" s="59">
        <f t="shared" si="442"/>
        <v>91392848</v>
      </c>
      <c r="J901" s="59"/>
      <c r="K901" s="59">
        <f t="shared" si="436"/>
        <v>79220130</v>
      </c>
      <c r="L901" s="59">
        <f t="shared" si="465"/>
        <v>12659.017257909876</v>
      </c>
      <c r="M901" s="59"/>
      <c r="N901" s="59"/>
      <c r="O901" s="111">
        <v>50725348</v>
      </c>
      <c r="P901" s="15">
        <f t="shared" si="438"/>
        <v>0.55502535603223568</v>
      </c>
      <c r="Q901" s="59">
        <v>2870283</v>
      </c>
      <c r="R901" s="79">
        <f t="shared" si="439"/>
        <v>3.1405991418496995E-2</v>
      </c>
      <c r="S901" s="82">
        <f t="shared" si="467"/>
        <v>12847593</v>
      </c>
      <c r="T901" s="281">
        <f t="shared" si="443"/>
        <v>2052.9870565675933</v>
      </c>
      <c r="U901" s="281"/>
      <c r="V901" s="131">
        <f t="shared" si="440"/>
        <v>0.16217586363465952</v>
      </c>
      <c r="W901" s="126">
        <v>13065</v>
      </c>
      <c r="X901" s="126">
        <v>97751</v>
      </c>
      <c r="Y901" s="126">
        <v>5349003</v>
      </c>
      <c r="Z901" s="126">
        <v>48163</v>
      </c>
      <c r="AA901" s="156">
        <v>6595407</v>
      </c>
      <c r="AB901" s="126">
        <v>261291</v>
      </c>
      <c r="AC901" s="126">
        <v>0</v>
      </c>
      <c r="AD901" s="126">
        <v>8686</v>
      </c>
      <c r="AE901" s="126">
        <v>474227</v>
      </c>
      <c r="AF901" s="59">
        <v>7413963</v>
      </c>
      <c r="AG901" s="59">
        <v>165713</v>
      </c>
      <c r="AH901" s="59">
        <v>14531412</v>
      </c>
      <c r="AI901" s="59">
        <v>442278</v>
      </c>
      <c r="AJ901" s="59">
        <v>1847559</v>
      </c>
      <c r="AK901" s="59">
        <v>7015709</v>
      </c>
      <c r="AL901" s="59">
        <v>159819712</v>
      </c>
      <c r="AM901" s="59">
        <v>0</v>
      </c>
      <c r="AN901" s="59">
        <v>0</v>
      </c>
      <c r="AO901" s="59">
        <v>0</v>
      </c>
      <c r="AP901" s="59">
        <v>0</v>
      </c>
      <c r="AQ901" s="59">
        <v>1141549</v>
      </c>
      <c r="AR901" s="59">
        <v>6876253</v>
      </c>
      <c r="AS901" s="59">
        <v>31445</v>
      </c>
      <c r="AT901" s="59">
        <v>15134</v>
      </c>
      <c r="AU901" s="59">
        <v>14</v>
      </c>
      <c r="AV901" s="27">
        <v>12172718</v>
      </c>
      <c r="AW901" s="79">
        <f t="shared" si="441"/>
        <v>0.11753634407791486</v>
      </c>
      <c r="AX901" s="59">
        <v>250572</v>
      </c>
      <c r="AY901" s="59">
        <v>0</v>
      </c>
      <c r="AZ901" s="59">
        <v>0</v>
      </c>
      <c r="BA901" s="59">
        <v>0</v>
      </c>
      <c r="BB901" s="59">
        <v>253603</v>
      </c>
      <c r="BC901" s="59">
        <v>247664</v>
      </c>
      <c r="BD901" s="59">
        <v>11083296</v>
      </c>
      <c r="BE901" s="59">
        <v>0</v>
      </c>
      <c r="BF901" s="59">
        <v>62893</v>
      </c>
      <c r="BG901" s="59">
        <v>0</v>
      </c>
      <c r="BH901" s="59">
        <v>12172718</v>
      </c>
      <c r="BI901" s="59">
        <v>5378</v>
      </c>
      <c r="BJ901" s="59">
        <v>269312</v>
      </c>
      <c r="BK901" s="59">
        <v>0</v>
      </c>
      <c r="BL901" s="59">
        <v>0</v>
      </c>
      <c r="BM901" s="4">
        <v>598960</v>
      </c>
      <c r="BN901" s="32">
        <f t="shared" si="455"/>
        <v>95.711089805049539</v>
      </c>
      <c r="BO901" s="281"/>
      <c r="BP901" s="4">
        <v>110082560</v>
      </c>
      <c r="BQ901" s="4">
        <v>860834368</v>
      </c>
      <c r="BR901" s="4">
        <v>971515904</v>
      </c>
      <c r="BS901" s="4">
        <v>4789.8798800000004</v>
      </c>
      <c r="BT901" s="4">
        <v>6258</v>
      </c>
      <c r="BV901" s="175">
        <f t="shared" si="444"/>
        <v>0.3144046402795862</v>
      </c>
    </row>
    <row r="902" spans="1:74" ht="17.25" customHeight="1" x14ac:dyDescent="0.25">
      <c r="A902" s="112" t="s">
        <v>203</v>
      </c>
      <c r="B902" s="254" t="s">
        <v>139</v>
      </c>
      <c r="C902" s="76">
        <v>1</v>
      </c>
      <c r="D902" s="142">
        <v>2011</v>
      </c>
      <c r="E902" s="77">
        <v>131</v>
      </c>
      <c r="F902" s="59">
        <v>195079440</v>
      </c>
      <c r="G902" s="59">
        <v>93168600</v>
      </c>
      <c r="H902" s="179">
        <f t="shared" si="466"/>
        <v>0.91421678007952834</v>
      </c>
      <c r="I902" s="59">
        <f t="shared" si="442"/>
        <v>101910840</v>
      </c>
      <c r="J902" s="59"/>
      <c r="K902" s="59">
        <f t="shared" si="436"/>
        <v>90527830</v>
      </c>
      <c r="L902" s="59">
        <f t="shared" si="465"/>
        <v>14465.936401406199</v>
      </c>
      <c r="M902" s="59"/>
      <c r="N902" s="59"/>
      <c r="O902" s="111">
        <v>58930328</v>
      </c>
      <c r="P902" s="15">
        <f t="shared" si="438"/>
        <v>0.57825377555518143</v>
      </c>
      <c r="Q902" s="59">
        <v>1946616</v>
      </c>
      <c r="R902" s="79">
        <f t="shared" si="439"/>
        <v>1.9101167255612849E-2</v>
      </c>
      <c r="S902" s="82">
        <f t="shared" si="467"/>
        <v>15794836</v>
      </c>
      <c r="T902" s="281">
        <f t="shared" si="443"/>
        <v>2523.9431128155961</v>
      </c>
      <c r="U902" s="281"/>
      <c r="V902" s="131">
        <f t="shared" si="440"/>
        <v>0.17447492113751098</v>
      </c>
      <c r="W902" s="126">
        <v>0</v>
      </c>
      <c r="X902" s="126">
        <v>78784</v>
      </c>
      <c r="Y902" s="126">
        <v>5514210</v>
      </c>
      <c r="Z902" s="126">
        <v>50061</v>
      </c>
      <c r="AA902" s="156">
        <v>7502385</v>
      </c>
      <c r="AB902" s="126">
        <v>363749</v>
      </c>
      <c r="AC902" s="126">
        <v>34981</v>
      </c>
      <c r="AD902" s="126">
        <v>-930</v>
      </c>
      <c r="AE902" s="126">
        <v>2251596</v>
      </c>
      <c r="AF902" s="59">
        <v>7870323</v>
      </c>
      <c r="AG902" s="59">
        <v>243782</v>
      </c>
      <c r="AH902" s="59">
        <v>13822431</v>
      </c>
      <c r="AI902" s="59">
        <v>281940</v>
      </c>
      <c r="AJ902" s="59">
        <v>2032248</v>
      </c>
      <c r="AK902" s="59">
        <v>7442206</v>
      </c>
      <c r="AL902" s="59">
        <v>181257008</v>
      </c>
      <c r="AM902" s="59">
        <v>0</v>
      </c>
      <c r="AN902" s="59">
        <v>0</v>
      </c>
      <c r="AO902" s="59">
        <v>0</v>
      </c>
      <c r="AP902" s="59">
        <v>0</v>
      </c>
      <c r="AQ902" s="59">
        <v>1502430</v>
      </c>
      <c r="AR902" s="59">
        <v>5825564</v>
      </c>
      <c r="AS902" s="59">
        <v>16048</v>
      </c>
      <c r="AT902" s="59">
        <v>11634</v>
      </c>
      <c r="AU902" s="59">
        <v>12891</v>
      </c>
      <c r="AV902" s="27">
        <v>11383010</v>
      </c>
      <c r="AW902" s="79">
        <f t="shared" si="441"/>
        <v>0.10047332666336257</v>
      </c>
      <c r="AX902" s="59">
        <v>196059</v>
      </c>
      <c r="AY902" s="59">
        <v>0</v>
      </c>
      <c r="AZ902" s="59">
        <v>0</v>
      </c>
      <c r="BA902" s="59">
        <v>0</v>
      </c>
      <c r="BB902" s="59">
        <v>254618</v>
      </c>
      <c r="BC902" s="59">
        <v>183915</v>
      </c>
      <c r="BD902" s="59">
        <v>10646732</v>
      </c>
      <c r="BE902" s="59">
        <v>0</v>
      </c>
      <c r="BF902" s="59">
        <v>42407</v>
      </c>
      <c r="BG902" s="59">
        <v>0</v>
      </c>
      <c r="BH902" s="59">
        <v>11383010</v>
      </c>
      <c r="BI902" s="59">
        <v>5086</v>
      </c>
      <c r="BJ902" s="59">
        <v>54193</v>
      </c>
      <c r="BK902" s="59">
        <v>0</v>
      </c>
      <c r="BL902" s="59">
        <v>0</v>
      </c>
      <c r="BM902" s="4">
        <v>694701</v>
      </c>
      <c r="BN902" s="32">
        <f t="shared" si="455"/>
        <v>111.01006711409396</v>
      </c>
      <c r="BO902" s="281"/>
      <c r="BP902" s="4">
        <v>87456208</v>
      </c>
      <c r="BQ902" s="4">
        <v>785928576</v>
      </c>
      <c r="BR902" s="4">
        <v>874079424</v>
      </c>
      <c r="BS902" s="4">
        <v>4825.8901400000004</v>
      </c>
      <c r="BT902" s="4">
        <v>6258</v>
      </c>
      <c r="BV902" s="175">
        <f t="shared" si="444"/>
        <v>0.31814957472241462</v>
      </c>
    </row>
    <row r="903" spans="1:74" ht="17.25" customHeight="1" x14ac:dyDescent="0.25">
      <c r="A903" s="112" t="s">
        <v>203</v>
      </c>
      <c r="B903" s="254" t="s">
        <v>139</v>
      </c>
      <c r="C903" s="76">
        <v>1</v>
      </c>
      <c r="D903" s="142">
        <v>2012</v>
      </c>
      <c r="E903" s="77">
        <v>131</v>
      </c>
      <c r="F903" s="59">
        <v>213852880</v>
      </c>
      <c r="G903" s="59">
        <v>105372952</v>
      </c>
      <c r="H903" s="179">
        <f t="shared" si="466"/>
        <v>0.97135897804061966</v>
      </c>
      <c r="I903" s="59">
        <f t="shared" si="442"/>
        <v>108479928</v>
      </c>
      <c r="J903" s="59"/>
      <c r="K903" s="59">
        <f t="shared" si="436"/>
        <v>97916773</v>
      </c>
      <c r="L903" s="59">
        <f t="shared" si="465"/>
        <v>15646.655960370725</v>
      </c>
      <c r="M903" s="59"/>
      <c r="N903" s="59"/>
      <c r="O903" s="111">
        <v>63331508</v>
      </c>
      <c r="P903" s="15">
        <f t="shared" si="438"/>
        <v>0.58380853645109354</v>
      </c>
      <c r="Q903" s="59">
        <v>2121504</v>
      </c>
      <c r="R903" s="79">
        <f t="shared" si="439"/>
        <v>1.9556650148219126E-2</v>
      </c>
      <c r="S903" s="82">
        <f t="shared" si="467"/>
        <v>15053426</v>
      </c>
      <c r="T903" s="281">
        <f t="shared" si="443"/>
        <v>2405.469159475871</v>
      </c>
      <c r="U903" s="281"/>
      <c r="V903" s="131">
        <f t="shared" si="440"/>
        <v>0.15373694964395937</v>
      </c>
      <c r="W903" s="4"/>
      <c r="X903" s="126">
        <v>46220</v>
      </c>
      <c r="Y903" s="126">
        <v>4648104</v>
      </c>
      <c r="Z903" s="126">
        <v>51638</v>
      </c>
      <c r="AA903" s="156">
        <v>7391442</v>
      </c>
      <c r="AB903" s="126">
        <v>509657</v>
      </c>
      <c r="AC903" s="126">
        <v>66018</v>
      </c>
      <c r="AD903" s="126">
        <v>-8756</v>
      </c>
      <c r="AE903" s="126">
        <v>2349103</v>
      </c>
      <c r="AF903" s="59">
        <v>8574784</v>
      </c>
      <c r="AG903" s="59">
        <v>157657</v>
      </c>
      <c r="AH903" s="59">
        <v>14598059</v>
      </c>
      <c r="AI903" s="59">
        <v>-107914</v>
      </c>
      <c r="AJ903" s="59">
        <v>3240016</v>
      </c>
      <c r="AK903" s="59">
        <v>7427784</v>
      </c>
      <c r="AL903" s="59">
        <v>199254816</v>
      </c>
      <c r="AM903" s="59">
        <v>0</v>
      </c>
      <c r="AN903" s="59">
        <v>0</v>
      </c>
      <c r="AO903" s="59">
        <v>0</v>
      </c>
      <c r="AP903" s="59">
        <v>0</v>
      </c>
      <c r="AQ903" s="59">
        <v>1552206</v>
      </c>
      <c r="AR903" s="59">
        <v>6874891</v>
      </c>
      <c r="AS903" s="59">
        <v>5225</v>
      </c>
      <c r="AT903" s="59">
        <v>8430</v>
      </c>
      <c r="AU903" s="59">
        <v>240416</v>
      </c>
      <c r="AV903" s="27">
        <v>10563155</v>
      </c>
      <c r="AW903" s="79">
        <f t="shared" si="441"/>
        <v>8.8733883009397524E-2</v>
      </c>
      <c r="AX903" s="59">
        <v>33518</v>
      </c>
      <c r="AY903" s="59">
        <v>0</v>
      </c>
      <c r="AZ903" s="59">
        <v>0</v>
      </c>
      <c r="BA903" s="59">
        <v>0</v>
      </c>
      <c r="BB903" s="59">
        <v>65202</v>
      </c>
      <c r="BC903" s="59">
        <v>220965</v>
      </c>
      <c r="BD903" s="59">
        <v>10186427</v>
      </c>
      <c r="BE903" s="59">
        <v>0</v>
      </c>
      <c r="BF903" s="59">
        <v>24991</v>
      </c>
      <c r="BG903" s="59">
        <v>0</v>
      </c>
      <c r="BH903" s="59">
        <v>10563155</v>
      </c>
      <c r="BI903" s="59">
        <v>4988</v>
      </c>
      <c r="BJ903" s="59">
        <v>27064</v>
      </c>
      <c r="BK903" s="59">
        <v>0</v>
      </c>
      <c r="BL903" s="59">
        <v>0</v>
      </c>
      <c r="BM903" s="4">
        <v>1023282</v>
      </c>
      <c r="BN903" s="32">
        <f t="shared" si="455"/>
        <v>163.51581975071909</v>
      </c>
      <c r="BO903" s="281"/>
      <c r="BP903" s="4">
        <v>70624640</v>
      </c>
      <c r="BQ903" s="4">
        <v>815111168</v>
      </c>
      <c r="BR903" s="4">
        <v>886759104</v>
      </c>
      <c r="BS903" s="4">
        <v>4955.9902300000003</v>
      </c>
      <c r="BT903" s="4">
        <v>6258</v>
      </c>
      <c r="BV903" s="175">
        <f t="shared" si="444"/>
        <v>0.33145046955606927</v>
      </c>
    </row>
    <row r="904" spans="1:74" ht="17.25" customHeight="1" x14ac:dyDescent="0.25">
      <c r="A904" s="112" t="s">
        <v>203</v>
      </c>
      <c r="B904" s="254" t="s">
        <v>139</v>
      </c>
      <c r="C904" s="76">
        <v>1</v>
      </c>
      <c r="D904" s="142">
        <v>2013</v>
      </c>
      <c r="E904" s="77">
        <v>131</v>
      </c>
      <c r="F904" s="59">
        <v>244340416</v>
      </c>
      <c r="G904" s="59">
        <v>125156288</v>
      </c>
      <c r="H904" s="179">
        <f t="shared" si="466"/>
        <v>1.0501086856129032</v>
      </c>
      <c r="I904" s="59">
        <f t="shared" si="442"/>
        <v>119184128</v>
      </c>
      <c r="J904" s="59"/>
      <c r="K904" s="59">
        <f t="shared" si="436"/>
        <v>108328262</v>
      </c>
      <c r="L904" s="59">
        <f t="shared" si="465"/>
        <v>17310.364653243847</v>
      </c>
      <c r="M904" s="59"/>
      <c r="N904" s="59"/>
      <c r="O904" s="111">
        <v>71718776</v>
      </c>
      <c r="P904" s="15">
        <f t="shared" si="438"/>
        <v>0.60174770922517473</v>
      </c>
      <c r="Q904" s="59">
        <v>2219542</v>
      </c>
      <c r="R904" s="79">
        <f t="shared" si="439"/>
        <v>1.8622798498806822E-2</v>
      </c>
      <c r="S904" s="82">
        <f t="shared" si="467"/>
        <v>14431067</v>
      </c>
      <c r="T904" s="281">
        <f t="shared" si="443"/>
        <v>2306.0190156599551</v>
      </c>
      <c r="U904" s="281"/>
      <c r="V904" s="131">
        <f t="shared" si="440"/>
        <v>0.13321608538314775</v>
      </c>
      <c r="W904" s="4"/>
      <c r="X904" s="126">
        <v>45004</v>
      </c>
      <c r="Y904" s="126">
        <v>4734132</v>
      </c>
      <c r="Z904" s="126">
        <v>48474</v>
      </c>
      <c r="AA904" s="156">
        <v>6498442</v>
      </c>
      <c r="AB904" s="126">
        <v>469114</v>
      </c>
      <c r="AC904" s="126">
        <v>-47027</v>
      </c>
      <c r="AD904" s="126">
        <v>53928</v>
      </c>
      <c r="AE904" s="126">
        <v>2629000</v>
      </c>
      <c r="AF904" s="59">
        <v>11061893</v>
      </c>
      <c r="AG904" s="59">
        <v>169705</v>
      </c>
      <c r="AH904" s="59">
        <v>15854998</v>
      </c>
      <c r="AI904" s="59">
        <v>2198</v>
      </c>
      <c r="AJ904" s="59">
        <v>2377452</v>
      </c>
      <c r="AK904" s="59">
        <v>8443209</v>
      </c>
      <c r="AL904" s="59">
        <v>228485424</v>
      </c>
      <c r="AM904" s="59">
        <v>0</v>
      </c>
      <c r="AN904" s="59">
        <v>0</v>
      </c>
      <c r="AO904" s="59">
        <v>0</v>
      </c>
      <c r="AP904" s="59">
        <v>0</v>
      </c>
      <c r="AQ904" s="59">
        <v>1516407</v>
      </c>
      <c r="AR904" s="59">
        <v>7232671</v>
      </c>
      <c r="AS904" s="59">
        <v>0</v>
      </c>
      <c r="AT904" s="59">
        <v>4001</v>
      </c>
      <c r="AU904" s="59">
        <v>7215</v>
      </c>
      <c r="AV904" s="27">
        <v>10855866</v>
      </c>
      <c r="AW904" s="79">
        <f t="shared" si="441"/>
        <v>8.3480978936372449E-2</v>
      </c>
      <c r="AX904" s="59">
        <v>3626</v>
      </c>
      <c r="AY904" s="59">
        <v>0</v>
      </c>
      <c r="AZ904" s="59">
        <v>0</v>
      </c>
      <c r="BA904" s="59">
        <v>0</v>
      </c>
      <c r="BB904" s="59">
        <v>48300</v>
      </c>
      <c r="BC904" s="59">
        <v>261077</v>
      </c>
      <c r="BD904" s="59">
        <v>10507076</v>
      </c>
      <c r="BE904" s="59">
        <v>0</v>
      </c>
      <c r="BF904" s="59">
        <v>17581</v>
      </c>
      <c r="BG904" s="59">
        <v>0</v>
      </c>
      <c r="BH904" s="59">
        <v>10855866</v>
      </c>
      <c r="BI904" s="59">
        <v>804</v>
      </c>
      <c r="BJ904" s="59">
        <v>17402</v>
      </c>
      <c r="BK904" s="59">
        <v>0</v>
      </c>
      <c r="BL904" s="59">
        <v>0</v>
      </c>
      <c r="BM904" s="4">
        <v>1191888</v>
      </c>
      <c r="BN904" s="32">
        <f t="shared" si="455"/>
        <v>190.45829338446788</v>
      </c>
      <c r="BO904" s="281"/>
      <c r="BP904" s="4">
        <v>68734000</v>
      </c>
      <c r="BQ904" s="4">
        <v>907336448</v>
      </c>
      <c r="BR904" s="4">
        <v>977262336</v>
      </c>
      <c r="BS904" s="4">
        <v>4942.4199200000003</v>
      </c>
      <c r="BT904" s="4">
        <v>6258</v>
      </c>
      <c r="BV904" s="175">
        <f t="shared" si="444"/>
        <v>0.33007951014983239</v>
      </c>
    </row>
    <row r="905" spans="1:74" ht="17.25" customHeight="1" x14ac:dyDescent="0.25">
      <c r="A905" s="112" t="s">
        <v>203</v>
      </c>
      <c r="B905" s="254" t="s">
        <v>139</v>
      </c>
      <c r="C905" s="76">
        <v>1</v>
      </c>
      <c r="D905" s="142">
        <v>2014</v>
      </c>
      <c r="E905" s="77">
        <v>131</v>
      </c>
      <c r="F905" s="59">
        <v>272848480</v>
      </c>
      <c r="G905" s="59">
        <v>145642832</v>
      </c>
      <c r="H905" s="179">
        <f t="shared" si="466"/>
        <v>1.1449399793946256</v>
      </c>
      <c r="I905" s="59">
        <f t="shared" si="442"/>
        <v>127205648</v>
      </c>
      <c r="J905" s="59"/>
      <c r="K905" s="59">
        <f t="shared" si="436"/>
        <v>118668630</v>
      </c>
      <c r="L905" s="59">
        <f t="shared" si="465"/>
        <v>18962.708533077661</v>
      </c>
      <c r="M905" s="59"/>
      <c r="N905" s="59"/>
      <c r="O905" s="111">
        <v>81177872</v>
      </c>
      <c r="P905" s="15">
        <f t="shared" si="438"/>
        <v>0.63816248159044009</v>
      </c>
      <c r="Q905" s="59">
        <v>2214467</v>
      </c>
      <c r="R905" s="79">
        <f t="shared" si="439"/>
        <v>1.7408558777201464E-2</v>
      </c>
      <c r="S905" s="82">
        <f t="shared" si="467"/>
        <v>15143699</v>
      </c>
      <c r="T905" s="281">
        <f t="shared" si="443"/>
        <v>2419.8943751997444</v>
      </c>
      <c r="U905" s="281"/>
      <c r="V905" s="131">
        <f t="shared" si="440"/>
        <v>0.12761332965586608</v>
      </c>
      <c r="W905" s="4"/>
      <c r="X905" s="126">
        <v>52216</v>
      </c>
      <c r="Y905" s="126">
        <v>6039176</v>
      </c>
      <c r="Z905" s="126">
        <v>48570</v>
      </c>
      <c r="AA905" s="156">
        <v>6245482</v>
      </c>
      <c r="AB905" s="126">
        <v>503377</v>
      </c>
      <c r="AC905" s="126">
        <v>169</v>
      </c>
      <c r="AD905" s="126">
        <v>-181171</v>
      </c>
      <c r="AE905" s="126">
        <v>2435880</v>
      </c>
      <c r="AF905" s="59">
        <v>9411005</v>
      </c>
      <c r="AG905" s="59">
        <v>128951</v>
      </c>
      <c r="AH905" s="59">
        <v>15314419</v>
      </c>
      <c r="AI905" s="59">
        <v>167488</v>
      </c>
      <c r="AJ905" s="59">
        <v>2905718</v>
      </c>
      <c r="AK905" s="59">
        <v>8504553</v>
      </c>
      <c r="AL905" s="59">
        <v>257534064</v>
      </c>
      <c r="AM905" s="59">
        <v>0</v>
      </c>
      <c r="AN905" s="59">
        <v>0</v>
      </c>
      <c r="AO905" s="59">
        <v>0</v>
      </c>
      <c r="AP905" s="59">
        <v>0</v>
      </c>
      <c r="AQ905" s="59">
        <v>1028140</v>
      </c>
      <c r="AR905" s="59">
        <v>6326544</v>
      </c>
      <c r="AS905" s="59">
        <v>0</v>
      </c>
      <c r="AT905" s="59">
        <v>10331</v>
      </c>
      <c r="AU905" s="59">
        <v>186883</v>
      </c>
      <c r="AV905" s="27">
        <v>8537018</v>
      </c>
      <c r="AW905" s="79">
        <f t="shared" si="441"/>
        <v>6.2891191484334044E-2</v>
      </c>
      <c r="AX905" s="59">
        <v>6658</v>
      </c>
      <c r="AY905" s="59">
        <v>0</v>
      </c>
      <c r="AZ905" s="59">
        <v>0</v>
      </c>
      <c r="BA905" s="59">
        <v>0</v>
      </c>
      <c r="BB905" s="59">
        <v>50292</v>
      </c>
      <c r="BC905" s="59">
        <v>182346</v>
      </c>
      <c r="BD905" s="59">
        <v>8261156</v>
      </c>
      <c r="BE905" s="59">
        <v>0</v>
      </c>
      <c r="BF905" s="59">
        <v>21544</v>
      </c>
      <c r="BG905" s="59">
        <v>0</v>
      </c>
      <c r="BH905" s="59">
        <v>8537018</v>
      </c>
      <c r="BI905" s="59">
        <v>0</v>
      </c>
      <c r="BJ905" s="59">
        <v>15022</v>
      </c>
      <c r="BK905" s="59">
        <v>0</v>
      </c>
      <c r="BL905" s="59">
        <v>0</v>
      </c>
      <c r="BM905" s="4">
        <v>1339885</v>
      </c>
      <c r="BN905" s="32">
        <f t="shared" si="455"/>
        <v>214.10754234579738</v>
      </c>
      <c r="BO905" s="281"/>
      <c r="BP905" s="4">
        <v>108689928</v>
      </c>
      <c r="BQ905" s="4">
        <v>830958848</v>
      </c>
      <c r="BR905" s="4">
        <v>940988672</v>
      </c>
      <c r="BS905" s="4">
        <v>5296.7797899999996</v>
      </c>
      <c r="BT905" s="4">
        <v>6258</v>
      </c>
      <c r="BV905" s="175">
        <f t="shared" si="444"/>
        <v>0.36470149790250739</v>
      </c>
    </row>
    <row r="906" spans="1:74" ht="17.25" customHeight="1" x14ac:dyDescent="0.25">
      <c r="A906" s="112" t="s">
        <v>203</v>
      </c>
      <c r="B906" s="254" t="s">
        <v>139</v>
      </c>
      <c r="C906" s="76">
        <v>1</v>
      </c>
      <c r="D906" s="142">
        <v>2015</v>
      </c>
      <c r="E906" s="77">
        <v>131</v>
      </c>
      <c r="F906" s="59">
        <v>309442304</v>
      </c>
      <c r="G906" s="59">
        <v>167127216</v>
      </c>
      <c r="H906" s="179">
        <f t="shared" si="466"/>
        <v>1.1743464333170353</v>
      </c>
      <c r="I906" s="59">
        <f t="shared" si="442"/>
        <v>142315088</v>
      </c>
      <c r="J906" s="59"/>
      <c r="K906" s="59">
        <f t="shared" si="436"/>
        <v>132866257</v>
      </c>
      <c r="L906" s="82">
        <f t="shared" si="465"/>
        <v>21231.42489613295</v>
      </c>
      <c r="M906" s="59"/>
      <c r="N906" s="59"/>
      <c r="O906" s="111">
        <v>98269152</v>
      </c>
      <c r="P906" s="15">
        <f t="shared" si="438"/>
        <v>0.6905041017154836</v>
      </c>
      <c r="Q906" s="59">
        <v>2190831</v>
      </c>
      <c r="R906" s="79">
        <f t="shared" si="439"/>
        <v>1.5394228614748142E-2</v>
      </c>
      <c r="S906" s="82">
        <f t="shared" si="447"/>
        <v>15795338</v>
      </c>
      <c r="T906" s="281">
        <f t="shared" si="443"/>
        <v>2524.0233301374242</v>
      </c>
      <c r="U906" s="281"/>
      <c r="V906" s="131">
        <f t="shared" si="440"/>
        <v>0.11888148546248277</v>
      </c>
      <c r="W906" s="13"/>
      <c r="X906" s="59">
        <v>93311</v>
      </c>
      <c r="Y906" s="59">
        <v>6124802</v>
      </c>
      <c r="Z906" s="59">
        <v>0</v>
      </c>
      <c r="AA906" s="82">
        <v>6963995</v>
      </c>
      <c r="AB906" s="59">
        <v>75572</v>
      </c>
      <c r="AC906" s="59">
        <v>0</v>
      </c>
      <c r="AD906" s="59">
        <v>-12231</v>
      </c>
      <c r="AE906" s="59">
        <v>2549889</v>
      </c>
      <c r="AF906" s="59">
        <v>9626515</v>
      </c>
      <c r="AG906" s="59">
        <v>109947</v>
      </c>
      <c r="AH906" s="59">
        <v>13265576</v>
      </c>
      <c r="AI906" s="59">
        <v>82504</v>
      </c>
      <c r="AJ906" s="59">
        <v>1780386</v>
      </c>
      <c r="AK906" s="59">
        <v>6905025</v>
      </c>
      <c r="AL906" s="59">
        <v>296176736</v>
      </c>
      <c r="AM906" s="59">
        <v>0</v>
      </c>
      <c r="AN906" s="59">
        <v>0</v>
      </c>
      <c r="AO906" s="59">
        <v>0</v>
      </c>
      <c r="AP906" s="59">
        <v>0</v>
      </c>
      <c r="AQ906" s="59">
        <v>1387300</v>
      </c>
      <c r="AR906" s="59">
        <v>6143250</v>
      </c>
      <c r="AS906" s="59">
        <v>0</v>
      </c>
      <c r="AT906" s="59">
        <v>0</v>
      </c>
      <c r="AU906" s="59">
        <v>24850</v>
      </c>
      <c r="AV906" s="27">
        <v>9448831</v>
      </c>
      <c r="AW906" s="79">
        <f t="shared" si="441"/>
        <v>6.2260061958468532E-2</v>
      </c>
      <c r="AX906" s="59">
        <v>21614</v>
      </c>
      <c r="AY906" s="59">
        <v>0</v>
      </c>
      <c r="AZ906" s="59">
        <v>0</v>
      </c>
      <c r="BA906" s="59">
        <v>0</v>
      </c>
      <c r="BB906" s="59">
        <v>72842</v>
      </c>
      <c r="BC906" s="59">
        <v>202228</v>
      </c>
      <c r="BD906" s="59">
        <v>9118563</v>
      </c>
      <c r="BE906" s="59">
        <v>0</v>
      </c>
      <c r="BF906" s="59">
        <v>17791</v>
      </c>
      <c r="BH906" s="59">
        <v>9448831</v>
      </c>
      <c r="BI906" s="59">
        <v>0</v>
      </c>
      <c r="BJ906" s="59">
        <v>15793</v>
      </c>
      <c r="BK906" s="59">
        <v>0</v>
      </c>
      <c r="BL906" s="59">
        <v>0</v>
      </c>
      <c r="BM906" s="4">
        <v>1274646</v>
      </c>
      <c r="BN906" s="32">
        <f t="shared" si="455"/>
        <v>203.68264621284754</v>
      </c>
      <c r="BO906" s="281"/>
      <c r="BP906" s="4">
        <v>89165472</v>
      </c>
      <c r="BQ906" s="4">
        <v>765036928</v>
      </c>
      <c r="BR906" s="4">
        <v>855476992</v>
      </c>
      <c r="BS906" s="4">
        <v>5553.2099600000001</v>
      </c>
      <c r="BT906" s="4">
        <v>6258</v>
      </c>
      <c r="BV906" s="175">
        <f t="shared" si="444"/>
        <v>0.38834003921620919</v>
      </c>
    </row>
    <row r="907" spans="1:74" ht="17.25" customHeight="1" x14ac:dyDescent="0.25">
      <c r="A907" s="112" t="s">
        <v>203</v>
      </c>
      <c r="B907" s="254" t="s">
        <v>139</v>
      </c>
      <c r="C907" s="76">
        <v>1</v>
      </c>
      <c r="D907" s="142">
        <v>2016</v>
      </c>
      <c r="E907" s="77">
        <v>131</v>
      </c>
      <c r="F907" s="59">
        <v>355751616</v>
      </c>
      <c r="G907" s="59">
        <v>193894528</v>
      </c>
      <c r="H907" s="179">
        <f t="shared" si="466"/>
        <v>1.1979365895919245</v>
      </c>
      <c r="I907" s="59">
        <f t="shared" si="442"/>
        <v>161857088</v>
      </c>
      <c r="J907" s="59"/>
      <c r="K907" s="59">
        <f t="shared" ref="K907:K970" si="468">I907-AV907</f>
        <v>152273798</v>
      </c>
      <c r="L907" s="82">
        <f t="shared" si="465"/>
        <v>24332.661872802812</v>
      </c>
      <c r="M907" s="59"/>
      <c r="N907" s="59"/>
      <c r="O907" s="111">
        <v>112069856</v>
      </c>
      <c r="P907" s="15">
        <f t="shared" ref="P907:P970" si="469">O907/I907</f>
        <v>0.69240005108704294</v>
      </c>
      <c r="Q907" s="59">
        <v>2879927</v>
      </c>
      <c r="R907" s="79">
        <f t="shared" ref="R907:R970" si="470">Q907/I907</f>
        <v>1.7793023682719414E-2</v>
      </c>
      <c r="S907" s="82">
        <f t="shared" si="447"/>
        <v>15982216</v>
      </c>
      <c r="T907" s="281">
        <f t="shared" si="443"/>
        <v>2553.8855864493448</v>
      </c>
      <c r="U907" s="281"/>
      <c r="V907" s="131">
        <f t="shared" ref="V907:V970" si="471">S907/K907</f>
        <v>0.1049570983971911</v>
      </c>
      <c r="W907" s="13"/>
      <c r="X907" s="59">
        <v>0</v>
      </c>
      <c r="Y907" s="59">
        <v>5980333</v>
      </c>
      <c r="Z907" s="59">
        <v>0</v>
      </c>
      <c r="AA907" s="82">
        <v>7057099</v>
      </c>
      <c r="AB907" s="59">
        <v>8451</v>
      </c>
      <c r="AC907" s="59">
        <v>-5280</v>
      </c>
      <c r="AD907" s="59">
        <v>10641</v>
      </c>
      <c r="AE907" s="59">
        <v>2930972</v>
      </c>
      <c r="AF907" s="59">
        <v>11141883</v>
      </c>
      <c r="AG907" s="59">
        <v>180957</v>
      </c>
      <c r="AH907" s="59">
        <v>16951120</v>
      </c>
      <c r="AI907" s="59">
        <v>30414</v>
      </c>
      <c r="AJ907" s="59">
        <v>1263292</v>
      </c>
      <c r="AK907" s="59">
        <v>8923868</v>
      </c>
      <c r="AL907" s="59">
        <v>338800512</v>
      </c>
      <c r="AM907" s="59">
        <v>0</v>
      </c>
      <c r="AN907" s="59">
        <v>0</v>
      </c>
      <c r="AO907" s="59">
        <v>0</v>
      </c>
      <c r="AP907" s="59">
        <v>0</v>
      </c>
      <c r="AQ907" s="59">
        <v>1568807</v>
      </c>
      <c r="AR907" s="59">
        <v>7526675</v>
      </c>
      <c r="AS907" s="59">
        <v>0</v>
      </c>
      <c r="AT907" s="59">
        <v>0</v>
      </c>
      <c r="AU907" s="59">
        <v>289207</v>
      </c>
      <c r="AV907" s="27">
        <v>9583290</v>
      </c>
      <c r="AW907" s="79">
        <f t="shared" ref="AW907:AW970" si="472">AV907/(AV907+I907)</f>
        <v>5.5898675165076919E-2</v>
      </c>
      <c r="AX907" s="59">
        <v>59896</v>
      </c>
      <c r="AY907" s="59">
        <v>0</v>
      </c>
      <c r="AZ907" s="59">
        <v>0</v>
      </c>
      <c r="BA907" s="59">
        <v>0</v>
      </c>
      <c r="BB907" s="59">
        <v>112413</v>
      </c>
      <c r="BC907" s="59">
        <v>184996</v>
      </c>
      <c r="BD907" s="59">
        <v>9204811</v>
      </c>
      <c r="BE907" s="59">
        <v>0</v>
      </c>
      <c r="BF907" s="59">
        <v>14905</v>
      </c>
      <c r="BH907" s="59">
        <v>9583290</v>
      </c>
      <c r="BI907" s="59">
        <v>0</v>
      </c>
      <c r="BJ907" s="59">
        <v>6269</v>
      </c>
      <c r="BK907" s="59">
        <v>0</v>
      </c>
      <c r="BL907" s="59">
        <v>0</v>
      </c>
      <c r="BM907" s="4">
        <v>1198665</v>
      </c>
      <c r="BN907" s="32">
        <f t="shared" si="455"/>
        <v>191.5412272291467</v>
      </c>
      <c r="BO907" s="281"/>
      <c r="BP907" s="4">
        <v>73921200</v>
      </c>
      <c r="BQ907" s="4">
        <v>670501504</v>
      </c>
      <c r="BR907" s="4">
        <v>745621376</v>
      </c>
      <c r="BS907" s="4">
        <v>5625.6201199999996</v>
      </c>
      <c r="BT907" s="4">
        <v>6258</v>
      </c>
      <c r="BV907" s="175">
        <f t="shared" si="444"/>
        <v>0.39481756613235597</v>
      </c>
    </row>
    <row r="908" spans="1:74" ht="17.25" customHeight="1" x14ac:dyDescent="0.25">
      <c r="A908" s="112" t="s">
        <v>203</v>
      </c>
      <c r="B908" s="254" t="s">
        <v>139</v>
      </c>
      <c r="C908" s="76">
        <v>1</v>
      </c>
      <c r="D908" s="142">
        <v>2017</v>
      </c>
      <c r="E908" s="77">
        <v>131</v>
      </c>
      <c r="F908" s="59">
        <v>369339328</v>
      </c>
      <c r="G908" s="59">
        <v>206928320</v>
      </c>
      <c r="H908" s="179">
        <f t="shared" si="466"/>
        <v>1.2741027997314074</v>
      </c>
      <c r="I908" s="59">
        <f t="shared" ref="I908:I971" si="473">F908-G908</f>
        <v>162411008</v>
      </c>
      <c r="J908" s="59"/>
      <c r="K908" s="59">
        <f t="shared" si="468"/>
        <v>152218484</v>
      </c>
      <c r="L908" s="82">
        <f t="shared" si="465"/>
        <v>24323.822946628316</v>
      </c>
      <c r="M908" s="59"/>
      <c r="N908" s="59"/>
      <c r="O908" s="111">
        <v>116450512</v>
      </c>
      <c r="P908" s="15">
        <f t="shared" si="469"/>
        <v>0.71701120160525078</v>
      </c>
      <c r="Q908" s="59">
        <v>3498285</v>
      </c>
      <c r="R908" s="79">
        <f t="shared" si="470"/>
        <v>2.1539703761951898E-2</v>
      </c>
      <c r="S908" s="82">
        <f t="shared" ref="S908:S960" si="474">SUM(X908:AE908)</f>
        <v>14714592</v>
      </c>
      <c r="T908" s="281">
        <f t="shared" ref="T908:T971" si="475">S908/BT908</f>
        <v>2351.3250239693193</v>
      </c>
      <c r="U908" s="281"/>
      <c r="V908" s="131">
        <f t="shared" si="471"/>
        <v>9.6667576849602574E-2</v>
      </c>
      <c r="W908" s="13"/>
      <c r="X908" s="59">
        <v>2548</v>
      </c>
      <c r="Y908" s="59">
        <v>4468695</v>
      </c>
      <c r="Z908" s="59">
        <v>0</v>
      </c>
      <c r="AA908" s="82">
        <v>7411149</v>
      </c>
      <c r="AB908" s="59">
        <v>5299</v>
      </c>
      <c r="AC908" s="59">
        <v>-37</v>
      </c>
      <c r="AD908" s="59">
        <v>-3190</v>
      </c>
      <c r="AE908" s="59">
        <v>2830128</v>
      </c>
      <c r="AF908" s="59">
        <v>12049937</v>
      </c>
      <c r="AG908" s="59">
        <v>118220</v>
      </c>
      <c r="AH908" s="59">
        <v>13206397</v>
      </c>
      <c r="AI908" s="59">
        <v>39528</v>
      </c>
      <c r="AJ908" s="59">
        <v>1242924</v>
      </c>
      <c r="AK908" s="59">
        <v>8110161</v>
      </c>
      <c r="AL908" s="59">
        <v>356132928</v>
      </c>
      <c r="AM908" s="59">
        <v>0</v>
      </c>
      <c r="AN908" s="59">
        <v>0</v>
      </c>
      <c r="AO908" s="59">
        <v>0</v>
      </c>
      <c r="AP908" s="59">
        <v>0</v>
      </c>
      <c r="AQ908" s="59">
        <v>1242591</v>
      </c>
      <c r="AR908" s="59">
        <v>4916167</v>
      </c>
      <c r="AS908" s="59">
        <v>0</v>
      </c>
      <c r="AT908" s="59">
        <v>5763</v>
      </c>
      <c r="AU908" s="59">
        <v>22321</v>
      </c>
      <c r="AV908" s="27">
        <v>10192524</v>
      </c>
      <c r="AW908" s="79">
        <f t="shared" si="472"/>
        <v>5.9051653705440979E-2</v>
      </c>
      <c r="AX908" s="59">
        <v>12234</v>
      </c>
      <c r="AY908" s="59">
        <v>0</v>
      </c>
      <c r="AZ908" s="59">
        <v>0</v>
      </c>
      <c r="BA908" s="59">
        <v>0</v>
      </c>
      <c r="BB908" s="59">
        <v>106626</v>
      </c>
      <c r="BC908" s="59">
        <v>250256</v>
      </c>
      <c r="BD908" s="59">
        <v>9810597</v>
      </c>
      <c r="BE908" s="59">
        <v>0</v>
      </c>
      <c r="BF908" s="59">
        <v>12811</v>
      </c>
      <c r="BG908" s="59">
        <v>0</v>
      </c>
      <c r="BH908" s="59">
        <v>10192524</v>
      </c>
      <c r="BI908" s="59">
        <v>0</v>
      </c>
      <c r="BJ908" s="59">
        <v>0</v>
      </c>
      <c r="BK908" s="59">
        <v>0</v>
      </c>
      <c r="BL908" s="59">
        <v>0</v>
      </c>
      <c r="BM908" s="4">
        <v>1348426</v>
      </c>
      <c r="BN908" s="32">
        <f t="shared" si="455"/>
        <v>215.47235538510705</v>
      </c>
      <c r="BO908" s="281"/>
      <c r="BP908" s="4">
        <v>63768824</v>
      </c>
      <c r="BQ908" s="4">
        <v>705284416</v>
      </c>
      <c r="BR908" s="4">
        <v>770401664</v>
      </c>
      <c r="BS908" s="4">
        <v>5698.3901400000004</v>
      </c>
      <c r="BT908" s="4">
        <v>6258</v>
      </c>
      <c r="BV908" s="175">
        <f t="shared" ref="BV908:BV971" si="476">0.5*LN(BS908/BS$10)+0.5*LN(BT908/BT$10)</f>
        <v>0.40124382503264722</v>
      </c>
    </row>
    <row r="909" spans="1:74" ht="17.25" customHeight="1" x14ac:dyDescent="0.25">
      <c r="A909" s="76" t="s">
        <v>204</v>
      </c>
      <c r="B909" s="254" t="s">
        <v>139</v>
      </c>
      <c r="C909" s="76">
        <v>1</v>
      </c>
      <c r="D909" s="142">
        <v>2018</v>
      </c>
      <c r="E909" s="77">
        <v>131</v>
      </c>
      <c r="F909" s="59">
        <v>361658720</v>
      </c>
      <c r="G909" s="82">
        <v>309789760</v>
      </c>
      <c r="H909" s="179">
        <f t="shared" si="466"/>
        <v>5.9725462010420101</v>
      </c>
      <c r="I909" s="107">
        <f t="shared" si="473"/>
        <v>51868960</v>
      </c>
      <c r="J909" s="59"/>
      <c r="K909" s="78">
        <f t="shared" si="468"/>
        <v>41058044</v>
      </c>
      <c r="L909" s="78">
        <f t="shared" si="465"/>
        <v>6560.8891019495049</v>
      </c>
      <c r="M909" s="59"/>
      <c r="N909" s="59"/>
      <c r="O909" s="107">
        <v>6474236</v>
      </c>
      <c r="P909" s="13">
        <f t="shared" si="469"/>
        <v>0.12481908254956336</v>
      </c>
      <c r="Q909" s="59">
        <v>2889594</v>
      </c>
      <c r="R909" s="79">
        <f t="shared" si="470"/>
        <v>5.5709503333014582E-2</v>
      </c>
      <c r="S909" s="82">
        <f t="shared" si="474"/>
        <v>15499929</v>
      </c>
      <c r="T909" s="281">
        <f t="shared" si="475"/>
        <v>2476.8183125599235</v>
      </c>
      <c r="U909" s="281"/>
      <c r="V909" s="131">
        <f t="shared" si="471"/>
        <v>0.37751260142835835</v>
      </c>
      <c r="W909" s="13"/>
      <c r="X909" s="59">
        <v>0</v>
      </c>
      <c r="Y909" s="59">
        <v>4907757</v>
      </c>
      <c r="Z909" s="59">
        <v>0</v>
      </c>
      <c r="AA909" s="82">
        <v>7737718</v>
      </c>
      <c r="AB909" s="59">
        <v>1270</v>
      </c>
      <c r="AC909" s="59">
        <v>4</v>
      </c>
      <c r="AD909" s="59">
        <v>-17939</v>
      </c>
      <c r="AE909" s="59">
        <v>2871119</v>
      </c>
      <c r="AF909" s="59">
        <v>12044941</v>
      </c>
      <c r="AG909" s="59">
        <v>38639</v>
      </c>
      <c r="AH909" s="59">
        <v>11547090</v>
      </c>
      <c r="AI909" s="59">
        <v>21151</v>
      </c>
      <c r="AJ909" s="59">
        <v>543045</v>
      </c>
      <c r="AK909" s="59">
        <v>6667823</v>
      </c>
      <c r="AL909" s="59">
        <v>350111616</v>
      </c>
      <c r="AM909" s="59">
        <v>0</v>
      </c>
      <c r="AN909" s="59">
        <v>0</v>
      </c>
      <c r="AO909" s="59">
        <v>0</v>
      </c>
      <c r="AP909" s="59">
        <v>0</v>
      </c>
      <c r="AQ909" s="59">
        <v>2835783</v>
      </c>
      <c r="AR909" s="59">
        <v>4794615</v>
      </c>
      <c r="AS909" s="59">
        <v>0</v>
      </c>
      <c r="AT909" s="59">
        <v>34349</v>
      </c>
      <c r="AU909" s="59">
        <v>24862</v>
      </c>
      <c r="AV909" s="27">
        <v>10810916</v>
      </c>
      <c r="AW909" s="79">
        <f t="shared" si="472"/>
        <v>0.17247826080574888</v>
      </c>
      <c r="AX909" s="59">
        <v>300</v>
      </c>
      <c r="AY909" s="59">
        <v>0</v>
      </c>
      <c r="AZ909" s="59">
        <v>0</v>
      </c>
      <c r="BA909" s="59">
        <v>0</v>
      </c>
      <c r="BB909" s="59">
        <v>90488</v>
      </c>
      <c r="BC909" s="59">
        <v>213710</v>
      </c>
      <c r="BD909" s="59">
        <v>10493394</v>
      </c>
      <c r="BE909" s="59">
        <v>0</v>
      </c>
      <c r="BF909" s="59">
        <v>1997</v>
      </c>
      <c r="BG909" s="59">
        <v>0</v>
      </c>
      <c r="BH909" s="59">
        <v>10810916</v>
      </c>
      <c r="BI909" s="59">
        <v>0</v>
      </c>
      <c r="BJ909" s="59">
        <v>11027</v>
      </c>
      <c r="BK909" s="59">
        <v>0</v>
      </c>
      <c r="BL909" s="59">
        <v>0</v>
      </c>
      <c r="BM909" s="4">
        <v>1686912</v>
      </c>
      <c r="BN909" s="32">
        <f t="shared" si="455"/>
        <v>269.56088207094916</v>
      </c>
      <c r="BO909" s="281"/>
      <c r="BP909" s="4">
        <v>91735440</v>
      </c>
      <c r="BQ909" s="4">
        <v>731074176</v>
      </c>
      <c r="BR909" s="4">
        <v>824496512</v>
      </c>
      <c r="BS909" s="4">
        <v>5732.0200199999999</v>
      </c>
      <c r="BT909" s="4">
        <v>6258</v>
      </c>
      <c r="BV909" s="175">
        <f t="shared" si="476"/>
        <v>0.40418597466379369</v>
      </c>
    </row>
    <row r="910" spans="1:74" s="8" customFormat="1" ht="17.25" customHeight="1" thickBot="1" x14ac:dyDescent="0.3">
      <c r="A910" s="84" t="s">
        <v>203</v>
      </c>
      <c r="B910" s="262" t="s">
        <v>139</v>
      </c>
      <c r="C910" s="84">
        <v>1</v>
      </c>
      <c r="D910" s="143">
        <v>2019</v>
      </c>
      <c r="E910" s="85">
        <v>131</v>
      </c>
      <c r="F910" s="86">
        <v>388639584</v>
      </c>
      <c r="G910" s="104">
        <v>337635232</v>
      </c>
      <c r="H910" s="208">
        <f t="shared" si="466"/>
        <v>6.6197337827172085</v>
      </c>
      <c r="I910" s="108">
        <f t="shared" si="473"/>
        <v>51004352</v>
      </c>
      <c r="J910" s="172">
        <f t="shared" ref="J910" si="477">LN(I910/I886)/(2019-1995)</f>
        <v>5.0318125308929382E-3</v>
      </c>
      <c r="K910" s="159">
        <f t="shared" si="468"/>
        <v>40353101</v>
      </c>
      <c r="L910" s="159">
        <f t="shared" si="465"/>
        <v>6448.2424097155645</v>
      </c>
      <c r="M910" s="172">
        <f t="shared" ref="M910" si="478">LN(L910/L886)/(2019-1995)</f>
        <v>-1.8266062031801405E-2</v>
      </c>
      <c r="N910" s="283">
        <f t="shared" ref="N910" si="479">AVERAGE(L908:L910)</f>
        <v>12444.318152764463</v>
      </c>
      <c r="O910" s="108">
        <v>5556725</v>
      </c>
      <c r="P910" s="14">
        <f t="shared" si="469"/>
        <v>0.10894609542338661</v>
      </c>
      <c r="Q910" s="86">
        <v>2740456</v>
      </c>
      <c r="R910" s="87">
        <f t="shared" si="470"/>
        <v>5.3729846425654031E-2</v>
      </c>
      <c r="S910" s="104">
        <f t="shared" si="474"/>
        <v>14864050</v>
      </c>
      <c r="T910" s="285">
        <f t="shared" si="475"/>
        <v>2375.2077341003514</v>
      </c>
      <c r="U910" s="285">
        <f t="shared" ref="U910" si="480">AVERAGE(T908:T910)</f>
        <v>2401.1170235431982</v>
      </c>
      <c r="V910" s="170">
        <f t="shared" si="471"/>
        <v>0.36834963439364921</v>
      </c>
      <c r="W910" s="14"/>
      <c r="X910" s="86">
        <v>0</v>
      </c>
      <c r="Y910" s="86">
        <v>4384777</v>
      </c>
      <c r="Z910" s="86">
        <v>0</v>
      </c>
      <c r="AA910" s="104">
        <v>7674490</v>
      </c>
      <c r="AB910" s="86">
        <v>45025</v>
      </c>
      <c r="AC910" s="86">
        <v>5313</v>
      </c>
      <c r="AD910" s="86">
        <v>-11347</v>
      </c>
      <c r="AE910" s="86">
        <v>2765792</v>
      </c>
      <c r="AF910" s="86">
        <v>11373546</v>
      </c>
      <c r="AG910" s="86">
        <v>66476</v>
      </c>
      <c r="AH910" s="86">
        <v>13081902</v>
      </c>
      <c r="AI910" s="86">
        <v>10766</v>
      </c>
      <c r="AJ910" s="86">
        <v>802711</v>
      </c>
      <c r="AK910" s="86">
        <v>7189699</v>
      </c>
      <c r="AL910" s="86">
        <v>375557664</v>
      </c>
      <c r="AM910" s="86">
        <v>0</v>
      </c>
      <c r="AN910" s="86">
        <v>0</v>
      </c>
      <c r="AO910" s="86">
        <v>0</v>
      </c>
      <c r="AP910" s="86">
        <v>0</v>
      </c>
      <c r="AQ910" s="86">
        <v>2534494</v>
      </c>
      <c r="AR910" s="86">
        <v>5709691</v>
      </c>
      <c r="AS910" s="86">
        <v>0</v>
      </c>
      <c r="AT910" s="86">
        <v>50459</v>
      </c>
      <c r="AU910" s="86">
        <v>105270</v>
      </c>
      <c r="AV910" s="28">
        <v>10651251</v>
      </c>
      <c r="AW910" s="87">
        <f t="shared" si="472"/>
        <v>0.1727539831213718</v>
      </c>
      <c r="AX910" s="86">
        <v>0</v>
      </c>
      <c r="AY910" s="86">
        <v>0</v>
      </c>
      <c r="AZ910" s="86">
        <v>0</v>
      </c>
      <c r="BA910" s="86">
        <v>0</v>
      </c>
      <c r="BB910" s="86">
        <v>108514</v>
      </c>
      <c r="BC910" s="86">
        <v>160006</v>
      </c>
      <c r="BD910" s="86">
        <v>10365211</v>
      </c>
      <c r="BE910" s="86">
        <v>0</v>
      </c>
      <c r="BF910" s="86">
        <v>0</v>
      </c>
      <c r="BG910" s="86">
        <v>0</v>
      </c>
      <c r="BH910" s="86">
        <v>10651251</v>
      </c>
      <c r="BI910" s="86">
        <v>0</v>
      </c>
      <c r="BJ910" s="86">
        <v>17520</v>
      </c>
      <c r="BK910" s="86">
        <v>0</v>
      </c>
      <c r="BL910" s="86">
        <v>0</v>
      </c>
      <c r="BM910" s="7">
        <v>1555041</v>
      </c>
      <c r="BN910" s="32">
        <f t="shared" si="455"/>
        <v>248.48849472674976</v>
      </c>
      <c r="BO910" s="285">
        <f t="shared" ref="BO910" si="481">AVERAGE(BN908:BN910)</f>
        <v>244.50724406093534</v>
      </c>
      <c r="BP910" s="7">
        <v>102602256</v>
      </c>
      <c r="BQ910" s="7">
        <v>746707840</v>
      </c>
      <c r="BR910" s="7">
        <v>850865152</v>
      </c>
      <c r="BS910" s="7">
        <v>5740.7299800000001</v>
      </c>
      <c r="BT910" s="7">
        <v>6258</v>
      </c>
      <c r="BU910" s="275">
        <f t="shared" ref="BU910" si="482">AVERAGE(BT908:BT910)</f>
        <v>6258</v>
      </c>
      <c r="BV910" s="175">
        <f t="shared" si="476"/>
        <v>0.4049451615782973</v>
      </c>
    </row>
    <row r="911" spans="1:74" ht="16.5" thickTop="1" x14ac:dyDescent="0.25">
      <c r="A911" s="68" t="s">
        <v>205</v>
      </c>
      <c r="C911" s="68">
        <v>0</v>
      </c>
      <c r="D911" s="166">
        <v>1995</v>
      </c>
      <c r="E911" s="69">
        <v>138</v>
      </c>
      <c r="F911" s="70">
        <v>14538002</v>
      </c>
      <c r="G911" s="70">
        <v>0</v>
      </c>
      <c r="H911" s="179">
        <f t="shared" si="466"/>
        <v>0</v>
      </c>
      <c r="I911" s="70">
        <f t="shared" si="473"/>
        <v>14538002</v>
      </c>
      <c r="J911" s="70"/>
      <c r="K911" s="70">
        <f t="shared" si="468"/>
        <v>14538002</v>
      </c>
      <c r="L911" s="70">
        <f t="shared" si="465"/>
        <v>4602.0899018676801</v>
      </c>
      <c r="M911" s="70"/>
      <c r="N911" s="70"/>
      <c r="O911" s="70">
        <v>1315288</v>
      </c>
      <c r="P911" s="40">
        <f t="shared" si="469"/>
        <v>9.0472404667436418E-2</v>
      </c>
      <c r="Q911" s="70">
        <v>277231</v>
      </c>
      <c r="R911" s="72">
        <f t="shared" si="470"/>
        <v>1.9069401696326635E-2</v>
      </c>
      <c r="S911" s="169">
        <f t="shared" ref="S911:S921" si="483">F911-G911-O911-Q911-AF911-AG911-AI911-AJ911-AK911-SUM(AM911:AU911)</f>
        <v>1090562</v>
      </c>
      <c r="T911" s="281">
        <f t="shared" si="475"/>
        <v>345.22380500158278</v>
      </c>
      <c r="U911" s="281"/>
      <c r="V911" s="168">
        <f t="shared" si="471"/>
        <v>7.5014572153725118E-2</v>
      </c>
      <c r="W911" s="125"/>
      <c r="X911" s="70">
        <v>0</v>
      </c>
      <c r="Y911" s="70">
        <v>0</v>
      </c>
      <c r="Z911" s="70">
        <v>0</v>
      </c>
      <c r="AA911" s="70">
        <v>0</v>
      </c>
      <c r="AB911" s="70">
        <v>0</v>
      </c>
      <c r="AC911" s="70">
        <v>0</v>
      </c>
      <c r="AD911" s="70">
        <v>0</v>
      </c>
      <c r="AE911" s="70">
        <v>0</v>
      </c>
      <c r="AF911" s="70">
        <v>1203658</v>
      </c>
      <c r="AG911" s="70">
        <v>663385</v>
      </c>
      <c r="AH911" s="70">
        <v>9418634</v>
      </c>
      <c r="AI911" s="70">
        <v>0</v>
      </c>
      <c r="AJ911" s="70">
        <v>73846</v>
      </c>
      <c r="AK911" s="70">
        <v>3978784</v>
      </c>
      <c r="AL911" s="70">
        <v>5119368</v>
      </c>
      <c r="AM911" s="70">
        <v>0</v>
      </c>
      <c r="AN911" s="70">
        <v>0</v>
      </c>
      <c r="AO911" s="70">
        <v>0</v>
      </c>
      <c r="AP911" s="70">
        <v>0</v>
      </c>
      <c r="AQ911" s="70">
        <v>1158783</v>
      </c>
      <c r="AR911" s="70">
        <v>4739200</v>
      </c>
      <c r="AS911" s="70">
        <v>37265</v>
      </c>
      <c r="AT911" s="70">
        <v>0</v>
      </c>
      <c r="AU911" s="70">
        <v>0</v>
      </c>
      <c r="AV911" s="74">
        <v>0</v>
      </c>
      <c r="AW911" s="72">
        <f t="shared" si="472"/>
        <v>0</v>
      </c>
      <c r="AX911" s="70">
        <v>0</v>
      </c>
      <c r="AY911" s="70">
        <v>0</v>
      </c>
      <c r="AZ911" s="70">
        <v>0</v>
      </c>
      <c r="BA911" s="70">
        <v>0</v>
      </c>
      <c r="BB911" s="70">
        <v>0</v>
      </c>
      <c r="BC911" s="70">
        <v>0</v>
      </c>
      <c r="BD911" s="70">
        <v>0</v>
      </c>
      <c r="BE911" s="70">
        <v>0</v>
      </c>
      <c r="BF911" s="70">
        <v>0</v>
      </c>
      <c r="BG911" s="70">
        <v>0</v>
      </c>
      <c r="BH911" s="70">
        <v>0</v>
      </c>
      <c r="BI911" s="70">
        <v>0</v>
      </c>
      <c r="BJ911" s="70">
        <v>0</v>
      </c>
      <c r="BK911" s="70">
        <v>0</v>
      </c>
      <c r="BL911" s="70">
        <v>0</v>
      </c>
      <c r="BM911" s="4">
        <v>816048</v>
      </c>
      <c r="BN911" s="32">
        <f t="shared" si="455"/>
        <v>258.32478632478632</v>
      </c>
      <c r="BO911" s="281"/>
      <c r="BP911" s="4">
        <v>51</v>
      </c>
      <c r="BQ911" s="4">
        <v>216597408</v>
      </c>
      <c r="BR911" s="4">
        <v>217413504</v>
      </c>
      <c r="BS911" s="4">
        <v>4620.9502000000002</v>
      </c>
      <c r="BT911" s="4">
        <v>3159</v>
      </c>
      <c r="BV911" s="175">
        <f t="shared" si="476"/>
        <v>-4.5350410894878262E-2</v>
      </c>
    </row>
    <row r="912" spans="1:74" x14ac:dyDescent="0.25">
      <c r="A912" s="76" t="s">
        <v>205</v>
      </c>
      <c r="B912" s="255"/>
      <c r="C912" s="76">
        <v>0</v>
      </c>
      <c r="D912" s="141">
        <v>1996</v>
      </c>
      <c r="E912" s="77">
        <v>138</v>
      </c>
      <c r="F912" s="59">
        <v>10953268</v>
      </c>
      <c r="G912" s="59">
        <v>0</v>
      </c>
      <c r="H912" s="179">
        <f t="shared" si="466"/>
        <v>0</v>
      </c>
      <c r="I912" s="59">
        <f t="shared" si="473"/>
        <v>10953268</v>
      </c>
      <c r="J912" s="59"/>
      <c r="K912" s="59">
        <f t="shared" si="468"/>
        <v>10953268</v>
      </c>
      <c r="L912" s="59">
        <f t="shared" si="465"/>
        <v>3101.1517553793883</v>
      </c>
      <c r="M912" s="59"/>
      <c r="N912" s="59"/>
      <c r="O912" s="59">
        <v>1304304</v>
      </c>
      <c r="P912" s="13">
        <f t="shared" si="469"/>
        <v>0.1190789817249062</v>
      </c>
      <c r="Q912" s="59">
        <v>322333</v>
      </c>
      <c r="R912" s="79">
        <f t="shared" si="470"/>
        <v>2.9428020934026265E-2</v>
      </c>
      <c r="S912" s="73">
        <f t="shared" si="483"/>
        <v>871714</v>
      </c>
      <c r="T912" s="281">
        <f t="shared" si="475"/>
        <v>246.80464326160816</v>
      </c>
      <c r="U912" s="281"/>
      <c r="V912" s="131">
        <f t="shared" si="471"/>
        <v>7.9584832581472489E-2</v>
      </c>
      <c r="W912" s="54"/>
      <c r="X912" s="59">
        <v>0</v>
      </c>
      <c r="Y912" s="59">
        <v>0</v>
      </c>
      <c r="Z912" s="59">
        <v>0</v>
      </c>
      <c r="AA912" s="59">
        <v>0</v>
      </c>
      <c r="AB912" s="59">
        <v>0</v>
      </c>
      <c r="AC912" s="59">
        <v>0</v>
      </c>
      <c r="AD912" s="59">
        <v>0</v>
      </c>
      <c r="AE912" s="59">
        <v>0</v>
      </c>
      <c r="AF912" s="59">
        <v>968384</v>
      </c>
      <c r="AG912" s="59">
        <v>596888</v>
      </c>
      <c r="AH912" s="59">
        <v>5946992</v>
      </c>
      <c r="AI912" s="59">
        <v>-126828</v>
      </c>
      <c r="AJ912" s="59">
        <v>84028</v>
      </c>
      <c r="AK912" s="59">
        <v>3057095</v>
      </c>
      <c r="AL912" s="59">
        <v>5006276</v>
      </c>
      <c r="AM912" s="59">
        <v>0</v>
      </c>
      <c r="AN912" s="59">
        <v>0</v>
      </c>
      <c r="AO912" s="59">
        <v>0</v>
      </c>
      <c r="AP912" s="59">
        <v>0</v>
      </c>
      <c r="AQ912" s="59">
        <v>1455513</v>
      </c>
      <c r="AR912" s="59">
        <v>2392661</v>
      </c>
      <c r="AS912" s="59">
        <v>27176</v>
      </c>
      <c r="AT912" s="59">
        <v>0</v>
      </c>
      <c r="AU912" s="59">
        <v>0</v>
      </c>
      <c r="AV912" s="80">
        <v>0</v>
      </c>
      <c r="AW912" s="79">
        <f t="shared" si="472"/>
        <v>0</v>
      </c>
      <c r="AX912" s="59">
        <v>0</v>
      </c>
      <c r="AY912" s="59">
        <v>0</v>
      </c>
      <c r="AZ912" s="59">
        <v>0</v>
      </c>
      <c r="BA912" s="59">
        <v>0</v>
      </c>
      <c r="BB912" s="59">
        <v>0</v>
      </c>
      <c r="BC912" s="59">
        <v>0</v>
      </c>
      <c r="BD912" s="59">
        <v>0</v>
      </c>
      <c r="BE912" s="59">
        <v>0</v>
      </c>
      <c r="BF912" s="59">
        <v>0</v>
      </c>
      <c r="BG912" s="59">
        <v>0</v>
      </c>
      <c r="BH912" s="59">
        <v>0</v>
      </c>
      <c r="BI912" s="59">
        <v>0</v>
      </c>
      <c r="BJ912" s="59">
        <v>0</v>
      </c>
      <c r="BK912" s="59">
        <v>0</v>
      </c>
      <c r="BL912" s="59">
        <v>0</v>
      </c>
      <c r="BM912" s="4">
        <v>872750</v>
      </c>
      <c r="BN912" s="32">
        <f t="shared" si="455"/>
        <v>247.09796149490373</v>
      </c>
      <c r="BO912" s="281"/>
      <c r="BP912" s="4">
        <v>0</v>
      </c>
      <c r="BQ912" s="4">
        <v>222069984</v>
      </c>
      <c r="BR912" s="4">
        <v>222942736</v>
      </c>
      <c r="BS912" s="4">
        <v>4618.2797899999996</v>
      </c>
      <c r="BT912" s="4">
        <v>3532</v>
      </c>
      <c r="BV912" s="175">
        <f t="shared" si="476"/>
        <v>1.0164940060596289E-2</v>
      </c>
    </row>
    <row r="913" spans="1:74" x14ac:dyDescent="0.25">
      <c r="A913" s="76" t="s">
        <v>205</v>
      </c>
      <c r="B913" s="255"/>
      <c r="C913" s="76">
        <v>0</v>
      </c>
      <c r="D913" s="141">
        <v>1997</v>
      </c>
      <c r="E913" s="77">
        <v>138</v>
      </c>
      <c r="F913" s="59">
        <v>9771336</v>
      </c>
      <c r="G913" s="59">
        <v>0</v>
      </c>
      <c r="H913" s="179">
        <f t="shared" si="466"/>
        <v>0</v>
      </c>
      <c r="I913" s="59">
        <f t="shared" si="473"/>
        <v>9771336</v>
      </c>
      <c r="J913" s="59"/>
      <c r="K913" s="59">
        <f t="shared" si="468"/>
        <v>9771336</v>
      </c>
      <c r="L913" s="59">
        <f t="shared" si="465"/>
        <v>2680.0153592978609</v>
      </c>
      <c r="M913" s="59"/>
      <c r="N913" s="59"/>
      <c r="O913" s="59">
        <v>750658</v>
      </c>
      <c r="P913" s="13">
        <f t="shared" si="469"/>
        <v>7.6822452937858235E-2</v>
      </c>
      <c r="Q913" s="59">
        <v>8283</v>
      </c>
      <c r="R913" s="79">
        <f t="shared" si="470"/>
        <v>8.4768346928198969E-4</v>
      </c>
      <c r="S913" s="73">
        <f t="shared" si="483"/>
        <v>528499</v>
      </c>
      <c r="T913" s="281">
        <f t="shared" si="475"/>
        <v>144.95309928688974</v>
      </c>
      <c r="U913" s="281"/>
      <c r="V913" s="131">
        <f t="shared" si="471"/>
        <v>5.4086667370766901E-2</v>
      </c>
      <c r="W913" s="54"/>
      <c r="X913" s="59">
        <v>0</v>
      </c>
      <c r="Y913" s="59">
        <v>0</v>
      </c>
      <c r="Z913" s="59">
        <v>0</v>
      </c>
      <c r="AA913" s="59">
        <v>0</v>
      </c>
      <c r="AB913" s="59">
        <v>0</v>
      </c>
      <c r="AC913" s="59">
        <v>0</v>
      </c>
      <c r="AD913" s="59">
        <v>0</v>
      </c>
      <c r="AE913" s="59">
        <v>0</v>
      </c>
      <c r="AF913" s="59">
        <v>1276760</v>
      </c>
      <c r="AG913" s="59">
        <v>166500</v>
      </c>
      <c r="AH913" s="59">
        <v>5312239</v>
      </c>
      <c r="AI913" s="59">
        <v>0</v>
      </c>
      <c r="AJ913" s="59">
        <v>347430</v>
      </c>
      <c r="AK913" s="59">
        <v>3435366</v>
      </c>
      <c r="AL913" s="59">
        <v>4459097</v>
      </c>
      <c r="AM913" s="59">
        <v>0</v>
      </c>
      <c r="AN913" s="59">
        <v>0</v>
      </c>
      <c r="AO913" s="59">
        <v>0</v>
      </c>
      <c r="AP913" s="59">
        <v>0</v>
      </c>
      <c r="AQ913" s="59">
        <v>1547467</v>
      </c>
      <c r="AR913" s="59">
        <v>1710205</v>
      </c>
      <c r="AS913" s="59">
        <v>168</v>
      </c>
      <c r="AT913" s="59">
        <v>0</v>
      </c>
      <c r="AU913" s="59">
        <v>0</v>
      </c>
      <c r="AV913" s="80">
        <v>0</v>
      </c>
      <c r="AW913" s="79">
        <f t="shared" si="472"/>
        <v>0</v>
      </c>
      <c r="AX913" s="59">
        <v>0</v>
      </c>
      <c r="AY913" s="59">
        <v>0</v>
      </c>
      <c r="AZ913" s="59">
        <v>0</v>
      </c>
      <c r="BA913" s="59">
        <v>0</v>
      </c>
      <c r="BB913" s="59">
        <v>0</v>
      </c>
      <c r="BC913" s="59">
        <v>0</v>
      </c>
      <c r="BD913" s="59">
        <v>0</v>
      </c>
      <c r="BE913" s="59">
        <v>0</v>
      </c>
      <c r="BF913" s="59">
        <v>0</v>
      </c>
      <c r="BG913" s="59">
        <v>0</v>
      </c>
      <c r="BH913" s="59">
        <v>0</v>
      </c>
      <c r="BI913" s="59">
        <v>0</v>
      </c>
      <c r="BJ913" s="59">
        <v>0</v>
      </c>
      <c r="BK913" s="59">
        <v>0</v>
      </c>
      <c r="BL913" s="59">
        <v>0</v>
      </c>
      <c r="BM913" s="4">
        <v>1066970</v>
      </c>
      <c r="BN913" s="32">
        <f t="shared" si="455"/>
        <v>292.64125068568296</v>
      </c>
      <c r="BO913" s="281"/>
      <c r="BP913" s="4">
        <v>0</v>
      </c>
      <c r="BQ913" s="4">
        <v>222464416</v>
      </c>
      <c r="BR913" s="4">
        <v>223531376</v>
      </c>
      <c r="BS913" s="4">
        <v>4631.3100599999998</v>
      </c>
      <c r="BT913" s="4">
        <v>3646</v>
      </c>
      <c r="BV913" s="175">
        <f t="shared" si="476"/>
        <v>2.7456878052025457E-2</v>
      </c>
    </row>
    <row r="914" spans="1:74" x14ac:dyDescent="0.25">
      <c r="A914" s="76" t="s">
        <v>205</v>
      </c>
      <c r="B914" s="255"/>
      <c r="C914" s="76">
        <v>0</v>
      </c>
      <c r="D914" s="141">
        <v>1998</v>
      </c>
      <c r="E914" s="77">
        <v>138</v>
      </c>
      <c r="F914" s="59">
        <v>11505842</v>
      </c>
      <c r="G914" s="59">
        <v>1298354</v>
      </c>
      <c r="H914" s="179">
        <f t="shared" si="466"/>
        <v>0.12719623084543424</v>
      </c>
      <c r="I914" s="59">
        <f t="shared" si="473"/>
        <v>10207488</v>
      </c>
      <c r="J914" s="59"/>
      <c r="K914" s="59">
        <f t="shared" si="468"/>
        <v>10207488</v>
      </c>
      <c r="L914" s="59">
        <f t="shared" si="465"/>
        <v>2799.6401535929785</v>
      </c>
      <c r="M914" s="59"/>
      <c r="N914" s="59"/>
      <c r="O914" s="59">
        <v>1236964</v>
      </c>
      <c r="P914" s="13">
        <f t="shared" si="469"/>
        <v>0.12118201853384496</v>
      </c>
      <c r="Q914" s="59">
        <v>2034</v>
      </c>
      <c r="R914" s="79">
        <f t="shared" si="470"/>
        <v>1.9926548040027087E-4</v>
      </c>
      <c r="S914" s="73">
        <f t="shared" si="483"/>
        <v>742231</v>
      </c>
      <c r="T914" s="281">
        <f t="shared" si="475"/>
        <v>203.57405375754252</v>
      </c>
      <c r="U914" s="281"/>
      <c r="V914" s="131">
        <f t="shared" si="471"/>
        <v>7.2714364200085271E-2</v>
      </c>
      <c r="W914" s="54"/>
      <c r="X914" s="59">
        <v>0</v>
      </c>
      <c r="Y914" s="59">
        <v>0</v>
      </c>
      <c r="Z914" s="59">
        <v>0</v>
      </c>
      <c r="AA914" s="59">
        <v>0</v>
      </c>
      <c r="AB914" s="59">
        <v>0</v>
      </c>
      <c r="AC914" s="59">
        <v>0</v>
      </c>
      <c r="AD914" s="59">
        <v>0</v>
      </c>
      <c r="AE914" s="59">
        <v>0</v>
      </c>
      <c r="AF914" s="59">
        <v>1357625</v>
      </c>
      <c r="AG914" s="59">
        <v>184167</v>
      </c>
      <c r="AH914" s="59">
        <v>5258962</v>
      </c>
      <c r="AI914" s="59">
        <v>0</v>
      </c>
      <c r="AJ914" s="59">
        <v>418509</v>
      </c>
      <c r="AK914" s="59">
        <v>3941403</v>
      </c>
      <c r="AL914" s="59">
        <v>6246880</v>
      </c>
      <c r="AM914" s="59">
        <v>0</v>
      </c>
      <c r="AN914" s="59">
        <v>0</v>
      </c>
      <c r="AO914" s="59">
        <v>0</v>
      </c>
      <c r="AP914" s="59">
        <v>0</v>
      </c>
      <c r="AQ914" s="59">
        <v>1191163</v>
      </c>
      <c r="AR914" s="59">
        <v>1133392</v>
      </c>
      <c r="AS914" s="59">
        <v>0</v>
      </c>
      <c r="AT914" s="59">
        <v>0</v>
      </c>
      <c r="AU914" s="59">
        <v>0</v>
      </c>
      <c r="AV914" s="80">
        <v>0</v>
      </c>
      <c r="AW914" s="79">
        <f t="shared" si="472"/>
        <v>0</v>
      </c>
      <c r="AX914" s="59">
        <v>0</v>
      </c>
      <c r="AY914" s="59">
        <v>0</v>
      </c>
      <c r="AZ914" s="59">
        <v>0</v>
      </c>
      <c r="BA914" s="59">
        <v>0</v>
      </c>
      <c r="BB914" s="59">
        <v>0</v>
      </c>
      <c r="BC914" s="59">
        <v>0</v>
      </c>
      <c r="BD914" s="59">
        <v>0</v>
      </c>
      <c r="BE914" s="59">
        <v>0</v>
      </c>
      <c r="BF914" s="59">
        <v>0</v>
      </c>
      <c r="BG914" s="59">
        <v>0</v>
      </c>
      <c r="BH914" s="59">
        <v>0</v>
      </c>
      <c r="BI914" s="59">
        <v>0</v>
      </c>
      <c r="BJ914" s="59">
        <v>0</v>
      </c>
      <c r="BK914" s="59">
        <v>0</v>
      </c>
      <c r="BL914" s="59">
        <v>0</v>
      </c>
      <c r="BM914" s="4">
        <v>1255460</v>
      </c>
      <c r="BN914" s="32">
        <f t="shared" si="455"/>
        <v>344.33900164563903</v>
      </c>
      <c r="BO914" s="281"/>
      <c r="BP914" s="4">
        <v>0</v>
      </c>
      <c r="BQ914" s="4">
        <v>239244352</v>
      </c>
      <c r="BR914" s="4">
        <v>240499808</v>
      </c>
      <c r="BS914" s="4">
        <v>4586.0200199999999</v>
      </c>
      <c r="BT914" s="4">
        <v>3646</v>
      </c>
      <c r="BV914" s="175">
        <f t="shared" si="476"/>
        <v>2.2543263795553825E-2</v>
      </c>
    </row>
    <row r="915" spans="1:74" x14ac:dyDescent="0.25">
      <c r="A915" s="76" t="s">
        <v>205</v>
      </c>
      <c r="B915" s="255"/>
      <c r="C915" s="76">
        <v>0</v>
      </c>
      <c r="D915" s="141">
        <v>1999</v>
      </c>
      <c r="E915" s="77">
        <v>138</v>
      </c>
      <c r="F915" s="59">
        <v>11844576</v>
      </c>
      <c r="G915" s="59">
        <v>1625720</v>
      </c>
      <c r="H915" s="179">
        <f t="shared" si="466"/>
        <v>0.15909021518651403</v>
      </c>
      <c r="I915" s="59">
        <f t="shared" si="473"/>
        <v>10218856</v>
      </c>
      <c r="J915" s="59"/>
      <c r="K915" s="59">
        <f t="shared" si="468"/>
        <v>10218856</v>
      </c>
      <c r="L915" s="59">
        <f t="shared" si="465"/>
        <v>2802.7580910586944</v>
      </c>
      <c r="M915" s="59"/>
      <c r="N915" s="59"/>
      <c r="O915" s="59">
        <v>1289078</v>
      </c>
      <c r="P915" s="13">
        <f t="shared" si="469"/>
        <v>0.12614699727640746</v>
      </c>
      <c r="Q915" s="59">
        <v>841</v>
      </c>
      <c r="R915" s="79">
        <f t="shared" si="470"/>
        <v>8.2298840496431301E-5</v>
      </c>
      <c r="S915" s="73">
        <f t="shared" si="483"/>
        <v>749499</v>
      </c>
      <c r="T915" s="281">
        <f t="shared" si="475"/>
        <v>205.56747120131652</v>
      </c>
      <c r="U915" s="281"/>
      <c r="V915" s="131">
        <f t="shared" si="471"/>
        <v>7.3344707078757149E-2</v>
      </c>
      <c r="W915" s="54"/>
      <c r="X915" s="59">
        <v>0</v>
      </c>
      <c r="Y915" s="59">
        <v>0</v>
      </c>
      <c r="Z915" s="59">
        <v>0</v>
      </c>
      <c r="AA915" s="59">
        <v>0</v>
      </c>
      <c r="AB915" s="59">
        <v>0</v>
      </c>
      <c r="AC915" s="59">
        <v>0</v>
      </c>
      <c r="AD915" s="59">
        <v>0</v>
      </c>
      <c r="AE915" s="59">
        <v>0</v>
      </c>
      <c r="AF915" s="59">
        <v>925934</v>
      </c>
      <c r="AG915" s="59">
        <v>216574</v>
      </c>
      <c r="AH915" s="59">
        <v>5286714</v>
      </c>
      <c r="AI915" s="59">
        <v>0</v>
      </c>
      <c r="AJ915" s="59">
        <v>281728</v>
      </c>
      <c r="AK915" s="59">
        <v>4025739</v>
      </c>
      <c r="AL915" s="59">
        <v>6557862</v>
      </c>
      <c r="AM915" s="59">
        <v>0</v>
      </c>
      <c r="AN915" s="59">
        <v>0</v>
      </c>
      <c r="AO915" s="59">
        <v>0</v>
      </c>
      <c r="AP915" s="59">
        <v>0</v>
      </c>
      <c r="AQ915" s="59">
        <v>1685062</v>
      </c>
      <c r="AR915" s="59">
        <v>1044401</v>
      </c>
      <c r="AS915" s="59">
        <v>0</v>
      </c>
      <c r="AT915" s="59">
        <v>0</v>
      </c>
      <c r="AU915" s="59">
        <v>0</v>
      </c>
      <c r="AV915" s="80">
        <v>0</v>
      </c>
      <c r="AW915" s="79">
        <f t="shared" si="472"/>
        <v>0</v>
      </c>
      <c r="AX915" s="59">
        <v>0</v>
      </c>
      <c r="AY915" s="59">
        <v>0</v>
      </c>
      <c r="AZ915" s="59">
        <v>0</v>
      </c>
      <c r="BA915" s="59">
        <v>0</v>
      </c>
      <c r="BB915" s="59">
        <v>0</v>
      </c>
      <c r="BC915" s="59">
        <v>0</v>
      </c>
      <c r="BD915" s="59">
        <v>0</v>
      </c>
      <c r="BE915" s="59">
        <v>0</v>
      </c>
      <c r="BF915" s="59">
        <v>0</v>
      </c>
      <c r="BG915" s="59">
        <v>0</v>
      </c>
      <c r="BH915" s="59">
        <v>0</v>
      </c>
      <c r="BI915" s="59">
        <v>0</v>
      </c>
      <c r="BJ915" s="59">
        <v>0</v>
      </c>
      <c r="BK915" s="59">
        <v>0</v>
      </c>
      <c r="BL915" s="59">
        <v>0</v>
      </c>
      <c r="BM915" s="4">
        <v>729450</v>
      </c>
      <c r="BN915" s="32">
        <f t="shared" si="455"/>
        <v>200.06856829402085</v>
      </c>
      <c r="BO915" s="281"/>
      <c r="BP915" s="4">
        <v>0</v>
      </c>
      <c r="BQ915" s="4">
        <v>247577024</v>
      </c>
      <c r="BR915" s="4">
        <v>248306480</v>
      </c>
      <c r="BS915" s="4">
        <v>4579.7202100000004</v>
      </c>
      <c r="BT915" s="4">
        <v>3646</v>
      </c>
      <c r="BV915" s="175">
        <f t="shared" si="476"/>
        <v>2.1855942222614999E-2</v>
      </c>
    </row>
    <row r="916" spans="1:74" x14ac:dyDescent="0.25">
      <c r="A916" s="76" t="s">
        <v>205</v>
      </c>
      <c r="B916" s="255"/>
      <c r="C916" s="76">
        <v>0</v>
      </c>
      <c r="D916" s="141">
        <v>2000</v>
      </c>
      <c r="E916" s="77">
        <v>138</v>
      </c>
      <c r="F916" s="59">
        <v>14463135</v>
      </c>
      <c r="G916" s="59">
        <v>3728248</v>
      </c>
      <c r="H916" s="179">
        <f t="shared" si="466"/>
        <v>0.3473020256291473</v>
      </c>
      <c r="I916" s="59">
        <f t="shared" si="473"/>
        <v>10734887</v>
      </c>
      <c r="J916" s="59"/>
      <c r="K916" s="59">
        <f t="shared" si="468"/>
        <v>10734887</v>
      </c>
      <c r="L916" s="59">
        <f t="shared" si="465"/>
        <v>2944.2915523861766</v>
      </c>
      <c r="M916" s="59"/>
      <c r="N916" s="59"/>
      <c r="O916" s="59">
        <v>1492015</v>
      </c>
      <c r="P916" s="13">
        <f t="shared" si="469"/>
        <v>0.1389874900406497</v>
      </c>
      <c r="Q916" s="59">
        <v>798</v>
      </c>
      <c r="R916" s="79">
        <f t="shared" si="470"/>
        <v>7.4337065681268926E-5</v>
      </c>
      <c r="S916" s="73">
        <f t="shared" si="483"/>
        <v>236686</v>
      </c>
      <c r="T916" s="281">
        <f t="shared" si="475"/>
        <v>64.916620954470659</v>
      </c>
      <c r="U916" s="281"/>
      <c r="V916" s="131">
        <f t="shared" si="471"/>
        <v>2.204829915769025E-2</v>
      </c>
      <c r="W916" s="54"/>
      <c r="X916" s="59">
        <v>0</v>
      </c>
      <c r="Y916" s="59">
        <v>0</v>
      </c>
      <c r="Z916" s="59">
        <v>0</v>
      </c>
      <c r="AA916" s="59">
        <v>0</v>
      </c>
      <c r="AB916" s="59">
        <v>0</v>
      </c>
      <c r="AC916" s="59">
        <v>0</v>
      </c>
      <c r="AD916" s="59">
        <v>0</v>
      </c>
      <c r="AE916" s="59">
        <v>0</v>
      </c>
      <c r="AF916" s="59">
        <v>1314437</v>
      </c>
      <c r="AG916" s="59">
        <v>137580</v>
      </c>
      <c r="AH916" s="59">
        <v>5036372</v>
      </c>
      <c r="AI916" s="59">
        <v>0</v>
      </c>
      <c r="AJ916" s="59">
        <v>191278</v>
      </c>
      <c r="AK916" s="59">
        <v>3621994</v>
      </c>
      <c r="AL916" s="59">
        <v>9426763</v>
      </c>
      <c r="AM916" s="59">
        <v>0</v>
      </c>
      <c r="AN916" s="59">
        <v>0</v>
      </c>
      <c r="AO916" s="59">
        <v>0</v>
      </c>
      <c r="AP916" s="59">
        <v>0</v>
      </c>
      <c r="AQ916" s="59">
        <v>2463301</v>
      </c>
      <c r="AR916" s="59">
        <v>1268711</v>
      </c>
      <c r="AS916" s="59">
        <v>8087</v>
      </c>
      <c r="AT916" s="59">
        <v>0</v>
      </c>
      <c r="AU916" s="59">
        <v>0</v>
      </c>
      <c r="AV916" s="80">
        <v>0</v>
      </c>
      <c r="AW916" s="79">
        <f t="shared" si="472"/>
        <v>0</v>
      </c>
      <c r="AX916" s="59">
        <v>0</v>
      </c>
      <c r="AY916" s="59">
        <v>0</v>
      </c>
      <c r="AZ916" s="59">
        <v>0</v>
      </c>
      <c r="BA916" s="59">
        <v>0</v>
      </c>
      <c r="BB916" s="59">
        <v>0</v>
      </c>
      <c r="BC916" s="59">
        <v>0</v>
      </c>
      <c r="BD916" s="59">
        <v>0</v>
      </c>
      <c r="BE916" s="59">
        <v>0</v>
      </c>
      <c r="BF916" s="59">
        <v>0</v>
      </c>
      <c r="BG916" s="59">
        <v>0</v>
      </c>
      <c r="BH916" s="59">
        <v>0</v>
      </c>
      <c r="BI916" s="59">
        <v>0</v>
      </c>
      <c r="BJ916" s="59">
        <v>0</v>
      </c>
      <c r="BK916" s="59">
        <v>0</v>
      </c>
      <c r="BL916" s="59">
        <v>0</v>
      </c>
      <c r="BM916" s="4">
        <v>760898</v>
      </c>
      <c r="BN916" s="32">
        <f t="shared" si="455"/>
        <v>208.69391113549094</v>
      </c>
      <c r="BO916" s="281"/>
      <c r="BP916" s="4">
        <v>0</v>
      </c>
      <c r="BQ916" s="4">
        <v>259599280</v>
      </c>
      <c r="BR916" s="4">
        <v>260360176</v>
      </c>
      <c r="BS916" s="4">
        <v>4580.8901400000004</v>
      </c>
      <c r="BT916" s="4">
        <v>3646</v>
      </c>
      <c r="BV916" s="175">
        <f t="shared" si="476"/>
        <v>2.1983655329237989E-2</v>
      </c>
    </row>
    <row r="917" spans="1:74" x14ac:dyDescent="0.25">
      <c r="A917" s="76" t="s">
        <v>205</v>
      </c>
      <c r="B917" s="255"/>
      <c r="C917" s="76">
        <v>0</v>
      </c>
      <c r="D917" s="141">
        <v>2001</v>
      </c>
      <c r="E917" s="77">
        <v>138</v>
      </c>
      <c r="F917" s="59">
        <v>15093647</v>
      </c>
      <c r="G917" s="59">
        <v>1547534</v>
      </c>
      <c r="H917" s="179">
        <f t="shared" si="466"/>
        <v>0.11424192312584429</v>
      </c>
      <c r="I917" s="59">
        <f t="shared" si="473"/>
        <v>13546113</v>
      </c>
      <c r="J917" s="59"/>
      <c r="K917" s="59">
        <f t="shared" si="468"/>
        <v>13546113</v>
      </c>
      <c r="L917" s="59">
        <f t="shared" si="465"/>
        <v>3715.3354360943499</v>
      </c>
      <c r="M917" s="59"/>
      <c r="N917" s="59"/>
      <c r="O917" s="59">
        <v>1983057</v>
      </c>
      <c r="P917" s="13">
        <f t="shared" si="469"/>
        <v>0.14639306493309187</v>
      </c>
      <c r="Q917" s="59">
        <v>1396</v>
      </c>
      <c r="R917" s="79">
        <f t="shared" si="470"/>
        <v>1.030553930858247E-4</v>
      </c>
      <c r="S917" s="73">
        <f t="shared" si="483"/>
        <v>1902307</v>
      </c>
      <c r="T917" s="281">
        <f t="shared" si="475"/>
        <v>521.75178277564453</v>
      </c>
      <c r="U917" s="281"/>
      <c r="V917" s="131">
        <f t="shared" si="471"/>
        <v>0.14043194531154435</v>
      </c>
      <c r="W917" s="54"/>
      <c r="X917" s="59">
        <v>0</v>
      </c>
      <c r="Y917" s="59">
        <v>0</v>
      </c>
      <c r="Z917" s="59">
        <v>0</v>
      </c>
      <c r="AA917" s="59">
        <v>0</v>
      </c>
      <c r="AB917" s="59">
        <v>0</v>
      </c>
      <c r="AC917" s="59">
        <v>0</v>
      </c>
      <c r="AD917" s="59">
        <v>0</v>
      </c>
      <c r="AE917" s="59">
        <v>0</v>
      </c>
      <c r="AF917" s="59">
        <v>1245521</v>
      </c>
      <c r="AG917" s="59">
        <v>140970</v>
      </c>
      <c r="AH917" s="59">
        <v>6731423</v>
      </c>
      <c r="AI917" s="59">
        <v>0</v>
      </c>
      <c r="AJ917" s="59">
        <v>538202</v>
      </c>
      <c r="AK917" s="59">
        <v>4826810</v>
      </c>
      <c r="AL917" s="59">
        <v>8362224</v>
      </c>
      <c r="AM917" s="59">
        <v>0</v>
      </c>
      <c r="AN917" s="59">
        <v>0</v>
      </c>
      <c r="AO917" s="59">
        <v>0</v>
      </c>
      <c r="AP917" s="59">
        <v>0</v>
      </c>
      <c r="AQ917" s="59">
        <v>1141887</v>
      </c>
      <c r="AR917" s="59">
        <v>1742194</v>
      </c>
      <c r="AS917" s="59">
        <v>19707</v>
      </c>
      <c r="AT917" s="59">
        <v>2320</v>
      </c>
      <c r="AU917" s="59">
        <v>1742</v>
      </c>
      <c r="AV917" s="80">
        <v>0</v>
      </c>
      <c r="AW917" s="79">
        <f t="shared" si="472"/>
        <v>0</v>
      </c>
      <c r="AX917" s="59">
        <v>0</v>
      </c>
      <c r="AY917" s="59">
        <v>0</v>
      </c>
      <c r="AZ917" s="59">
        <v>0</v>
      </c>
      <c r="BA917" s="59">
        <v>0</v>
      </c>
      <c r="BB917" s="59">
        <v>0</v>
      </c>
      <c r="BC917" s="59">
        <v>0</v>
      </c>
      <c r="BD917" s="59">
        <v>0</v>
      </c>
      <c r="BE917" s="59">
        <v>0</v>
      </c>
      <c r="BF917" s="59">
        <v>0</v>
      </c>
      <c r="BG917" s="59">
        <v>0</v>
      </c>
      <c r="BH917" s="59">
        <v>0</v>
      </c>
      <c r="BI917" s="59">
        <v>0</v>
      </c>
      <c r="BJ917" s="59">
        <v>0</v>
      </c>
      <c r="BK917" s="59">
        <v>0</v>
      </c>
      <c r="BL917" s="59">
        <v>0</v>
      </c>
      <c r="BM917" s="4">
        <v>840750</v>
      </c>
      <c r="BN917" s="32">
        <f t="shared" si="455"/>
        <v>230.59517279210093</v>
      </c>
      <c r="BO917" s="281"/>
      <c r="BP917" s="4">
        <v>0</v>
      </c>
      <c r="BQ917" s="4">
        <v>279965792</v>
      </c>
      <c r="BR917" s="4">
        <v>280806560</v>
      </c>
      <c r="BS917" s="4">
        <v>4598.4399400000002</v>
      </c>
      <c r="BT917" s="4">
        <v>3646</v>
      </c>
      <c r="BV917" s="175">
        <f t="shared" si="476"/>
        <v>2.3895540099730439E-2</v>
      </c>
    </row>
    <row r="918" spans="1:74" x14ac:dyDescent="0.25">
      <c r="A918" s="76" t="s">
        <v>205</v>
      </c>
      <c r="B918" s="255"/>
      <c r="C918" s="76">
        <v>0</v>
      </c>
      <c r="D918" s="141">
        <v>2002</v>
      </c>
      <c r="E918" s="77">
        <v>138</v>
      </c>
      <c r="F918" s="59">
        <v>12933594</v>
      </c>
      <c r="G918" s="59">
        <v>432342</v>
      </c>
      <c r="H918" s="179">
        <f t="shared" si="466"/>
        <v>3.4583896076968934E-2</v>
      </c>
      <c r="I918" s="59">
        <f t="shared" si="473"/>
        <v>12501252</v>
      </c>
      <c r="J918" s="59"/>
      <c r="K918" s="59">
        <f t="shared" si="468"/>
        <v>12501252</v>
      </c>
      <c r="L918" s="59">
        <f t="shared" si="465"/>
        <v>3347.9517943224423</v>
      </c>
      <c r="M918" s="59"/>
      <c r="N918" s="59"/>
      <c r="O918" s="59">
        <v>1745453</v>
      </c>
      <c r="P918" s="13">
        <f t="shared" si="469"/>
        <v>0.13962225543489565</v>
      </c>
      <c r="Q918" s="59">
        <v>1759</v>
      </c>
      <c r="R918" s="79">
        <f t="shared" si="470"/>
        <v>1.4070590689636527E-4</v>
      </c>
      <c r="S918" s="73">
        <f t="shared" si="483"/>
        <v>2406593</v>
      </c>
      <c r="T918" s="281">
        <f t="shared" si="475"/>
        <v>644.50803427959295</v>
      </c>
      <c r="U918" s="281"/>
      <c r="V918" s="131">
        <f t="shared" si="471"/>
        <v>0.19250815838285637</v>
      </c>
      <c r="W918" s="54"/>
      <c r="X918" s="59">
        <v>0</v>
      </c>
      <c r="Y918" s="59">
        <v>0</v>
      </c>
      <c r="Z918" s="59">
        <v>0</v>
      </c>
      <c r="AA918" s="59">
        <v>0</v>
      </c>
      <c r="AB918" s="59">
        <v>0</v>
      </c>
      <c r="AC918" s="59">
        <v>0</v>
      </c>
      <c r="AD918" s="59">
        <v>0</v>
      </c>
      <c r="AE918" s="59">
        <v>0</v>
      </c>
      <c r="AF918" s="59">
        <v>1693448</v>
      </c>
      <c r="AG918" s="59">
        <v>65281</v>
      </c>
      <c r="AH918" s="59">
        <v>5547671</v>
      </c>
      <c r="AI918" s="59">
        <v>0</v>
      </c>
      <c r="AJ918" s="59">
        <v>320799</v>
      </c>
      <c r="AK918" s="59">
        <v>4295544</v>
      </c>
      <c r="AL918" s="59">
        <v>7385923</v>
      </c>
      <c r="AM918" s="59">
        <v>0</v>
      </c>
      <c r="AN918" s="59">
        <v>0</v>
      </c>
      <c r="AO918" s="59">
        <v>0</v>
      </c>
      <c r="AP918" s="59">
        <v>0</v>
      </c>
      <c r="AQ918" s="59">
        <v>785529</v>
      </c>
      <c r="AR918" s="59">
        <v>1183095</v>
      </c>
      <c r="AS918" s="59">
        <v>1629</v>
      </c>
      <c r="AT918" s="59">
        <v>0</v>
      </c>
      <c r="AU918" s="59">
        <v>2122</v>
      </c>
      <c r="AV918" s="80">
        <v>0</v>
      </c>
      <c r="AW918" s="79">
        <f t="shared" si="472"/>
        <v>0</v>
      </c>
      <c r="AX918" s="59">
        <v>0</v>
      </c>
      <c r="AY918" s="59">
        <v>0</v>
      </c>
      <c r="AZ918" s="59">
        <v>0</v>
      </c>
      <c r="BA918" s="59">
        <v>0</v>
      </c>
      <c r="BB918" s="59">
        <v>0</v>
      </c>
      <c r="BC918" s="59">
        <v>0</v>
      </c>
      <c r="BD918" s="59">
        <v>0</v>
      </c>
      <c r="BE918" s="59">
        <v>0</v>
      </c>
      <c r="BF918" s="59">
        <v>0</v>
      </c>
      <c r="BG918" s="59">
        <v>0</v>
      </c>
      <c r="BH918" s="59">
        <v>0</v>
      </c>
      <c r="BI918" s="59">
        <v>0</v>
      </c>
      <c r="BJ918" s="59">
        <v>0</v>
      </c>
      <c r="BK918" s="59">
        <v>0</v>
      </c>
      <c r="BL918" s="59">
        <v>0</v>
      </c>
      <c r="BM918" s="4">
        <v>596523</v>
      </c>
      <c r="BN918" s="32">
        <f t="shared" si="455"/>
        <v>159.75441885377612</v>
      </c>
      <c r="BO918" s="281"/>
      <c r="BP918" s="4">
        <v>0</v>
      </c>
      <c r="BQ918" s="4">
        <v>259977408</v>
      </c>
      <c r="BR918" s="4">
        <v>260573936</v>
      </c>
      <c r="BS918" s="4">
        <v>4584.8100599999998</v>
      </c>
      <c r="BT918" s="4">
        <v>3734</v>
      </c>
      <c r="BV918" s="175">
        <f t="shared" si="476"/>
        <v>3.433601251390761E-2</v>
      </c>
    </row>
    <row r="919" spans="1:74" x14ac:dyDescent="0.25">
      <c r="A919" s="76" t="s">
        <v>205</v>
      </c>
      <c r="B919" s="255"/>
      <c r="C919" s="76">
        <v>0</v>
      </c>
      <c r="D919" s="141">
        <v>2003</v>
      </c>
      <c r="E919" s="77">
        <v>138</v>
      </c>
      <c r="F919" s="59">
        <v>13489118</v>
      </c>
      <c r="G919" s="59">
        <v>221234</v>
      </c>
      <c r="H919" s="179">
        <f t="shared" si="466"/>
        <v>1.6674399625441403E-2</v>
      </c>
      <c r="I919" s="59">
        <f t="shared" si="473"/>
        <v>13267884</v>
      </c>
      <c r="J919" s="59"/>
      <c r="K919" s="59">
        <f t="shared" si="468"/>
        <v>13267884</v>
      </c>
      <c r="L919" s="59">
        <f t="shared" si="465"/>
        <v>3405.5143737166322</v>
      </c>
      <c r="M919" s="59"/>
      <c r="N919" s="59"/>
      <c r="O919" s="59">
        <v>759362</v>
      </c>
      <c r="P919" s="13">
        <f t="shared" si="469"/>
        <v>5.7233090069222795E-2</v>
      </c>
      <c r="Q919" s="59">
        <v>550</v>
      </c>
      <c r="R919" s="79">
        <f t="shared" si="470"/>
        <v>4.1453482710581431E-5</v>
      </c>
      <c r="S919" s="73">
        <f t="shared" si="483"/>
        <v>821242</v>
      </c>
      <c r="T919" s="281">
        <f t="shared" si="475"/>
        <v>210.79106776180697</v>
      </c>
      <c r="U919" s="281"/>
      <c r="V919" s="131">
        <f t="shared" si="471"/>
        <v>6.1896983724006031E-2</v>
      </c>
      <c r="W919" s="54"/>
      <c r="X919" s="59">
        <v>0</v>
      </c>
      <c r="Y919" s="59">
        <v>0</v>
      </c>
      <c r="Z919" s="59">
        <v>0</v>
      </c>
      <c r="AA919" s="59">
        <v>0</v>
      </c>
      <c r="AB919" s="59">
        <v>0</v>
      </c>
      <c r="AC919" s="59">
        <v>0</v>
      </c>
      <c r="AD919" s="59">
        <v>0</v>
      </c>
      <c r="AE919" s="59">
        <v>0</v>
      </c>
      <c r="AF919" s="59">
        <v>4037805</v>
      </c>
      <c r="AG919" s="59">
        <v>496890</v>
      </c>
      <c r="AH919" s="59">
        <v>5960640</v>
      </c>
      <c r="AI919" s="59">
        <v>0</v>
      </c>
      <c r="AJ919" s="59">
        <v>298772</v>
      </c>
      <c r="AK919" s="59">
        <v>3555816</v>
      </c>
      <c r="AL919" s="59">
        <v>7528478</v>
      </c>
      <c r="AM919" s="59">
        <v>0</v>
      </c>
      <c r="AN919" s="59">
        <v>0</v>
      </c>
      <c r="AO919" s="59">
        <v>0</v>
      </c>
      <c r="AP919" s="59">
        <v>0</v>
      </c>
      <c r="AQ919" s="59">
        <v>1389513</v>
      </c>
      <c r="AR919" s="59">
        <v>1904427</v>
      </c>
      <c r="AS919" s="59">
        <v>3507</v>
      </c>
      <c r="AT919" s="59">
        <v>0</v>
      </c>
      <c r="AU919" s="59">
        <v>0</v>
      </c>
      <c r="AV919" s="80">
        <v>0</v>
      </c>
      <c r="AW919" s="79">
        <f t="shared" si="472"/>
        <v>0</v>
      </c>
      <c r="AX919" s="59">
        <v>0</v>
      </c>
      <c r="AY919" s="59">
        <v>0</v>
      </c>
      <c r="AZ919" s="59">
        <v>0</v>
      </c>
      <c r="BA919" s="59">
        <v>0</v>
      </c>
      <c r="BB919" s="59">
        <v>0</v>
      </c>
      <c r="BC919" s="59">
        <v>0</v>
      </c>
      <c r="BD919" s="59">
        <v>0</v>
      </c>
      <c r="BE919" s="59">
        <v>0</v>
      </c>
      <c r="BF919" s="59">
        <v>0</v>
      </c>
      <c r="BG919" s="59">
        <v>0</v>
      </c>
      <c r="BH919" s="59">
        <v>0</v>
      </c>
      <c r="BI919" s="59">
        <v>0</v>
      </c>
      <c r="BJ919" s="59">
        <v>0</v>
      </c>
      <c r="BK919" s="59">
        <v>0</v>
      </c>
      <c r="BL919" s="59">
        <v>0</v>
      </c>
      <c r="BM919" s="4">
        <v>751893</v>
      </c>
      <c r="BN919" s="32">
        <f t="shared" si="455"/>
        <v>192.99101642710471</v>
      </c>
      <c r="BO919" s="281"/>
      <c r="BP919" s="4">
        <v>0</v>
      </c>
      <c r="BQ919" s="4">
        <v>292912128</v>
      </c>
      <c r="BR919" s="4">
        <v>293664000</v>
      </c>
      <c r="BS919" s="4">
        <v>4551.7900399999999</v>
      </c>
      <c r="BT919" s="4">
        <v>3896</v>
      </c>
      <c r="BV919" s="175">
        <f t="shared" si="476"/>
        <v>5.1957129104289013E-2</v>
      </c>
    </row>
    <row r="920" spans="1:74" x14ac:dyDescent="0.25">
      <c r="A920" s="76" t="s">
        <v>205</v>
      </c>
      <c r="B920" s="254" t="s">
        <v>173</v>
      </c>
      <c r="C920" s="76">
        <v>1</v>
      </c>
      <c r="D920" s="141">
        <v>2004</v>
      </c>
      <c r="E920" s="77">
        <v>138</v>
      </c>
      <c r="F920" s="59">
        <v>18487084</v>
      </c>
      <c r="G920" s="59">
        <v>506</v>
      </c>
      <c r="H920" s="179">
        <f t="shared" si="466"/>
        <v>2.7371209533749295E-5</v>
      </c>
      <c r="I920" s="59">
        <f t="shared" si="473"/>
        <v>18486578</v>
      </c>
      <c r="J920" s="59"/>
      <c r="K920" s="59">
        <f t="shared" si="468"/>
        <v>18486578</v>
      </c>
      <c r="L920" s="59">
        <f t="shared" si="465"/>
        <v>4706.3589613034619</v>
      </c>
      <c r="M920" s="59"/>
      <c r="N920" s="59"/>
      <c r="O920" s="59">
        <v>578874</v>
      </c>
      <c r="P920" s="13">
        <f t="shared" si="469"/>
        <v>3.1313204639603937E-2</v>
      </c>
      <c r="Q920" s="59">
        <v>19</v>
      </c>
      <c r="R920" s="79">
        <f t="shared" si="470"/>
        <v>1.0277726900024439E-6</v>
      </c>
      <c r="S920" s="73">
        <f t="shared" si="483"/>
        <v>11689</v>
      </c>
      <c r="T920" s="281">
        <f t="shared" si="475"/>
        <v>2.97581466395112</v>
      </c>
      <c r="U920" s="281"/>
      <c r="V920" s="131">
        <f t="shared" si="471"/>
        <v>6.3229657754939825E-4</v>
      </c>
      <c r="W920" s="54"/>
      <c r="X920" s="59">
        <v>0</v>
      </c>
      <c r="Y920" s="59">
        <v>0</v>
      </c>
      <c r="Z920" s="59">
        <v>0</v>
      </c>
      <c r="AA920" s="59">
        <v>0</v>
      </c>
      <c r="AB920" s="59">
        <v>0</v>
      </c>
      <c r="AC920" s="59">
        <v>0</v>
      </c>
      <c r="AD920" s="59">
        <v>0</v>
      </c>
      <c r="AE920" s="59">
        <v>0</v>
      </c>
      <c r="AF920" s="59">
        <v>4801285</v>
      </c>
      <c r="AG920" s="59">
        <v>844</v>
      </c>
      <c r="AH920" s="59">
        <v>4735933</v>
      </c>
      <c r="AI920" s="59">
        <v>0</v>
      </c>
      <c r="AJ920" s="59">
        <v>21900</v>
      </c>
      <c r="AK920" s="59">
        <v>4310156</v>
      </c>
      <c r="AL920" s="59">
        <v>13751150</v>
      </c>
      <c r="AM920" s="59">
        <v>0</v>
      </c>
      <c r="AN920" s="59">
        <v>0</v>
      </c>
      <c r="AO920" s="59">
        <v>0</v>
      </c>
      <c r="AP920" s="59">
        <v>0</v>
      </c>
      <c r="AQ920" s="59">
        <v>8336878</v>
      </c>
      <c r="AR920" s="59">
        <v>424480</v>
      </c>
      <c r="AS920" s="59">
        <v>453</v>
      </c>
      <c r="AT920" s="59">
        <v>0</v>
      </c>
      <c r="AU920" s="59">
        <v>0</v>
      </c>
      <c r="AV920" s="80">
        <v>0</v>
      </c>
      <c r="AW920" s="79">
        <f t="shared" si="472"/>
        <v>0</v>
      </c>
      <c r="AX920" s="59">
        <v>0</v>
      </c>
      <c r="AY920" s="59">
        <v>0</v>
      </c>
      <c r="AZ920" s="59">
        <v>0</v>
      </c>
      <c r="BA920" s="59">
        <v>0</v>
      </c>
      <c r="BB920" s="59">
        <v>0</v>
      </c>
      <c r="BC920" s="59">
        <v>0</v>
      </c>
      <c r="BD920" s="59">
        <v>0</v>
      </c>
      <c r="BE920" s="59">
        <v>0</v>
      </c>
      <c r="BF920" s="59">
        <v>0</v>
      </c>
      <c r="BG920" s="59">
        <v>0</v>
      </c>
      <c r="BH920" s="59">
        <v>0</v>
      </c>
      <c r="BI920" s="59">
        <v>0</v>
      </c>
      <c r="BJ920" s="59">
        <v>0</v>
      </c>
      <c r="BK920" s="59">
        <v>0</v>
      </c>
      <c r="BL920" s="59">
        <v>0</v>
      </c>
      <c r="BM920" s="4">
        <v>968179</v>
      </c>
      <c r="BN920" s="32">
        <f t="shared" si="455"/>
        <v>246.48141547861508</v>
      </c>
      <c r="BO920" s="281"/>
      <c r="BP920" s="4">
        <v>9328</v>
      </c>
      <c r="BQ920" s="4">
        <v>269184320</v>
      </c>
      <c r="BR920" s="4">
        <v>270161824</v>
      </c>
      <c r="BS920" s="4">
        <v>4564</v>
      </c>
      <c r="BT920" s="4">
        <v>3928</v>
      </c>
      <c r="BV920" s="175">
        <f t="shared" si="476"/>
        <v>5.7386561970202463E-2</v>
      </c>
    </row>
    <row r="921" spans="1:74" x14ac:dyDescent="0.25">
      <c r="A921" s="76" t="s">
        <v>205</v>
      </c>
      <c r="B921" s="254" t="s">
        <v>173</v>
      </c>
      <c r="C921" s="76">
        <v>1</v>
      </c>
      <c r="D921" s="141">
        <v>2005</v>
      </c>
      <c r="E921" s="77">
        <v>138</v>
      </c>
      <c r="F921" s="59">
        <v>25175498</v>
      </c>
      <c r="G921" s="59">
        <v>0</v>
      </c>
      <c r="H921" s="179">
        <f t="shared" si="466"/>
        <v>0</v>
      </c>
      <c r="I921" s="59">
        <f t="shared" si="473"/>
        <v>25175498</v>
      </c>
      <c r="J921" s="59"/>
      <c r="K921" s="59">
        <f t="shared" si="468"/>
        <v>25175498</v>
      </c>
      <c r="L921" s="59">
        <f t="shared" si="465"/>
        <v>6007.0384156525888</v>
      </c>
      <c r="M921" s="59"/>
      <c r="N921" s="59"/>
      <c r="O921" s="59">
        <v>605195</v>
      </c>
      <c r="P921" s="13">
        <f t="shared" si="469"/>
        <v>2.403904780751507E-2</v>
      </c>
      <c r="Q921" s="59">
        <v>60</v>
      </c>
      <c r="R921" s="79">
        <f t="shared" si="470"/>
        <v>2.3832696378041858E-6</v>
      </c>
      <c r="S921" s="73">
        <f t="shared" si="483"/>
        <v>139100</v>
      </c>
      <c r="T921" s="281">
        <f t="shared" si="475"/>
        <v>33.19016941064185</v>
      </c>
      <c r="U921" s="281"/>
      <c r="V921" s="131">
        <f t="shared" si="471"/>
        <v>5.5252134436427035E-3</v>
      </c>
      <c r="W921" s="54"/>
      <c r="X921" s="59">
        <v>0</v>
      </c>
      <c r="Y921" s="59">
        <v>0</v>
      </c>
      <c r="Z921" s="59">
        <v>0</v>
      </c>
      <c r="AA921" s="59">
        <v>0</v>
      </c>
      <c r="AB921" s="59">
        <v>0</v>
      </c>
      <c r="AC921" s="59">
        <v>0</v>
      </c>
      <c r="AD921" s="59">
        <v>0</v>
      </c>
      <c r="AE921" s="59">
        <v>0</v>
      </c>
      <c r="AF921" s="59">
        <v>8919935</v>
      </c>
      <c r="AG921" s="59">
        <v>114043</v>
      </c>
      <c r="AH921" s="59">
        <v>9418969</v>
      </c>
      <c r="AI921" s="59">
        <v>0</v>
      </c>
      <c r="AJ921" s="59">
        <v>17987</v>
      </c>
      <c r="AK921" s="59">
        <v>4118091</v>
      </c>
      <c r="AL921" s="59">
        <v>15756529</v>
      </c>
      <c r="AM921" s="59">
        <v>0</v>
      </c>
      <c r="AN921" s="59">
        <v>0</v>
      </c>
      <c r="AO921" s="59">
        <v>0</v>
      </c>
      <c r="AP921" s="59">
        <v>0</v>
      </c>
      <c r="AQ921" s="59">
        <v>6074252</v>
      </c>
      <c r="AR921" s="59">
        <v>5186835</v>
      </c>
      <c r="AS921" s="59">
        <v>0</v>
      </c>
      <c r="AT921" s="59">
        <v>0</v>
      </c>
      <c r="AU921" s="59">
        <v>0</v>
      </c>
      <c r="AV921" s="80">
        <v>0</v>
      </c>
      <c r="AW921" s="79">
        <f t="shared" si="472"/>
        <v>0</v>
      </c>
      <c r="AX921" s="59">
        <v>0</v>
      </c>
      <c r="AY921" s="59">
        <v>0</v>
      </c>
      <c r="AZ921" s="59">
        <v>0</v>
      </c>
      <c r="BA921" s="59">
        <v>0</v>
      </c>
      <c r="BB921" s="59">
        <v>0</v>
      </c>
      <c r="BC921" s="59">
        <v>0</v>
      </c>
      <c r="BD921" s="59">
        <v>0</v>
      </c>
      <c r="BE921" s="59">
        <v>0</v>
      </c>
      <c r="BF921" s="59">
        <v>0</v>
      </c>
      <c r="BG921" s="59">
        <v>0</v>
      </c>
      <c r="BH921" s="59">
        <v>0</v>
      </c>
      <c r="BI921" s="59">
        <v>0</v>
      </c>
      <c r="BJ921" s="59">
        <v>0</v>
      </c>
      <c r="BK921" s="59">
        <v>0</v>
      </c>
      <c r="BL921" s="59">
        <v>0</v>
      </c>
      <c r="BM921" s="4">
        <v>897924</v>
      </c>
      <c r="BN921" s="32">
        <f t="shared" si="455"/>
        <v>214.25053686471009</v>
      </c>
      <c r="BO921" s="281"/>
      <c r="BP921" s="4">
        <v>6771</v>
      </c>
      <c r="BQ921" s="4">
        <v>198825392</v>
      </c>
      <c r="BR921" s="4">
        <v>199730080</v>
      </c>
      <c r="BS921" s="4">
        <v>4568.7900399999999</v>
      </c>
      <c r="BT921" s="4">
        <v>4191</v>
      </c>
      <c r="BV921" s="175">
        <f t="shared" si="476"/>
        <v>9.0315539376964307E-2</v>
      </c>
    </row>
    <row r="922" spans="1:74" ht="17.25" customHeight="1" x14ac:dyDescent="0.25">
      <c r="A922" s="76" t="s">
        <v>205</v>
      </c>
      <c r="B922" s="254" t="s">
        <v>173</v>
      </c>
      <c r="C922" s="76">
        <v>1</v>
      </c>
      <c r="D922" s="142">
        <v>2006</v>
      </c>
      <c r="E922" s="77">
        <v>138</v>
      </c>
      <c r="F922" s="59">
        <v>17682254</v>
      </c>
      <c r="G922" s="59">
        <v>0</v>
      </c>
      <c r="H922" s="179">
        <f t="shared" ref="H922:H946" si="484">G922/I922</f>
        <v>0</v>
      </c>
      <c r="I922" s="59">
        <f t="shared" si="473"/>
        <v>17682254</v>
      </c>
      <c r="J922" s="59"/>
      <c r="K922" s="59">
        <f t="shared" si="468"/>
        <v>15839704</v>
      </c>
      <c r="L922" s="59">
        <f t="shared" si="465"/>
        <v>3779.4569315199237</v>
      </c>
      <c r="M922" s="59"/>
      <c r="N922" s="59"/>
      <c r="O922" s="59">
        <v>226646</v>
      </c>
      <c r="P922" s="13">
        <f t="shared" si="469"/>
        <v>1.2817709778402686E-2</v>
      </c>
      <c r="Q922" s="59">
        <v>300</v>
      </c>
      <c r="R922" s="79">
        <f t="shared" si="470"/>
        <v>1.6966162798023373E-5</v>
      </c>
      <c r="S922" s="73">
        <f t="shared" ref="S922:S930" si="485">SUM(W922:AE922)</f>
        <v>3570634</v>
      </c>
      <c r="T922" s="281">
        <f t="shared" si="475"/>
        <v>851.97661655929369</v>
      </c>
      <c r="U922" s="281"/>
      <c r="V922" s="131">
        <f t="shared" si="471"/>
        <v>0.22542302558179117</v>
      </c>
      <c r="W922" s="126">
        <v>36327</v>
      </c>
      <c r="Z922" s="126">
        <v>108306</v>
      </c>
      <c r="AA922" s="156">
        <v>2684858</v>
      </c>
      <c r="AB922" s="126">
        <v>4123</v>
      </c>
      <c r="AE922" s="126">
        <v>737020</v>
      </c>
      <c r="AF922" s="59">
        <v>2860455</v>
      </c>
      <c r="AG922" s="59">
        <v>127055</v>
      </c>
      <c r="AH922" s="59">
        <v>10629204</v>
      </c>
      <c r="AI922" s="59">
        <v>0</v>
      </c>
      <c r="AJ922" s="59">
        <v>66688</v>
      </c>
      <c r="AK922" s="59">
        <v>3133706</v>
      </c>
      <c r="AL922" s="59">
        <v>7053050</v>
      </c>
      <c r="AP922"/>
      <c r="AQ922" s="59">
        <v>328327</v>
      </c>
      <c r="AR922" s="59">
        <v>7368443</v>
      </c>
      <c r="AS922" s="59">
        <v>0</v>
      </c>
      <c r="AT922" s="59">
        <v>0</v>
      </c>
      <c r="AU922" s="59">
        <v>0</v>
      </c>
      <c r="AV922" s="27">
        <v>1842550</v>
      </c>
      <c r="AW922" s="79">
        <f t="shared" si="472"/>
        <v>9.436970532457073E-2</v>
      </c>
      <c r="AX922" s="59">
        <v>0</v>
      </c>
      <c r="AY922" s="59">
        <v>0</v>
      </c>
      <c r="AZ922" s="59">
        <v>0</v>
      </c>
      <c r="BA922" s="59">
        <v>0</v>
      </c>
      <c r="BB922" s="59">
        <v>0</v>
      </c>
      <c r="BC922" s="59">
        <v>0</v>
      </c>
      <c r="BD922" s="59">
        <v>1842550</v>
      </c>
      <c r="BE922" s="59">
        <v>0</v>
      </c>
      <c r="BF922" s="59">
        <v>0</v>
      </c>
      <c r="BG922" s="59">
        <v>0</v>
      </c>
      <c r="BH922" s="59">
        <v>1842550</v>
      </c>
      <c r="BI922" s="59">
        <v>0</v>
      </c>
      <c r="BJ922" s="59">
        <v>0</v>
      </c>
      <c r="BK922" s="59">
        <v>0</v>
      </c>
      <c r="BL922" s="59">
        <v>0</v>
      </c>
      <c r="BM922" s="4">
        <v>5912598</v>
      </c>
      <c r="BN922" s="32">
        <f t="shared" si="455"/>
        <v>1410.7845382963494</v>
      </c>
      <c r="BO922" s="281"/>
      <c r="BP922" s="4">
        <v>1057729</v>
      </c>
      <c r="BQ922" s="4">
        <v>219774640</v>
      </c>
      <c r="BR922" s="4">
        <v>226744960</v>
      </c>
      <c r="BS922" s="4">
        <v>4608.4502000000002</v>
      </c>
      <c r="BT922" s="4">
        <v>4191</v>
      </c>
      <c r="BV922" s="175">
        <f t="shared" si="476"/>
        <v>9.4637144332679238E-2</v>
      </c>
    </row>
    <row r="923" spans="1:74" ht="17.25" customHeight="1" x14ac:dyDescent="0.25">
      <c r="A923" s="76" t="s">
        <v>205</v>
      </c>
      <c r="B923" s="254" t="s">
        <v>173</v>
      </c>
      <c r="C923" s="76">
        <v>1</v>
      </c>
      <c r="D923" s="142">
        <v>2007</v>
      </c>
      <c r="E923" s="77">
        <v>138</v>
      </c>
      <c r="F923" s="59">
        <v>23804916</v>
      </c>
      <c r="G923" s="59">
        <v>187595</v>
      </c>
      <c r="H923" s="179">
        <f t="shared" si="484"/>
        <v>7.9431109057627666E-3</v>
      </c>
      <c r="I923" s="59">
        <f t="shared" si="473"/>
        <v>23617321</v>
      </c>
      <c r="J923" s="59"/>
      <c r="K923" s="59">
        <f t="shared" si="468"/>
        <v>19695470</v>
      </c>
      <c r="L923" s="59">
        <f t="shared" si="465"/>
        <v>4570.7751218380135</v>
      </c>
      <c r="M923" s="59"/>
      <c r="N923" s="59"/>
      <c r="O923" s="59">
        <v>581265</v>
      </c>
      <c r="P923" s="13">
        <f t="shared" si="469"/>
        <v>2.4611809273371862E-2</v>
      </c>
      <c r="Q923" s="59">
        <v>800</v>
      </c>
      <c r="R923" s="79">
        <f t="shared" si="470"/>
        <v>3.3873443986301411E-5</v>
      </c>
      <c r="S923" s="82">
        <f t="shared" si="485"/>
        <v>9004036</v>
      </c>
      <c r="T923" s="281">
        <f t="shared" si="475"/>
        <v>2089.5883035507077</v>
      </c>
      <c r="U923" s="281"/>
      <c r="V923" s="131">
        <f t="shared" si="471"/>
        <v>0.45716278920990461</v>
      </c>
      <c r="W923" s="126">
        <v>0</v>
      </c>
      <c r="X923" s="126">
        <v>527547</v>
      </c>
      <c r="Y923" s="126">
        <v>123874</v>
      </c>
      <c r="Z923" s="126">
        <v>4582487</v>
      </c>
      <c r="AA923" s="156">
        <v>3306659</v>
      </c>
      <c r="AB923" s="126">
        <v>2075</v>
      </c>
      <c r="AE923" s="126">
        <v>461394</v>
      </c>
      <c r="AF923" s="59">
        <v>2875787</v>
      </c>
      <c r="AG923" s="59">
        <v>151927</v>
      </c>
      <c r="AH923" s="59">
        <v>9921553</v>
      </c>
      <c r="AI923" s="59">
        <v>22007</v>
      </c>
      <c r="AJ923" s="59">
        <v>90014</v>
      </c>
      <c r="AK923" s="59">
        <v>4705385</v>
      </c>
      <c r="AL923" s="59">
        <v>13883364</v>
      </c>
      <c r="AM923" s="126">
        <v>23703</v>
      </c>
      <c r="AN923" s="126">
        <v>356363</v>
      </c>
      <c r="AP923"/>
      <c r="AQ923" s="59">
        <v>1143867</v>
      </c>
      <c r="AR923" s="59">
        <v>4662168</v>
      </c>
      <c r="AS923" s="59">
        <v>0</v>
      </c>
      <c r="AT923" s="59">
        <v>0</v>
      </c>
      <c r="AU923" s="59">
        <v>0</v>
      </c>
      <c r="AV923" s="27">
        <v>3921851</v>
      </c>
      <c r="AW923" s="79">
        <f t="shared" si="472"/>
        <v>0.14240990978232751</v>
      </c>
      <c r="AX923" s="59">
        <v>0</v>
      </c>
      <c r="AY923" s="59">
        <v>0</v>
      </c>
      <c r="AZ923" s="59">
        <v>0</v>
      </c>
      <c r="BA923" s="59">
        <v>0</v>
      </c>
      <c r="BB923" s="59">
        <v>0</v>
      </c>
      <c r="BC923" s="59">
        <v>0</v>
      </c>
      <c r="BD923" s="59">
        <v>3921851</v>
      </c>
      <c r="BE923" s="59">
        <v>0</v>
      </c>
      <c r="BF923" s="59">
        <v>0</v>
      </c>
      <c r="BG923" s="59">
        <v>0</v>
      </c>
      <c r="BH923" s="59">
        <v>3921851</v>
      </c>
      <c r="BI923" s="59">
        <v>0</v>
      </c>
      <c r="BJ923" s="59">
        <v>0</v>
      </c>
      <c r="BK923" s="59">
        <v>0</v>
      </c>
      <c r="BL923" s="59">
        <v>0</v>
      </c>
      <c r="BM923" s="138">
        <v>64379760</v>
      </c>
      <c r="BN923" s="32">
        <f t="shared" si="455"/>
        <v>14940.76583894175</v>
      </c>
      <c r="BO923" s="281"/>
      <c r="BP923" s="4">
        <v>0</v>
      </c>
      <c r="BQ923" s="4">
        <v>268629184</v>
      </c>
      <c r="BR923" s="4">
        <v>333008960</v>
      </c>
      <c r="BS923" s="4">
        <v>4625.1298800000004</v>
      </c>
      <c r="BT923" s="4">
        <v>4309</v>
      </c>
      <c r="BV923" s="175">
        <f t="shared" si="476"/>
        <v>0.11032680640715573</v>
      </c>
    </row>
    <row r="924" spans="1:74" ht="17.25" customHeight="1" x14ac:dyDescent="0.25">
      <c r="A924" s="76" t="s">
        <v>205</v>
      </c>
      <c r="B924" s="254" t="s">
        <v>173</v>
      </c>
      <c r="C924" s="76">
        <v>1</v>
      </c>
      <c r="D924" s="142">
        <v>2008</v>
      </c>
      <c r="E924" s="77">
        <v>138</v>
      </c>
      <c r="F924" s="59">
        <v>27714956</v>
      </c>
      <c r="G924" s="59">
        <v>709113</v>
      </c>
      <c r="H924" s="179">
        <f t="shared" si="484"/>
        <v>2.6257762070230506E-2</v>
      </c>
      <c r="I924" s="59">
        <f t="shared" si="473"/>
        <v>27005843</v>
      </c>
      <c r="J924" s="59"/>
      <c r="K924" s="59">
        <f t="shared" si="468"/>
        <v>23492619</v>
      </c>
      <c r="L924" s="59">
        <f t="shared" si="465"/>
        <v>5355.0533394118984</v>
      </c>
      <c r="M924" s="59"/>
      <c r="N924" s="59"/>
      <c r="O924" s="59">
        <v>52790</v>
      </c>
      <c r="P924" s="13">
        <f t="shared" si="469"/>
        <v>1.9547621601740039E-3</v>
      </c>
      <c r="Q924" s="59">
        <v>1418</v>
      </c>
      <c r="R924" s="79">
        <f t="shared" si="470"/>
        <v>5.2507155581108872E-5</v>
      </c>
      <c r="S924" s="82">
        <f t="shared" si="485"/>
        <v>9655673</v>
      </c>
      <c r="T924" s="281">
        <f t="shared" si="475"/>
        <v>2200.9740141326647</v>
      </c>
      <c r="U924" s="281"/>
      <c r="V924" s="131">
        <f t="shared" si="471"/>
        <v>0.41100879386840605</v>
      </c>
      <c r="W924" s="4"/>
      <c r="X924" s="126">
        <v>844071</v>
      </c>
      <c r="Y924" s="126">
        <v>575357</v>
      </c>
      <c r="Z924" s="126">
        <v>4414355</v>
      </c>
      <c r="AA924" s="156">
        <v>3366840</v>
      </c>
      <c r="AB924" s="126">
        <v>15897</v>
      </c>
      <c r="AE924" s="126">
        <v>439153</v>
      </c>
      <c r="AF924" s="59">
        <v>2746595</v>
      </c>
      <c r="AG924" s="59">
        <v>154305</v>
      </c>
      <c r="AH924" s="59">
        <v>13241872</v>
      </c>
      <c r="AI924" s="59">
        <v>0</v>
      </c>
      <c r="AJ924" s="59">
        <v>138902</v>
      </c>
      <c r="AK924" s="59">
        <v>7666403</v>
      </c>
      <c r="AL924" s="59">
        <v>14473083</v>
      </c>
      <c r="AM924" s="126">
        <v>8391</v>
      </c>
      <c r="AN924" s="126">
        <v>205605</v>
      </c>
      <c r="AP924"/>
      <c r="AQ924" s="59">
        <v>1168592</v>
      </c>
      <c r="AR924" s="59">
        <v>5207168</v>
      </c>
      <c r="AS924" s="59">
        <v>0</v>
      </c>
      <c r="AT924" s="59">
        <v>0</v>
      </c>
      <c r="AU924" s="59">
        <v>0</v>
      </c>
      <c r="AV924" s="27">
        <v>3513224</v>
      </c>
      <c r="AW924" s="79">
        <f t="shared" si="472"/>
        <v>0.11511570782946937</v>
      </c>
      <c r="AX924" s="59">
        <v>0</v>
      </c>
      <c r="AY924" s="59">
        <v>0</v>
      </c>
      <c r="AZ924" s="59">
        <v>0</v>
      </c>
      <c r="BA924" s="59">
        <v>0</v>
      </c>
      <c r="BB924" s="59">
        <v>0</v>
      </c>
      <c r="BC924" s="59">
        <v>0</v>
      </c>
      <c r="BD924" s="59">
        <v>3513224</v>
      </c>
      <c r="BE924" s="59">
        <v>0</v>
      </c>
      <c r="BF924" s="59">
        <v>0</v>
      </c>
      <c r="BG924" s="59">
        <v>0</v>
      </c>
      <c r="BH924" s="59">
        <v>3513224</v>
      </c>
      <c r="BI924" s="59">
        <v>0</v>
      </c>
      <c r="BJ924" s="59">
        <v>0</v>
      </c>
      <c r="BK924" s="59">
        <v>0</v>
      </c>
      <c r="BL924" s="59">
        <v>0</v>
      </c>
      <c r="BM924" s="138">
        <v>74339864</v>
      </c>
      <c r="BN924" s="32">
        <f t="shared" si="455"/>
        <v>16945.489856393891</v>
      </c>
      <c r="BO924" s="281"/>
      <c r="BP924" s="4">
        <v>22341</v>
      </c>
      <c r="BQ924" s="4">
        <v>257005072</v>
      </c>
      <c r="BR924" s="4">
        <v>331367264</v>
      </c>
      <c r="BS924" s="4">
        <v>4650.0600599999998</v>
      </c>
      <c r="BT924" s="4">
        <v>4387</v>
      </c>
      <c r="BV924" s="175">
        <f t="shared" si="476"/>
        <v>0.121984529638659</v>
      </c>
    </row>
    <row r="925" spans="1:74" ht="17.25" customHeight="1" x14ac:dyDescent="0.25">
      <c r="A925" s="76" t="s">
        <v>205</v>
      </c>
      <c r="B925" s="254" t="s">
        <v>173</v>
      </c>
      <c r="C925" s="76">
        <v>1</v>
      </c>
      <c r="D925" s="142">
        <v>2009</v>
      </c>
      <c r="E925" s="77">
        <v>138</v>
      </c>
      <c r="F925" s="59">
        <v>29685276</v>
      </c>
      <c r="G925" s="59">
        <v>1058012</v>
      </c>
      <c r="H925" s="179">
        <f t="shared" si="484"/>
        <v>3.6958194817360124E-2</v>
      </c>
      <c r="I925" s="59">
        <f t="shared" si="473"/>
        <v>28627264</v>
      </c>
      <c r="J925" s="59"/>
      <c r="K925" s="59">
        <f t="shared" si="468"/>
        <v>25206193</v>
      </c>
      <c r="L925" s="59">
        <f t="shared" si="465"/>
        <v>5655.4168723356515</v>
      </c>
      <c r="M925" s="59"/>
      <c r="N925" s="59"/>
      <c r="O925" s="59">
        <v>3542760</v>
      </c>
      <c r="P925" s="13">
        <f t="shared" si="469"/>
        <v>0.12375475351049964</v>
      </c>
      <c r="Q925" s="59">
        <v>1647</v>
      </c>
      <c r="R925" s="79">
        <f t="shared" si="470"/>
        <v>5.7532567555180964E-5</v>
      </c>
      <c r="S925" s="82">
        <f t="shared" si="485"/>
        <v>9773191</v>
      </c>
      <c r="T925" s="281">
        <f t="shared" si="475"/>
        <v>2192.773390172762</v>
      </c>
      <c r="U925" s="281"/>
      <c r="V925" s="131">
        <f t="shared" si="471"/>
        <v>0.38772975355699291</v>
      </c>
      <c r="W925" s="4"/>
      <c r="X925" s="126">
        <v>1202594</v>
      </c>
      <c r="Y925" s="126">
        <v>514385</v>
      </c>
      <c r="Z925" s="126">
        <v>4612072</v>
      </c>
      <c r="AA925" s="156">
        <v>2817352</v>
      </c>
      <c r="AB925" s="126">
        <v>132166</v>
      </c>
      <c r="AC925" s="126">
        <v>17429</v>
      </c>
      <c r="AD925" s="126">
        <v>7634</v>
      </c>
      <c r="AE925" s="126">
        <v>469559</v>
      </c>
      <c r="AF925" s="59">
        <v>3229473</v>
      </c>
      <c r="AG925" s="59">
        <v>189370</v>
      </c>
      <c r="AH925" s="59">
        <v>10882044</v>
      </c>
      <c r="AI925" s="59">
        <v>0</v>
      </c>
      <c r="AJ925" s="59">
        <v>84599</v>
      </c>
      <c r="AK925" s="59">
        <v>5766265</v>
      </c>
      <c r="AL925" s="59">
        <v>18803232</v>
      </c>
      <c r="AM925" s="126">
        <v>217094</v>
      </c>
      <c r="AN925" s="126">
        <v>594056</v>
      </c>
      <c r="AO925" s="126">
        <v>166328</v>
      </c>
      <c r="AP925"/>
      <c r="AQ925" s="59">
        <v>1113550</v>
      </c>
      <c r="AR925" s="59">
        <v>3948931</v>
      </c>
      <c r="AS925" s="59">
        <v>0</v>
      </c>
      <c r="AT925" s="59">
        <v>0</v>
      </c>
      <c r="AU925" s="59">
        <v>0</v>
      </c>
      <c r="AV925" s="27">
        <v>3421071</v>
      </c>
      <c r="AW925" s="79">
        <f t="shared" si="472"/>
        <v>0.1067472303943403</v>
      </c>
      <c r="AX925" s="59">
        <v>0</v>
      </c>
      <c r="AY925" s="59">
        <v>0</v>
      </c>
      <c r="AZ925" s="59">
        <v>0</v>
      </c>
      <c r="BA925" s="59">
        <v>0</v>
      </c>
      <c r="BB925" s="59">
        <v>0</v>
      </c>
      <c r="BC925" s="59">
        <v>0</v>
      </c>
      <c r="BD925" s="59">
        <v>3421071</v>
      </c>
      <c r="BE925" s="59">
        <v>0</v>
      </c>
      <c r="BF925" s="59">
        <v>0</v>
      </c>
      <c r="BG925" s="59">
        <v>0</v>
      </c>
      <c r="BH925" s="59">
        <v>3421071</v>
      </c>
      <c r="BI925" s="59">
        <v>0</v>
      </c>
      <c r="BJ925" s="59">
        <v>0</v>
      </c>
      <c r="BK925" s="59">
        <v>0</v>
      </c>
      <c r="BL925" s="59">
        <v>0</v>
      </c>
      <c r="BM925" s="138">
        <v>83713656</v>
      </c>
      <c r="BN925" s="32">
        <f t="shared" si="455"/>
        <v>18782.512003589858</v>
      </c>
      <c r="BO925" s="281"/>
      <c r="BP925" s="4">
        <v>40149</v>
      </c>
      <c r="BQ925" s="4">
        <v>176558752</v>
      </c>
      <c r="BR925" s="4">
        <v>260312560</v>
      </c>
      <c r="BS925" s="4">
        <v>4676.4399400000002</v>
      </c>
      <c r="BT925" s="4">
        <v>4457</v>
      </c>
      <c r="BV925" s="175">
        <f t="shared" si="476"/>
        <v>0.13272815964233892</v>
      </c>
    </row>
    <row r="926" spans="1:74" ht="17.25" customHeight="1" x14ac:dyDescent="0.25">
      <c r="A926" s="105" t="s">
        <v>205</v>
      </c>
      <c r="B926" s="254" t="s">
        <v>173</v>
      </c>
      <c r="C926" s="76">
        <v>1</v>
      </c>
      <c r="D926" s="142">
        <v>2010</v>
      </c>
      <c r="E926" s="77">
        <v>138</v>
      </c>
      <c r="F926" s="59">
        <v>49028128</v>
      </c>
      <c r="G926" s="59">
        <v>-66166</v>
      </c>
      <c r="H926" s="179">
        <f t="shared" si="484"/>
        <v>-1.3477329972399644E-3</v>
      </c>
      <c r="I926" s="82">
        <f t="shared" si="473"/>
        <v>49094294</v>
      </c>
      <c r="J926" s="59"/>
      <c r="K926" s="82">
        <f t="shared" si="468"/>
        <v>45918118</v>
      </c>
      <c r="L926" s="59">
        <f t="shared" si="465"/>
        <v>9424.9010673234807</v>
      </c>
      <c r="M926" s="59"/>
      <c r="N926" s="59"/>
      <c r="O926" s="278">
        <v>25556776</v>
      </c>
      <c r="P926" s="15">
        <f t="shared" si="469"/>
        <v>0.5205650986650302</v>
      </c>
      <c r="Q926" s="59">
        <v>12568</v>
      </c>
      <c r="R926" s="79">
        <f t="shared" si="470"/>
        <v>2.5599716333633393E-4</v>
      </c>
      <c r="S926" s="82">
        <f t="shared" si="485"/>
        <v>10975792</v>
      </c>
      <c r="T926" s="281">
        <f t="shared" si="475"/>
        <v>2252.830870279146</v>
      </c>
      <c r="U926" s="281"/>
      <c r="V926" s="131">
        <f t="shared" si="471"/>
        <v>0.23902965709526683</v>
      </c>
      <c r="W926" s="4"/>
      <c r="X926" s="126">
        <v>1247567</v>
      </c>
      <c r="Y926" s="126">
        <v>684349</v>
      </c>
      <c r="Z926" s="126">
        <v>4633276</v>
      </c>
      <c r="AA926" s="156">
        <v>3705538</v>
      </c>
      <c r="AB926" s="126">
        <v>1671</v>
      </c>
      <c r="AC926" s="126">
        <v>11496</v>
      </c>
      <c r="AD926" s="126">
        <v>11286</v>
      </c>
      <c r="AE926" s="126">
        <v>680609</v>
      </c>
      <c r="AF926" s="59">
        <v>2780416</v>
      </c>
      <c r="AG926" s="59">
        <v>65826</v>
      </c>
      <c r="AH926" s="59">
        <v>9165502</v>
      </c>
      <c r="AI926" s="59">
        <v>307</v>
      </c>
      <c r="AJ926" s="59">
        <v>296539</v>
      </c>
      <c r="AK926" s="59">
        <v>4791025</v>
      </c>
      <c r="AL926" s="59">
        <v>39862624</v>
      </c>
      <c r="AM926" s="126">
        <v>206586</v>
      </c>
      <c r="AN926" s="126">
        <v>901043</v>
      </c>
      <c r="AO926" s="126">
        <v>205303</v>
      </c>
      <c r="AP926"/>
      <c r="AQ926" s="59">
        <v>306700</v>
      </c>
      <c r="AR926" s="59">
        <v>2995412</v>
      </c>
      <c r="AS926" s="59">
        <v>0</v>
      </c>
      <c r="AT926" s="59">
        <v>0</v>
      </c>
      <c r="AU926" s="59">
        <v>0</v>
      </c>
      <c r="AV926" s="27">
        <v>3176176</v>
      </c>
      <c r="AW926" s="79">
        <f t="shared" si="472"/>
        <v>6.076425178499447E-2</v>
      </c>
      <c r="AX926" s="59">
        <v>0</v>
      </c>
      <c r="AY926" s="59">
        <v>0</v>
      </c>
      <c r="AZ926" s="59">
        <v>0</v>
      </c>
      <c r="BA926" s="59">
        <v>0</v>
      </c>
      <c r="BB926" s="59">
        <v>0</v>
      </c>
      <c r="BC926" s="59">
        <v>0</v>
      </c>
      <c r="BD926" s="59">
        <v>3176176</v>
      </c>
      <c r="BE926" s="59">
        <v>0</v>
      </c>
      <c r="BF926" s="59">
        <v>0</v>
      </c>
      <c r="BG926" s="59">
        <v>0</v>
      </c>
      <c r="BH926" s="59">
        <v>3176176</v>
      </c>
      <c r="BI926" s="59">
        <v>0</v>
      </c>
      <c r="BJ926" s="59">
        <v>0</v>
      </c>
      <c r="BK926" s="59">
        <v>0</v>
      </c>
      <c r="BL926" s="59">
        <v>0</v>
      </c>
      <c r="BM926" s="138">
        <v>76409376</v>
      </c>
      <c r="BN926" s="32">
        <f t="shared" si="455"/>
        <v>15683.36945812808</v>
      </c>
      <c r="BO926" s="281"/>
      <c r="BP926" s="4">
        <v>6218018</v>
      </c>
      <c r="BQ926" s="4">
        <v>221149280</v>
      </c>
      <c r="BR926" s="4">
        <v>303776672</v>
      </c>
      <c r="BS926" s="4">
        <v>4830.8701199999996</v>
      </c>
      <c r="BT926" s="4">
        <v>4872</v>
      </c>
      <c r="BV926" s="175">
        <f t="shared" si="476"/>
        <v>0.19348721618193079</v>
      </c>
    </row>
    <row r="927" spans="1:74" ht="17.25" customHeight="1" x14ac:dyDescent="0.25">
      <c r="A927" s="105" t="s">
        <v>205</v>
      </c>
      <c r="B927" s="254" t="s">
        <v>173</v>
      </c>
      <c r="C927" s="76">
        <v>1</v>
      </c>
      <c r="D927" s="142">
        <v>2011</v>
      </c>
      <c r="E927" s="77">
        <v>138</v>
      </c>
      <c r="F927" s="59">
        <v>72357176</v>
      </c>
      <c r="G927" s="59">
        <v>641585</v>
      </c>
      <c r="H927" s="179">
        <f t="shared" si="484"/>
        <v>8.9462415501811877E-3</v>
      </c>
      <c r="I927" s="82">
        <f t="shared" si="473"/>
        <v>71715591</v>
      </c>
      <c r="J927" s="59"/>
      <c r="K927" s="82">
        <f t="shared" si="468"/>
        <v>68166533</v>
      </c>
      <c r="L927" s="101">
        <f t="shared" si="465"/>
        <v>13991.488711001643</v>
      </c>
      <c r="M927" s="59"/>
      <c r="N927" s="59"/>
      <c r="O927" s="278">
        <v>47412980</v>
      </c>
      <c r="P927" s="15">
        <f t="shared" si="469"/>
        <v>0.66112513804703921</v>
      </c>
      <c r="Q927" s="59">
        <v>40654</v>
      </c>
      <c r="R927" s="79">
        <f t="shared" si="470"/>
        <v>5.668781283556598E-4</v>
      </c>
      <c r="S927" s="82">
        <f t="shared" si="485"/>
        <v>13924650</v>
      </c>
      <c r="T927" s="281">
        <f t="shared" si="475"/>
        <v>2858.097290640394</v>
      </c>
      <c r="U927" s="281"/>
      <c r="V927" s="131">
        <f t="shared" si="471"/>
        <v>0.20427399468886001</v>
      </c>
      <c r="W927" s="4"/>
      <c r="X927" s="126">
        <v>1673064</v>
      </c>
      <c r="Y927" s="126">
        <v>1598098</v>
      </c>
      <c r="Z927" s="126">
        <v>4643489</v>
      </c>
      <c r="AA927" s="156">
        <v>4044275</v>
      </c>
      <c r="AB927" s="126">
        <v>289134</v>
      </c>
      <c r="AC927" s="126">
        <v>1009276</v>
      </c>
      <c r="AD927" s="126">
        <v>7024</v>
      </c>
      <c r="AE927" s="126">
        <v>660290</v>
      </c>
      <c r="AF927" s="59">
        <v>2154713</v>
      </c>
      <c r="AG927" s="59">
        <v>82349</v>
      </c>
      <c r="AH927" s="59">
        <v>7488088</v>
      </c>
      <c r="AI927" s="59">
        <v>53943</v>
      </c>
      <c r="AJ927" s="59">
        <v>626615</v>
      </c>
      <c r="AK927" s="59">
        <v>2100106</v>
      </c>
      <c r="AL927" s="59">
        <v>64869088</v>
      </c>
      <c r="AM927" s="126">
        <v>192616</v>
      </c>
      <c r="AN927" s="126">
        <v>600652</v>
      </c>
      <c r="AO927" s="126">
        <v>194668</v>
      </c>
      <c r="AP927"/>
      <c r="AQ927" s="59">
        <v>67891</v>
      </c>
      <c r="AR927" s="59">
        <v>4263754</v>
      </c>
      <c r="AS927" s="59">
        <v>0</v>
      </c>
      <c r="AT927" s="59">
        <v>0</v>
      </c>
      <c r="AU927" s="59">
        <v>0</v>
      </c>
      <c r="AV927" s="27">
        <v>3549058</v>
      </c>
      <c r="AW927" s="79">
        <f t="shared" si="472"/>
        <v>4.7154381866578561E-2</v>
      </c>
      <c r="AX927" s="59">
        <v>0</v>
      </c>
      <c r="AY927" s="59">
        <v>0</v>
      </c>
      <c r="AZ927" s="59">
        <v>0</v>
      </c>
      <c r="BA927" s="59">
        <v>0</v>
      </c>
      <c r="BB927" s="59">
        <v>0</v>
      </c>
      <c r="BC927" s="59">
        <v>0</v>
      </c>
      <c r="BD927" s="59">
        <v>3549058</v>
      </c>
      <c r="BE927" s="59">
        <v>0</v>
      </c>
      <c r="BF927" s="59">
        <v>0</v>
      </c>
      <c r="BG927" s="59">
        <v>0</v>
      </c>
      <c r="BH927" s="59">
        <v>3549058</v>
      </c>
      <c r="BI927" s="59">
        <v>0</v>
      </c>
      <c r="BJ927" s="59">
        <v>0</v>
      </c>
      <c r="BK927" s="59">
        <v>0</v>
      </c>
      <c r="BL927" s="59">
        <v>0</v>
      </c>
      <c r="BM927" s="138">
        <v>78880832</v>
      </c>
      <c r="BN927" s="32">
        <f t="shared" si="455"/>
        <v>16190.64696223317</v>
      </c>
      <c r="BO927" s="281"/>
      <c r="BP927" s="4">
        <v>2039040</v>
      </c>
      <c r="BQ927" s="4">
        <v>231412656</v>
      </c>
      <c r="BR927" s="4">
        <v>312332512</v>
      </c>
      <c r="BS927" s="4">
        <v>4878.9902300000003</v>
      </c>
      <c r="BT927" s="4">
        <v>4872</v>
      </c>
      <c r="BV927" s="175">
        <f t="shared" si="476"/>
        <v>0.19844305511406354</v>
      </c>
    </row>
    <row r="928" spans="1:74" ht="17.25" customHeight="1" x14ac:dyDescent="0.25">
      <c r="A928" s="105" t="s">
        <v>205</v>
      </c>
      <c r="B928" s="254" t="s">
        <v>173</v>
      </c>
      <c r="C928" s="76">
        <v>1</v>
      </c>
      <c r="D928" s="142">
        <v>2012</v>
      </c>
      <c r="E928" s="77">
        <v>138</v>
      </c>
      <c r="F928" s="59">
        <v>86997840</v>
      </c>
      <c r="G928" s="59">
        <v>904819</v>
      </c>
      <c r="H928" s="179">
        <f t="shared" si="484"/>
        <v>1.0509783365599401E-2</v>
      </c>
      <c r="I928" s="82">
        <f t="shared" si="473"/>
        <v>86093021</v>
      </c>
      <c r="J928" s="59"/>
      <c r="K928" s="82">
        <f t="shared" si="468"/>
        <v>81621220</v>
      </c>
      <c r="L928" s="82">
        <f t="shared" si="465"/>
        <v>16753.123973727423</v>
      </c>
      <c r="M928" s="59"/>
      <c r="N928" s="59"/>
      <c r="O928" s="278">
        <v>60171352</v>
      </c>
      <c r="P928" s="15">
        <f t="shared" si="469"/>
        <v>0.69891091404493755</v>
      </c>
      <c r="Q928" s="59">
        <v>7553</v>
      </c>
      <c r="R928" s="79">
        <f t="shared" si="470"/>
        <v>8.7730688414337324E-5</v>
      </c>
      <c r="S928" s="82">
        <f t="shared" si="485"/>
        <v>15988026</v>
      </c>
      <c r="T928" s="281">
        <f t="shared" si="475"/>
        <v>3281.6145320197043</v>
      </c>
      <c r="U928" s="281"/>
      <c r="V928" s="131">
        <f t="shared" si="471"/>
        <v>0.19588075257880241</v>
      </c>
      <c r="W928" s="4"/>
      <c r="X928" s="126">
        <v>607524</v>
      </c>
      <c r="Y928" s="126">
        <v>3493640</v>
      </c>
      <c r="Z928" s="126">
        <v>4509739</v>
      </c>
      <c r="AA928" s="156">
        <v>4159815</v>
      </c>
      <c r="AB928" s="126">
        <v>342307</v>
      </c>
      <c r="AC928" s="126">
        <v>1105217</v>
      </c>
      <c r="AD928" s="126">
        <v>1863</v>
      </c>
      <c r="AE928" s="126">
        <v>1767921</v>
      </c>
      <c r="AF928" s="59">
        <v>3376648</v>
      </c>
      <c r="AG928" s="59">
        <v>420922</v>
      </c>
      <c r="AH928" s="59">
        <v>5760283</v>
      </c>
      <c r="AI928" s="59">
        <v>183929</v>
      </c>
      <c r="AJ928" s="59">
        <v>468244</v>
      </c>
      <c r="AK928" s="59">
        <v>809079</v>
      </c>
      <c r="AL928" s="59">
        <v>81237552</v>
      </c>
      <c r="AM928" s="126">
        <v>47384</v>
      </c>
      <c r="AN928" s="126">
        <v>295643</v>
      </c>
      <c r="AO928" s="126">
        <v>47561</v>
      </c>
      <c r="AP928"/>
      <c r="AQ928" s="59">
        <v>320911</v>
      </c>
      <c r="AR928" s="59">
        <v>3955765</v>
      </c>
      <c r="AS928" s="59">
        <v>0</v>
      </c>
      <c r="AT928" s="59">
        <v>0</v>
      </c>
      <c r="AU928" s="59">
        <v>0</v>
      </c>
      <c r="AV928" s="27">
        <v>4471801</v>
      </c>
      <c r="AW928" s="79">
        <f t="shared" si="472"/>
        <v>4.9376798863470413E-2</v>
      </c>
      <c r="AX928" s="59">
        <v>0</v>
      </c>
      <c r="AY928" s="59">
        <v>0</v>
      </c>
      <c r="AZ928" s="59">
        <v>0</v>
      </c>
      <c r="BA928" s="59">
        <v>0</v>
      </c>
      <c r="BB928" s="59">
        <v>0</v>
      </c>
      <c r="BC928" s="59">
        <v>0</v>
      </c>
      <c r="BD928" s="59">
        <v>4471801</v>
      </c>
      <c r="BE928" s="59">
        <v>0</v>
      </c>
      <c r="BF928" s="59">
        <v>0</v>
      </c>
      <c r="BG928" s="59">
        <v>0</v>
      </c>
      <c r="BH928" s="59">
        <v>4471801</v>
      </c>
      <c r="BI928" s="59">
        <v>0</v>
      </c>
      <c r="BJ928" s="59">
        <v>0</v>
      </c>
      <c r="BK928" s="59">
        <v>0</v>
      </c>
      <c r="BL928" s="59">
        <v>0</v>
      </c>
      <c r="BM928" s="138">
        <v>76377720</v>
      </c>
      <c r="BN928" s="32">
        <f t="shared" si="455"/>
        <v>15676.871921182266</v>
      </c>
      <c r="BO928" s="281"/>
      <c r="BP928" s="4">
        <v>2774041</v>
      </c>
      <c r="BQ928" s="4">
        <v>222018720</v>
      </c>
      <c r="BR928" s="4">
        <v>301170496</v>
      </c>
      <c r="BS928" s="4">
        <v>5046.2597699999997</v>
      </c>
      <c r="BT928" s="4">
        <v>4872</v>
      </c>
      <c r="BV928" s="175">
        <f t="shared" si="476"/>
        <v>0.21529758056512413</v>
      </c>
    </row>
    <row r="929" spans="1:75" ht="17.25" customHeight="1" x14ac:dyDescent="0.25">
      <c r="A929" s="105" t="s">
        <v>205</v>
      </c>
      <c r="B929" s="254" t="s">
        <v>173</v>
      </c>
      <c r="C929" s="76">
        <v>1</v>
      </c>
      <c r="D929" s="142">
        <v>2013</v>
      </c>
      <c r="E929" s="77">
        <v>138</v>
      </c>
      <c r="F929" s="59">
        <v>109160392</v>
      </c>
      <c r="G929" s="59">
        <v>547206</v>
      </c>
      <c r="H929" s="179">
        <f t="shared" si="484"/>
        <v>5.0381175633684109E-3</v>
      </c>
      <c r="I929" s="82">
        <f t="shared" si="473"/>
        <v>108613186</v>
      </c>
      <c r="J929" s="59"/>
      <c r="K929" s="82">
        <f t="shared" si="468"/>
        <v>102108351</v>
      </c>
      <c r="L929" s="82">
        <f t="shared" si="465"/>
        <v>20958.20012315271</v>
      </c>
      <c r="M929" s="59"/>
      <c r="N929" s="59"/>
      <c r="O929" s="278">
        <v>74093680</v>
      </c>
      <c r="P929" s="15">
        <f t="shared" si="469"/>
        <v>0.6821794178839391</v>
      </c>
      <c r="Q929" s="59">
        <v>6304</v>
      </c>
      <c r="R929" s="79">
        <f t="shared" si="470"/>
        <v>5.8040834931405108E-5</v>
      </c>
      <c r="S929" s="82">
        <f t="shared" si="485"/>
        <v>18508421</v>
      </c>
      <c r="T929" s="281">
        <f t="shared" si="475"/>
        <v>3798.9369868637109</v>
      </c>
      <c r="U929" s="281"/>
      <c r="V929" s="131">
        <f t="shared" si="471"/>
        <v>0.18126255902418795</v>
      </c>
      <c r="W929" s="4"/>
      <c r="X929" s="126">
        <v>1739121</v>
      </c>
      <c r="Y929" s="126">
        <v>4385088</v>
      </c>
      <c r="Z929" s="126">
        <v>4369187</v>
      </c>
      <c r="AA929" s="156">
        <v>4261465</v>
      </c>
      <c r="AB929" s="126">
        <v>268906</v>
      </c>
      <c r="AC929" s="126">
        <v>1316376</v>
      </c>
      <c r="AD929" s="126">
        <v>0</v>
      </c>
      <c r="AE929" s="126">
        <v>2168278</v>
      </c>
      <c r="AF929" s="59">
        <v>2927360</v>
      </c>
      <c r="AG929" s="59">
        <v>801110</v>
      </c>
      <c r="AH929" s="59">
        <v>12381667</v>
      </c>
      <c r="AI929" s="59">
        <v>189850</v>
      </c>
      <c r="AJ929" s="59">
        <v>409238</v>
      </c>
      <c r="AK929" s="59">
        <v>5550792</v>
      </c>
      <c r="AL929" s="59">
        <v>96778728</v>
      </c>
      <c r="AM929" s="126">
        <v>25627</v>
      </c>
      <c r="AN929" s="126">
        <v>530905</v>
      </c>
      <c r="AO929" s="126">
        <v>25764</v>
      </c>
      <c r="AP929"/>
      <c r="AQ929" s="59">
        <v>286522</v>
      </c>
      <c r="AR929" s="59">
        <v>5257619</v>
      </c>
      <c r="AS929" s="59">
        <v>0</v>
      </c>
      <c r="AT929" s="59">
        <v>0</v>
      </c>
      <c r="AU929" s="59">
        <v>0</v>
      </c>
      <c r="AV929" s="27">
        <v>6504835</v>
      </c>
      <c r="AW929" s="79">
        <f t="shared" si="472"/>
        <v>5.6505792433662494E-2</v>
      </c>
      <c r="AX929" s="59">
        <v>0</v>
      </c>
      <c r="AY929" s="59">
        <v>0</v>
      </c>
      <c r="AZ929" s="59">
        <v>0</v>
      </c>
      <c r="BA929" s="59">
        <v>0</v>
      </c>
      <c r="BB929" s="59">
        <v>0</v>
      </c>
      <c r="BC929" s="59">
        <v>0</v>
      </c>
      <c r="BD929" s="59">
        <v>6504835</v>
      </c>
      <c r="BE929" s="59">
        <v>0</v>
      </c>
      <c r="BF929" s="59">
        <v>0</v>
      </c>
      <c r="BG929" s="59">
        <v>0</v>
      </c>
      <c r="BH929" s="59">
        <v>6504835</v>
      </c>
      <c r="BI929" s="59">
        <v>0</v>
      </c>
      <c r="BJ929" s="59">
        <v>0</v>
      </c>
      <c r="BK929" s="59">
        <v>0</v>
      </c>
      <c r="BL929" s="59">
        <v>0</v>
      </c>
      <c r="BM929" s="138">
        <v>76254392</v>
      </c>
      <c r="BN929" s="32">
        <f t="shared" si="455"/>
        <v>15651.558292282431</v>
      </c>
      <c r="BO929" s="281"/>
      <c r="BP929" s="4">
        <v>5480682</v>
      </c>
      <c r="BQ929" s="4">
        <v>264277072</v>
      </c>
      <c r="BR929" s="4">
        <v>346012128</v>
      </c>
      <c r="BS929" s="4">
        <v>5207.3798800000004</v>
      </c>
      <c r="BT929" s="4">
        <v>4872</v>
      </c>
      <c r="BV929" s="175">
        <f t="shared" si="476"/>
        <v>0.23101232950611214</v>
      </c>
    </row>
    <row r="930" spans="1:75" ht="17.25" customHeight="1" x14ac:dyDescent="0.25">
      <c r="A930" s="105" t="s">
        <v>205</v>
      </c>
      <c r="B930" s="254" t="s">
        <v>173</v>
      </c>
      <c r="C930" s="76">
        <v>1</v>
      </c>
      <c r="D930" s="142">
        <v>2014</v>
      </c>
      <c r="E930" s="77">
        <v>138</v>
      </c>
      <c r="F930" s="59">
        <v>122724864</v>
      </c>
      <c r="G930" s="59">
        <v>837840</v>
      </c>
      <c r="H930" s="179">
        <f t="shared" si="484"/>
        <v>6.8739064463498589E-3</v>
      </c>
      <c r="I930" s="82">
        <f t="shared" si="473"/>
        <v>121887024</v>
      </c>
      <c r="J930" s="59"/>
      <c r="K930" s="82">
        <f t="shared" si="468"/>
        <v>114265494</v>
      </c>
      <c r="L930" s="82">
        <f t="shared" si="465"/>
        <v>22734.877437325904</v>
      </c>
      <c r="M930" s="59"/>
      <c r="N930" s="59"/>
      <c r="O930" s="278">
        <v>89176904</v>
      </c>
      <c r="P930" s="15">
        <f t="shared" si="469"/>
        <v>0.73163574819908639</v>
      </c>
      <c r="Q930" s="59">
        <v>23444</v>
      </c>
      <c r="R930" s="79">
        <f t="shared" si="470"/>
        <v>1.9234204947033576E-4</v>
      </c>
      <c r="S930" s="82">
        <f t="shared" si="485"/>
        <v>17835478</v>
      </c>
      <c r="T930" s="281">
        <f t="shared" si="475"/>
        <v>3548.6426581774772</v>
      </c>
      <c r="U930" s="281"/>
      <c r="V930" s="131">
        <f t="shared" si="471"/>
        <v>0.15608804876824844</v>
      </c>
      <c r="W930" s="4"/>
      <c r="X930" s="126">
        <v>1755859</v>
      </c>
      <c r="Y930" s="126">
        <v>2590999</v>
      </c>
      <c r="Z930" s="126">
        <v>4518545</v>
      </c>
      <c r="AA930" s="156">
        <v>4782136</v>
      </c>
      <c r="AB930" s="126">
        <v>224459</v>
      </c>
      <c r="AC930" s="126">
        <v>1413750</v>
      </c>
      <c r="AD930" s="126">
        <v>9220</v>
      </c>
      <c r="AE930" s="126">
        <v>2540510</v>
      </c>
      <c r="AF930" s="59">
        <v>3650276</v>
      </c>
      <c r="AG930" s="59">
        <v>2527246</v>
      </c>
      <c r="AH930" s="59">
        <v>10265211</v>
      </c>
      <c r="AI930" s="59">
        <v>255622</v>
      </c>
      <c r="AJ930" s="59">
        <v>700850</v>
      </c>
      <c r="AK930" s="59">
        <v>3816601</v>
      </c>
      <c r="AL930" s="59">
        <v>112459656</v>
      </c>
      <c r="AM930" s="126">
        <v>24090</v>
      </c>
      <c r="AN930" s="126">
        <v>915718</v>
      </c>
      <c r="AO930" s="126">
        <v>24106</v>
      </c>
      <c r="AP930"/>
      <c r="AQ930" s="59">
        <v>234864</v>
      </c>
      <c r="AR930" s="59">
        <v>2701828</v>
      </c>
      <c r="AS930" s="59">
        <v>0</v>
      </c>
      <c r="AT930" s="59">
        <v>0</v>
      </c>
      <c r="AU930" s="59">
        <v>0</v>
      </c>
      <c r="AV930" s="27">
        <v>7621530</v>
      </c>
      <c r="AW930" s="79">
        <f t="shared" si="472"/>
        <v>5.8849626257119668E-2</v>
      </c>
      <c r="AX930" s="59">
        <v>0</v>
      </c>
      <c r="AY930" s="59">
        <v>0</v>
      </c>
      <c r="AZ930" s="59">
        <v>0</v>
      </c>
      <c r="BA930" s="59">
        <v>0</v>
      </c>
      <c r="BB930" s="59">
        <v>0</v>
      </c>
      <c r="BC930" s="59">
        <v>0</v>
      </c>
      <c r="BD930" s="59">
        <v>7621530</v>
      </c>
      <c r="BE930" s="59">
        <v>0</v>
      </c>
      <c r="BF930" s="59">
        <v>0</v>
      </c>
      <c r="BG930" s="59">
        <v>0</v>
      </c>
      <c r="BH930" s="59">
        <v>7621530</v>
      </c>
      <c r="BI930" s="59">
        <v>0</v>
      </c>
      <c r="BJ930" s="59">
        <v>0</v>
      </c>
      <c r="BK930" s="59">
        <v>0</v>
      </c>
      <c r="BL930" s="59">
        <v>0</v>
      </c>
      <c r="BM930" s="138">
        <v>69315904</v>
      </c>
      <c r="BN930" s="32">
        <f t="shared" si="455"/>
        <v>13791.465181058496</v>
      </c>
      <c r="BO930" s="281"/>
      <c r="BP930" s="4">
        <v>5403441</v>
      </c>
      <c r="BQ930" s="4">
        <v>441592896</v>
      </c>
      <c r="BR930" s="4">
        <v>516312224</v>
      </c>
      <c r="BS930" s="4">
        <v>5685.8198199999997</v>
      </c>
      <c r="BT930" s="4">
        <v>5026</v>
      </c>
      <c r="BV930" s="175">
        <f t="shared" si="476"/>
        <v>0.29052153246955459</v>
      </c>
    </row>
    <row r="931" spans="1:75" ht="17.25" customHeight="1" x14ac:dyDescent="0.25">
      <c r="A931" s="105" t="s">
        <v>205</v>
      </c>
      <c r="B931" s="254" t="s">
        <v>173</v>
      </c>
      <c r="C931" s="76">
        <v>1</v>
      </c>
      <c r="D931" s="142">
        <v>2015</v>
      </c>
      <c r="E931" s="77">
        <v>138</v>
      </c>
      <c r="F931" s="59">
        <v>133785704</v>
      </c>
      <c r="G931" s="59">
        <v>795504</v>
      </c>
      <c r="H931" s="179">
        <f t="shared" si="484"/>
        <v>5.9816738376211182E-3</v>
      </c>
      <c r="I931" s="82">
        <f t="shared" si="473"/>
        <v>132990200</v>
      </c>
      <c r="J931" s="59"/>
      <c r="K931" s="82">
        <f t="shared" si="468"/>
        <v>124653652</v>
      </c>
      <c r="L931" s="82">
        <f t="shared" si="465"/>
        <v>24518.814319433517</v>
      </c>
      <c r="M931" s="59"/>
      <c r="N931" s="59"/>
      <c r="O931" s="278">
        <v>102196168</v>
      </c>
      <c r="P931" s="15">
        <f t="shared" si="469"/>
        <v>0.76844886314931471</v>
      </c>
      <c r="Q931" s="59">
        <v>34788</v>
      </c>
      <c r="R931" s="79">
        <f t="shared" si="470"/>
        <v>2.6158318432486003E-4</v>
      </c>
      <c r="S931" s="82">
        <f t="shared" si="474"/>
        <v>15903374</v>
      </c>
      <c r="T931" s="281">
        <f t="shared" si="475"/>
        <v>3128.1223446105428</v>
      </c>
      <c r="U931" s="281"/>
      <c r="V931" s="131">
        <f t="shared" si="471"/>
        <v>0.12758048998034971</v>
      </c>
      <c r="W931" s="13"/>
      <c r="X931" s="59">
        <v>1813733</v>
      </c>
      <c r="Y931" s="59">
        <v>2691039</v>
      </c>
      <c r="Z931" s="59">
        <v>4481035</v>
      </c>
      <c r="AA931" s="82">
        <v>4591214</v>
      </c>
      <c r="AB931" s="59">
        <v>319811</v>
      </c>
      <c r="AC931" s="59">
        <v>167294</v>
      </c>
      <c r="AD931" s="59">
        <v>0</v>
      </c>
      <c r="AE931" s="59">
        <v>1839248</v>
      </c>
      <c r="AF931" s="59">
        <v>3793031</v>
      </c>
      <c r="AG931" s="59">
        <v>2977576</v>
      </c>
      <c r="AH931" s="59">
        <v>10478233</v>
      </c>
      <c r="AI931" s="59">
        <v>133930</v>
      </c>
      <c r="AJ931" s="59">
        <v>545714</v>
      </c>
      <c r="AK931" s="59">
        <v>4493249</v>
      </c>
      <c r="AL931" s="59">
        <v>123307472</v>
      </c>
      <c r="AM931" s="59">
        <v>24995</v>
      </c>
      <c r="AN931" s="59">
        <v>746102</v>
      </c>
      <c r="AO931" s="59">
        <v>25582</v>
      </c>
      <c r="AP931" s="59">
        <v>0</v>
      </c>
      <c r="AQ931" s="59">
        <v>38893</v>
      </c>
      <c r="AR931" s="59">
        <v>2076799</v>
      </c>
      <c r="AS931" s="59">
        <v>0</v>
      </c>
      <c r="AT931" s="59">
        <v>0</v>
      </c>
      <c r="AU931" s="59">
        <v>0</v>
      </c>
      <c r="AV931" s="27">
        <v>8336548</v>
      </c>
      <c r="AW931" s="79">
        <f t="shared" si="472"/>
        <v>5.898775792958881E-2</v>
      </c>
      <c r="AX931" s="59">
        <v>0</v>
      </c>
      <c r="AY931" s="59">
        <v>0</v>
      </c>
      <c r="AZ931" s="59">
        <v>0</v>
      </c>
      <c r="BA931" s="59">
        <v>0</v>
      </c>
      <c r="BB931" s="59">
        <v>0</v>
      </c>
      <c r="BC931" s="59">
        <v>0</v>
      </c>
      <c r="BD931" s="59">
        <v>8336548</v>
      </c>
      <c r="BE931" s="59">
        <v>0</v>
      </c>
      <c r="BF931" s="59">
        <v>0</v>
      </c>
      <c r="BH931" s="59">
        <v>8336548</v>
      </c>
      <c r="BI931" s="59">
        <v>0</v>
      </c>
      <c r="BJ931" s="59">
        <v>0</v>
      </c>
      <c r="BK931" s="59">
        <v>0</v>
      </c>
      <c r="BL931" s="59">
        <v>0</v>
      </c>
      <c r="BM931" s="138">
        <v>72586184</v>
      </c>
      <c r="BN931" s="32">
        <f t="shared" si="455"/>
        <v>14277.376868607396</v>
      </c>
      <c r="BO931" s="281"/>
      <c r="BP931" s="4">
        <v>8502819</v>
      </c>
      <c r="BQ931" s="4">
        <v>355882496</v>
      </c>
      <c r="BR931" s="4">
        <v>436971488</v>
      </c>
      <c r="BS931" s="4">
        <v>5688.2299800000001</v>
      </c>
      <c r="BT931" s="4">
        <v>5084</v>
      </c>
      <c r="BV931" s="175">
        <f t="shared" si="476"/>
        <v>0.29647038947429211</v>
      </c>
    </row>
    <row r="932" spans="1:75" ht="17.25" customHeight="1" x14ac:dyDescent="0.25">
      <c r="A932" s="105" t="s">
        <v>205</v>
      </c>
      <c r="B932" s="254" t="s">
        <v>173</v>
      </c>
      <c r="C932" s="76">
        <v>1</v>
      </c>
      <c r="D932" s="142">
        <v>2016</v>
      </c>
      <c r="E932" s="77">
        <v>138</v>
      </c>
      <c r="F932" s="59">
        <v>168202064</v>
      </c>
      <c r="G932" s="59">
        <v>878884</v>
      </c>
      <c r="H932" s="179">
        <f t="shared" si="484"/>
        <v>5.2526135350762521E-3</v>
      </c>
      <c r="I932" s="82">
        <f t="shared" si="473"/>
        <v>167323180</v>
      </c>
      <c r="J932" s="59"/>
      <c r="K932" s="82">
        <f t="shared" si="468"/>
        <v>158896483</v>
      </c>
      <c r="L932" s="82">
        <f t="shared" si="465"/>
        <v>31254.225609756097</v>
      </c>
      <c r="M932" s="59"/>
      <c r="N932" s="59"/>
      <c r="O932" s="278">
        <v>136207872</v>
      </c>
      <c r="P932" s="15">
        <f t="shared" si="469"/>
        <v>0.8140406607141939</v>
      </c>
      <c r="Q932" s="59">
        <v>48854</v>
      </c>
      <c r="R932" s="79">
        <f t="shared" si="470"/>
        <v>2.9197389148353506E-4</v>
      </c>
      <c r="S932" s="82">
        <f t="shared" si="474"/>
        <v>16133071</v>
      </c>
      <c r="T932" s="281">
        <f t="shared" si="475"/>
        <v>3173.3027143981117</v>
      </c>
      <c r="U932" s="281"/>
      <c r="V932" s="131">
        <f t="shared" si="471"/>
        <v>0.1015319577589392</v>
      </c>
      <c r="W932" s="13"/>
      <c r="X932" s="59">
        <v>1560510</v>
      </c>
      <c r="Y932" s="59">
        <v>3134424</v>
      </c>
      <c r="Z932" s="59">
        <v>4340068</v>
      </c>
      <c r="AA932" s="82">
        <v>4312503</v>
      </c>
      <c r="AB932" s="59">
        <v>445047</v>
      </c>
      <c r="AC932" s="59">
        <v>296041</v>
      </c>
      <c r="AD932" s="59">
        <v>0</v>
      </c>
      <c r="AE932" s="59">
        <v>2044478</v>
      </c>
      <c r="AF932" s="59">
        <v>3618409</v>
      </c>
      <c r="AG932" s="59">
        <v>3370792</v>
      </c>
      <c r="AH932" s="59">
        <v>10602048</v>
      </c>
      <c r="AI932" s="59">
        <v>112700</v>
      </c>
      <c r="AJ932" s="59">
        <v>680763</v>
      </c>
      <c r="AK932" s="59">
        <v>4272915</v>
      </c>
      <c r="AL932" s="59">
        <v>157600016</v>
      </c>
      <c r="AM932" s="59">
        <v>30541</v>
      </c>
      <c r="AN932" s="59">
        <v>336868</v>
      </c>
      <c r="AO932" s="59">
        <v>30773</v>
      </c>
      <c r="AP932" s="59">
        <v>0</v>
      </c>
      <c r="AQ932" s="59">
        <v>32172</v>
      </c>
      <c r="AR932" s="59">
        <v>2447459</v>
      </c>
      <c r="AS932" s="59">
        <v>0</v>
      </c>
      <c r="AT932" s="59">
        <v>0</v>
      </c>
      <c r="AU932" s="59">
        <v>0</v>
      </c>
      <c r="AV932" s="27">
        <v>8426697</v>
      </c>
      <c r="AW932" s="79">
        <f t="shared" si="472"/>
        <v>4.7947100412479945E-2</v>
      </c>
      <c r="AX932" s="59">
        <v>0</v>
      </c>
      <c r="AY932" s="59">
        <v>0</v>
      </c>
      <c r="AZ932" s="59">
        <v>0</v>
      </c>
      <c r="BA932" s="59">
        <v>0</v>
      </c>
      <c r="BB932" s="59">
        <v>0</v>
      </c>
      <c r="BC932" s="59">
        <v>0</v>
      </c>
      <c r="BD932" s="59">
        <v>8426697</v>
      </c>
      <c r="BE932" s="59">
        <v>0</v>
      </c>
      <c r="BF932" s="59">
        <v>0</v>
      </c>
      <c r="BH932" s="59">
        <v>8426697</v>
      </c>
      <c r="BI932" s="59">
        <v>0</v>
      </c>
      <c r="BJ932" s="59">
        <v>0</v>
      </c>
      <c r="BK932" s="59">
        <v>0</v>
      </c>
      <c r="BL932" s="59">
        <v>0</v>
      </c>
      <c r="BM932" s="138">
        <v>82555488</v>
      </c>
      <c r="BN932" s="32">
        <f t="shared" si="455"/>
        <v>16238.294256490952</v>
      </c>
      <c r="BO932" s="281"/>
      <c r="BP932" s="4">
        <v>9095946</v>
      </c>
      <c r="BQ932" s="4">
        <v>343109344</v>
      </c>
      <c r="BR932" s="4">
        <v>434760800</v>
      </c>
      <c r="BS932" s="4">
        <v>5717.7202100000004</v>
      </c>
      <c r="BT932" s="4">
        <v>5084</v>
      </c>
      <c r="BV932" s="175">
        <f t="shared" si="476"/>
        <v>0.29905590801697046</v>
      </c>
    </row>
    <row r="933" spans="1:75" ht="17.25" customHeight="1" x14ac:dyDescent="0.25">
      <c r="A933" s="105" t="s">
        <v>205</v>
      </c>
      <c r="B933" s="254" t="s">
        <v>173</v>
      </c>
      <c r="C933" s="76">
        <v>1</v>
      </c>
      <c r="D933" s="142">
        <v>2017</v>
      </c>
      <c r="E933" s="77">
        <v>138</v>
      </c>
      <c r="F933" s="59">
        <v>168890432</v>
      </c>
      <c r="G933" s="59">
        <v>1367852</v>
      </c>
      <c r="H933" s="179">
        <f t="shared" si="484"/>
        <v>8.1651798820194868E-3</v>
      </c>
      <c r="I933" s="82">
        <f t="shared" si="473"/>
        <v>167522580</v>
      </c>
      <c r="J933" s="59"/>
      <c r="K933" s="82">
        <f t="shared" si="468"/>
        <v>157807181</v>
      </c>
      <c r="L933" s="82">
        <f t="shared" si="465"/>
        <v>31039.964791502753</v>
      </c>
      <c r="M933" s="59"/>
      <c r="N933" s="59"/>
      <c r="O933" s="278">
        <v>134839440</v>
      </c>
      <c r="P933" s="15">
        <f t="shared" si="469"/>
        <v>0.80490307634946878</v>
      </c>
      <c r="Q933" s="59">
        <v>32992</v>
      </c>
      <c r="R933" s="79">
        <f t="shared" si="470"/>
        <v>1.9694061540838256E-4</v>
      </c>
      <c r="S933" s="82">
        <f t="shared" si="474"/>
        <v>17062711</v>
      </c>
      <c r="T933" s="281">
        <f t="shared" si="475"/>
        <v>3356.1587332808813</v>
      </c>
      <c r="U933" s="281"/>
      <c r="V933" s="131">
        <f t="shared" si="471"/>
        <v>0.10812379317516609</v>
      </c>
      <c r="W933" s="13"/>
      <c r="X933" s="59">
        <v>1695372</v>
      </c>
      <c r="Y933" s="59">
        <v>3191785</v>
      </c>
      <c r="Z933" s="59">
        <v>4447827</v>
      </c>
      <c r="AA933" s="82">
        <v>4864802</v>
      </c>
      <c r="AB933" s="59">
        <v>666948</v>
      </c>
      <c r="AC933" s="59">
        <v>999</v>
      </c>
      <c r="AD933" s="59">
        <v>0</v>
      </c>
      <c r="AE933" s="59">
        <v>2194978</v>
      </c>
      <c r="AF933" s="59">
        <v>4102114</v>
      </c>
      <c r="AG933" s="59">
        <v>2962483</v>
      </c>
      <c r="AH933" s="59">
        <v>10724412</v>
      </c>
      <c r="AI933" s="59">
        <v>149379</v>
      </c>
      <c r="AJ933" s="59">
        <v>738726</v>
      </c>
      <c r="AK933" s="59">
        <v>4658706</v>
      </c>
      <c r="AL933" s="59">
        <v>158166016</v>
      </c>
      <c r="AM933" s="59">
        <v>14338</v>
      </c>
      <c r="AN933" s="59">
        <v>636242</v>
      </c>
      <c r="AO933" s="59">
        <v>15105</v>
      </c>
      <c r="AP933" s="59">
        <v>0</v>
      </c>
      <c r="AQ933" s="59">
        <v>22183</v>
      </c>
      <c r="AR933" s="59">
        <v>2288159</v>
      </c>
      <c r="AS933" s="59">
        <v>0</v>
      </c>
      <c r="AT933" s="59">
        <v>0</v>
      </c>
      <c r="AU933" s="59">
        <v>0</v>
      </c>
      <c r="AV933" s="27">
        <v>9715399</v>
      </c>
      <c r="AW933" s="79">
        <f t="shared" si="472"/>
        <v>5.4815559592901929E-2</v>
      </c>
      <c r="AX933" s="59">
        <v>0</v>
      </c>
      <c r="AY933" s="59">
        <v>0</v>
      </c>
      <c r="AZ933" s="59">
        <v>0</v>
      </c>
      <c r="BA933" s="59">
        <v>0</v>
      </c>
      <c r="BB933" s="59">
        <v>0</v>
      </c>
      <c r="BC933" s="59">
        <v>0</v>
      </c>
      <c r="BD933" s="59">
        <v>9715399</v>
      </c>
      <c r="BE933" s="59">
        <v>0</v>
      </c>
      <c r="BF933" s="59">
        <v>0</v>
      </c>
      <c r="BG933" s="59">
        <v>0</v>
      </c>
      <c r="BH933" s="59">
        <v>9715399</v>
      </c>
      <c r="BI933" s="59">
        <v>0</v>
      </c>
      <c r="BJ933" s="59">
        <v>0</v>
      </c>
      <c r="BK933" s="59">
        <v>0</v>
      </c>
      <c r="BL933" s="59">
        <v>0</v>
      </c>
      <c r="BM933" s="138">
        <v>90490128</v>
      </c>
      <c r="BN933" s="32">
        <f t="shared" ref="BN933:BN996" si="486">BM933/BT933</f>
        <v>17799.002360346185</v>
      </c>
      <c r="BO933" s="281"/>
      <c r="BP933" s="4">
        <v>8932329</v>
      </c>
      <c r="BQ933" s="4">
        <v>408162400</v>
      </c>
      <c r="BR933" s="4">
        <v>507584864</v>
      </c>
      <c r="BS933" s="4">
        <v>5816.4199200000003</v>
      </c>
      <c r="BT933" s="4">
        <v>5084</v>
      </c>
      <c r="BV933" s="175">
        <f t="shared" si="476"/>
        <v>0.30761329661286885</v>
      </c>
    </row>
    <row r="934" spans="1:75" ht="17.25" customHeight="1" x14ac:dyDescent="0.25">
      <c r="A934" s="105" t="s">
        <v>206</v>
      </c>
      <c r="B934" s="254" t="s">
        <v>173</v>
      </c>
      <c r="C934" s="76">
        <v>1</v>
      </c>
      <c r="D934" s="142">
        <v>2018</v>
      </c>
      <c r="E934" s="77">
        <v>138</v>
      </c>
      <c r="F934" s="59">
        <v>180273632</v>
      </c>
      <c r="G934" s="59">
        <v>1575336</v>
      </c>
      <c r="H934" s="179">
        <f t="shared" si="484"/>
        <v>8.8156184768544178E-3</v>
      </c>
      <c r="I934" s="82">
        <f t="shared" si="473"/>
        <v>178698296</v>
      </c>
      <c r="J934" s="59"/>
      <c r="K934" s="82">
        <f t="shared" si="468"/>
        <v>168899004</v>
      </c>
      <c r="L934" s="82">
        <f t="shared" si="465"/>
        <v>30581.025529603477</v>
      </c>
      <c r="M934" s="59"/>
      <c r="N934" s="59"/>
      <c r="O934" s="278">
        <v>144012912</v>
      </c>
      <c r="P934" s="15">
        <f t="shared" si="469"/>
        <v>0.80589974959805999</v>
      </c>
      <c r="Q934" s="59">
        <v>11944</v>
      </c>
      <c r="R934" s="79">
        <f t="shared" si="470"/>
        <v>6.6838913785725187E-5</v>
      </c>
      <c r="S934" s="82">
        <f t="shared" si="474"/>
        <v>17592638</v>
      </c>
      <c r="T934" s="281">
        <f t="shared" si="475"/>
        <v>3185.340937896071</v>
      </c>
      <c r="U934" s="281"/>
      <c r="V934" s="131">
        <f t="shared" si="471"/>
        <v>0.10416069712287943</v>
      </c>
      <c r="W934" s="13"/>
      <c r="X934" s="59">
        <v>1837225</v>
      </c>
      <c r="Y934" s="59">
        <v>3450401</v>
      </c>
      <c r="Z934" s="59">
        <v>4571867</v>
      </c>
      <c r="AA934" s="82">
        <v>4759527</v>
      </c>
      <c r="AB934" s="59">
        <v>637106</v>
      </c>
      <c r="AC934" s="59">
        <v>0</v>
      </c>
      <c r="AD934" s="59">
        <v>0</v>
      </c>
      <c r="AE934" s="59">
        <v>2336512</v>
      </c>
      <c r="AF934" s="59">
        <v>4565312</v>
      </c>
      <c r="AG934" s="59">
        <v>3504602</v>
      </c>
      <c r="AH934" s="59">
        <v>11914098</v>
      </c>
      <c r="AI934" s="59">
        <v>135605</v>
      </c>
      <c r="AJ934" s="59">
        <v>581409</v>
      </c>
      <c r="AK934" s="59">
        <v>5029976</v>
      </c>
      <c r="AL934" s="59">
        <v>168359536</v>
      </c>
      <c r="AM934" s="59">
        <v>12233</v>
      </c>
      <c r="AN934" s="59">
        <v>293530</v>
      </c>
      <c r="AO934" s="59">
        <v>12467</v>
      </c>
      <c r="AP934" s="59">
        <v>0</v>
      </c>
      <c r="AQ934" s="59">
        <v>19978</v>
      </c>
      <c r="AR934" s="59">
        <v>2925685</v>
      </c>
      <c r="AS934" s="59">
        <v>0</v>
      </c>
      <c r="AT934" s="59">
        <v>0</v>
      </c>
      <c r="AU934" s="59">
        <v>0</v>
      </c>
      <c r="AV934" s="27">
        <v>9799292</v>
      </c>
      <c r="AW934" s="79">
        <f t="shared" si="472"/>
        <v>5.198629915625233E-2</v>
      </c>
      <c r="AX934" s="59">
        <v>0</v>
      </c>
      <c r="AY934" s="59">
        <v>0</v>
      </c>
      <c r="AZ934" s="59">
        <v>0</v>
      </c>
      <c r="BA934" s="59">
        <v>0</v>
      </c>
      <c r="BB934" s="59">
        <v>0</v>
      </c>
      <c r="BC934" s="59">
        <v>0</v>
      </c>
      <c r="BD934" s="59">
        <v>9799292</v>
      </c>
      <c r="BE934" s="59">
        <v>0</v>
      </c>
      <c r="BF934" s="59">
        <v>0</v>
      </c>
      <c r="BG934" s="59">
        <v>0</v>
      </c>
      <c r="BH934" s="59">
        <v>9799292</v>
      </c>
      <c r="BI934" s="59">
        <v>0</v>
      </c>
      <c r="BJ934" s="59">
        <v>0</v>
      </c>
      <c r="BK934" s="59">
        <v>0</v>
      </c>
      <c r="BL934" s="59">
        <v>0</v>
      </c>
      <c r="BM934" s="138">
        <v>98507776</v>
      </c>
      <c r="BN934" s="32">
        <f t="shared" si="486"/>
        <v>17835.91816042006</v>
      </c>
      <c r="BO934" s="281"/>
      <c r="BP934" s="4">
        <v>10030899</v>
      </c>
      <c r="BQ934" s="4">
        <v>425675200</v>
      </c>
      <c r="BR934" s="4">
        <v>534213888</v>
      </c>
      <c r="BS934" s="4">
        <v>5907.8198199999997</v>
      </c>
      <c r="BT934" s="4">
        <v>5523</v>
      </c>
      <c r="BV934" s="175">
        <f t="shared" si="476"/>
        <v>0.35682067947057311</v>
      </c>
    </row>
    <row r="935" spans="1:75" s="8" customFormat="1" ht="17.25" customHeight="1" thickBot="1" x14ac:dyDescent="0.3">
      <c r="A935" s="50" t="s">
        <v>205</v>
      </c>
      <c r="B935" s="262" t="s">
        <v>173</v>
      </c>
      <c r="C935" s="84">
        <v>1</v>
      </c>
      <c r="D935" s="143">
        <v>2019</v>
      </c>
      <c r="E935" s="85">
        <v>138</v>
      </c>
      <c r="F935" s="86">
        <v>177648976</v>
      </c>
      <c r="G935" s="86">
        <v>2762503</v>
      </c>
      <c r="H935" s="208">
        <f t="shared" si="484"/>
        <v>1.5795978686127428E-2</v>
      </c>
      <c r="I935" s="104">
        <f t="shared" si="473"/>
        <v>174886473</v>
      </c>
      <c r="J935" s="282">
        <f t="shared" ref="J935" si="487">LN(I935/I911)/(2019-1995)</f>
        <v>0.1036404578776131</v>
      </c>
      <c r="K935" s="104">
        <f t="shared" si="468"/>
        <v>165349104</v>
      </c>
      <c r="L935" s="104">
        <f t="shared" si="465"/>
        <v>29938.27702335687</v>
      </c>
      <c r="M935" s="177">
        <f t="shared" ref="M935" si="488">LN(L935/L911)/(2019-1995)</f>
        <v>7.8026137619687116E-2</v>
      </c>
      <c r="N935" s="186">
        <f t="shared" ref="N935" si="489">AVERAGE(L933:L935)</f>
        <v>30519.755781487704</v>
      </c>
      <c r="O935" s="279">
        <v>138993056</v>
      </c>
      <c r="P935" s="17">
        <f t="shared" si="469"/>
        <v>0.79476161658311906</v>
      </c>
      <c r="Q935" s="86">
        <v>21166</v>
      </c>
      <c r="R935" s="87">
        <f t="shared" si="470"/>
        <v>1.2102708481061311E-4</v>
      </c>
      <c r="S935" s="104">
        <f t="shared" si="474"/>
        <v>17837707</v>
      </c>
      <c r="T935" s="285">
        <f t="shared" si="475"/>
        <v>3229.7133804091977</v>
      </c>
      <c r="U935" s="285">
        <f t="shared" ref="U935" si="490">AVERAGE(T933:T935)</f>
        <v>3257.0710171953833</v>
      </c>
      <c r="V935" s="170">
        <f t="shared" si="471"/>
        <v>0.10787906658387457</v>
      </c>
      <c r="W935" s="14"/>
      <c r="X935" s="86">
        <v>1587023</v>
      </c>
      <c r="Y935" s="86">
        <v>3945633</v>
      </c>
      <c r="Z935" s="86">
        <v>4276840</v>
      </c>
      <c r="AA935" s="104">
        <v>4947658</v>
      </c>
      <c r="AB935" s="86">
        <v>883297</v>
      </c>
      <c r="AC935" s="86">
        <v>64</v>
      </c>
      <c r="AD935" s="86">
        <v>0</v>
      </c>
      <c r="AE935" s="86">
        <v>2197192</v>
      </c>
      <c r="AF935" s="86">
        <v>4264053</v>
      </c>
      <c r="AG935" s="86">
        <v>3265131</v>
      </c>
      <c r="AH935" s="86">
        <v>12874284</v>
      </c>
      <c r="AI935" s="86">
        <v>212947</v>
      </c>
      <c r="AJ935" s="86">
        <v>877734</v>
      </c>
      <c r="AK935" s="86">
        <v>5632048</v>
      </c>
      <c r="AL935" s="86">
        <v>164774704</v>
      </c>
      <c r="AM935" s="86">
        <v>6706</v>
      </c>
      <c r="AN935" s="86">
        <v>936704</v>
      </c>
      <c r="AO935" s="86">
        <v>6768</v>
      </c>
      <c r="AP935" s="86">
        <v>0</v>
      </c>
      <c r="AQ935" s="86">
        <v>18473</v>
      </c>
      <c r="AR935" s="86">
        <v>2813980</v>
      </c>
      <c r="AS935" s="86">
        <v>0</v>
      </c>
      <c r="AT935" s="86">
        <v>0</v>
      </c>
      <c r="AU935" s="86">
        <v>0</v>
      </c>
      <c r="AV935" s="28">
        <v>9537369</v>
      </c>
      <c r="AW935" s="87">
        <f t="shared" si="472"/>
        <v>5.1714403607316675E-2</v>
      </c>
      <c r="AX935" s="86">
        <v>0</v>
      </c>
      <c r="AY935" s="86">
        <v>0</v>
      </c>
      <c r="AZ935" s="86">
        <v>0</v>
      </c>
      <c r="BA935" s="86">
        <v>0</v>
      </c>
      <c r="BB935" s="86">
        <v>0</v>
      </c>
      <c r="BC935" s="86">
        <v>0</v>
      </c>
      <c r="BD935" s="86">
        <v>9537369</v>
      </c>
      <c r="BE935" s="86">
        <v>0</v>
      </c>
      <c r="BF935" s="86">
        <v>0</v>
      </c>
      <c r="BG935" s="86">
        <v>0</v>
      </c>
      <c r="BH935" s="86">
        <v>9537369</v>
      </c>
      <c r="BI935" s="86">
        <v>0</v>
      </c>
      <c r="BJ935" s="86">
        <v>0</v>
      </c>
      <c r="BK935" s="86">
        <v>0</v>
      </c>
      <c r="BL935" s="86">
        <v>0</v>
      </c>
      <c r="BM935" s="154">
        <v>63119052</v>
      </c>
      <c r="BN935" s="32">
        <f t="shared" si="486"/>
        <v>11428.399782726779</v>
      </c>
      <c r="BO935" s="239">
        <f t="shared" ref="BO935" si="491">AVERAGE(BN933:BN935)</f>
        <v>15687.773434497676</v>
      </c>
      <c r="BP935" s="7">
        <v>13000120</v>
      </c>
      <c r="BQ935" s="7">
        <v>369996832</v>
      </c>
      <c r="BR935" s="7">
        <v>446116000</v>
      </c>
      <c r="BS935" s="7">
        <v>6005.75</v>
      </c>
      <c r="BT935" s="7">
        <v>5523</v>
      </c>
      <c r="BU935" s="275">
        <f t="shared" ref="BU935" si="492">AVERAGE(BT933:BT935)</f>
        <v>5376.666666666667</v>
      </c>
      <c r="BV935" s="175">
        <f t="shared" si="476"/>
        <v>0.3650409180102871</v>
      </c>
    </row>
    <row r="936" spans="1:75" ht="16.5" thickTop="1" x14ac:dyDescent="0.25">
      <c r="A936" s="51" t="s">
        <v>207</v>
      </c>
      <c r="C936" s="68">
        <v>0</v>
      </c>
      <c r="D936" s="166">
        <v>1995</v>
      </c>
      <c r="E936" s="69">
        <v>140</v>
      </c>
      <c r="F936" s="70">
        <v>9087606</v>
      </c>
      <c r="G936" s="70">
        <v>2229771</v>
      </c>
      <c r="H936" s="179">
        <f t="shared" si="484"/>
        <v>0.3251421184674172</v>
      </c>
      <c r="I936" s="70">
        <f t="shared" si="473"/>
        <v>6857835</v>
      </c>
      <c r="J936" s="70"/>
      <c r="K936" s="70">
        <f t="shared" si="468"/>
        <v>6857835</v>
      </c>
      <c r="L936" s="70">
        <f t="shared" si="465"/>
        <v>9524.7708333333339</v>
      </c>
      <c r="M936" s="70"/>
      <c r="N936" s="70"/>
      <c r="O936" s="70">
        <v>376616</v>
      </c>
      <c r="P936" s="40">
        <f t="shared" si="469"/>
        <v>5.4917623419052805E-2</v>
      </c>
      <c r="Q936" s="70">
        <v>747704</v>
      </c>
      <c r="R936" s="72">
        <f t="shared" si="470"/>
        <v>0.10902916153567416</v>
      </c>
      <c r="S936" s="169">
        <f t="shared" ref="S936:S946" si="493">F936-G936-O936-Q936-AF936-AG936-AI936-AJ936-AK936-SUM(AM936:AU936)</f>
        <v>896973</v>
      </c>
      <c r="T936" s="281">
        <f t="shared" si="475"/>
        <v>1245.7958333333333</v>
      </c>
      <c r="U936" s="281"/>
      <c r="V936" s="168">
        <f t="shared" si="471"/>
        <v>0.13079536034331535</v>
      </c>
      <c r="W936" s="125"/>
      <c r="X936" s="70">
        <v>0</v>
      </c>
      <c r="Y936" s="70">
        <v>0</v>
      </c>
      <c r="Z936" s="70">
        <v>0</v>
      </c>
      <c r="AA936" s="70">
        <v>0</v>
      </c>
      <c r="AB936" s="70">
        <v>0</v>
      </c>
      <c r="AC936" s="70">
        <v>0</v>
      </c>
      <c r="AD936" s="70">
        <v>0</v>
      </c>
      <c r="AE936" s="70">
        <v>0</v>
      </c>
      <c r="AF936" s="70">
        <v>1137189</v>
      </c>
      <c r="AG936" s="70">
        <v>10</v>
      </c>
      <c r="AH936" s="70">
        <v>3281790</v>
      </c>
      <c r="AI936" s="70">
        <v>0</v>
      </c>
      <c r="AJ936" s="70">
        <v>166193</v>
      </c>
      <c r="AK936" s="70">
        <v>917510</v>
      </c>
      <c r="AL936" s="70">
        <v>5805816</v>
      </c>
      <c r="AM936" s="70">
        <v>0</v>
      </c>
      <c r="AN936" s="70">
        <v>0</v>
      </c>
      <c r="AO936" s="70">
        <v>0</v>
      </c>
      <c r="AP936" s="70">
        <v>0</v>
      </c>
      <c r="AQ936" s="70">
        <v>251370</v>
      </c>
      <c r="AR936" s="70">
        <v>2360148</v>
      </c>
      <c r="AS936" s="70">
        <v>0</v>
      </c>
      <c r="AT936" s="70">
        <v>0</v>
      </c>
      <c r="AU936" s="70">
        <v>4122</v>
      </c>
      <c r="AV936" s="74">
        <v>0</v>
      </c>
      <c r="AW936" s="72">
        <f t="shared" si="472"/>
        <v>0</v>
      </c>
      <c r="AX936" s="70">
        <v>0</v>
      </c>
      <c r="AY936" s="70">
        <v>0</v>
      </c>
      <c r="AZ936" s="70">
        <v>0</v>
      </c>
      <c r="BA936" s="70">
        <v>0</v>
      </c>
      <c r="BB936" s="70">
        <v>0</v>
      </c>
      <c r="BC936" s="70">
        <v>0</v>
      </c>
      <c r="BD936" s="70">
        <v>0</v>
      </c>
      <c r="BE936" s="70">
        <v>0</v>
      </c>
      <c r="BF936" s="70">
        <v>0</v>
      </c>
      <c r="BG936" s="70">
        <v>0</v>
      </c>
      <c r="BH936" s="70">
        <v>0</v>
      </c>
      <c r="BI936" s="70">
        <v>0</v>
      </c>
      <c r="BJ936" s="70">
        <v>0</v>
      </c>
      <c r="BK936" s="70">
        <v>0</v>
      </c>
      <c r="BL936" s="70">
        <v>0</v>
      </c>
      <c r="BM936" s="4">
        <v>1855572</v>
      </c>
      <c r="BN936" s="32">
        <f t="shared" si="486"/>
        <v>2577.1833333333334</v>
      </c>
      <c r="BO936" s="281"/>
      <c r="BP936" s="4">
        <v>440300</v>
      </c>
      <c r="BQ936" s="4">
        <v>53556792</v>
      </c>
      <c r="BR936" s="4">
        <v>55852664</v>
      </c>
      <c r="BS936" s="4">
        <v>493.92000999999999</v>
      </c>
      <c r="BT936" s="4">
        <f>BW936/1000</f>
        <v>720</v>
      </c>
      <c r="BV936" s="175">
        <f t="shared" si="476"/>
        <v>-1.902721231752887</v>
      </c>
      <c r="BW936" s="173">
        <v>720000</v>
      </c>
    </row>
    <row r="937" spans="1:75" x14ac:dyDescent="0.25">
      <c r="A937" s="96" t="s">
        <v>207</v>
      </c>
      <c r="B937" s="255"/>
      <c r="C937" s="76">
        <v>0</v>
      </c>
      <c r="D937" s="141">
        <v>1996</v>
      </c>
      <c r="E937" s="77">
        <v>140</v>
      </c>
      <c r="F937" s="59">
        <v>11049194</v>
      </c>
      <c r="G937" s="59">
        <v>3172864</v>
      </c>
      <c r="H937" s="179">
        <f t="shared" si="484"/>
        <v>0.4028353306679634</v>
      </c>
      <c r="I937" s="59">
        <f t="shared" si="473"/>
        <v>7876330</v>
      </c>
      <c r="J937" s="59"/>
      <c r="K937" s="59">
        <f t="shared" si="468"/>
        <v>7876330</v>
      </c>
      <c r="L937" s="59">
        <f t="shared" si="465"/>
        <v>10834.016506189821</v>
      </c>
      <c r="M937" s="59"/>
      <c r="N937" s="59"/>
      <c r="O937" s="59">
        <v>287267</v>
      </c>
      <c r="P937" s="13">
        <f t="shared" si="469"/>
        <v>3.6472189458796163E-2</v>
      </c>
      <c r="Q937" s="59">
        <v>834433</v>
      </c>
      <c r="R937" s="79">
        <f t="shared" si="470"/>
        <v>0.10594185362979966</v>
      </c>
      <c r="S937" s="73">
        <f t="shared" si="493"/>
        <v>571942</v>
      </c>
      <c r="T937" s="281">
        <f t="shared" si="475"/>
        <v>786.71526822558462</v>
      </c>
      <c r="U937" s="281"/>
      <c r="V937" s="131">
        <f t="shared" si="471"/>
        <v>7.2615291639634191E-2</v>
      </c>
      <c r="W937" s="54"/>
      <c r="X937" s="59">
        <v>0</v>
      </c>
      <c r="Y937" s="59">
        <v>0</v>
      </c>
      <c r="Z937" s="59">
        <v>0</v>
      </c>
      <c r="AA937" s="59">
        <v>0</v>
      </c>
      <c r="AB937" s="59">
        <v>0</v>
      </c>
      <c r="AC937" s="59">
        <v>0</v>
      </c>
      <c r="AD937" s="59">
        <v>0</v>
      </c>
      <c r="AE937" s="59">
        <v>0</v>
      </c>
      <c r="AF937" s="59">
        <v>2655295</v>
      </c>
      <c r="AG937" s="59">
        <v>3</v>
      </c>
      <c r="AH937" s="59">
        <v>2608106</v>
      </c>
      <c r="AI937" s="59">
        <v>8151</v>
      </c>
      <c r="AJ937" s="59">
        <v>227396</v>
      </c>
      <c r="AK937" s="59">
        <v>466082</v>
      </c>
      <c r="AL937" s="59">
        <v>8441088</v>
      </c>
      <c r="AM937" s="59">
        <v>0</v>
      </c>
      <c r="AN937" s="59">
        <v>0</v>
      </c>
      <c r="AO937" s="59">
        <v>0</v>
      </c>
      <c r="AP937" s="59">
        <v>0</v>
      </c>
      <c r="AQ937" s="59">
        <v>691891</v>
      </c>
      <c r="AR937" s="59">
        <v>1594321</v>
      </c>
      <c r="AS937" s="59">
        <v>15</v>
      </c>
      <c r="AT937" s="59">
        <v>0</v>
      </c>
      <c r="AU937" s="59">
        <v>539534</v>
      </c>
      <c r="AV937" s="80">
        <v>0</v>
      </c>
      <c r="AW937" s="79">
        <f t="shared" si="472"/>
        <v>0</v>
      </c>
      <c r="AX937" s="59">
        <v>0</v>
      </c>
      <c r="AY937" s="59">
        <v>0</v>
      </c>
      <c r="AZ937" s="59">
        <v>0</v>
      </c>
      <c r="BA937" s="59">
        <v>0</v>
      </c>
      <c r="BB937" s="59">
        <v>0</v>
      </c>
      <c r="BC937" s="59">
        <v>0</v>
      </c>
      <c r="BD937" s="59">
        <v>0</v>
      </c>
      <c r="BE937" s="59">
        <v>0</v>
      </c>
      <c r="BF937" s="59">
        <v>0</v>
      </c>
      <c r="BG937" s="59">
        <v>0</v>
      </c>
      <c r="BH937" s="59">
        <v>0</v>
      </c>
      <c r="BI937" s="59">
        <v>0</v>
      </c>
      <c r="BJ937" s="59">
        <v>0</v>
      </c>
      <c r="BK937" s="59">
        <v>0</v>
      </c>
      <c r="BL937" s="59">
        <v>0</v>
      </c>
      <c r="BM937" s="4">
        <v>1601059</v>
      </c>
      <c r="BN937" s="32">
        <f t="shared" si="486"/>
        <v>2202.2819807427786</v>
      </c>
      <c r="BO937" s="281"/>
      <c r="BP937" s="4">
        <v>12928126</v>
      </c>
      <c r="BQ937" s="4">
        <v>73538368</v>
      </c>
      <c r="BR937" s="4">
        <v>88067552</v>
      </c>
      <c r="BS937" s="4">
        <v>493.92000999999999</v>
      </c>
      <c r="BT937" s="4">
        <f t="shared" ref="BT937:BT960" si="494">BW937/1000</f>
        <v>727</v>
      </c>
      <c r="BV937" s="175">
        <f t="shared" si="476"/>
        <v>-1.8978835989911778</v>
      </c>
      <c r="BW937" s="173">
        <v>727000</v>
      </c>
    </row>
    <row r="938" spans="1:75" x14ac:dyDescent="0.25">
      <c r="A938" s="96" t="s">
        <v>207</v>
      </c>
      <c r="B938" s="255"/>
      <c r="C938" s="76">
        <v>0</v>
      </c>
      <c r="D938" s="141">
        <v>1997</v>
      </c>
      <c r="E938" s="77">
        <v>140</v>
      </c>
      <c r="F938" s="59">
        <v>8540466</v>
      </c>
      <c r="G938" s="59">
        <v>895380</v>
      </c>
      <c r="H938" s="179">
        <f t="shared" si="484"/>
        <v>0.11711836858342732</v>
      </c>
      <c r="I938" s="59">
        <f t="shared" si="473"/>
        <v>7645086</v>
      </c>
      <c r="J938" s="59"/>
      <c r="K938" s="59">
        <f t="shared" si="468"/>
        <v>7645086</v>
      </c>
      <c r="L938" s="59">
        <f t="shared" si="465"/>
        <v>10331.197297297298</v>
      </c>
      <c r="M938" s="59"/>
      <c r="N938" s="59"/>
      <c r="O938" s="59">
        <v>177036</v>
      </c>
      <c r="P938" s="13">
        <f t="shared" si="469"/>
        <v>2.3156835645799144E-2</v>
      </c>
      <c r="Q938" s="59">
        <v>952648</v>
      </c>
      <c r="R938" s="79">
        <f t="shared" si="470"/>
        <v>0.12460919340868108</v>
      </c>
      <c r="S938" s="73">
        <f t="shared" si="493"/>
        <v>454782</v>
      </c>
      <c r="T938" s="281">
        <f t="shared" si="475"/>
        <v>614.57027027027027</v>
      </c>
      <c r="U938" s="281"/>
      <c r="V938" s="131">
        <f t="shared" si="471"/>
        <v>5.9486838996971388E-2</v>
      </c>
      <c r="W938" s="54"/>
      <c r="X938" s="59">
        <v>0</v>
      </c>
      <c r="Y938" s="59">
        <v>0</v>
      </c>
      <c r="Z938" s="59">
        <v>0</v>
      </c>
      <c r="AA938" s="59">
        <v>0</v>
      </c>
      <c r="AB938" s="59">
        <v>0</v>
      </c>
      <c r="AC938" s="59">
        <v>0</v>
      </c>
      <c r="AD938" s="59">
        <v>0</v>
      </c>
      <c r="AE938" s="59">
        <v>0</v>
      </c>
      <c r="AF938" s="59">
        <v>2771482</v>
      </c>
      <c r="AG938" s="59">
        <v>34</v>
      </c>
      <c r="AH938" s="59">
        <v>2530686</v>
      </c>
      <c r="AI938" s="59">
        <v>0</v>
      </c>
      <c r="AJ938" s="59">
        <v>146217</v>
      </c>
      <c r="AK938" s="59">
        <v>1349070</v>
      </c>
      <c r="AL938" s="59">
        <v>6009780</v>
      </c>
      <c r="AM938" s="59">
        <v>0</v>
      </c>
      <c r="AN938" s="59">
        <v>0</v>
      </c>
      <c r="AO938" s="59">
        <v>0</v>
      </c>
      <c r="AP938" s="59">
        <v>0</v>
      </c>
      <c r="AQ938" s="59">
        <v>612235</v>
      </c>
      <c r="AR938" s="59">
        <v>1179502</v>
      </c>
      <c r="AS938" s="59">
        <v>0</v>
      </c>
      <c r="AT938" s="59">
        <v>0</v>
      </c>
      <c r="AU938" s="59">
        <v>2080</v>
      </c>
      <c r="AV938" s="80">
        <v>0</v>
      </c>
      <c r="AW938" s="79">
        <f t="shared" si="472"/>
        <v>0</v>
      </c>
      <c r="AX938" s="59">
        <v>0</v>
      </c>
      <c r="AY938" s="59">
        <v>0</v>
      </c>
      <c r="AZ938" s="59">
        <v>0</v>
      </c>
      <c r="BA938" s="59">
        <v>0</v>
      </c>
      <c r="BB938" s="59">
        <v>0</v>
      </c>
      <c r="BC938" s="59">
        <v>0</v>
      </c>
      <c r="BD938" s="59">
        <v>0</v>
      </c>
      <c r="BE938" s="59">
        <v>0</v>
      </c>
      <c r="BF938" s="59">
        <v>0</v>
      </c>
      <c r="BG938" s="59">
        <v>0</v>
      </c>
      <c r="BH938" s="59">
        <v>0</v>
      </c>
      <c r="BI938" s="59">
        <v>0</v>
      </c>
      <c r="BJ938" s="59">
        <v>0</v>
      </c>
      <c r="BK938" s="59">
        <v>0</v>
      </c>
      <c r="BL938" s="59">
        <v>0</v>
      </c>
      <c r="BM938" s="4">
        <v>1751967</v>
      </c>
      <c r="BN938" s="32">
        <f t="shared" si="486"/>
        <v>2367.5229729729731</v>
      </c>
      <c r="BO938" s="281"/>
      <c r="BP938" s="4">
        <v>5447925</v>
      </c>
      <c r="BQ938" s="4">
        <v>65275784</v>
      </c>
      <c r="BR938" s="4">
        <v>72475680</v>
      </c>
      <c r="BS938" s="4">
        <v>476.67998999999998</v>
      </c>
      <c r="BT938" s="4">
        <f t="shared" si="494"/>
        <v>740</v>
      </c>
      <c r="BV938" s="175">
        <f t="shared" si="476"/>
        <v>-1.9067858425367659</v>
      </c>
      <c r="BW938" s="173">
        <v>740000</v>
      </c>
    </row>
    <row r="939" spans="1:75" x14ac:dyDescent="0.25">
      <c r="A939" s="96" t="s">
        <v>207</v>
      </c>
      <c r="B939" s="255"/>
      <c r="C939" s="76">
        <v>0</v>
      </c>
      <c r="D939" s="141">
        <v>1998</v>
      </c>
      <c r="E939" s="77">
        <v>140</v>
      </c>
      <c r="F939" s="59">
        <v>10492444</v>
      </c>
      <c r="G939" s="59">
        <v>2242370</v>
      </c>
      <c r="H939" s="179">
        <f t="shared" si="484"/>
        <v>0.27179998627891094</v>
      </c>
      <c r="I939" s="59">
        <f t="shared" si="473"/>
        <v>8250074</v>
      </c>
      <c r="J939" s="59"/>
      <c r="K939" s="59">
        <f t="shared" si="468"/>
        <v>8250074</v>
      </c>
      <c r="L939" s="59">
        <f t="shared" si="465"/>
        <v>11148.748648648649</v>
      </c>
      <c r="M939" s="59"/>
      <c r="N939" s="59"/>
      <c r="O939" s="59">
        <v>208994</v>
      </c>
      <c r="P939" s="13">
        <f t="shared" si="469"/>
        <v>2.5332378836844374E-2</v>
      </c>
      <c r="Q939" s="59">
        <v>1000202</v>
      </c>
      <c r="R939" s="79">
        <f t="shared" si="470"/>
        <v>0.12123551861474212</v>
      </c>
      <c r="S939" s="73">
        <f t="shared" si="493"/>
        <v>666292</v>
      </c>
      <c r="T939" s="281">
        <f t="shared" si="475"/>
        <v>900.39459459459465</v>
      </c>
      <c r="U939" s="281"/>
      <c r="V939" s="131">
        <f t="shared" si="471"/>
        <v>8.0761942256517935E-2</v>
      </c>
      <c r="W939" s="54"/>
      <c r="X939" s="59">
        <v>0</v>
      </c>
      <c r="Y939" s="59">
        <v>0</v>
      </c>
      <c r="Z939" s="59">
        <v>0</v>
      </c>
      <c r="AA939" s="59">
        <v>0</v>
      </c>
      <c r="AB939" s="59">
        <v>0</v>
      </c>
      <c r="AC939" s="59">
        <v>0</v>
      </c>
      <c r="AD939" s="59">
        <v>0</v>
      </c>
      <c r="AE939" s="59">
        <v>0</v>
      </c>
      <c r="AF939" s="59">
        <v>2728121</v>
      </c>
      <c r="AG939" s="59">
        <v>2082</v>
      </c>
      <c r="AH939" s="59">
        <v>3023071</v>
      </c>
      <c r="AI939" s="59">
        <v>0</v>
      </c>
      <c r="AJ939" s="59">
        <v>179864</v>
      </c>
      <c r="AK939" s="59">
        <v>1822376</v>
      </c>
      <c r="AL939" s="59">
        <v>7469373</v>
      </c>
      <c r="AM939" s="59">
        <v>0</v>
      </c>
      <c r="AN939" s="59">
        <v>0</v>
      </c>
      <c r="AO939" s="59">
        <v>0</v>
      </c>
      <c r="AP939" s="59">
        <v>0</v>
      </c>
      <c r="AQ939" s="59">
        <v>443530</v>
      </c>
      <c r="AR939" s="59">
        <v>1177024</v>
      </c>
      <c r="AS939" s="59">
        <v>1368</v>
      </c>
      <c r="AT939" s="59">
        <v>0</v>
      </c>
      <c r="AU939" s="59">
        <v>20221</v>
      </c>
      <c r="AV939" s="80">
        <v>0</v>
      </c>
      <c r="AW939" s="79">
        <f t="shared" si="472"/>
        <v>0</v>
      </c>
      <c r="AX939" s="59">
        <v>0</v>
      </c>
      <c r="AY939" s="59">
        <v>0</v>
      </c>
      <c r="AZ939" s="59">
        <v>0</v>
      </c>
      <c r="BA939" s="59">
        <v>0</v>
      </c>
      <c r="BB939" s="59">
        <v>0</v>
      </c>
      <c r="BC939" s="59">
        <v>0</v>
      </c>
      <c r="BD939" s="59">
        <v>0</v>
      </c>
      <c r="BE939" s="59">
        <v>0</v>
      </c>
      <c r="BF939" s="59">
        <v>0</v>
      </c>
      <c r="BG939" s="59">
        <v>0</v>
      </c>
      <c r="BH939" s="59">
        <v>0</v>
      </c>
      <c r="BI939" s="59">
        <v>0</v>
      </c>
      <c r="BJ939" s="59">
        <v>0</v>
      </c>
      <c r="BK939" s="59">
        <v>0</v>
      </c>
      <c r="BL939" s="59">
        <v>0</v>
      </c>
      <c r="BM939" s="4">
        <v>1575561</v>
      </c>
      <c r="BN939" s="32">
        <f t="shared" si="486"/>
        <v>2129.1364864864863</v>
      </c>
      <c r="BO939" s="281"/>
      <c r="BP939" s="4">
        <v>5387034</v>
      </c>
      <c r="BQ939" s="4">
        <v>49490476</v>
      </c>
      <c r="BR939" s="4">
        <v>56453072</v>
      </c>
      <c r="BS939" s="4">
        <v>476.67998999999998</v>
      </c>
      <c r="BT939" s="4">
        <f t="shared" si="494"/>
        <v>740</v>
      </c>
      <c r="BV939" s="175">
        <f t="shared" si="476"/>
        <v>-1.9067858425367659</v>
      </c>
      <c r="BW939" s="173">
        <v>740000</v>
      </c>
    </row>
    <row r="940" spans="1:75" x14ac:dyDescent="0.25">
      <c r="A940" s="76" t="s">
        <v>208</v>
      </c>
      <c r="B940" s="254" t="s">
        <v>150</v>
      </c>
      <c r="C940" s="76">
        <v>1</v>
      </c>
      <c r="D940" s="141">
        <v>1999</v>
      </c>
      <c r="E940" s="77">
        <v>140</v>
      </c>
      <c r="F940" s="59">
        <v>7895139</v>
      </c>
      <c r="G940" s="59">
        <v>543896</v>
      </c>
      <c r="H940" s="179">
        <f t="shared" si="484"/>
        <v>7.398694343255964E-2</v>
      </c>
      <c r="I940" s="59">
        <f t="shared" si="473"/>
        <v>7351243</v>
      </c>
      <c r="J940" s="59"/>
      <c r="K940" s="59">
        <f t="shared" si="468"/>
        <v>7351243</v>
      </c>
      <c r="L940" s="59">
        <f t="shared" si="465"/>
        <v>9441.5927521378071</v>
      </c>
      <c r="M940" s="59"/>
      <c r="N940" s="59"/>
      <c r="O940" s="59">
        <v>306867</v>
      </c>
      <c r="P940" s="13">
        <f t="shared" si="469"/>
        <v>4.1743552756996337E-2</v>
      </c>
      <c r="Q940" s="59">
        <v>899498</v>
      </c>
      <c r="R940" s="79">
        <f t="shared" si="470"/>
        <v>0.12235998728378317</v>
      </c>
      <c r="S940" s="73">
        <f t="shared" si="493"/>
        <v>616635</v>
      </c>
      <c r="T940" s="281">
        <f t="shared" si="475"/>
        <v>791.9771590620112</v>
      </c>
      <c r="U940" s="281"/>
      <c r="V940" s="131">
        <f t="shared" si="471"/>
        <v>8.3881732653919891E-2</v>
      </c>
      <c r="W940" s="54"/>
      <c r="X940" s="59">
        <v>0</v>
      </c>
      <c r="Y940" s="59">
        <v>0</v>
      </c>
      <c r="Z940" s="59">
        <v>0</v>
      </c>
      <c r="AA940" s="59">
        <v>0</v>
      </c>
      <c r="AB940" s="59">
        <v>0</v>
      </c>
      <c r="AC940" s="59">
        <v>0</v>
      </c>
      <c r="AD940" s="59">
        <v>0</v>
      </c>
      <c r="AE940" s="59">
        <v>0</v>
      </c>
      <c r="AF940" s="59">
        <v>2379491</v>
      </c>
      <c r="AG940" s="59">
        <v>0</v>
      </c>
      <c r="AH940" s="59">
        <v>2204553</v>
      </c>
      <c r="AI940" s="59">
        <v>0</v>
      </c>
      <c r="AJ940" s="59">
        <v>107300</v>
      </c>
      <c r="AK940" s="59">
        <v>1038934</v>
      </c>
      <c r="AL940" s="59">
        <v>5690586</v>
      </c>
      <c r="AM940" s="59">
        <v>0</v>
      </c>
      <c r="AN940" s="59">
        <v>0</v>
      </c>
      <c r="AO940" s="59">
        <v>0</v>
      </c>
      <c r="AP940" s="59">
        <v>0</v>
      </c>
      <c r="AQ940" s="59">
        <v>836899</v>
      </c>
      <c r="AR940" s="59">
        <v>1153650</v>
      </c>
      <c r="AS940" s="59">
        <v>0</v>
      </c>
      <c r="AT940" s="59">
        <v>0</v>
      </c>
      <c r="AU940" s="59">
        <v>11969</v>
      </c>
      <c r="AV940" s="80">
        <v>0</v>
      </c>
      <c r="AW940" s="79">
        <f t="shared" si="472"/>
        <v>0</v>
      </c>
      <c r="AX940" s="59">
        <v>0</v>
      </c>
      <c r="AY940" s="59">
        <v>0</v>
      </c>
      <c r="AZ940" s="59">
        <v>0</v>
      </c>
      <c r="BA940" s="59">
        <v>0</v>
      </c>
      <c r="BB940" s="59">
        <v>0</v>
      </c>
      <c r="BC940" s="59">
        <v>0</v>
      </c>
      <c r="BD940" s="59">
        <v>0</v>
      </c>
      <c r="BE940" s="59">
        <v>0</v>
      </c>
      <c r="BF940" s="59">
        <v>0</v>
      </c>
      <c r="BG940" s="59">
        <v>0</v>
      </c>
      <c r="BH940" s="59">
        <v>0</v>
      </c>
      <c r="BI940" s="59">
        <v>0</v>
      </c>
      <c r="BJ940" s="59">
        <v>0</v>
      </c>
      <c r="BK940" s="59">
        <v>0</v>
      </c>
      <c r="BL940" s="59">
        <v>0</v>
      </c>
      <c r="BM940" s="4">
        <v>1486355</v>
      </c>
      <c r="BN940" s="32">
        <f t="shared" si="486"/>
        <v>1909.004857423947</v>
      </c>
      <c r="BO940" s="281"/>
      <c r="BP940" s="4">
        <v>5382694</v>
      </c>
      <c r="BQ940" s="4">
        <v>142170512</v>
      </c>
      <c r="BR940" s="4">
        <v>149039552</v>
      </c>
      <c r="BS940" s="4">
        <v>484.31</v>
      </c>
      <c r="BT940" s="4">
        <f t="shared" si="494"/>
        <v>778.60199999999998</v>
      </c>
      <c r="BV940" s="175">
        <f t="shared" si="476"/>
        <v>-1.873421027537661</v>
      </c>
      <c r="BW940" s="173">
        <v>778602</v>
      </c>
    </row>
    <row r="941" spans="1:75" x14ac:dyDescent="0.25">
      <c r="A941" s="76" t="s">
        <v>208</v>
      </c>
      <c r="B941" s="254" t="s">
        <v>150</v>
      </c>
      <c r="C941" s="76">
        <v>1</v>
      </c>
      <c r="D941" s="141">
        <v>2000</v>
      </c>
      <c r="E941" s="77">
        <v>140</v>
      </c>
      <c r="F941" s="59">
        <v>9279516</v>
      </c>
      <c r="G941" s="59">
        <v>1136834</v>
      </c>
      <c r="H941" s="179">
        <f t="shared" si="484"/>
        <v>0.13961419591235419</v>
      </c>
      <c r="I941" s="59">
        <f t="shared" si="473"/>
        <v>8142682</v>
      </c>
      <c r="J941" s="59"/>
      <c r="K941" s="59">
        <f t="shared" si="468"/>
        <v>8142682</v>
      </c>
      <c r="L941" s="59">
        <f t="shared" si="465"/>
        <v>9705.222884386174</v>
      </c>
      <c r="M941" s="59"/>
      <c r="N941" s="59"/>
      <c r="O941" s="59">
        <v>53464</v>
      </c>
      <c r="P941" s="13">
        <f t="shared" si="469"/>
        <v>6.5658956103161097E-3</v>
      </c>
      <c r="Q941" s="59">
        <v>817655</v>
      </c>
      <c r="R941" s="79">
        <f t="shared" si="470"/>
        <v>0.10041593175319877</v>
      </c>
      <c r="S941" s="73">
        <f t="shared" si="493"/>
        <v>774748</v>
      </c>
      <c r="T941" s="281">
        <f t="shared" si="475"/>
        <v>923.41835518474375</v>
      </c>
      <c r="U941" s="281"/>
      <c r="V941" s="131">
        <f t="shared" si="471"/>
        <v>9.5146537713249768E-2</v>
      </c>
      <c r="W941" s="54"/>
      <c r="X941" s="59">
        <v>0</v>
      </c>
      <c r="Y941" s="59">
        <v>0</v>
      </c>
      <c r="Z941" s="59">
        <v>0</v>
      </c>
      <c r="AA941" s="59">
        <v>0</v>
      </c>
      <c r="AB941" s="59">
        <v>0</v>
      </c>
      <c r="AC941" s="59">
        <v>0</v>
      </c>
      <c r="AD941" s="59">
        <v>0</v>
      </c>
      <c r="AE941" s="59">
        <v>0</v>
      </c>
      <c r="AF941" s="59">
        <v>1920691</v>
      </c>
      <c r="AG941" s="59">
        <v>0</v>
      </c>
      <c r="AH941" s="59">
        <v>3912150</v>
      </c>
      <c r="AI941" s="59">
        <v>0</v>
      </c>
      <c r="AJ941" s="59">
        <v>62136</v>
      </c>
      <c r="AK941" s="59">
        <v>2659263</v>
      </c>
      <c r="AL941" s="59">
        <v>5367366</v>
      </c>
      <c r="AM941" s="59">
        <v>0</v>
      </c>
      <c r="AN941" s="59">
        <v>0</v>
      </c>
      <c r="AO941" s="59">
        <v>0</v>
      </c>
      <c r="AP941" s="59">
        <v>0</v>
      </c>
      <c r="AQ941" s="59">
        <v>601838</v>
      </c>
      <c r="AR941" s="59">
        <v>1248014</v>
      </c>
      <c r="AS941" s="59">
        <v>3316</v>
      </c>
      <c r="AT941" s="59">
        <v>0</v>
      </c>
      <c r="AU941" s="59">
        <v>1557</v>
      </c>
      <c r="AV941" s="80">
        <v>0</v>
      </c>
      <c r="AW941" s="79">
        <f t="shared" si="472"/>
        <v>0</v>
      </c>
      <c r="AX941" s="59">
        <v>0</v>
      </c>
      <c r="AY941" s="59">
        <v>0</v>
      </c>
      <c r="AZ941" s="59">
        <v>0</v>
      </c>
      <c r="BA941" s="59">
        <v>0</v>
      </c>
      <c r="BB941" s="59">
        <v>0</v>
      </c>
      <c r="BC941" s="59">
        <v>0</v>
      </c>
      <c r="BD941" s="59">
        <v>0</v>
      </c>
      <c r="BE941" s="59">
        <v>0</v>
      </c>
      <c r="BF941" s="59">
        <v>0</v>
      </c>
      <c r="BG941" s="59">
        <v>0</v>
      </c>
      <c r="BH941" s="59">
        <v>0</v>
      </c>
      <c r="BI941" s="59">
        <v>0</v>
      </c>
      <c r="BJ941" s="59">
        <v>0</v>
      </c>
      <c r="BK941" s="59">
        <v>0</v>
      </c>
      <c r="BL941" s="59">
        <v>0</v>
      </c>
      <c r="BM941" s="4">
        <v>1384487</v>
      </c>
      <c r="BN941" s="32">
        <f t="shared" si="486"/>
        <v>1650.1632896305125</v>
      </c>
      <c r="BO941" s="281"/>
      <c r="BP941" s="4">
        <v>4866230</v>
      </c>
      <c r="BQ941" s="4">
        <v>299869344</v>
      </c>
      <c r="BR941" s="4">
        <v>306120064</v>
      </c>
      <c r="BS941" s="4">
        <v>487.29998999999998</v>
      </c>
      <c r="BT941" s="4">
        <f t="shared" si="494"/>
        <v>839</v>
      </c>
      <c r="BV941" s="175">
        <f t="shared" si="476"/>
        <v>-1.8329883103602453</v>
      </c>
      <c r="BW941" s="173">
        <v>839000</v>
      </c>
    </row>
    <row r="942" spans="1:75" x14ac:dyDescent="0.25">
      <c r="A942" s="76" t="s">
        <v>208</v>
      </c>
      <c r="B942" s="254" t="s">
        <v>150</v>
      </c>
      <c r="C942" s="76">
        <v>1</v>
      </c>
      <c r="D942" s="141">
        <v>2001</v>
      </c>
      <c r="E942" s="77">
        <v>140</v>
      </c>
      <c r="F942" s="59">
        <v>8081453</v>
      </c>
      <c r="G942" s="59">
        <v>443761</v>
      </c>
      <c r="H942" s="179">
        <f t="shared" si="484"/>
        <v>5.8101452637786391E-2</v>
      </c>
      <c r="I942" s="59">
        <f t="shared" si="473"/>
        <v>7637692</v>
      </c>
      <c r="J942" s="59"/>
      <c r="K942" s="59">
        <f t="shared" si="468"/>
        <v>7637692</v>
      </c>
      <c r="L942" s="59">
        <f t="shared" si="465"/>
        <v>9103.3277711561386</v>
      </c>
      <c r="M942" s="59"/>
      <c r="N942" s="59"/>
      <c r="O942" s="59">
        <v>25324</v>
      </c>
      <c r="P942" s="13">
        <f t="shared" si="469"/>
        <v>3.3156613280556483E-3</v>
      </c>
      <c r="Q942" s="59">
        <v>1021002</v>
      </c>
      <c r="R942" s="79">
        <f t="shared" si="470"/>
        <v>0.13367938900914045</v>
      </c>
      <c r="S942" s="73">
        <f t="shared" si="493"/>
        <v>593315</v>
      </c>
      <c r="T942" s="281">
        <f t="shared" si="475"/>
        <v>707.16924910607861</v>
      </c>
      <c r="U942" s="281"/>
      <c r="V942" s="131">
        <f t="shared" si="471"/>
        <v>7.768249884912877E-2</v>
      </c>
      <c r="W942" s="54"/>
      <c r="X942" s="59">
        <v>0</v>
      </c>
      <c r="Y942" s="59">
        <v>0</v>
      </c>
      <c r="Z942" s="59">
        <v>0</v>
      </c>
      <c r="AA942" s="59">
        <v>0</v>
      </c>
      <c r="AB942" s="59">
        <v>0</v>
      </c>
      <c r="AC942" s="59">
        <v>0</v>
      </c>
      <c r="AD942" s="59">
        <v>0</v>
      </c>
      <c r="AE942" s="59">
        <v>0</v>
      </c>
      <c r="AF942" s="59">
        <v>1964065</v>
      </c>
      <c r="AG942" s="59">
        <v>0</v>
      </c>
      <c r="AH942" s="59">
        <v>2704928</v>
      </c>
      <c r="AI942" s="59">
        <v>211</v>
      </c>
      <c r="AJ942" s="59">
        <v>282552</v>
      </c>
      <c r="AK942" s="59">
        <v>1443298</v>
      </c>
      <c r="AL942" s="59">
        <v>5376525</v>
      </c>
      <c r="AM942" s="59">
        <v>0</v>
      </c>
      <c r="AN942" s="59">
        <v>0</v>
      </c>
      <c r="AO942" s="59">
        <v>0</v>
      </c>
      <c r="AP942" s="59">
        <v>0</v>
      </c>
      <c r="AQ942" s="59">
        <v>1046506</v>
      </c>
      <c r="AR942" s="59">
        <v>1245438</v>
      </c>
      <c r="AS942" s="59">
        <v>0</v>
      </c>
      <c r="AT942" s="59">
        <v>0</v>
      </c>
      <c r="AU942" s="59">
        <v>15981</v>
      </c>
      <c r="AV942" s="80">
        <v>0</v>
      </c>
      <c r="AW942" s="79">
        <f t="shared" si="472"/>
        <v>0</v>
      </c>
      <c r="AX942" s="59">
        <v>0</v>
      </c>
      <c r="AY942" s="59">
        <v>0</v>
      </c>
      <c r="AZ942" s="59">
        <v>0</v>
      </c>
      <c r="BA942" s="59">
        <v>0</v>
      </c>
      <c r="BB942" s="59">
        <v>0</v>
      </c>
      <c r="BC942" s="59">
        <v>0</v>
      </c>
      <c r="BD942" s="59">
        <v>0</v>
      </c>
      <c r="BE942" s="59">
        <v>0</v>
      </c>
      <c r="BF942" s="59">
        <v>0</v>
      </c>
      <c r="BG942" s="59">
        <v>0</v>
      </c>
      <c r="BH942" s="59">
        <v>0</v>
      </c>
      <c r="BI942" s="59">
        <v>0</v>
      </c>
      <c r="BJ942" s="59">
        <v>0</v>
      </c>
      <c r="BK942" s="59">
        <v>0</v>
      </c>
      <c r="BL942" s="59">
        <v>0</v>
      </c>
      <c r="BM942" s="4">
        <v>1588899</v>
      </c>
      <c r="BN942" s="32">
        <f t="shared" si="486"/>
        <v>1893.8009535160907</v>
      </c>
      <c r="BO942" s="281"/>
      <c r="BP942" s="4">
        <v>315940</v>
      </c>
      <c r="BQ942" s="4">
        <v>327923776</v>
      </c>
      <c r="BR942" s="4">
        <v>329828640</v>
      </c>
      <c r="BS942" s="4">
        <v>498.98000999999999</v>
      </c>
      <c r="BT942" s="4">
        <f t="shared" si="494"/>
        <v>839</v>
      </c>
      <c r="BV942" s="175">
        <f t="shared" si="476"/>
        <v>-1.8211452576099307</v>
      </c>
      <c r="BW942" s="173">
        <v>839000</v>
      </c>
    </row>
    <row r="943" spans="1:75" x14ac:dyDescent="0.25">
      <c r="A943" s="76" t="s">
        <v>208</v>
      </c>
      <c r="B943" s="254" t="s">
        <v>150</v>
      </c>
      <c r="C943" s="76">
        <v>1</v>
      </c>
      <c r="D943" s="141">
        <v>2002</v>
      </c>
      <c r="E943" s="77">
        <v>140</v>
      </c>
      <c r="F943" s="59">
        <v>9386953</v>
      </c>
      <c r="G943" s="59">
        <v>461923</v>
      </c>
      <c r="H943" s="179">
        <f t="shared" si="484"/>
        <v>5.1755904461945786E-2</v>
      </c>
      <c r="I943" s="59">
        <f t="shared" si="473"/>
        <v>8925030</v>
      </c>
      <c r="J943" s="59"/>
      <c r="K943" s="59">
        <f t="shared" si="468"/>
        <v>8925030</v>
      </c>
      <c r="L943" s="59">
        <f t="shared" si="465"/>
        <v>10637.699642431466</v>
      </c>
      <c r="M943" s="59"/>
      <c r="N943" s="59"/>
      <c r="O943" s="59">
        <v>18141</v>
      </c>
      <c r="P943" s="13">
        <f t="shared" si="469"/>
        <v>2.032598209753917E-3</v>
      </c>
      <c r="Q943" s="59">
        <v>952685</v>
      </c>
      <c r="R943" s="79">
        <f t="shared" si="470"/>
        <v>0.10674305856674991</v>
      </c>
      <c r="S943" s="73">
        <f t="shared" si="493"/>
        <v>691996</v>
      </c>
      <c r="T943" s="281">
        <f t="shared" si="475"/>
        <v>824.78665077473181</v>
      </c>
      <c r="U943" s="281"/>
      <c r="V943" s="131">
        <f t="shared" si="471"/>
        <v>7.7534305206817228E-2</v>
      </c>
      <c r="W943" s="54"/>
      <c r="X943" s="59">
        <v>0</v>
      </c>
      <c r="Y943" s="59">
        <v>0</v>
      </c>
      <c r="Z943" s="59">
        <v>0</v>
      </c>
      <c r="AA943" s="59">
        <v>0</v>
      </c>
      <c r="AB943" s="59">
        <v>0</v>
      </c>
      <c r="AC943" s="59">
        <v>0</v>
      </c>
      <c r="AD943" s="59">
        <v>0</v>
      </c>
      <c r="AE943" s="59">
        <v>0</v>
      </c>
      <c r="AF943" s="59">
        <v>1993976</v>
      </c>
      <c r="AG943" s="59">
        <v>0</v>
      </c>
      <c r="AH943" s="59">
        <v>2291473</v>
      </c>
      <c r="AI943" s="59">
        <v>0</v>
      </c>
      <c r="AJ943" s="59">
        <v>316817</v>
      </c>
      <c r="AK943" s="59">
        <v>1757618</v>
      </c>
      <c r="AL943" s="59">
        <v>7095480</v>
      </c>
      <c r="AM943" s="59">
        <v>0</v>
      </c>
      <c r="AN943" s="59">
        <v>0</v>
      </c>
      <c r="AO943" s="59">
        <v>0</v>
      </c>
      <c r="AP943" s="59">
        <v>0</v>
      </c>
      <c r="AQ943" s="59">
        <v>2659942</v>
      </c>
      <c r="AR943" s="59">
        <v>362840</v>
      </c>
      <c r="AS943" s="59">
        <v>0</v>
      </c>
      <c r="AT943" s="59">
        <v>0</v>
      </c>
      <c r="AU943" s="59">
        <v>171015</v>
      </c>
      <c r="AV943" s="80">
        <v>0</v>
      </c>
      <c r="AW943" s="79">
        <f t="shared" si="472"/>
        <v>0</v>
      </c>
      <c r="AX943" s="59">
        <v>0</v>
      </c>
      <c r="AY943" s="59">
        <v>0</v>
      </c>
      <c r="AZ943" s="59">
        <v>0</v>
      </c>
      <c r="BA943" s="59">
        <v>0</v>
      </c>
      <c r="BB943" s="59">
        <v>0</v>
      </c>
      <c r="BC943" s="59">
        <v>0</v>
      </c>
      <c r="BD943" s="59">
        <v>0</v>
      </c>
      <c r="BE943" s="59">
        <v>0</v>
      </c>
      <c r="BF943" s="59">
        <v>0</v>
      </c>
      <c r="BG943" s="59">
        <v>0</v>
      </c>
      <c r="BH943" s="59">
        <v>0</v>
      </c>
      <c r="BI943" s="59">
        <v>0</v>
      </c>
      <c r="BJ943" s="59">
        <v>0</v>
      </c>
      <c r="BK943" s="59">
        <v>0</v>
      </c>
      <c r="BL943" s="59">
        <v>0</v>
      </c>
      <c r="BM943" s="4">
        <v>1748233</v>
      </c>
      <c r="BN943" s="32">
        <f t="shared" si="486"/>
        <v>2083.710369487485</v>
      </c>
      <c r="BO943" s="281"/>
      <c r="BP943" s="4">
        <v>314000</v>
      </c>
      <c r="BQ943" s="4">
        <v>164635376</v>
      </c>
      <c r="BR943" s="4">
        <v>166697616</v>
      </c>
      <c r="BS943" s="4">
        <v>491.04998999999998</v>
      </c>
      <c r="BT943" s="4">
        <f t="shared" si="494"/>
        <v>839</v>
      </c>
      <c r="BV943" s="175">
        <f t="shared" si="476"/>
        <v>-1.8291553074047269</v>
      </c>
      <c r="BW943" s="173">
        <v>839000</v>
      </c>
    </row>
    <row r="944" spans="1:75" x14ac:dyDescent="0.25">
      <c r="A944" s="76" t="s">
        <v>208</v>
      </c>
      <c r="B944" s="254" t="s">
        <v>150</v>
      </c>
      <c r="C944" s="76">
        <v>1</v>
      </c>
      <c r="D944" s="141">
        <v>2003</v>
      </c>
      <c r="E944" s="77">
        <v>140</v>
      </c>
      <c r="F944" s="59">
        <v>7613332</v>
      </c>
      <c r="G944" s="59">
        <v>343248</v>
      </c>
      <c r="H944" s="179">
        <f t="shared" si="484"/>
        <v>4.7213759841014218E-2</v>
      </c>
      <c r="I944" s="59">
        <f t="shared" si="473"/>
        <v>7270084</v>
      </c>
      <c r="J944" s="59"/>
      <c r="K944" s="59">
        <f t="shared" si="468"/>
        <v>7270084</v>
      </c>
      <c r="L944" s="59">
        <f t="shared" si="465"/>
        <v>8665.1775923718706</v>
      </c>
      <c r="M944" s="59"/>
      <c r="N944" s="59"/>
      <c r="O944" s="59">
        <v>5325</v>
      </c>
      <c r="P944" s="13">
        <f t="shared" si="469"/>
        <v>7.3245371030100886E-4</v>
      </c>
      <c r="Q944" s="59">
        <v>874046</v>
      </c>
      <c r="R944" s="79">
        <f t="shared" si="470"/>
        <v>0.12022502078380387</v>
      </c>
      <c r="S944" s="73">
        <f t="shared" si="493"/>
        <v>554124</v>
      </c>
      <c r="T944" s="281">
        <f t="shared" si="475"/>
        <v>660.45768772348038</v>
      </c>
      <c r="U944" s="281"/>
      <c r="V944" s="131">
        <f t="shared" si="471"/>
        <v>7.6219752068889438E-2</v>
      </c>
      <c r="W944" s="54"/>
      <c r="X944" s="59">
        <v>0</v>
      </c>
      <c r="Y944" s="59">
        <v>0</v>
      </c>
      <c r="Z944" s="59">
        <v>0</v>
      </c>
      <c r="AA944" s="59">
        <v>0</v>
      </c>
      <c r="AB944" s="59">
        <v>0</v>
      </c>
      <c r="AC944" s="59">
        <v>0</v>
      </c>
      <c r="AD944" s="59">
        <v>0</v>
      </c>
      <c r="AE944" s="59">
        <v>0</v>
      </c>
      <c r="AF944" s="59">
        <v>1966771</v>
      </c>
      <c r="AG944" s="59">
        <v>49999</v>
      </c>
      <c r="AH944" s="59">
        <v>2109898</v>
      </c>
      <c r="AI944" s="59">
        <v>0</v>
      </c>
      <c r="AJ944" s="59">
        <v>160648</v>
      </c>
      <c r="AK944" s="59">
        <v>1884553</v>
      </c>
      <c r="AL944" s="59">
        <v>5503434</v>
      </c>
      <c r="AM944" s="59">
        <v>0</v>
      </c>
      <c r="AN944" s="59">
        <v>0</v>
      </c>
      <c r="AO944" s="59">
        <v>0</v>
      </c>
      <c r="AP944" s="59">
        <v>0</v>
      </c>
      <c r="AQ944" s="59">
        <v>1599272</v>
      </c>
      <c r="AR944" s="59">
        <v>198102</v>
      </c>
      <c r="AS944" s="59">
        <v>0</v>
      </c>
      <c r="AT944" s="59">
        <v>0</v>
      </c>
      <c r="AU944" s="59">
        <v>-22756</v>
      </c>
      <c r="AV944" s="80">
        <v>0</v>
      </c>
      <c r="AW944" s="79">
        <f t="shared" si="472"/>
        <v>0</v>
      </c>
      <c r="AX944" s="59">
        <v>0</v>
      </c>
      <c r="AY944" s="59">
        <v>0</v>
      </c>
      <c r="AZ944" s="59">
        <v>0</v>
      </c>
      <c r="BA944" s="59">
        <v>0</v>
      </c>
      <c r="BB944" s="59">
        <v>0</v>
      </c>
      <c r="BC944" s="59">
        <v>0</v>
      </c>
      <c r="BD944" s="59">
        <v>0</v>
      </c>
      <c r="BE944" s="59">
        <v>0</v>
      </c>
      <c r="BF944" s="59">
        <v>0</v>
      </c>
      <c r="BG944" s="59">
        <v>0</v>
      </c>
      <c r="BH944" s="59">
        <v>0</v>
      </c>
      <c r="BI944" s="59">
        <v>0</v>
      </c>
      <c r="BJ944" s="59">
        <v>0</v>
      </c>
      <c r="BK944" s="59">
        <v>0</v>
      </c>
      <c r="BL944" s="59">
        <v>0</v>
      </c>
      <c r="BM944" s="4">
        <v>1611104</v>
      </c>
      <c r="BN944" s="32">
        <f t="shared" si="486"/>
        <v>1920.2669845053636</v>
      </c>
      <c r="BO944" s="281"/>
      <c r="BP944" s="4">
        <v>158000</v>
      </c>
      <c r="BQ944" s="4">
        <v>197367984</v>
      </c>
      <c r="BR944" s="4">
        <v>199137088</v>
      </c>
      <c r="BS944" s="4">
        <v>479.35998999999998</v>
      </c>
      <c r="BT944" s="4">
        <f t="shared" si="494"/>
        <v>839</v>
      </c>
      <c r="BV944" s="175">
        <f t="shared" si="476"/>
        <v>-1.8412023450105302</v>
      </c>
      <c r="BW944" s="173">
        <v>839000</v>
      </c>
    </row>
    <row r="945" spans="1:75" x14ac:dyDescent="0.25">
      <c r="A945" s="76" t="s">
        <v>208</v>
      </c>
      <c r="B945" s="254" t="s">
        <v>150</v>
      </c>
      <c r="C945" s="76">
        <v>1</v>
      </c>
      <c r="D945" s="141">
        <v>2004</v>
      </c>
      <c r="E945" s="77">
        <v>140</v>
      </c>
      <c r="F945" s="59">
        <v>7792201</v>
      </c>
      <c r="G945" s="59">
        <v>296364</v>
      </c>
      <c r="H945" s="179">
        <f t="shared" si="484"/>
        <v>3.9537145751701912E-2</v>
      </c>
      <c r="I945" s="59">
        <f t="shared" si="473"/>
        <v>7495837</v>
      </c>
      <c r="J945" s="59"/>
      <c r="K945" s="59">
        <f t="shared" si="468"/>
        <v>7495837</v>
      </c>
      <c r="L945" s="59">
        <f t="shared" si="465"/>
        <v>8934.2514898688914</v>
      </c>
      <c r="M945" s="59"/>
      <c r="N945" s="59"/>
      <c r="O945" s="59">
        <v>13711</v>
      </c>
      <c r="P945" s="13">
        <f t="shared" si="469"/>
        <v>1.8291486327677616E-3</v>
      </c>
      <c r="Q945" s="59">
        <v>1049134</v>
      </c>
      <c r="R945" s="79">
        <f t="shared" si="470"/>
        <v>0.13996222169719005</v>
      </c>
      <c r="S945" s="73">
        <f t="shared" si="493"/>
        <v>838890</v>
      </c>
      <c r="T945" s="281">
        <f t="shared" si="475"/>
        <v>999.86889153754464</v>
      </c>
      <c r="U945" s="281"/>
      <c r="V945" s="131">
        <f t="shared" si="471"/>
        <v>0.11191411979742889</v>
      </c>
      <c r="W945" s="54"/>
      <c r="X945" s="59">
        <v>0</v>
      </c>
      <c r="Y945" s="59">
        <v>0</v>
      </c>
      <c r="Z945" s="59">
        <v>0</v>
      </c>
      <c r="AA945" s="59">
        <v>0</v>
      </c>
      <c r="AB945" s="59">
        <v>0</v>
      </c>
      <c r="AC945" s="59">
        <v>0</v>
      </c>
      <c r="AD945" s="59">
        <v>0</v>
      </c>
      <c r="AE945" s="59">
        <v>0</v>
      </c>
      <c r="AF945" s="59">
        <v>1463090</v>
      </c>
      <c r="AG945" s="59">
        <v>0</v>
      </c>
      <c r="AH945" s="59">
        <v>2342999</v>
      </c>
      <c r="AI945" s="59">
        <v>0</v>
      </c>
      <c r="AJ945" s="59">
        <v>161198</v>
      </c>
      <c r="AK945" s="59">
        <v>2116588</v>
      </c>
      <c r="AL945" s="59">
        <v>5449202</v>
      </c>
      <c r="AM945" s="59">
        <v>0</v>
      </c>
      <c r="AN945" s="59">
        <v>0</v>
      </c>
      <c r="AO945" s="59">
        <v>0</v>
      </c>
      <c r="AP945" s="59">
        <v>0</v>
      </c>
      <c r="AQ945" s="59">
        <v>1626815</v>
      </c>
      <c r="AR945" s="59">
        <v>214690</v>
      </c>
      <c r="AS945" s="59">
        <v>0</v>
      </c>
      <c r="AT945" s="59">
        <v>0</v>
      </c>
      <c r="AU945" s="59">
        <v>11721</v>
      </c>
      <c r="AV945" s="80">
        <v>0</v>
      </c>
      <c r="AW945" s="79">
        <f t="shared" si="472"/>
        <v>0</v>
      </c>
      <c r="AX945" s="59">
        <v>0</v>
      </c>
      <c r="AY945" s="59">
        <v>0</v>
      </c>
      <c r="AZ945" s="59">
        <v>0</v>
      </c>
      <c r="BA945" s="59">
        <v>0</v>
      </c>
      <c r="BB945" s="59">
        <v>0</v>
      </c>
      <c r="BC945" s="59">
        <v>0</v>
      </c>
      <c r="BD945" s="59">
        <v>0</v>
      </c>
      <c r="BE945" s="59">
        <v>0</v>
      </c>
      <c r="BF945" s="59">
        <v>0</v>
      </c>
      <c r="BG945" s="59">
        <v>0</v>
      </c>
      <c r="BH945" s="59">
        <v>0</v>
      </c>
      <c r="BI945" s="59">
        <v>0</v>
      </c>
      <c r="BJ945" s="59">
        <v>0</v>
      </c>
      <c r="BK945" s="59">
        <v>0</v>
      </c>
      <c r="BL945" s="59">
        <v>0</v>
      </c>
      <c r="BM945" s="4">
        <v>1851209</v>
      </c>
      <c r="BN945" s="32">
        <f t="shared" si="486"/>
        <v>2206.4469606674611</v>
      </c>
      <c r="BO945" s="281"/>
      <c r="BP945" s="4">
        <v>2248</v>
      </c>
      <c r="BQ945" s="4">
        <v>180785264</v>
      </c>
      <c r="BR945" s="4">
        <v>181724368</v>
      </c>
      <c r="BS945" s="4">
        <v>479.35998999999998</v>
      </c>
      <c r="BT945" s="4">
        <f t="shared" si="494"/>
        <v>839</v>
      </c>
      <c r="BV945" s="175">
        <f t="shared" si="476"/>
        <v>-1.8412023450105302</v>
      </c>
      <c r="BW945" s="173">
        <v>839000</v>
      </c>
    </row>
    <row r="946" spans="1:75" x14ac:dyDescent="0.25">
      <c r="A946" s="76" t="s">
        <v>208</v>
      </c>
      <c r="B946" s="254" t="s">
        <v>150</v>
      </c>
      <c r="C946" s="76">
        <v>1</v>
      </c>
      <c r="D946" s="141">
        <v>2005</v>
      </c>
      <c r="E946" s="77">
        <v>140</v>
      </c>
      <c r="F946" s="59">
        <v>7815131</v>
      </c>
      <c r="G946" s="59">
        <v>0</v>
      </c>
      <c r="H946" s="179">
        <f t="shared" si="484"/>
        <v>0</v>
      </c>
      <c r="I946" s="59">
        <f t="shared" si="473"/>
        <v>7815131</v>
      </c>
      <c r="J946" s="59"/>
      <c r="K946" s="59">
        <f t="shared" si="468"/>
        <v>7815131</v>
      </c>
      <c r="L946" s="59">
        <f t="shared" si="465"/>
        <v>9314.8164481525619</v>
      </c>
      <c r="M946" s="59"/>
      <c r="N946" s="59"/>
      <c r="O946" s="59">
        <v>2258</v>
      </c>
      <c r="P946" s="13">
        <f t="shared" si="469"/>
        <v>2.8892669873352092E-4</v>
      </c>
      <c r="Q946" s="59">
        <v>935374</v>
      </c>
      <c r="R946" s="79">
        <f t="shared" si="470"/>
        <v>0.11968756505809051</v>
      </c>
      <c r="S946" s="73">
        <f t="shared" si="493"/>
        <v>726445</v>
      </c>
      <c r="T946" s="281">
        <f t="shared" si="475"/>
        <v>865.84624553039328</v>
      </c>
      <c r="U946" s="281"/>
      <c r="V946" s="131">
        <f t="shared" si="471"/>
        <v>9.2953656183114519E-2</v>
      </c>
      <c r="W946" s="54"/>
      <c r="X946" s="59">
        <v>0</v>
      </c>
      <c r="Y946" s="59">
        <v>0</v>
      </c>
      <c r="Z946" s="59">
        <v>0</v>
      </c>
      <c r="AA946" s="59">
        <v>0</v>
      </c>
      <c r="AB946" s="59">
        <v>0</v>
      </c>
      <c r="AC946" s="59">
        <v>0</v>
      </c>
      <c r="AD946" s="59">
        <v>0</v>
      </c>
      <c r="AE946" s="59">
        <v>0</v>
      </c>
      <c r="AF946" s="59">
        <v>1993352</v>
      </c>
      <c r="AG946" s="59">
        <v>0</v>
      </c>
      <c r="AH946" s="59">
        <v>2066498</v>
      </c>
      <c r="AI946" s="59">
        <v>0</v>
      </c>
      <c r="AJ946" s="59">
        <v>248463</v>
      </c>
      <c r="AK946" s="59">
        <v>1813575</v>
      </c>
      <c r="AL946" s="59">
        <v>5748633</v>
      </c>
      <c r="AM946" s="59">
        <v>0</v>
      </c>
      <c r="AN946" s="59">
        <v>0</v>
      </c>
      <c r="AO946" s="59">
        <v>0</v>
      </c>
      <c r="AP946" s="59">
        <v>0</v>
      </c>
      <c r="AQ946" s="59">
        <v>1842741</v>
      </c>
      <c r="AR946" s="59">
        <v>252825</v>
      </c>
      <c r="AS946" s="59">
        <v>0</v>
      </c>
      <c r="AT946" s="59">
        <v>0</v>
      </c>
      <c r="AU946" s="59">
        <v>98</v>
      </c>
      <c r="AV946" s="80">
        <v>0</v>
      </c>
      <c r="AW946" s="79">
        <f t="shared" si="472"/>
        <v>0</v>
      </c>
      <c r="AX946" s="59">
        <v>0</v>
      </c>
      <c r="AY946" s="59">
        <v>0</v>
      </c>
      <c r="AZ946" s="59">
        <v>0</v>
      </c>
      <c r="BA946" s="59">
        <v>0</v>
      </c>
      <c r="BB946" s="59">
        <v>0</v>
      </c>
      <c r="BC946" s="59">
        <v>0</v>
      </c>
      <c r="BD946" s="59">
        <v>0</v>
      </c>
      <c r="BE946" s="59">
        <v>0</v>
      </c>
      <c r="BF946" s="59">
        <v>0</v>
      </c>
      <c r="BG946" s="59">
        <v>0</v>
      </c>
      <c r="BH946" s="59">
        <v>0</v>
      </c>
      <c r="BI946" s="59">
        <v>0</v>
      </c>
      <c r="BJ946" s="59">
        <v>0</v>
      </c>
      <c r="BK946" s="59">
        <v>0</v>
      </c>
      <c r="BL946" s="59">
        <v>0</v>
      </c>
      <c r="BM946" s="4">
        <v>1784928</v>
      </c>
      <c r="BN946" s="32">
        <f t="shared" si="486"/>
        <v>2127.4469606674611</v>
      </c>
      <c r="BO946" s="281"/>
      <c r="BP946" s="4">
        <v>4200</v>
      </c>
      <c r="BQ946" s="4">
        <v>250794080</v>
      </c>
      <c r="BR946" s="4">
        <v>252583216</v>
      </c>
      <c r="BS946" s="4">
        <v>356.14999</v>
      </c>
      <c r="BT946" s="4">
        <f t="shared" si="494"/>
        <v>839</v>
      </c>
      <c r="BV946" s="175">
        <f t="shared" si="476"/>
        <v>-1.9897522938512031</v>
      </c>
      <c r="BW946" s="173">
        <v>839000</v>
      </c>
    </row>
    <row r="947" spans="1:75" ht="17.25" customHeight="1" x14ac:dyDescent="0.25">
      <c r="A947" s="76" t="s">
        <v>208</v>
      </c>
      <c r="B947" s="254" t="s">
        <v>150</v>
      </c>
      <c r="C947" s="76">
        <v>1</v>
      </c>
      <c r="D947" s="142">
        <v>2006</v>
      </c>
      <c r="E947" s="77">
        <v>140</v>
      </c>
      <c r="F947" s="59">
        <v>6930796</v>
      </c>
      <c r="G947" s="59">
        <v>0</v>
      </c>
      <c r="H947" s="179">
        <f t="shared" ref="H947:H971" si="495">G947/I947</f>
        <v>0</v>
      </c>
      <c r="I947" s="59">
        <f t="shared" si="473"/>
        <v>6930796</v>
      </c>
      <c r="J947" s="59"/>
      <c r="K947" s="59">
        <f t="shared" si="468"/>
        <v>6930796</v>
      </c>
      <c r="L947" s="59">
        <f t="shared" si="465"/>
        <v>8260.7818831942786</v>
      </c>
      <c r="M947" s="59"/>
      <c r="N947" s="59"/>
      <c r="O947" s="59">
        <v>2006</v>
      </c>
      <c r="P947" s="13">
        <f t="shared" si="469"/>
        <v>2.8943284436592852E-4</v>
      </c>
      <c r="Q947" s="59">
        <v>995230</v>
      </c>
      <c r="R947" s="79">
        <f t="shared" si="470"/>
        <v>0.14359533883265357</v>
      </c>
      <c r="S947" s="73">
        <f t="shared" ref="S947:S955" si="496">SUM(W947:AE947)</f>
        <v>993256</v>
      </c>
      <c r="T947" s="281">
        <f t="shared" si="475"/>
        <v>1183.8569725864124</v>
      </c>
      <c r="U947" s="281"/>
      <c r="V947" s="131">
        <f t="shared" si="471"/>
        <v>0.14331052306257464</v>
      </c>
      <c r="W947" s="126">
        <v>413189</v>
      </c>
      <c r="X947" s="126">
        <v>39030</v>
      </c>
      <c r="Y947" s="126">
        <v>237644</v>
      </c>
      <c r="AA947" s="126">
        <v>156123</v>
      </c>
      <c r="AB947" s="126">
        <v>140351</v>
      </c>
      <c r="AC947" s="126">
        <v>6919</v>
      </c>
      <c r="AF947" s="59">
        <v>1830318</v>
      </c>
      <c r="AG947" s="59">
        <v>0</v>
      </c>
      <c r="AH947" s="59">
        <v>1059573</v>
      </c>
      <c r="AI947" s="59">
        <v>0</v>
      </c>
      <c r="AJ947" s="59">
        <v>237740</v>
      </c>
      <c r="AK947" s="59">
        <v>653295</v>
      </c>
      <c r="AL947" s="59">
        <v>5871223</v>
      </c>
      <c r="AM947" s="126">
        <v>58144</v>
      </c>
      <c r="AN947" s="126">
        <v>39641</v>
      </c>
      <c r="AO947" s="126">
        <v>39640</v>
      </c>
      <c r="AP947"/>
      <c r="AQ947" s="59">
        <v>1812673</v>
      </c>
      <c r="AR947" s="59">
        <v>268459</v>
      </c>
      <c r="AS947" s="59">
        <v>0</v>
      </c>
      <c r="AT947" s="59">
        <v>0</v>
      </c>
      <c r="AU947" s="59">
        <v>394</v>
      </c>
      <c r="AV947" s="27">
        <v>0</v>
      </c>
      <c r="AW947" s="79">
        <f t="shared" si="472"/>
        <v>0</v>
      </c>
      <c r="AX947" s="59">
        <v>0</v>
      </c>
      <c r="AY947" s="59">
        <v>0</v>
      </c>
      <c r="AZ947" s="59">
        <v>0</v>
      </c>
      <c r="BA947" s="59">
        <v>0</v>
      </c>
      <c r="BB947" s="59">
        <v>0</v>
      </c>
      <c r="BC947" s="59">
        <v>0</v>
      </c>
      <c r="BD947" s="59">
        <v>0</v>
      </c>
      <c r="BE947" s="59">
        <v>0</v>
      </c>
      <c r="BF947" s="59">
        <v>0</v>
      </c>
      <c r="BG947" s="59">
        <v>0</v>
      </c>
      <c r="BH947" s="59">
        <v>0</v>
      </c>
      <c r="BI947" s="59">
        <v>0</v>
      </c>
      <c r="BJ947" s="59">
        <v>0</v>
      </c>
      <c r="BK947" s="59">
        <v>0</v>
      </c>
      <c r="BL947" s="59">
        <v>0</v>
      </c>
      <c r="BM947" s="4">
        <v>1192245</v>
      </c>
      <c r="BN947" s="32">
        <f t="shared" si="486"/>
        <v>1421.030989272944</v>
      </c>
      <c r="BO947" s="281"/>
      <c r="BP947" s="4">
        <v>6599</v>
      </c>
      <c r="BQ947" s="4">
        <v>228495856</v>
      </c>
      <c r="BR947" s="4">
        <v>229694704</v>
      </c>
      <c r="BS947" s="4">
        <v>394.82001000000002</v>
      </c>
      <c r="BT947" s="4">
        <f t="shared" si="494"/>
        <v>839</v>
      </c>
      <c r="BV947" s="175">
        <f t="shared" si="476"/>
        <v>-1.9382132799415963</v>
      </c>
      <c r="BW947" s="173">
        <v>839000</v>
      </c>
    </row>
    <row r="948" spans="1:75" ht="17.25" customHeight="1" x14ac:dyDescent="0.25">
      <c r="A948" s="76" t="s">
        <v>208</v>
      </c>
      <c r="B948" s="254" t="s">
        <v>150</v>
      </c>
      <c r="C948" s="76">
        <v>1</v>
      </c>
      <c r="D948" s="142">
        <v>2007</v>
      </c>
      <c r="E948" s="77">
        <v>140</v>
      </c>
      <c r="F948" s="59">
        <v>7814290</v>
      </c>
      <c r="G948" s="59">
        <v>0</v>
      </c>
      <c r="H948" s="179">
        <f t="shared" si="495"/>
        <v>0</v>
      </c>
      <c r="I948" s="59">
        <f t="shared" si="473"/>
        <v>7814290</v>
      </c>
      <c r="J948" s="59"/>
      <c r="K948" s="59">
        <f t="shared" si="468"/>
        <v>7814290</v>
      </c>
      <c r="L948" s="59">
        <f t="shared" si="465"/>
        <v>9313.8140643623356</v>
      </c>
      <c r="M948" s="59"/>
      <c r="N948" s="59"/>
      <c r="O948" s="59">
        <v>10002</v>
      </c>
      <c r="P948" s="13">
        <f t="shared" si="469"/>
        <v>1.279962734938171E-3</v>
      </c>
      <c r="Q948" s="59">
        <v>975004</v>
      </c>
      <c r="R948" s="79">
        <f t="shared" si="470"/>
        <v>0.12477192425671429</v>
      </c>
      <c r="S948" s="73">
        <f t="shared" si="496"/>
        <v>1338112</v>
      </c>
      <c r="T948" s="281">
        <f t="shared" si="475"/>
        <v>1594.8891537544696</v>
      </c>
      <c r="U948" s="281"/>
      <c r="V948" s="131">
        <f t="shared" si="471"/>
        <v>0.17123910169701917</v>
      </c>
      <c r="W948" s="126">
        <v>266886</v>
      </c>
      <c r="X948" s="126">
        <v>72451</v>
      </c>
      <c r="Y948" s="126">
        <v>439231</v>
      </c>
      <c r="AA948" s="126">
        <v>289801</v>
      </c>
      <c r="AB948" s="126">
        <v>260693</v>
      </c>
      <c r="AC948" s="126">
        <v>9050</v>
      </c>
      <c r="AF948" s="59">
        <v>1525713</v>
      </c>
      <c r="AG948" s="59">
        <v>0</v>
      </c>
      <c r="AH948" s="59">
        <v>1583575</v>
      </c>
      <c r="AI948" s="59">
        <v>0</v>
      </c>
      <c r="AJ948" s="59">
        <v>324431</v>
      </c>
      <c r="AK948" s="59">
        <v>996714</v>
      </c>
      <c r="AL948" s="59">
        <v>6230715</v>
      </c>
      <c r="AM948" s="126">
        <v>115713</v>
      </c>
      <c r="AN948" s="126">
        <v>77901</v>
      </c>
      <c r="AO948" s="126">
        <v>77901</v>
      </c>
      <c r="AP948"/>
      <c r="AQ948" s="59">
        <v>2057453</v>
      </c>
      <c r="AR948" s="59">
        <v>312388</v>
      </c>
      <c r="AS948" s="59">
        <v>0</v>
      </c>
      <c r="AT948" s="59">
        <v>0</v>
      </c>
      <c r="AU948" s="59">
        <v>2958</v>
      </c>
      <c r="AV948" s="27">
        <v>0</v>
      </c>
      <c r="AW948" s="79">
        <f t="shared" si="472"/>
        <v>0</v>
      </c>
      <c r="AX948" s="59">
        <v>0</v>
      </c>
      <c r="AY948" s="59">
        <v>0</v>
      </c>
      <c r="AZ948" s="59">
        <v>0</v>
      </c>
      <c r="BA948" s="59">
        <v>0</v>
      </c>
      <c r="BB948" s="59">
        <v>0</v>
      </c>
      <c r="BC948" s="59">
        <v>0</v>
      </c>
      <c r="BD948" s="59">
        <v>0</v>
      </c>
      <c r="BE948" s="59">
        <v>0</v>
      </c>
      <c r="BF948" s="59">
        <v>0</v>
      </c>
      <c r="BG948" s="59">
        <v>0</v>
      </c>
      <c r="BH948" s="59">
        <v>0</v>
      </c>
      <c r="BI948" s="59">
        <v>0</v>
      </c>
      <c r="BJ948" s="59">
        <v>0</v>
      </c>
      <c r="BK948" s="59">
        <v>0</v>
      </c>
      <c r="BL948" s="59">
        <v>0</v>
      </c>
      <c r="BM948" s="4">
        <v>1122389</v>
      </c>
      <c r="BN948" s="32">
        <f t="shared" si="486"/>
        <v>1337.7699642431467</v>
      </c>
      <c r="BO948" s="281"/>
      <c r="BP948" s="4">
        <v>0</v>
      </c>
      <c r="BQ948" s="4">
        <v>273313632</v>
      </c>
      <c r="BR948" s="4">
        <v>274436032</v>
      </c>
      <c r="BS948" s="4">
        <v>515.51000999999997</v>
      </c>
      <c r="BT948" s="4">
        <f t="shared" si="494"/>
        <v>839</v>
      </c>
      <c r="BV948" s="175">
        <f t="shared" si="476"/>
        <v>-1.8048499143697438</v>
      </c>
      <c r="BW948" s="173">
        <v>839000</v>
      </c>
    </row>
    <row r="949" spans="1:75" ht="17.25" customHeight="1" x14ac:dyDescent="0.25">
      <c r="A949" s="76" t="s">
        <v>208</v>
      </c>
      <c r="B949" s="254" t="s">
        <v>150</v>
      </c>
      <c r="C949" s="76">
        <v>1</v>
      </c>
      <c r="D949" s="142">
        <v>2008</v>
      </c>
      <c r="E949" s="77">
        <v>140</v>
      </c>
      <c r="F949" s="59">
        <v>9425224</v>
      </c>
      <c r="G949" s="59">
        <v>0</v>
      </c>
      <c r="H949" s="179">
        <f t="shared" si="495"/>
        <v>0</v>
      </c>
      <c r="I949" s="59">
        <f t="shared" si="473"/>
        <v>9425224</v>
      </c>
      <c r="J949" s="59"/>
      <c r="K949" s="59">
        <f t="shared" si="468"/>
        <v>9425224</v>
      </c>
      <c r="L949" s="59">
        <f t="shared" si="465"/>
        <v>11233.878426698451</v>
      </c>
      <c r="M949" s="59"/>
      <c r="N949" s="59"/>
      <c r="O949" s="59">
        <v>-6611</v>
      </c>
      <c r="P949" s="13">
        <f t="shared" si="469"/>
        <v>-7.0141569049181221E-4</v>
      </c>
      <c r="Q949" s="59">
        <v>963515</v>
      </c>
      <c r="R949" s="79">
        <f t="shared" si="470"/>
        <v>0.10222727863019489</v>
      </c>
      <c r="S949" s="73">
        <f t="shared" si="496"/>
        <v>1546766</v>
      </c>
      <c r="T949" s="281">
        <f t="shared" si="475"/>
        <v>1843.5828367103695</v>
      </c>
      <c r="U949" s="281"/>
      <c r="V949" s="131">
        <f t="shared" si="471"/>
        <v>0.16410920313405813</v>
      </c>
      <c r="W949" s="126">
        <v>275129</v>
      </c>
      <c r="X949" s="126">
        <v>93142</v>
      </c>
      <c r="Y949" s="126">
        <v>558830</v>
      </c>
      <c r="AA949" s="126">
        <v>372555</v>
      </c>
      <c r="AB949" s="126">
        <v>247110</v>
      </c>
      <c r="AC949" s="126">
        <v>0</v>
      </c>
      <c r="AF949" s="59">
        <v>1621791</v>
      </c>
      <c r="AG949" s="59">
        <v>0</v>
      </c>
      <c r="AH949" s="59">
        <v>2778097</v>
      </c>
      <c r="AI949" s="59">
        <v>0</v>
      </c>
      <c r="AJ949" s="59">
        <v>614430</v>
      </c>
      <c r="AK949" s="59">
        <v>2086310</v>
      </c>
      <c r="AL949" s="59">
        <v>6647127</v>
      </c>
      <c r="AM949" s="126">
        <v>78234</v>
      </c>
      <c r="AN949" s="126">
        <v>52968</v>
      </c>
      <c r="AO949" s="126">
        <v>52968</v>
      </c>
      <c r="AP949"/>
      <c r="AQ949" s="59">
        <v>1907236</v>
      </c>
      <c r="AR949" s="59">
        <v>504790</v>
      </c>
      <c r="AS949" s="59">
        <v>0</v>
      </c>
      <c r="AT949" s="59">
        <v>0</v>
      </c>
      <c r="AU949" s="59">
        <v>2827</v>
      </c>
      <c r="AV949" s="27">
        <v>0</v>
      </c>
      <c r="AW949" s="79">
        <f t="shared" si="472"/>
        <v>0</v>
      </c>
      <c r="AX949" s="59">
        <v>0</v>
      </c>
      <c r="AY949" s="59">
        <v>0</v>
      </c>
      <c r="AZ949" s="59">
        <v>0</v>
      </c>
      <c r="BA949" s="59">
        <v>0</v>
      </c>
      <c r="BB949" s="59">
        <v>0</v>
      </c>
      <c r="BC949" s="59">
        <v>0</v>
      </c>
      <c r="BD949" s="59">
        <v>0</v>
      </c>
      <c r="BE949" s="59">
        <v>0</v>
      </c>
      <c r="BF949" s="59">
        <v>0</v>
      </c>
      <c r="BG949" s="59">
        <v>0</v>
      </c>
      <c r="BH949" s="59">
        <v>0</v>
      </c>
      <c r="BI949" s="59">
        <v>0</v>
      </c>
      <c r="BJ949" s="59">
        <v>0</v>
      </c>
      <c r="BK949" s="59">
        <v>0</v>
      </c>
      <c r="BL949" s="59">
        <v>0</v>
      </c>
      <c r="BM949" s="4">
        <v>1310954</v>
      </c>
      <c r="BN949" s="32">
        <f t="shared" si="486"/>
        <v>1562.5196662693684</v>
      </c>
      <c r="BO949" s="281"/>
      <c r="BP949" s="4">
        <v>0</v>
      </c>
      <c r="BQ949" s="4">
        <v>298744160</v>
      </c>
      <c r="BR949" s="4">
        <v>300055104</v>
      </c>
      <c r="BS949" s="4">
        <v>515.5</v>
      </c>
      <c r="BT949" s="4">
        <f t="shared" si="494"/>
        <v>839</v>
      </c>
      <c r="BV949" s="175">
        <f t="shared" si="476"/>
        <v>-1.8048596232958487</v>
      </c>
      <c r="BW949" s="173">
        <v>839000</v>
      </c>
    </row>
    <row r="950" spans="1:75" ht="17.25" customHeight="1" x14ac:dyDescent="0.25">
      <c r="A950" s="76" t="s">
        <v>208</v>
      </c>
      <c r="B950" s="254" t="s">
        <v>150</v>
      </c>
      <c r="C950" s="76">
        <v>1</v>
      </c>
      <c r="D950" s="142">
        <v>2009</v>
      </c>
      <c r="E950" s="77">
        <v>140</v>
      </c>
      <c r="F950" s="59">
        <v>10938782</v>
      </c>
      <c r="G950" s="59">
        <v>0</v>
      </c>
      <c r="H950" s="179">
        <f t="shared" si="495"/>
        <v>0</v>
      </c>
      <c r="I950" s="59">
        <f t="shared" si="473"/>
        <v>10938782</v>
      </c>
      <c r="J950" s="59"/>
      <c r="K950" s="59">
        <f t="shared" si="468"/>
        <v>10938782</v>
      </c>
      <c r="L950" s="59">
        <f t="shared" si="465"/>
        <v>13037.880810488678</v>
      </c>
      <c r="M950" s="59"/>
      <c r="N950" s="59"/>
      <c r="O950" s="59">
        <v>79165</v>
      </c>
      <c r="P950" s="13">
        <f t="shared" si="469"/>
        <v>7.2370945869476141E-3</v>
      </c>
      <c r="Q950" s="59">
        <v>994453</v>
      </c>
      <c r="R950" s="79">
        <f t="shared" si="470"/>
        <v>9.0910761362645309E-2</v>
      </c>
      <c r="S950" s="73">
        <f t="shared" si="496"/>
        <v>1514448</v>
      </c>
      <c r="T950" s="281">
        <f t="shared" si="475"/>
        <v>1805.0631704410011</v>
      </c>
      <c r="U950" s="281"/>
      <c r="V950" s="131">
        <f t="shared" si="471"/>
        <v>0.1384475895031092</v>
      </c>
      <c r="W950" s="126">
        <v>292503</v>
      </c>
      <c r="X950" s="126">
        <v>84936</v>
      </c>
      <c r="Y950" s="126">
        <v>509591</v>
      </c>
      <c r="AA950" s="126">
        <v>339727</v>
      </c>
      <c r="AB950" s="126">
        <v>287691</v>
      </c>
      <c r="AF950" s="59">
        <v>1431818</v>
      </c>
      <c r="AG950" s="59">
        <v>0</v>
      </c>
      <c r="AH950" s="59">
        <v>3978985</v>
      </c>
      <c r="AI950" s="59">
        <v>0</v>
      </c>
      <c r="AJ950" s="59">
        <v>540844</v>
      </c>
      <c r="AK950" s="59">
        <v>3441687</v>
      </c>
      <c r="AL950" s="59">
        <v>6959797</v>
      </c>
      <c r="AM950" s="126">
        <v>142410</v>
      </c>
      <c r="AN950" s="126">
        <v>94330</v>
      </c>
      <c r="AO950" s="126">
        <v>94330</v>
      </c>
      <c r="AP950"/>
      <c r="AQ950" s="59">
        <v>2399069</v>
      </c>
      <c r="AR950" s="59">
        <v>206228</v>
      </c>
      <c r="AS950" s="59">
        <v>0</v>
      </c>
      <c r="AT950" s="59">
        <v>0</v>
      </c>
      <c r="AU950" s="59">
        <v>0</v>
      </c>
      <c r="AV950" s="27">
        <v>0</v>
      </c>
      <c r="AW950" s="79">
        <f t="shared" si="472"/>
        <v>0</v>
      </c>
      <c r="AX950" s="59">
        <v>0</v>
      </c>
      <c r="AY950" s="59">
        <v>0</v>
      </c>
      <c r="AZ950" s="59">
        <v>0</v>
      </c>
      <c r="BA950" s="59">
        <v>0</v>
      </c>
      <c r="BB950" s="59">
        <v>0</v>
      </c>
      <c r="BC950" s="59">
        <v>0</v>
      </c>
      <c r="BD950" s="59">
        <v>0</v>
      </c>
      <c r="BE950" s="59">
        <v>0</v>
      </c>
      <c r="BF950" s="59">
        <v>0</v>
      </c>
      <c r="BG950" s="59">
        <v>0</v>
      </c>
      <c r="BH950" s="59">
        <v>0</v>
      </c>
      <c r="BI950" s="59">
        <v>0</v>
      </c>
      <c r="BJ950" s="59">
        <v>0</v>
      </c>
      <c r="BK950" s="59">
        <v>0</v>
      </c>
      <c r="BL950" s="59">
        <v>0</v>
      </c>
      <c r="BM950" s="4">
        <v>1344066</v>
      </c>
      <c r="BN950" s="32">
        <f t="shared" si="486"/>
        <v>1601.9856972586413</v>
      </c>
      <c r="BO950" s="281"/>
      <c r="BP950" s="4">
        <v>0</v>
      </c>
      <c r="BQ950" s="4">
        <v>200445568</v>
      </c>
      <c r="BR950" s="4">
        <v>201789632</v>
      </c>
      <c r="BS950" s="4">
        <v>515.5</v>
      </c>
      <c r="BT950" s="4">
        <f t="shared" si="494"/>
        <v>839</v>
      </c>
      <c r="BV950" s="175">
        <f t="shared" si="476"/>
        <v>-1.8048596232958487</v>
      </c>
      <c r="BW950" s="173">
        <v>839000</v>
      </c>
    </row>
    <row r="951" spans="1:75" ht="17.25" customHeight="1" x14ac:dyDescent="0.25">
      <c r="A951" s="76" t="s">
        <v>208</v>
      </c>
      <c r="B951" s="254" t="s">
        <v>150</v>
      </c>
      <c r="C951" s="76">
        <v>1</v>
      </c>
      <c r="D951" s="142">
        <v>2010</v>
      </c>
      <c r="E951" s="77">
        <v>140</v>
      </c>
      <c r="F951" s="59">
        <v>9643071</v>
      </c>
      <c r="G951" s="59">
        <v>0</v>
      </c>
      <c r="H951" s="179">
        <f t="shared" si="495"/>
        <v>0</v>
      </c>
      <c r="I951" s="59">
        <f t="shared" si="473"/>
        <v>9643071</v>
      </c>
      <c r="J951" s="59"/>
      <c r="K951" s="59">
        <f t="shared" si="468"/>
        <v>9643071</v>
      </c>
      <c r="L951" s="59">
        <f t="shared" si="465"/>
        <v>11493.529201430274</v>
      </c>
      <c r="M951" s="59"/>
      <c r="N951" s="59"/>
      <c r="O951" s="59">
        <v>117825</v>
      </c>
      <c r="P951" s="13">
        <f t="shared" si="469"/>
        <v>1.2218617907096194E-2</v>
      </c>
      <c r="Q951" s="59">
        <v>1123506</v>
      </c>
      <c r="R951" s="79">
        <f t="shared" si="470"/>
        <v>0.11650914941930843</v>
      </c>
      <c r="S951" s="73">
        <f t="shared" si="496"/>
        <v>1392842</v>
      </c>
      <c r="T951" s="281">
        <f t="shared" si="475"/>
        <v>1660.1215733015495</v>
      </c>
      <c r="U951" s="281"/>
      <c r="V951" s="131">
        <f t="shared" si="471"/>
        <v>0.14443967072315447</v>
      </c>
      <c r="W951" s="126">
        <v>140129</v>
      </c>
      <c r="X951" s="126">
        <v>85147</v>
      </c>
      <c r="Y951" s="126">
        <v>510876</v>
      </c>
      <c r="AA951" s="126">
        <v>340586</v>
      </c>
      <c r="AB951" s="126">
        <v>316104</v>
      </c>
      <c r="AF951" s="59">
        <v>1878447</v>
      </c>
      <c r="AG951" s="59">
        <v>0</v>
      </c>
      <c r="AH951" s="59">
        <v>2198544</v>
      </c>
      <c r="AI951" s="59">
        <v>9850</v>
      </c>
      <c r="AJ951" s="59">
        <v>440933</v>
      </c>
      <c r="AK951" s="59">
        <v>1488028</v>
      </c>
      <c r="AL951" s="59">
        <v>7444527</v>
      </c>
      <c r="AM951" s="126">
        <v>184720</v>
      </c>
      <c r="AN951" s="126">
        <v>118309</v>
      </c>
      <c r="AO951" s="126">
        <v>118309</v>
      </c>
      <c r="AP951"/>
      <c r="AQ951" s="59">
        <v>2490974</v>
      </c>
      <c r="AR951" s="59">
        <v>279328</v>
      </c>
      <c r="AS951" s="59">
        <v>0</v>
      </c>
      <c r="AT951" s="59">
        <v>0</v>
      </c>
      <c r="AU951" s="59">
        <v>0</v>
      </c>
      <c r="AV951" s="27">
        <v>0</v>
      </c>
      <c r="AW951" s="79">
        <f t="shared" si="472"/>
        <v>0</v>
      </c>
      <c r="AX951" s="59">
        <v>0</v>
      </c>
      <c r="AY951" s="59">
        <v>0</v>
      </c>
      <c r="AZ951" s="59">
        <v>0</v>
      </c>
      <c r="BA951" s="59">
        <v>0</v>
      </c>
      <c r="BB951" s="59">
        <v>0</v>
      </c>
      <c r="BC951" s="59">
        <v>0</v>
      </c>
      <c r="BD951" s="59">
        <v>0</v>
      </c>
      <c r="BE951" s="59">
        <v>0</v>
      </c>
      <c r="BF951" s="59">
        <v>0</v>
      </c>
      <c r="BG951" s="59">
        <v>0</v>
      </c>
      <c r="BH951" s="59">
        <v>0</v>
      </c>
      <c r="BI951" s="59">
        <v>0</v>
      </c>
      <c r="BJ951" s="59">
        <v>0</v>
      </c>
      <c r="BK951" s="59">
        <v>0</v>
      </c>
      <c r="BL951" s="59">
        <v>0</v>
      </c>
      <c r="BM951" s="4">
        <v>1277629</v>
      </c>
      <c r="BN951" s="32">
        <f t="shared" si="486"/>
        <v>1522.7997616209773</v>
      </c>
      <c r="BO951" s="281"/>
      <c r="BP951" s="4">
        <v>0</v>
      </c>
      <c r="BQ951" s="4">
        <v>213523408</v>
      </c>
      <c r="BR951" s="4">
        <v>214801040</v>
      </c>
      <c r="BS951" s="4">
        <v>515.5</v>
      </c>
      <c r="BT951" s="4">
        <f t="shared" si="494"/>
        <v>839</v>
      </c>
      <c r="BV951" s="175">
        <f t="shared" si="476"/>
        <v>-1.8048596232958487</v>
      </c>
      <c r="BW951" s="173">
        <v>839000</v>
      </c>
    </row>
    <row r="952" spans="1:75" ht="17.25" customHeight="1" x14ac:dyDescent="0.25">
      <c r="A952" s="76" t="s">
        <v>208</v>
      </c>
      <c r="B952" s="254" t="s">
        <v>150</v>
      </c>
      <c r="C952" s="76">
        <v>1</v>
      </c>
      <c r="D952" s="142">
        <v>2011</v>
      </c>
      <c r="E952" s="77">
        <v>140</v>
      </c>
      <c r="F952" s="59">
        <v>10957065</v>
      </c>
      <c r="G952" s="59">
        <v>0</v>
      </c>
      <c r="H952" s="179">
        <f t="shared" si="495"/>
        <v>0</v>
      </c>
      <c r="I952" s="59">
        <f t="shared" si="473"/>
        <v>10957065</v>
      </c>
      <c r="J952" s="59"/>
      <c r="K952" s="59">
        <f t="shared" si="468"/>
        <v>10957065</v>
      </c>
      <c r="L952" s="59">
        <f t="shared" si="465"/>
        <v>13059.672228843861</v>
      </c>
      <c r="M952" s="59"/>
      <c r="N952" s="59"/>
      <c r="O952" s="59">
        <v>130365</v>
      </c>
      <c r="P952" s="13">
        <f t="shared" si="469"/>
        <v>1.1897802924414521E-2</v>
      </c>
      <c r="Q952" s="59">
        <v>1235764</v>
      </c>
      <c r="R952" s="79">
        <f t="shared" si="470"/>
        <v>0.11278239200004746</v>
      </c>
      <c r="S952" s="73">
        <f t="shared" si="496"/>
        <v>1427844</v>
      </c>
      <c r="T952" s="281">
        <f t="shared" si="475"/>
        <v>1701.8402860548272</v>
      </c>
      <c r="U952" s="281"/>
      <c r="V952" s="131">
        <f t="shared" si="471"/>
        <v>0.13031263390333087</v>
      </c>
      <c r="W952" s="126">
        <v>87966</v>
      </c>
      <c r="X952" s="126">
        <v>90763</v>
      </c>
      <c r="Y952" s="126">
        <v>544594</v>
      </c>
      <c r="AA952" s="126">
        <v>363064</v>
      </c>
      <c r="AB952" s="126">
        <v>341457</v>
      </c>
      <c r="AF952" s="59">
        <v>2054283</v>
      </c>
      <c r="AG952" s="59">
        <v>0</v>
      </c>
      <c r="AH952" s="59">
        <v>2860251</v>
      </c>
      <c r="AI952" s="59">
        <v>0</v>
      </c>
      <c r="AJ952" s="59">
        <v>894507</v>
      </c>
      <c r="AK952" s="59">
        <v>2109776</v>
      </c>
      <c r="AL952" s="59">
        <v>8096814</v>
      </c>
      <c r="AM952" s="126">
        <v>201562</v>
      </c>
      <c r="AN952" s="126">
        <v>128818</v>
      </c>
      <c r="AO952" s="126">
        <v>128818</v>
      </c>
      <c r="AP952"/>
      <c r="AQ952" s="59">
        <v>2354051</v>
      </c>
      <c r="AR952" s="59">
        <v>291277</v>
      </c>
      <c r="AS952" s="59">
        <v>0</v>
      </c>
      <c r="AT952" s="59">
        <v>0</v>
      </c>
      <c r="AU952" s="59">
        <v>0</v>
      </c>
      <c r="AV952" s="27">
        <v>0</v>
      </c>
      <c r="AW952" s="79">
        <f t="shared" si="472"/>
        <v>0</v>
      </c>
      <c r="AX952" s="59">
        <v>0</v>
      </c>
      <c r="AY952" s="59">
        <v>0</v>
      </c>
      <c r="AZ952" s="59">
        <v>0</v>
      </c>
      <c r="BA952" s="59">
        <v>0</v>
      </c>
      <c r="BB952" s="59">
        <v>0</v>
      </c>
      <c r="BC952" s="59">
        <v>0</v>
      </c>
      <c r="BD952" s="59">
        <v>0</v>
      </c>
      <c r="BE952" s="59">
        <v>0</v>
      </c>
      <c r="BF952" s="59">
        <v>0</v>
      </c>
      <c r="BG952" s="59">
        <v>0</v>
      </c>
      <c r="BH952" s="59">
        <v>0</v>
      </c>
      <c r="BI952" s="59">
        <v>0</v>
      </c>
      <c r="BJ952" s="59">
        <v>0</v>
      </c>
      <c r="BK952" s="59">
        <v>0</v>
      </c>
      <c r="BL952" s="59">
        <v>0</v>
      </c>
      <c r="BM952" s="4">
        <v>1612117</v>
      </c>
      <c r="BN952" s="32">
        <f t="shared" si="486"/>
        <v>1921.4743742550656</v>
      </c>
      <c r="BO952" s="281"/>
      <c r="BP952" s="4">
        <v>0</v>
      </c>
      <c r="BQ952" s="4">
        <v>174142816</v>
      </c>
      <c r="BR952" s="4">
        <v>175754928</v>
      </c>
      <c r="BS952" s="4">
        <v>518.65997000000004</v>
      </c>
      <c r="BT952" s="4">
        <f t="shared" si="494"/>
        <v>839</v>
      </c>
      <c r="BV952" s="175">
        <f t="shared" si="476"/>
        <v>-1.8018040226864449</v>
      </c>
      <c r="BW952" s="173">
        <v>839000</v>
      </c>
    </row>
    <row r="953" spans="1:75" ht="17.25" customHeight="1" x14ac:dyDescent="0.25">
      <c r="A953" s="76" t="s">
        <v>208</v>
      </c>
      <c r="B953" s="254" t="s">
        <v>150</v>
      </c>
      <c r="C953" s="76">
        <v>1</v>
      </c>
      <c r="D953" s="142">
        <v>2012</v>
      </c>
      <c r="E953" s="77">
        <v>140</v>
      </c>
      <c r="F953" s="59">
        <v>11511877</v>
      </c>
      <c r="G953" s="59">
        <v>-188817</v>
      </c>
      <c r="H953" s="179">
        <f t="shared" si="495"/>
        <v>-1.6137247927345163E-2</v>
      </c>
      <c r="I953" s="59">
        <f t="shared" si="473"/>
        <v>11700694</v>
      </c>
      <c r="J953" s="59"/>
      <c r="K953" s="59">
        <f t="shared" si="468"/>
        <v>11700694</v>
      </c>
      <c r="L953" s="59">
        <f t="shared" ref="L953:L1016" si="497">K953/BT953</f>
        <v>13946</v>
      </c>
      <c r="M953" s="59"/>
      <c r="N953" s="59"/>
      <c r="O953" s="59">
        <v>370629</v>
      </c>
      <c r="P953" s="13">
        <f t="shared" si="469"/>
        <v>3.1675813417563092E-2</v>
      </c>
      <c r="Q953" s="59">
        <v>1383355</v>
      </c>
      <c r="R953" s="79">
        <f t="shared" si="470"/>
        <v>0.11822845721800775</v>
      </c>
      <c r="S953" s="73">
        <f t="shared" si="496"/>
        <v>1648607</v>
      </c>
      <c r="T953" s="281">
        <f t="shared" si="475"/>
        <v>1964.9666269368295</v>
      </c>
      <c r="U953" s="281"/>
      <c r="V953" s="131">
        <f t="shared" si="471"/>
        <v>0.14089822364382831</v>
      </c>
      <c r="W953" s="4"/>
      <c r="X953" s="126">
        <v>183806</v>
      </c>
      <c r="Y953" s="126">
        <v>758476</v>
      </c>
      <c r="Z953" s="126">
        <v>0</v>
      </c>
      <c r="AA953" s="126">
        <v>423856</v>
      </c>
      <c r="AB953" s="126">
        <v>282469</v>
      </c>
      <c r="AF953" s="59">
        <v>2008287</v>
      </c>
      <c r="AG953" s="59">
        <v>1079</v>
      </c>
      <c r="AH953" s="59">
        <v>3879520</v>
      </c>
      <c r="AI953" s="59">
        <v>-94</v>
      </c>
      <c r="AJ953" s="59">
        <v>669325</v>
      </c>
      <c r="AK953" s="59">
        <v>3069051</v>
      </c>
      <c r="AL953" s="59">
        <v>7632357</v>
      </c>
      <c r="AM953" s="126">
        <v>0</v>
      </c>
      <c r="AN953" s="126">
        <v>0</v>
      </c>
      <c r="AO953" s="126">
        <v>0</v>
      </c>
      <c r="AP953"/>
      <c r="AQ953" s="59">
        <v>1740971</v>
      </c>
      <c r="AR953" s="59">
        <v>312282</v>
      </c>
      <c r="AS953" s="59">
        <v>497202</v>
      </c>
      <c r="AT953" s="59">
        <v>0</v>
      </c>
      <c r="AU953" s="59">
        <v>0</v>
      </c>
      <c r="AV953" s="27">
        <v>0</v>
      </c>
      <c r="AW953" s="79">
        <f t="shared" si="472"/>
        <v>0</v>
      </c>
      <c r="AX953" s="59">
        <v>0</v>
      </c>
      <c r="AY953" s="59">
        <v>0</v>
      </c>
      <c r="AZ953" s="59">
        <v>0</v>
      </c>
      <c r="BA953" s="59">
        <v>0</v>
      </c>
      <c r="BB953" s="59">
        <v>0</v>
      </c>
      <c r="BC953" s="59">
        <v>0</v>
      </c>
      <c r="BD953" s="59">
        <v>0</v>
      </c>
      <c r="BE953" s="59">
        <v>0</v>
      </c>
      <c r="BF953" s="59">
        <v>0</v>
      </c>
      <c r="BG953" s="59">
        <v>0</v>
      </c>
      <c r="BH953" s="59">
        <v>0</v>
      </c>
      <c r="BI953" s="59">
        <v>0</v>
      </c>
      <c r="BJ953" s="59">
        <v>0</v>
      </c>
      <c r="BK953" s="59">
        <v>0</v>
      </c>
      <c r="BL953" s="59">
        <v>0</v>
      </c>
      <c r="BM953" s="4">
        <v>988223</v>
      </c>
      <c r="BN953" s="32">
        <f t="shared" si="486"/>
        <v>1177.8581644815256</v>
      </c>
      <c r="BO953" s="281"/>
      <c r="BP953" s="4">
        <v>0</v>
      </c>
      <c r="BQ953" s="4">
        <v>113110912</v>
      </c>
      <c r="BR953" s="4">
        <v>114099136</v>
      </c>
      <c r="BS953" s="4">
        <v>519.21996999999999</v>
      </c>
      <c r="BT953" s="4">
        <f t="shared" si="494"/>
        <v>839</v>
      </c>
      <c r="BV953" s="175">
        <f t="shared" si="476"/>
        <v>-1.8012644611892417</v>
      </c>
      <c r="BW953" s="173">
        <v>839000</v>
      </c>
    </row>
    <row r="954" spans="1:75" ht="17.25" customHeight="1" x14ac:dyDescent="0.25">
      <c r="A954" s="76" t="s">
        <v>208</v>
      </c>
      <c r="B954" s="254" t="s">
        <v>150</v>
      </c>
      <c r="C954" s="76">
        <v>1</v>
      </c>
      <c r="D954" s="142">
        <v>2013</v>
      </c>
      <c r="E954" s="77">
        <v>140</v>
      </c>
      <c r="F954" s="59">
        <v>12914567</v>
      </c>
      <c r="G954" s="59">
        <v>-10819</v>
      </c>
      <c r="H954" s="179">
        <f t="shared" si="495"/>
        <v>-8.3703496359799237E-4</v>
      </c>
      <c r="I954" s="59">
        <f t="shared" si="473"/>
        <v>12925386</v>
      </c>
      <c r="J954" s="59"/>
      <c r="K954" s="59">
        <f t="shared" si="468"/>
        <v>12925386</v>
      </c>
      <c r="L954" s="59">
        <f t="shared" si="497"/>
        <v>15405.704410011918</v>
      </c>
      <c r="M954" s="59"/>
      <c r="N954" s="59"/>
      <c r="O954" s="59">
        <v>559846</v>
      </c>
      <c r="P954" s="13">
        <f t="shared" si="469"/>
        <v>4.3313677440658255E-2</v>
      </c>
      <c r="Q954" s="59">
        <v>1530473</v>
      </c>
      <c r="R954" s="79">
        <f t="shared" si="470"/>
        <v>0.11840830130721047</v>
      </c>
      <c r="S954" s="73">
        <f t="shared" si="496"/>
        <v>1614436</v>
      </c>
      <c r="T954" s="281">
        <f t="shared" si="475"/>
        <v>1924.2383790226461</v>
      </c>
      <c r="U954" s="281"/>
      <c r="V954" s="131">
        <f t="shared" si="471"/>
        <v>0.12490427752022261</v>
      </c>
      <c r="W954" s="4"/>
      <c r="X954" s="126">
        <v>90758</v>
      </c>
      <c r="Y954" s="126">
        <v>911246</v>
      </c>
      <c r="AA954" s="126">
        <v>306838</v>
      </c>
      <c r="AB954" s="126">
        <v>305594</v>
      </c>
      <c r="AF954" s="59">
        <v>1870338</v>
      </c>
      <c r="AG954" s="59">
        <v>2142</v>
      </c>
      <c r="AH954" s="59">
        <v>4076896</v>
      </c>
      <c r="AI954" s="59">
        <v>0</v>
      </c>
      <c r="AJ954" s="59">
        <v>610944</v>
      </c>
      <c r="AK954" s="59">
        <v>2473016</v>
      </c>
      <c r="AL954" s="59">
        <v>8837671</v>
      </c>
      <c r="AP954"/>
      <c r="AQ954" s="59">
        <v>2652449</v>
      </c>
      <c r="AR954" s="59">
        <v>1100273</v>
      </c>
      <c r="AS954" s="59">
        <v>407742</v>
      </c>
      <c r="AT954" s="59">
        <v>10004</v>
      </c>
      <c r="AU954" s="59">
        <v>93723</v>
      </c>
      <c r="AV954" s="27">
        <v>0</v>
      </c>
      <c r="AW954" s="79">
        <f t="shared" si="472"/>
        <v>0</v>
      </c>
      <c r="AX954" s="59">
        <v>0</v>
      </c>
      <c r="AY954" s="59">
        <v>0</v>
      </c>
      <c r="AZ954" s="59">
        <v>0</v>
      </c>
      <c r="BA954" s="59">
        <v>0</v>
      </c>
      <c r="BB954" s="59">
        <v>0</v>
      </c>
      <c r="BC954" s="59">
        <v>0</v>
      </c>
      <c r="BD954" s="59">
        <v>0</v>
      </c>
      <c r="BE954" s="59">
        <v>0</v>
      </c>
      <c r="BF954" s="59">
        <v>0</v>
      </c>
      <c r="BG954" s="59">
        <v>0</v>
      </c>
      <c r="BH954" s="59">
        <v>0</v>
      </c>
      <c r="BI954" s="59">
        <v>0</v>
      </c>
      <c r="BJ954" s="59">
        <v>0</v>
      </c>
      <c r="BK954" s="59">
        <v>0</v>
      </c>
      <c r="BL954" s="59">
        <v>0</v>
      </c>
      <c r="BM954" s="4">
        <v>724402</v>
      </c>
      <c r="BN954" s="32">
        <f t="shared" si="486"/>
        <v>863.41120381406438</v>
      </c>
      <c r="BO954" s="281"/>
      <c r="BP954" s="4">
        <v>0</v>
      </c>
      <c r="BQ954" s="4">
        <v>138840320</v>
      </c>
      <c r="BR954" s="4">
        <v>139564720</v>
      </c>
      <c r="BS954" s="4">
        <v>521.98999000000003</v>
      </c>
      <c r="BT954" s="4">
        <f t="shared" si="494"/>
        <v>839</v>
      </c>
      <c r="BV954" s="175">
        <f t="shared" si="476"/>
        <v>-1.7986040692975751</v>
      </c>
      <c r="BW954" s="173">
        <v>839000</v>
      </c>
    </row>
    <row r="955" spans="1:75" ht="17.25" customHeight="1" x14ac:dyDescent="0.25">
      <c r="A955" s="76" t="s">
        <v>208</v>
      </c>
      <c r="B955" s="254" t="s">
        <v>150</v>
      </c>
      <c r="C955" s="76">
        <v>1</v>
      </c>
      <c r="D955" s="142">
        <v>2014</v>
      </c>
      <c r="E955" s="77">
        <v>140</v>
      </c>
      <c r="F955" s="59">
        <v>14750732</v>
      </c>
      <c r="G955" s="59">
        <v>-1863</v>
      </c>
      <c r="H955" s="179">
        <f t="shared" si="495"/>
        <v>-1.2628286752262906E-4</v>
      </c>
      <c r="I955" s="59">
        <f t="shared" si="473"/>
        <v>14752595</v>
      </c>
      <c r="J955" s="59"/>
      <c r="K955" s="59">
        <f t="shared" si="468"/>
        <v>14185885</v>
      </c>
      <c r="L955" s="59">
        <f t="shared" si="497"/>
        <v>16908.087008343267</v>
      </c>
      <c r="M955" s="59"/>
      <c r="N955" s="59"/>
      <c r="O955" s="59">
        <v>682935</v>
      </c>
      <c r="P955" s="13">
        <f t="shared" si="469"/>
        <v>4.6292533618661667E-2</v>
      </c>
      <c r="Q955" s="59">
        <v>2049817</v>
      </c>
      <c r="R955" s="79">
        <f t="shared" si="470"/>
        <v>0.1389461989568615</v>
      </c>
      <c r="S955" s="73">
        <f t="shared" si="496"/>
        <v>2396387</v>
      </c>
      <c r="T955" s="281">
        <f t="shared" si="475"/>
        <v>2856.2419547079858</v>
      </c>
      <c r="U955" s="281"/>
      <c r="V955" s="131">
        <f t="shared" si="471"/>
        <v>0.16892756426546529</v>
      </c>
      <c r="W955" s="4"/>
      <c r="X955" s="126">
        <v>106274</v>
      </c>
      <c r="Y955" s="126">
        <v>1019758</v>
      </c>
      <c r="Z955" s="126">
        <v>28930</v>
      </c>
      <c r="AA955" s="126">
        <v>836588</v>
      </c>
      <c r="AB955" s="126">
        <v>332046</v>
      </c>
      <c r="AE955" s="126">
        <v>72791</v>
      </c>
      <c r="AF955" s="59">
        <v>2697259</v>
      </c>
      <c r="AG955" s="59">
        <v>283</v>
      </c>
      <c r="AH955" s="59">
        <v>4394084</v>
      </c>
      <c r="AI955" s="59">
        <v>0</v>
      </c>
      <c r="AJ955" s="59">
        <v>290086</v>
      </c>
      <c r="AK955" s="59">
        <v>3272871</v>
      </c>
      <c r="AL955" s="59">
        <v>10356648</v>
      </c>
      <c r="AP955"/>
      <c r="AQ955" s="59">
        <v>2242027</v>
      </c>
      <c r="AR955" s="59">
        <v>639062</v>
      </c>
      <c r="AS955" s="59">
        <v>442957</v>
      </c>
      <c r="AT955" s="59">
        <v>0</v>
      </c>
      <c r="AU955" s="59">
        <v>38911</v>
      </c>
      <c r="AV955" s="27">
        <v>566710</v>
      </c>
      <c r="AW955" s="79">
        <f t="shared" si="472"/>
        <v>3.6993192576295075E-2</v>
      </c>
      <c r="AX955" s="59">
        <v>0</v>
      </c>
      <c r="AY955" s="59">
        <v>0</v>
      </c>
      <c r="AZ955" s="59">
        <v>0</v>
      </c>
      <c r="BA955" s="59">
        <v>0</v>
      </c>
      <c r="BB955" s="59">
        <v>0</v>
      </c>
      <c r="BC955" s="59">
        <v>0</v>
      </c>
      <c r="BD955" s="59">
        <v>566710</v>
      </c>
      <c r="BE955" s="59">
        <v>0</v>
      </c>
      <c r="BF955" s="59">
        <v>0</v>
      </c>
      <c r="BG955" s="59">
        <v>0</v>
      </c>
      <c r="BH955" s="59">
        <v>566710</v>
      </c>
      <c r="BI955" s="59">
        <v>0</v>
      </c>
      <c r="BJ955" s="59">
        <v>0</v>
      </c>
      <c r="BK955" s="59">
        <v>0</v>
      </c>
      <c r="BL955" s="59">
        <v>0</v>
      </c>
      <c r="BM955" s="4">
        <v>566489</v>
      </c>
      <c r="BN955" s="32">
        <f t="shared" si="486"/>
        <v>675.19547079856977</v>
      </c>
      <c r="BO955" s="281"/>
      <c r="BP955" s="4">
        <v>0</v>
      </c>
      <c r="BQ955" s="4">
        <v>167138048</v>
      </c>
      <c r="BR955" s="4">
        <v>167704528</v>
      </c>
      <c r="BS955" s="4">
        <v>537.37</v>
      </c>
      <c r="BT955" s="4">
        <f t="shared" si="494"/>
        <v>839</v>
      </c>
      <c r="BV955" s="175">
        <f t="shared" si="476"/>
        <v>-1.7840848398824845</v>
      </c>
      <c r="BW955" s="173">
        <v>839000</v>
      </c>
    </row>
    <row r="956" spans="1:75" ht="17.25" customHeight="1" x14ac:dyDescent="0.25">
      <c r="A956" s="76" t="s">
        <v>208</v>
      </c>
      <c r="B956" s="254" t="s">
        <v>150</v>
      </c>
      <c r="C956" s="76">
        <v>1</v>
      </c>
      <c r="D956" s="142">
        <v>2015</v>
      </c>
      <c r="E956" s="77">
        <v>140</v>
      </c>
      <c r="F956" s="59">
        <v>13950118</v>
      </c>
      <c r="G956" s="59">
        <v>0</v>
      </c>
      <c r="H956" s="179">
        <f t="shared" si="495"/>
        <v>0</v>
      </c>
      <c r="I956" s="59">
        <f t="shared" si="473"/>
        <v>13950118</v>
      </c>
      <c r="J956" s="59"/>
      <c r="K956" s="59">
        <f t="shared" si="468"/>
        <v>13343991</v>
      </c>
      <c r="L956" s="59">
        <f t="shared" si="497"/>
        <v>15904.637663885578</v>
      </c>
      <c r="M956" s="59"/>
      <c r="N956" s="59"/>
      <c r="O956" s="59">
        <v>591852</v>
      </c>
      <c r="P956" s="13">
        <f t="shared" si="469"/>
        <v>4.2426307791805055E-2</v>
      </c>
      <c r="Q956" s="59">
        <v>990495</v>
      </c>
      <c r="R956" s="79">
        <f t="shared" si="470"/>
        <v>7.1002625210768833E-2</v>
      </c>
      <c r="S956" s="59">
        <f t="shared" si="474"/>
        <v>3632310</v>
      </c>
      <c r="T956" s="281">
        <f t="shared" si="475"/>
        <v>4329.3325387365912</v>
      </c>
      <c r="U956" s="281"/>
      <c r="V956" s="131">
        <f t="shared" si="471"/>
        <v>0.27220566920346395</v>
      </c>
      <c r="W956" s="13"/>
      <c r="X956" s="59">
        <v>402288</v>
      </c>
      <c r="Y956" s="59">
        <v>913343</v>
      </c>
      <c r="Z956" s="59">
        <v>1207419</v>
      </c>
      <c r="AA956" s="59">
        <v>541229</v>
      </c>
      <c r="AB956" s="59">
        <v>490888</v>
      </c>
      <c r="AC956" s="59">
        <v>0</v>
      </c>
      <c r="AD956" s="59">
        <v>0</v>
      </c>
      <c r="AE956" s="59">
        <v>77143</v>
      </c>
      <c r="AF956" s="59">
        <v>1840972</v>
      </c>
      <c r="AG956" s="59">
        <v>559</v>
      </c>
      <c r="AH956" s="59">
        <v>3512469</v>
      </c>
      <c r="AI956" s="59">
        <v>0</v>
      </c>
      <c r="AJ956" s="59">
        <v>296302</v>
      </c>
      <c r="AK956" s="59">
        <v>3232433</v>
      </c>
      <c r="AL956" s="59">
        <v>10437649</v>
      </c>
      <c r="AM956" s="59">
        <v>0</v>
      </c>
      <c r="AN956" s="59">
        <v>0</v>
      </c>
      <c r="AO956" s="59">
        <v>0</v>
      </c>
      <c r="AP956" s="59">
        <v>0</v>
      </c>
      <c r="AQ956" s="59">
        <v>3085718</v>
      </c>
      <c r="AR956" s="59">
        <v>245954</v>
      </c>
      <c r="AS956" s="59">
        <v>33523</v>
      </c>
      <c r="AT956" s="59">
        <v>0</v>
      </c>
      <c r="AU956" s="59">
        <v>0</v>
      </c>
      <c r="AV956" s="27">
        <v>606127</v>
      </c>
      <c r="AW956" s="79">
        <f t="shared" si="472"/>
        <v>4.1640340623560541E-2</v>
      </c>
      <c r="AX956" s="59">
        <v>0</v>
      </c>
      <c r="AY956" s="59">
        <v>0</v>
      </c>
      <c r="AZ956" s="59">
        <v>0</v>
      </c>
      <c r="BA956" s="59">
        <v>0</v>
      </c>
      <c r="BB956" s="59">
        <v>0</v>
      </c>
      <c r="BC956" s="59">
        <v>0</v>
      </c>
      <c r="BD956" s="59">
        <v>606127</v>
      </c>
      <c r="BE956" s="59">
        <v>0</v>
      </c>
      <c r="BF956" s="59">
        <v>0</v>
      </c>
      <c r="BH956" s="59">
        <v>606127</v>
      </c>
      <c r="BI956" s="59">
        <v>0</v>
      </c>
      <c r="BJ956" s="59">
        <v>0</v>
      </c>
      <c r="BK956" s="59">
        <v>0</v>
      </c>
      <c r="BL956" s="59">
        <v>0</v>
      </c>
      <c r="BM956" s="4">
        <v>417493</v>
      </c>
      <c r="BN956" s="32">
        <f t="shared" si="486"/>
        <v>497.6078665077473</v>
      </c>
      <c r="BO956" s="281"/>
      <c r="BP956" s="4">
        <v>0</v>
      </c>
      <c r="BQ956" s="4">
        <v>136369520</v>
      </c>
      <c r="BR956" s="4">
        <v>136787024</v>
      </c>
      <c r="BS956" s="4">
        <v>549.55999999999995</v>
      </c>
      <c r="BT956" s="4">
        <f t="shared" si="494"/>
        <v>839</v>
      </c>
      <c r="BV956" s="175">
        <f t="shared" si="476"/>
        <v>-1.772869295996482</v>
      </c>
      <c r="BW956" s="173">
        <v>839000</v>
      </c>
    </row>
    <row r="957" spans="1:75" ht="17.25" customHeight="1" x14ac:dyDescent="0.25">
      <c r="A957" s="76" t="s">
        <v>208</v>
      </c>
      <c r="B957" s="254" t="s">
        <v>150</v>
      </c>
      <c r="C957" s="76">
        <v>1</v>
      </c>
      <c r="D957" s="142">
        <v>2016</v>
      </c>
      <c r="E957" s="77">
        <v>140</v>
      </c>
      <c r="F957" s="59">
        <v>15215300</v>
      </c>
      <c r="G957" s="59">
        <v>0</v>
      </c>
      <c r="H957" s="179">
        <f t="shared" si="495"/>
        <v>0</v>
      </c>
      <c r="I957" s="59">
        <f t="shared" si="473"/>
        <v>15215300</v>
      </c>
      <c r="J957" s="59"/>
      <c r="K957" s="59">
        <f t="shared" si="468"/>
        <v>14526709</v>
      </c>
      <c r="L957" s="59">
        <f t="shared" si="497"/>
        <v>17314.313468414781</v>
      </c>
      <c r="M957" s="59"/>
      <c r="N957" s="59"/>
      <c r="O957" s="59">
        <v>212817</v>
      </c>
      <c r="P957" s="13">
        <f t="shared" si="469"/>
        <v>1.3987039361695135E-2</v>
      </c>
      <c r="Q957" s="59">
        <v>1661635</v>
      </c>
      <c r="R957" s="79">
        <f t="shared" si="470"/>
        <v>0.10920816546502533</v>
      </c>
      <c r="S957" s="59">
        <f t="shared" si="474"/>
        <v>3644538</v>
      </c>
      <c r="T957" s="281">
        <f t="shared" si="475"/>
        <v>4343.9070321811678</v>
      </c>
      <c r="U957" s="281"/>
      <c r="V957" s="131">
        <f t="shared" si="471"/>
        <v>0.25088531752098842</v>
      </c>
      <c r="W957" s="13"/>
      <c r="X957" s="59">
        <v>435199</v>
      </c>
      <c r="Y957" s="59">
        <v>914946</v>
      </c>
      <c r="Z957" s="59">
        <v>1234544</v>
      </c>
      <c r="AA957" s="59">
        <v>399492</v>
      </c>
      <c r="AB957" s="59">
        <v>548792</v>
      </c>
      <c r="AC957" s="59">
        <v>0</v>
      </c>
      <c r="AD957" s="59">
        <v>0</v>
      </c>
      <c r="AE957" s="59">
        <v>111565</v>
      </c>
      <c r="AF957" s="59">
        <v>2959341</v>
      </c>
      <c r="AG957" s="59">
        <v>262</v>
      </c>
      <c r="AH957" s="59">
        <v>4108468</v>
      </c>
      <c r="AI957" s="59">
        <v>0</v>
      </c>
      <c r="AJ957" s="59">
        <v>225034</v>
      </c>
      <c r="AK957" s="59">
        <v>3495201</v>
      </c>
      <c r="AL957" s="59">
        <v>11106832</v>
      </c>
      <c r="AM957" s="59">
        <v>0</v>
      </c>
      <c r="AN957" s="59">
        <v>0</v>
      </c>
      <c r="AO957" s="59">
        <v>0</v>
      </c>
      <c r="AP957" s="59">
        <v>0</v>
      </c>
      <c r="AQ957" s="59">
        <v>2403467</v>
      </c>
      <c r="AR957" s="59">
        <v>194140</v>
      </c>
      <c r="AS957" s="59">
        <v>409</v>
      </c>
      <c r="AT957" s="59">
        <v>0</v>
      </c>
      <c r="AU957" s="59">
        <v>418456</v>
      </c>
      <c r="AV957" s="27">
        <v>688591</v>
      </c>
      <c r="AW957" s="79">
        <f t="shared" si="472"/>
        <v>4.3297014548200813E-2</v>
      </c>
      <c r="AX957" s="59">
        <v>0</v>
      </c>
      <c r="AY957" s="59">
        <v>0</v>
      </c>
      <c r="AZ957" s="59">
        <v>0</v>
      </c>
      <c r="BA957" s="59">
        <v>0</v>
      </c>
      <c r="BB957" s="59">
        <v>0</v>
      </c>
      <c r="BC957" s="59">
        <v>0</v>
      </c>
      <c r="BD957" s="59">
        <v>688591</v>
      </c>
      <c r="BE957" s="59">
        <v>0</v>
      </c>
      <c r="BF957" s="59">
        <v>0</v>
      </c>
      <c r="BH957" s="59">
        <v>688591</v>
      </c>
      <c r="BI957" s="59">
        <v>0</v>
      </c>
      <c r="BJ957" s="59">
        <v>0</v>
      </c>
      <c r="BK957" s="59">
        <v>0</v>
      </c>
      <c r="BL957" s="59">
        <v>0</v>
      </c>
      <c r="BM957" s="4">
        <v>351684</v>
      </c>
      <c r="BN957" s="32">
        <f t="shared" si="486"/>
        <v>419.17044100119188</v>
      </c>
      <c r="BO957" s="281"/>
      <c r="BP957" s="4">
        <v>0</v>
      </c>
      <c r="BQ957" s="4">
        <v>115545920</v>
      </c>
      <c r="BR957" s="4">
        <v>115897608</v>
      </c>
      <c r="BS957" s="4">
        <v>516.62</v>
      </c>
      <c r="BT957" s="4">
        <f t="shared" si="494"/>
        <v>839</v>
      </c>
      <c r="BV957" s="175">
        <f t="shared" si="476"/>
        <v>-1.8037744777317521</v>
      </c>
      <c r="BW957" s="173">
        <v>839000</v>
      </c>
    </row>
    <row r="958" spans="1:75" ht="17.25" customHeight="1" x14ac:dyDescent="0.25">
      <c r="A958" s="76" t="s">
        <v>208</v>
      </c>
      <c r="B958" s="254" t="s">
        <v>150</v>
      </c>
      <c r="C958" s="76">
        <v>1</v>
      </c>
      <c r="D958" s="142">
        <v>2017</v>
      </c>
      <c r="E958" s="77">
        <v>140</v>
      </c>
      <c r="F958" s="59">
        <v>15667331</v>
      </c>
      <c r="G958" s="59">
        <v>0</v>
      </c>
      <c r="H958" s="179">
        <f t="shared" si="495"/>
        <v>0</v>
      </c>
      <c r="I958" s="59">
        <f t="shared" si="473"/>
        <v>15667331</v>
      </c>
      <c r="J958" s="59"/>
      <c r="K958" s="59">
        <f t="shared" si="468"/>
        <v>14978446</v>
      </c>
      <c r="L958" s="59">
        <f t="shared" si="497"/>
        <v>17852.736591179975</v>
      </c>
      <c r="M958" s="59"/>
      <c r="N958" s="59"/>
      <c r="O958" s="59">
        <v>2858</v>
      </c>
      <c r="P958" s="13">
        <f t="shared" si="469"/>
        <v>1.8241779662407081E-4</v>
      </c>
      <c r="Q958" s="59">
        <v>1834894</v>
      </c>
      <c r="R958" s="79">
        <f t="shared" si="470"/>
        <v>0.11711592740333372</v>
      </c>
      <c r="S958" s="59">
        <f t="shared" si="474"/>
        <v>3792626</v>
      </c>
      <c r="T958" s="281">
        <f t="shared" si="475"/>
        <v>4520.4123957091779</v>
      </c>
      <c r="U958" s="281"/>
      <c r="V958" s="131">
        <f t="shared" si="471"/>
        <v>0.2532055728611633</v>
      </c>
      <c r="W958" s="13"/>
      <c r="X958" s="59">
        <v>456565</v>
      </c>
      <c r="Y958" s="59">
        <v>986415</v>
      </c>
      <c r="Z958" s="59">
        <v>1295445</v>
      </c>
      <c r="AA958" s="59">
        <v>374356</v>
      </c>
      <c r="AB958" s="59">
        <v>571589</v>
      </c>
      <c r="AC958" s="59">
        <v>0</v>
      </c>
      <c r="AD958" s="59">
        <v>0</v>
      </c>
      <c r="AE958" s="59">
        <v>108256</v>
      </c>
      <c r="AF958" s="59">
        <v>3022185</v>
      </c>
      <c r="AG958" s="59">
        <v>0</v>
      </c>
      <c r="AH958" s="59">
        <v>3480404</v>
      </c>
      <c r="AI958" s="59">
        <v>5303</v>
      </c>
      <c r="AJ958" s="59">
        <v>286879</v>
      </c>
      <c r="AK958" s="59">
        <v>3325606</v>
      </c>
      <c r="AL958" s="59">
        <v>12186927</v>
      </c>
      <c r="AM958" s="59">
        <v>0</v>
      </c>
      <c r="AN958" s="59">
        <v>0</v>
      </c>
      <c r="AO958" s="59">
        <v>0</v>
      </c>
      <c r="AP958" s="59">
        <v>0</v>
      </c>
      <c r="AQ958" s="59">
        <v>3209706</v>
      </c>
      <c r="AR958" s="59">
        <v>145447</v>
      </c>
      <c r="AS958" s="59">
        <v>1033</v>
      </c>
      <c r="AT958" s="59">
        <v>37779</v>
      </c>
      <c r="AU958" s="59">
        <v>3015</v>
      </c>
      <c r="AV958" s="27">
        <v>688885</v>
      </c>
      <c r="AW958" s="79">
        <f t="shared" si="472"/>
        <v>4.2117626717573305E-2</v>
      </c>
      <c r="AX958" s="59">
        <v>0</v>
      </c>
      <c r="AY958" s="59">
        <v>0</v>
      </c>
      <c r="AZ958" s="59">
        <v>0</v>
      </c>
      <c r="BA958" s="59">
        <v>0</v>
      </c>
      <c r="BB958" s="59">
        <v>0</v>
      </c>
      <c r="BC958" s="59">
        <v>0</v>
      </c>
      <c r="BD958" s="59">
        <v>688885</v>
      </c>
      <c r="BE958" s="59">
        <v>0</v>
      </c>
      <c r="BF958" s="59">
        <v>0</v>
      </c>
      <c r="BG958" s="59">
        <v>0</v>
      </c>
      <c r="BH958" s="59">
        <v>688885</v>
      </c>
      <c r="BI958" s="59">
        <v>0</v>
      </c>
      <c r="BJ958" s="59">
        <v>0</v>
      </c>
      <c r="BK958" s="59">
        <v>0</v>
      </c>
      <c r="BL958" s="59">
        <v>0</v>
      </c>
      <c r="BM958" s="4">
        <v>307021</v>
      </c>
      <c r="BN958" s="32">
        <f t="shared" si="486"/>
        <v>365.9368295589988</v>
      </c>
      <c r="BO958" s="281"/>
      <c r="BP958" s="4">
        <v>0</v>
      </c>
      <c r="BQ958" s="4">
        <v>123407160</v>
      </c>
      <c r="BR958" s="4">
        <v>123714184</v>
      </c>
      <c r="BS958" s="4">
        <v>516.13</v>
      </c>
      <c r="BT958" s="4">
        <f t="shared" si="494"/>
        <v>839</v>
      </c>
      <c r="BV958" s="175">
        <f t="shared" si="476"/>
        <v>-1.8042489391568486</v>
      </c>
      <c r="BW958" s="173">
        <v>839000</v>
      </c>
    </row>
    <row r="959" spans="1:75" ht="17.25" customHeight="1" x14ac:dyDescent="0.25">
      <c r="A959" s="76" t="s">
        <v>208</v>
      </c>
      <c r="B959" s="254" t="s">
        <v>150</v>
      </c>
      <c r="C959" s="76">
        <v>1</v>
      </c>
      <c r="D959" s="142">
        <v>2018</v>
      </c>
      <c r="E959" s="77">
        <v>140</v>
      </c>
      <c r="F959" s="59">
        <v>13055458</v>
      </c>
      <c r="G959" s="59">
        <v>0</v>
      </c>
      <c r="H959" s="179">
        <f t="shared" si="495"/>
        <v>0</v>
      </c>
      <c r="I959" s="59">
        <f t="shared" si="473"/>
        <v>13055458</v>
      </c>
      <c r="J959" s="59"/>
      <c r="K959" s="59">
        <f t="shared" si="468"/>
        <v>12275300</v>
      </c>
      <c r="L959" s="59">
        <f t="shared" si="497"/>
        <v>14630.870083432657</v>
      </c>
      <c r="M959" s="59"/>
      <c r="N959" s="59"/>
      <c r="O959" s="59">
        <v>49</v>
      </c>
      <c r="P959" s="13">
        <f t="shared" si="469"/>
        <v>3.7532195346957569E-6</v>
      </c>
      <c r="Q959" s="59">
        <v>1424275</v>
      </c>
      <c r="R959" s="79">
        <f t="shared" si="470"/>
        <v>0.10909421944446529</v>
      </c>
      <c r="S959" s="59">
        <f t="shared" si="474"/>
        <v>3166632</v>
      </c>
      <c r="T959" s="281">
        <f t="shared" si="475"/>
        <v>3774.2932061978545</v>
      </c>
      <c r="U959" s="281"/>
      <c r="V959" s="131">
        <f t="shared" si="471"/>
        <v>0.25796778897460754</v>
      </c>
      <c r="W959" s="13"/>
      <c r="X959" s="59">
        <v>359856</v>
      </c>
      <c r="Y959" s="59">
        <v>844370</v>
      </c>
      <c r="Z959" s="59">
        <v>1023932</v>
      </c>
      <c r="AA959" s="59">
        <v>421230</v>
      </c>
      <c r="AB959" s="59">
        <v>395007</v>
      </c>
      <c r="AC959" s="59">
        <v>0</v>
      </c>
      <c r="AD959" s="59">
        <v>0</v>
      </c>
      <c r="AE959" s="59">
        <v>122237</v>
      </c>
      <c r="AF959" s="59">
        <v>2312163</v>
      </c>
      <c r="AG959" s="59">
        <v>2980</v>
      </c>
      <c r="AH959" s="59">
        <v>2566298</v>
      </c>
      <c r="AI959" s="59">
        <v>123</v>
      </c>
      <c r="AJ959" s="59">
        <v>314086</v>
      </c>
      <c r="AK959" s="59">
        <v>2330886</v>
      </c>
      <c r="AL959" s="59">
        <v>10489160</v>
      </c>
      <c r="AM959" s="59">
        <v>0</v>
      </c>
      <c r="AN959" s="59">
        <v>0</v>
      </c>
      <c r="AO959" s="59">
        <v>0</v>
      </c>
      <c r="AP959" s="59">
        <v>0</v>
      </c>
      <c r="AQ959" s="59">
        <v>3251057</v>
      </c>
      <c r="AR959" s="59">
        <v>230192</v>
      </c>
      <c r="AS959" s="59">
        <v>1018</v>
      </c>
      <c r="AT959" s="59">
        <v>20898</v>
      </c>
      <c r="AU959" s="59">
        <v>1099</v>
      </c>
      <c r="AV959" s="27">
        <v>780158</v>
      </c>
      <c r="AW959" s="79">
        <f t="shared" si="472"/>
        <v>5.6387659212282275E-2</v>
      </c>
      <c r="AX959" s="59">
        <v>0</v>
      </c>
      <c r="AY959" s="59">
        <v>0</v>
      </c>
      <c r="AZ959" s="59">
        <v>0</v>
      </c>
      <c r="BA959" s="59">
        <v>0</v>
      </c>
      <c r="BB959" s="59">
        <v>0</v>
      </c>
      <c r="BC959" s="59">
        <v>0</v>
      </c>
      <c r="BD959" s="59">
        <v>780158</v>
      </c>
      <c r="BE959" s="59">
        <v>0</v>
      </c>
      <c r="BF959" s="59">
        <v>0</v>
      </c>
      <c r="BG959" s="59">
        <v>0</v>
      </c>
      <c r="BH959" s="59">
        <v>780158</v>
      </c>
      <c r="BI959" s="59">
        <v>0</v>
      </c>
      <c r="BJ959" s="59">
        <v>0</v>
      </c>
      <c r="BK959" s="59">
        <v>0</v>
      </c>
      <c r="BL959" s="59">
        <v>0</v>
      </c>
      <c r="BM959" s="4">
        <v>339100</v>
      </c>
      <c r="BN959" s="32">
        <f t="shared" si="486"/>
        <v>404.17163289630514</v>
      </c>
      <c r="BO959" s="281"/>
      <c r="BP959" s="4">
        <v>0</v>
      </c>
      <c r="BQ959" s="4">
        <v>135571200</v>
      </c>
      <c r="BR959" s="4">
        <v>135910304</v>
      </c>
      <c r="BS959" s="4">
        <v>551.46001999999999</v>
      </c>
      <c r="BT959" s="4">
        <f t="shared" si="494"/>
        <v>839</v>
      </c>
      <c r="BV959" s="175">
        <f t="shared" si="476"/>
        <v>-1.7711436035916381</v>
      </c>
      <c r="BW959" s="173">
        <v>839000</v>
      </c>
    </row>
    <row r="960" spans="1:75" s="8" customFormat="1" ht="17.25" customHeight="1" thickBot="1" x14ac:dyDescent="0.3">
      <c r="A960" s="76" t="s">
        <v>208</v>
      </c>
      <c r="B960" s="254" t="s">
        <v>150</v>
      </c>
      <c r="C960" s="76">
        <v>1</v>
      </c>
      <c r="D960" s="143">
        <v>2019</v>
      </c>
      <c r="E960" s="85">
        <v>140</v>
      </c>
      <c r="F960" s="86">
        <v>14648730</v>
      </c>
      <c r="G960" s="86">
        <v>0</v>
      </c>
      <c r="H960" s="208">
        <f t="shared" si="495"/>
        <v>0</v>
      </c>
      <c r="I960" s="86">
        <f t="shared" si="473"/>
        <v>14648730</v>
      </c>
      <c r="J960" s="282">
        <f t="shared" ref="J960" si="498">LN(I960/I936)/(2019-1995)</f>
        <v>3.1623410334450215E-2</v>
      </c>
      <c r="K960" s="86">
        <f t="shared" si="468"/>
        <v>13841668</v>
      </c>
      <c r="L960" s="86">
        <f t="shared" si="497"/>
        <v>16497.816448152564</v>
      </c>
      <c r="M960" s="282">
        <f t="shared" ref="M960" si="499">LN(L960/L936)/(2019-1995)</f>
        <v>2.2888840601788401E-2</v>
      </c>
      <c r="N960" s="283">
        <f t="shared" ref="N960" si="500">AVERAGE(L958:L960)</f>
        <v>16327.14104092173</v>
      </c>
      <c r="O960" s="86">
        <v>49</v>
      </c>
      <c r="P960" s="14">
        <f t="shared" si="469"/>
        <v>3.3449998737091885E-6</v>
      </c>
      <c r="Q960" s="86">
        <v>1627041</v>
      </c>
      <c r="R960" s="87">
        <f t="shared" si="470"/>
        <v>0.11107044774529942</v>
      </c>
      <c r="S960" s="86">
        <f t="shared" si="474"/>
        <v>3342653</v>
      </c>
      <c r="T960" s="285">
        <f t="shared" si="475"/>
        <v>3984.0917759237186</v>
      </c>
      <c r="U960" s="285">
        <f t="shared" ref="U960" si="501">AVERAGE(T958:T960)</f>
        <v>4092.9324592769171</v>
      </c>
      <c r="V960" s="170">
        <f t="shared" si="471"/>
        <v>0.24149206584061977</v>
      </c>
      <c r="W960" s="14"/>
      <c r="X960" s="86">
        <v>404691</v>
      </c>
      <c r="Y960" s="86">
        <v>910602</v>
      </c>
      <c r="Z960" s="86">
        <v>967874</v>
      </c>
      <c r="AA960" s="86">
        <v>435757</v>
      </c>
      <c r="AB960" s="86">
        <v>497277</v>
      </c>
      <c r="AC960" s="86">
        <v>0</v>
      </c>
      <c r="AD960" s="86">
        <v>0</v>
      </c>
      <c r="AE960" s="86">
        <v>126452</v>
      </c>
      <c r="AF960" s="86">
        <v>3130682</v>
      </c>
      <c r="AG960" s="86">
        <v>2736</v>
      </c>
      <c r="AH960" s="86">
        <v>3114633</v>
      </c>
      <c r="AI960" s="86">
        <v>6782</v>
      </c>
      <c r="AJ960" s="86">
        <v>279698</v>
      </c>
      <c r="AK960" s="86">
        <v>2688915</v>
      </c>
      <c r="AL960" s="86">
        <v>11534097</v>
      </c>
      <c r="AM960" s="86">
        <v>0</v>
      </c>
      <c r="AN960" s="86">
        <v>0</v>
      </c>
      <c r="AO960" s="86">
        <v>0</v>
      </c>
      <c r="AP960" s="86">
        <v>0</v>
      </c>
      <c r="AQ960" s="86">
        <v>3153974</v>
      </c>
      <c r="AR960" s="86">
        <v>256436</v>
      </c>
      <c r="AS960" s="86">
        <v>4439</v>
      </c>
      <c r="AT960" s="86">
        <v>0</v>
      </c>
      <c r="AU960" s="86">
        <v>155325</v>
      </c>
      <c r="AV960" s="28">
        <v>807062</v>
      </c>
      <c r="AW960" s="87">
        <f t="shared" si="472"/>
        <v>5.2217447025684607E-2</v>
      </c>
      <c r="AX960" s="86">
        <v>0</v>
      </c>
      <c r="AY960" s="86">
        <v>0</v>
      </c>
      <c r="AZ960" s="86">
        <v>0</v>
      </c>
      <c r="BA960" s="86">
        <v>0</v>
      </c>
      <c r="BB960" s="86">
        <v>0</v>
      </c>
      <c r="BC960" s="86">
        <v>0</v>
      </c>
      <c r="BD960" s="86">
        <v>807062</v>
      </c>
      <c r="BE960" s="86">
        <v>0</v>
      </c>
      <c r="BF960" s="86">
        <v>0</v>
      </c>
      <c r="BG960" s="86">
        <v>0</v>
      </c>
      <c r="BH960" s="86">
        <v>807062</v>
      </c>
      <c r="BI960" s="86">
        <v>0</v>
      </c>
      <c r="BJ960" s="86">
        <v>0</v>
      </c>
      <c r="BK960" s="86">
        <v>0</v>
      </c>
      <c r="BL960" s="86">
        <v>0</v>
      </c>
      <c r="BM960" s="7">
        <v>345141</v>
      </c>
      <c r="BN960" s="32">
        <f t="shared" si="486"/>
        <v>411.37187127532775</v>
      </c>
      <c r="BO960" s="285">
        <f t="shared" ref="BO960" si="502">AVERAGE(BN958:BN960)</f>
        <v>393.82677791021052</v>
      </c>
      <c r="BP960" s="7">
        <v>0</v>
      </c>
      <c r="BQ960" s="7">
        <v>104789296</v>
      </c>
      <c r="BR960" s="7">
        <v>105134440</v>
      </c>
      <c r="BS960" s="7">
        <v>552.5</v>
      </c>
      <c r="BT960" s="4">
        <f t="shared" si="494"/>
        <v>839</v>
      </c>
      <c r="BU960" s="275">
        <f t="shared" ref="BU960" si="503">AVERAGE(BT958:BT960)</f>
        <v>839</v>
      </c>
      <c r="BV960" s="175">
        <f t="shared" si="476"/>
        <v>-1.7702015583284019</v>
      </c>
      <c r="BW960" s="174">
        <v>839000</v>
      </c>
    </row>
    <row r="961" spans="1:74" s="20" customFormat="1" ht="15.6" customHeight="1" thickTop="1" x14ac:dyDescent="0.25">
      <c r="A961" s="88" t="s">
        <v>209</v>
      </c>
      <c r="B961" s="251"/>
      <c r="C961" s="88">
        <v>0</v>
      </c>
      <c r="D961" s="197">
        <v>1995</v>
      </c>
      <c r="E961" s="198">
        <v>143</v>
      </c>
      <c r="F961" s="199">
        <v>67727768</v>
      </c>
      <c r="G961" s="199">
        <v>45054376</v>
      </c>
      <c r="H961" s="200">
        <f t="shared" si="495"/>
        <v>1.9871034735340878</v>
      </c>
      <c r="I961" s="199">
        <f t="shared" si="473"/>
        <v>22673392</v>
      </c>
      <c r="J961" s="199"/>
      <c r="K961" s="209">
        <f t="shared" si="468"/>
        <v>22673392</v>
      </c>
      <c r="L961" s="209">
        <f t="shared" si="497"/>
        <v>3067.7028818833714</v>
      </c>
      <c r="M961" s="199"/>
      <c r="N961" s="199"/>
      <c r="O961" s="199">
        <v>1077317</v>
      </c>
      <c r="P961" s="210">
        <f t="shared" si="469"/>
        <v>4.7514593317135784E-2</v>
      </c>
      <c r="Q961" s="199">
        <v>839253</v>
      </c>
      <c r="R961" s="211">
        <f t="shared" si="470"/>
        <v>3.7014885112911206E-2</v>
      </c>
      <c r="S961" s="199">
        <f t="shared" ref="S961:S971" si="504">F961-G961-O961-Q961-AF961-AG961-AI961-AJ961-AK961-SUM(AM961:AU961)</f>
        <v>3875216</v>
      </c>
      <c r="T961" s="281">
        <f t="shared" si="475"/>
        <v>524.31551887430658</v>
      </c>
      <c r="U961" s="281"/>
      <c r="V961" s="196">
        <f t="shared" si="471"/>
        <v>0.17091470036772619</v>
      </c>
      <c r="W961" s="125"/>
      <c r="X961" s="90">
        <v>0</v>
      </c>
      <c r="Y961" s="90">
        <v>0</v>
      </c>
      <c r="Z961" s="90">
        <v>0</v>
      </c>
      <c r="AA961" s="90">
        <v>0</v>
      </c>
      <c r="AB961" s="90">
        <v>0</v>
      </c>
      <c r="AC961" s="90">
        <v>0</v>
      </c>
      <c r="AD961" s="90">
        <v>0</v>
      </c>
      <c r="AE961" s="90">
        <v>0</v>
      </c>
      <c r="AF961" s="90">
        <v>896018</v>
      </c>
      <c r="AG961" s="90">
        <v>812999</v>
      </c>
      <c r="AH961" s="90">
        <v>10191200</v>
      </c>
      <c r="AI961" s="90">
        <v>175281</v>
      </c>
      <c r="AJ961" s="90">
        <v>1569117</v>
      </c>
      <c r="AK961" s="90">
        <v>3768928</v>
      </c>
      <c r="AL961" s="90">
        <v>57536568</v>
      </c>
      <c r="AM961" s="90">
        <v>0</v>
      </c>
      <c r="AN961" s="90">
        <v>0</v>
      </c>
      <c r="AO961" s="90">
        <v>0</v>
      </c>
      <c r="AP961" s="90">
        <v>0</v>
      </c>
      <c r="AQ961" s="90">
        <v>4225143</v>
      </c>
      <c r="AR961" s="90">
        <v>5191214</v>
      </c>
      <c r="AS961" s="90">
        <v>241828</v>
      </c>
      <c r="AT961" s="90">
        <v>128</v>
      </c>
      <c r="AU961" s="90">
        <v>950</v>
      </c>
      <c r="AV961" s="92">
        <v>0</v>
      </c>
      <c r="AW961" s="91">
        <f t="shared" si="472"/>
        <v>0</v>
      </c>
      <c r="AX961" s="90">
        <v>0</v>
      </c>
      <c r="AY961" s="90">
        <v>0</v>
      </c>
      <c r="AZ961" s="90">
        <v>0</v>
      </c>
      <c r="BA961" s="90">
        <v>0</v>
      </c>
      <c r="BB961" s="90">
        <v>0</v>
      </c>
      <c r="BC961" s="90">
        <v>0</v>
      </c>
      <c r="BD961" s="90">
        <v>0</v>
      </c>
      <c r="BE961" s="90">
        <v>0</v>
      </c>
      <c r="BF961" s="90">
        <v>0</v>
      </c>
      <c r="BG961" s="90">
        <v>0</v>
      </c>
      <c r="BH961" s="90">
        <v>0</v>
      </c>
      <c r="BI961" s="90">
        <v>0</v>
      </c>
      <c r="BJ961" s="90">
        <v>0</v>
      </c>
      <c r="BK961" s="90">
        <v>0</v>
      </c>
      <c r="BL961" s="90">
        <v>0</v>
      </c>
      <c r="BM961" s="19">
        <v>6981802</v>
      </c>
      <c r="BN961" s="32">
        <f t="shared" si="486"/>
        <v>944.63563793803269</v>
      </c>
      <c r="BO961" s="281"/>
      <c r="BP961" s="19">
        <v>7796312</v>
      </c>
      <c r="BQ961" s="19">
        <v>311338432</v>
      </c>
      <c r="BR961" s="19">
        <v>326116544</v>
      </c>
      <c r="BS961" s="19">
        <v>14992.04004</v>
      </c>
      <c r="BT961" s="19">
        <v>7391</v>
      </c>
      <c r="BU961" s="4"/>
      <c r="BV961" s="175">
        <f t="shared" si="476"/>
        <v>0.96811287075067165</v>
      </c>
    </row>
    <row r="962" spans="1:74" s="20" customFormat="1" x14ac:dyDescent="0.25">
      <c r="A962" s="48" t="s">
        <v>209</v>
      </c>
      <c r="B962" s="252"/>
      <c r="C962" s="88">
        <v>0</v>
      </c>
      <c r="D962" s="144">
        <v>1996</v>
      </c>
      <c r="E962" s="57">
        <v>143</v>
      </c>
      <c r="F962" s="58">
        <v>78625176</v>
      </c>
      <c r="G962" s="58">
        <v>56371992</v>
      </c>
      <c r="H962" s="187">
        <f t="shared" si="495"/>
        <v>2.5332101689358253</v>
      </c>
      <c r="I962" s="58">
        <f t="shared" si="473"/>
        <v>22253184</v>
      </c>
      <c r="J962" s="58"/>
      <c r="K962" s="63">
        <f t="shared" si="468"/>
        <v>22253184</v>
      </c>
      <c r="L962" s="63">
        <f t="shared" si="497"/>
        <v>2809.0361019944457</v>
      </c>
      <c r="M962" s="58"/>
      <c r="N962" s="58"/>
      <c r="O962" s="58">
        <v>1568398</v>
      </c>
      <c r="P962" s="31">
        <f t="shared" si="469"/>
        <v>7.0479712026827263E-2</v>
      </c>
      <c r="Q962" s="58">
        <v>736743</v>
      </c>
      <c r="R962" s="93">
        <f t="shared" si="470"/>
        <v>3.3107307250953392E-2</v>
      </c>
      <c r="S962" s="58">
        <f t="shared" si="504"/>
        <v>2787577</v>
      </c>
      <c r="T962" s="281">
        <f t="shared" si="475"/>
        <v>351.87793486493308</v>
      </c>
      <c r="U962" s="281"/>
      <c r="V962" s="39">
        <f t="shared" si="471"/>
        <v>0.12526643378313862</v>
      </c>
      <c r="W962" s="54"/>
      <c r="X962" s="58">
        <v>0</v>
      </c>
      <c r="Y962" s="58">
        <v>0</v>
      </c>
      <c r="Z962" s="58">
        <v>0</v>
      </c>
      <c r="AA962" s="58">
        <v>0</v>
      </c>
      <c r="AB962" s="58">
        <v>0</v>
      </c>
      <c r="AC962" s="58">
        <v>0</v>
      </c>
      <c r="AD962" s="58">
        <v>0</v>
      </c>
      <c r="AE962" s="58">
        <v>0</v>
      </c>
      <c r="AF962" s="58">
        <v>1126743</v>
      </c>
      <c r="AG962" s="58">
        <v>1022877</v>
      </c>
      <c r="AH962" s="58">
        <v>10626163</v>
      </c>
      <c r="AI962" s="58">
        <v>735593</v>
      </c>
      <c r="AJ962" s="58">
        <v>1593092</v>
      </c>
      <c r="AK962" s="58">
        <v>3584194</v>
      </c>
      <c r="AL962" s="58">
        <v>67999008</v>
      </c>
      <c r="AM962" s="58">
        <v>0</v>
      </c>
      <c r="AN962" s="58">
        <v>0</v>
      </c>
      <c r="AO962" s="58">
        <v>0</v>
      </c>
      <c r="AP962" s="58">
        <v>0</v>
      </c>
      <c r="AQ962" s="58">
        <v>3814186</v>
      </c>
      <c r="AR962" s="58">
        <v>5067516</v>
      </c>
      <c r="AS962" s="58">
        <v>213758</v>
      </c>
      <c r="AT962" s="58">
        <v>282</v>
      </c>
      <c r="AU962" s="58">
        <v>2225</v>
      </c>
      <c r="AV962" s="61">
        <v>0</v>
      </c>
      <c r="AW962" s="93">
        <f t="shared" si="472"/>
        <v>0</v>
      </c>
      <c r="AX962" s="58">
        <v>0</v>
      </c>
      <c r="AY962" s="58">
        <v>0</v>
      </c>
      <c r="AZ962" s="58">
        <v>0</v>
      </c>
      <c r="BA962" s="58">
        <v>0</v>
      </c>
      <c r="BB962" s="58">
        <v>0</v>
      </c>
      <c r="BC962" s="58">
        <v>0</v>
      </c>
      <c r="BD962" s="58">
        <v>0</v>
      </c>
      <c r="BE962" s="58">
        <v>0</v>
      </c>
      <c r="BF962" s="58">
        <v>0</v>
      </c>
      <c r="BG962" s="58">
        <v>0</v>
      </c>
      <c r="BH962" s="58">
        <v>0</v>
      </c>
      <c r="BI962" s="58">
        <v>0</v>
      </c>
      <c r="BJ962" s="58">
        <v>0</v>
      </c>
      <c r="BK962" s="58">
        <v>0</v>
      </c>
      <c r="BL962" s="58">
        <v>0</v>
      </c>
      <c r="BM962" s="19">
        <v>8324119</v>
      </c>
      <c r="BN962" s="32">
        <f t="shared" si="486"/>
        <v>1050.7597828831103</v>
      </c>
      <c r="BO962" s="281"/>
      <c r="BP962" s="19">
        <v>10953196</v>
      </c>
      <c r="BQ962" s="19">
        <v>530369088</v>
      </c>
      <c r="BR962" s="19">
        <v>549646400</v>
      </c>
      <c r="BS962" s="19">
        <v>15063.45996</v>
      </c>
      <c r="BT962" s="19">
        <v>7922</v>
      </c>
      <c r="BU962" s="4"/>
      <c r="BV962" s="175">
        <f t="shared" si="476"/>
        <v>1.0051794708262016</v>
      </c>
    </row>
    <row r="963" spans="1:74" s="20" customFormat="1" x14ac:dyDescent="0.25">
      <c r="A963" s="48" t="s">
        <v>209</v>
      </c>
      <c r="B963" s="252"/>
      <c r="C963" s="88">
        <v>0</v>
      </c>
      <c r="D963" s="144">
        <v>1997</v>
      </c>
      <c r="E963" s="57">
        <v>143</v>
      </c>
      <c r="F963" s="58">
        <v>93828808</v>
      </c>
      <c r="G963" s="58">
        <v>70518568</v>
      </c>
      <c r="H963" s="187">
        <f t="shared" si="495"/>
        <v>3.0252184447693375</v>
      </c>
      <c r="I963" s="58">
        <f t="shared" si="473"/>
        <v>23310240</v>
      </c>
      <c r="J963" s="58"/>
      <c r="K963" s="63">
        <f t="shared" si="468"/>
        <v>23310240</v>
      </c>
      <c r="L963" s="63">
        <f t="shared" si="497"/>
        <v>2928.422110552764</v>
      </c>
      <c r="M963" s="58"/>
      <c r="N963" s="58"/>
      <c r="O963" s="58">
        <v>1405945</v>
      </c>
      <c r="P963" s="31">
        <f t="shared" si="469"/>
        <v>6.0314479816595622E-2</v>
      </c>
      <c r="Q963" s="58">
        <v>801928</v>
      </c>
      <c r="R963" s="93">
        <f t="shared" si="470"/>
        <v>3.4402391395369589E-2</v>
      </c>
      <c r="S963" s="58">
        <f t="shared" si="504"/>
        <v>2970312</v>
      </c>
      <c r="T963" s="281">
        <f t="shared" si="475"/>
        <v>373.15477386934674</v>
      </c>
      <c r="U963" s="281"/>
      <c r="V963" s="39">
        <f t="shared" si="471"/>
        <v>0.12742520025533843</v>
      </c>
      <c r="W963" s="54"/>
      <c r="X963" s="58">
        <v>0</v>
      </c>
      <c r="Y963" s="58">
        <v>0</v>
      </c>
      <c r="Z963" s="58">
        <v>0</v>
      </c>
      <c r="AA963" s="58">
        <v>0</v>
      </c>
      <c r="AB963" s="58">
        <v>0</v>
      </c>
      <c r="AC963" s="58">
        <v>0</v>
      </c>
      <c r="AD963" s="58">
        <v>0</v>
      </c>
      <c r="AE963" s="58">
        <v>0</v>
      </c>
      <c r="AF963" s="58">
        <v>1028180</v>
      </c>
      <c r="AG963" s="58">
        <v>982552</v>
      </c>
      <c r="AH963" s="58">
        <v>12225804</v>
      </c>
      <c r="AI963" s="58">
        <v>1013676</v>
      </c>
      <c r="AJ963" s="58">
        <v>1636948</v>
      </c>
      <c r="AK963" s="58">
        <v>5616533</v>
      </c>
      <c r="AL963" s="58">
        <v>81603000</v>
      </c>
      <c r="AM963" s="58">
        <v>0</v>
      </c>
      <c r="AN963" s="58">
        <v>0</v>
      </c>
      <c r="AO963" s="58">
        <v>0</v>
      </c>
      <c r="AP963" s="58">
        <v>0</v>
      </c>
      <c r="AQ963" s="58">
        <v>3240557</v>
      </c>
      <c r="AR963" s="58">
        <v>4415850</v>
      </c>
      <c r="AS963" s="58">
        <v>190406</v>
      </c>
      <c r="AT963" s="58">
        <v>566</v>
      </c>
      <c r="AU963" s="58">
        <v>6787</v>
      </c>
      <c r="AV963" s="61">
        <v>0</v>
      </c>
      <c r="AW963" s="93">
        <f t="shared" si="472"/>
        <v>0</v>
      </c>
      <c r="AX963" s="58">
        <v>0</v>
      </c>
      <c r="AY963" s="58">
        <v>0</v>
      </c>
      <c r="AZ963" s="58">
        <v>0</v>
      </c>
      <c r="BA963" s="58">
        <v>0</v>
      </c>
      <c r="BB963" s="58">
        <v>0</v>
      </c>
      <c r="BC963" s="58">
        <v>0</v>
      </c>
      <c r="BD963" s="58">
        <v>0</v>
      </c>
      <c r="BE963" s="58">
        <v>0</v>
      </c>
      <c r="BF963" s="58">
        <v>0</v>
      </c>
      <c r="BG963" s="58">
        <v>0</v>
      </c>
      <c r="BH963" s="58">
        <v>0</v>
      </c>
      <c r="BI963" s="58">
        <v>0</v>
      </c>
      <c r="BJ963" s="58">
        <v>0</v>
      </c>
      <c r="BK963" s="58">
        <v>0</v>
      </c>
      <c r="BL963" s="58">
        <v>0</v>
      </c>
      <c r="BM963" s="19">
        <v>6040864</v>
      </c>
      <c r="BN963" s="32">
        <f t="shared" si="486"/>
        <v>758.90251256281408</v>
      </c>
      <c r="BO963" s="281"/>
      <c r="BP963" s="19">
        <v>8260785</v>
      </c>
      <c r="BQ963" s="19">
        <v>1201080320</v>
      </c>
      <c r="BR963" s="19">
        <v>1215381888</v>
      </c>
      <c r="BS963" s="19">
        <v>15029.440430000001</v>
      </c>
      <c r="BT963" s="19">
        <v>7960</v>
      </c>
      <c r="BU963" s="4"/>
      <c r="BV963" s="175">
        <f t="shared" si="476"/>
        <v>1.0064416370851077</v>
      </c>
    </row>
    <row r="964" spans="1:74" s="20" customFormat="1" x14ac:dyDescent="0.25">
      <c r="A964" s="48" t="s">
        <v>209</v>
      </c>
      <c r="B964" s="252"/>
      <c r="C964" s="88">
        <v>0</v>
      </c>
      <c r="D964" s="144">
        <v>1998</v>
      </c>
      <c r="E964" s="57">
        <v>143</v>
      </c>
      <c r="F964" s="58">
        <v>97033760</v>
      </c>
      <c r="G964" s="58">
        <v>74244408</v>
      </c>
      <c r="H964" s="187">
        <f t="shared" si="495"/>
        <v>3.2578551597254717</v>
      </c>
      <c r="I964" s="58">
        <f t="shared" si="473"/>
        <v>22789352</v>
      </c>
      <c r="J964" s="58"/>
      <c r="K964" s="63">
        <f t="shared" si="468"/>
        <v>22789352</v>
      </c>
      <c r="L964" s="63">
        <f t="shared" si="497"/>
        <v>2862.9839195979898</v>
      </c>
      <c r="M964" s="58"/>
      <c r="N964" s="58"/>
      <c r="O964" s="58">
        <v>1583975</v>
      </c>
      <c r="P964" s="31">
        <f t="shared" si="469"/>
        <v>6.9505047796005789E-2</v>
      </c>
      <c r="Q964" s="58">
        <v>630108</v>
      </c>
      <c r="R964" s="93">
        <f t="shared" si="470"/>
        <v>2.7649228464240668E-2</v>
      </c>
      <c r="S964" s="58">
        <f t="shared" si="504"/>
        <v>3549961</v>
      </c>
      <c r="T964" s="281">
        <f t="shared" si="475"/>
        <v>445.97500000000002</v>
      </c>
      <c r="U964" s="281"/>
      <c r="V964" s="39">
        <f t="shared" si="471"/>
        <v>0.15577279248659637</v>
      </c>
      <c r="W964" s="54"/>
      <c r="X964" s="58">
        <v>0</v>
      </c>
      <c r="Y964" s="58">
        <v>0</v>
      </c>
      <c r="Z964" s="58">
        <v>0</v>
      </c>
      <c r="AA964" s="58">
        <v>0</v>
      </c>
      <c r="AB964" s="58">
        <v>0</v>
      </c>
      <c r="AC964" s="58">
        <v>0</v>
      </c>
      <c r="AD964" s="58">
        <v>0</v>
      </c>
      <c r="AE964" s="58">
        <v>0</v>
      </c>
      <c r="AF964" s="58">
        <v>2396145</v>
      </c>
      <c r="AG964" s="58">
        <v>737714</v>
      </c>
      <c r="AH964" s="58">
        <v>9706104</v>
      </c>
      <c r="AI964" s="58">
        <v>1460615</v>
      </c>
      <c r="AJ964" s="58">
        <v>1413541</v>
      </c>
      <c r="AK964" s="58">
        <v>2795402</v>
      </c>
      <c r="AL964" s="58">
        <v>87327656</v>
      </c>
      <c r="AM964" s="58">
        <v>0</v>
      </c>
      <c r="AN964" s="58">
        <v>0</v>
      </c>
      <c r="AO964" s="58">
        <v>0</v>
      </c>
      <c r="AP964" s="58">
        <v>0</v>
      </c>
      <c r="AQ964" s="58">
        <v>3508541</v>
      </c>
      <c r="AR964" s="58">
        <v>4519272</v>
      </c>
      <c r="AS964" s="58">
        <v>177311</v>
      </c>
      <c r="AT964" s="58">
        <v>977</v>
      </c>
      <c r="AU964" s="58">
        <v>15790</v>
      </c>
      <c r="AV964" s="61">
        <v>0</v>
      </c>
      <c r="AW964" s="93">
        <f t="shared" si="472"/>
        <v>0</v>
      </c>
      <c r="AX964" s="58">
        <v>0</v>
      </c>
      <c r="AY964" s="58">
        <v>0</v>
      </c>
      <c r="AZ964" s="58">
        <v>0</v>
      </c>
      <c r="BA964" s="58">
        <v>0</v>
      </c>
      <c r="BB964" s="58">
        <v>0</v>
      </c>
      <c r="BC964" s="58">
        <v>0</v>
      </c>
      <c r="BD964" s="58">
        <v>0</v>
      </c>
      <c r="BE964" s="58">
        <v>0</v>
      </c>
      <c r="BF964" s="58">
        <v>0</v>
      </c>
      <c r="BG964" s="58">
        <v>0</v>
      </c>
      <c r="BH964" s="58">
        <v>0</v>
      </c>
      <c r="BI964" s="58">
        <v>0</v>
      </c>
      <c r="BJ964" s="58">
        <v>0</v>
      </c>
      <c r="BK964" s="58">
        <v>0</v>
      </c>
      <c r="BL964" s="58">
        <v>0</v>
      </c>
      <c r="BM964" s="19">
        <v>5317838</v>
      </c>
      <c r="BN964" s="32">
        <f t="shared" si="486"/>
        <v>668.07010050251256</v>
      </c>
      <c r="BO964" s="281"/>
      <c r="BP964" s="19">
        <v>1344929280</v>
      </c>
      <c r="BQ964" s="19">
        <v>1072618496</v>
      </c>
      <c r="BR964" s="19">
        <v>2422865664</v>
      </c>
      <c r="BS964" s="19">
        <v>14922.76953</v>
      </c>
      <c r="BT964" s="19">
        <v>7960</v>
      </c>
      <c r="BU964" s="4"/>
      <c r="BV964" s="175">
        <f t="shared" si="476"/>
        <v>1.0028802520945663</v>
      </c>
    </row>
    <row r="965" spans="1:74" s="20" customFormat="1" x14ac:dyDescent="0.25">
      <c r="A965" s="48" t="s">
        <v>209</v>
      </c>
      <c r="B965" s="252"/>
      <c r="C965" s="88">
        <v>0</v>
      </c>
      <c r="D965" s="144">
        <v>1999</v>
      </c>
      <c r="E965" s="57">
        <v>143</v>
      </c>
      <c r="F965" s="58">
        <v>83874272</v>
      </c>
      <c r="G965" s="58">
        <v>71336472</v>
      </c>
      <c r="H965" s="187">
        <f t="shared" si="495"/>
        <v>5.6897120706982083</v>
      </c>
      <c r="I965" s="58">
        <f t="shared" si="473"/>
        <v>12537800</v>
      </c>
      <c r="J965" s="58"/>
      <c r="K965" s="63">
        <f t="shared" si="468"/>
        <v>12537800</v>
      </c>
      <c r="L965" s="63">
        <f t="shared" si="497"/>
        <v>1575.1005025125628</v>
      </c>
      <c r="M965" s="58"/>
      <c r="N965" s="58"/>
      <c r="O965" s="58">
        <v>761894</v>
      </c>
      <c r="P965" s="31">
        <f t="shared" si="469"/>
        <v>6.0767758298904115E-2</v>
      </c>
      <c r="Q965" s="58">
        <v>553016</v>
      </c>
      <c r="R965" s="93">
        <f t="shared" si="470"/>
        <v>4.4107897717302877E-2</v>
      </c>
      <c r="S965" s="58">
        <f t="shared" si="504"/>
        <v>2115229</v>
      </c>
      <c r="T965" s="281">
        <f t="shared" si="475"/>
        <v>265.73228643216078</v>
      </c>
      <c r="U965" s="281"/>
      <c r="V965" s="39">
        <f t="shared" si="471"/>
        <v>0.16870814656478808</v>
      </c>
      <c r="W965" s="54"/>
      <c r="X965" s="58">
        <v>0</v>
      </c>
      <c r="Y965" s="58">
        <v>0</v>
      </c>
      <c r="Z965" s="58">
        <v>0</v>
      </c>
      <c r="AA965" s="58">
        <v>0</v>
      </c>
      <c r="AB965" s="58">
        <v>0</v>
      </c>
      <c r="AC965" s="58">
        <v>0</v>
      </c>
      <c r="AD965" s="58">
        <v>0</v>
      </c>
      <c r="AE965" s="58">
        <v>0</v>
      </c>
      <c r="AF965" s="58">
        <v>1337275</v>
      </c>
      <c r="AG965" s="58">
        <v>-316</v>
      </c>
      <c r="AH965" s="58">
        <v>6097754</v>
      </c>
      <c r="AI965" s="58">
        <v>532069</v>
      </c>
      <c r="AJ965" s="58">
        <v>217674</v>
      </c>
      <c r="AK965" s="58">
        <v>1770377</v>
      </c>
      <c r="AL965" s="58">
        <v>77776520</v>
      </c>
      <c r="AM965" s="58">
        <v>0</v>
      </c>
      <c r="AN965" s="58">
        <v>0</v>
      </c>
      <c r="AO965" s="58">
        <v>0</v>
      </c>
      <c r="AP965" s="58">
        <v>0</v>
      </c>
      <c r="AQ965" s="58">
        <v>1454958</v>
      </c>
      <c r="AR965" s="58">
        <v>3688809</v>
      </c>
      <c r="AS965" s="58">
        <v>106231</v>
      </c>
      <c r="AT965" s="58">
        <v>0</v>
      </c>
      <c r="AU965" s="58">
        <v>584</v>
      </c>
      <c r="AV965" s="61">
        <v>0</v>
      </c>
      <c r="AW965" s="93">
        <f t="shared" si="472"/>
        <v>0</v>
      </c>
      <c r="AX965" s="58">
        <v>0</v>
      </c>
      <c r="AY965" s="58">
        <v>0</v>
      </c>
      <c r="AZ965" s="58">
        <v>0</v>
      </c>
      <c r="BA965" s="58">
        <v>0</v>
      </c>
      <c r="BB965" s="58">
        <v>0</v>
      </c>
      <c r="BC965" s="58">
        <v>0</v>
      </c>
      <c r="BD965" s="58">
        <v>0</v>
      </c>
      <c r="BE965" s="58">
        <v>0</v>
      </c>
      <c r="BF965" s="58">
        <v>0</v>
      </c>
      <c r="BG965" s="58">
        <v>0</v>
      </c>
      <c r="BH965" s="58">
        <v>0</v>
      </c>
      <c r="BI965" s="58">
        <v>0</v>
      </c>
      <c r="BJ965" s="58">
        <v>0</v>
      </c>
      <c r="BK965" s="58">
        <v>0</v>
      </c>
      <c r="BL965" s="58">
        <v>0</v>
      </c>
      <c r="BM965" s="19">
        <v>2306833</v>
      </c>
      <c r="BN965" s="32">
        <f t="shared" si="486"/>
        <v>289.80314070351761</v>
      </c>
      <c r="BO965" s="281"/>
      <c r="BP965" s="19">
        <v>12168841</v>
      </c>
      <c r="BQ965" s="19">
        <v>885545280</v>
      </c>
      <c r="BR965" s="19">
        <v>900020992</v>
      </c>
      <c r="BS965" s="19">
        <v>14957</v>
      </c>
      <c r="BT965" s="19">
        <v>7960</v>
      </c>
      <c r="BU965" s="4"/>
      <c r="BV965" s="175">
        <f t="shared" si="476"/>
        <v>1.0040258594909186</v>
      </c>
    </row>
    <row r="966" spans="1:74" s="20" customFormat="1" x14ac:dyDescent="0.25">
      <c r="A966" s="48" t="s">
        <v>209</v>
      </c>
      <c r="B966" s="252"/>
      <c r="C966" s="88">
        <v>0</v>
      </c>
      <c r="D966" s="144">
        <v>2000</v>
      </c>
      <c r="E966" s="57">
        <v>143</v>
      </c>
      <c r="F966" s="58">
        <v>103967824</v>
      </c>
      <c r="G966" s="58">
        <v>78404520</v>
      </c>
      <c r="H966" s="187">
        <f t="shared" si="495"/>
        <v>3.0670730199820806</v>
      </c>
      <c r="I966" s="58">
        <f t="shared" si="473"/>
        <v>25563304</v>
      </c>
      <c r="J966" s="58"/>
      <c r="K966" s="63">
        <f t="shared" si="468"/>
        <v>25563304</v>
      </c>
      <c r="L966" s="63">
        <f t="shared" si="497"/>
        <v>3211.4703517587941</v>
      </c>
      <c r="M966" s="58"/>
      <c r="N966" s="58"/>
      <c r="O966" s="58">
        <v>1394904</v>
      </c>
      <c r="P966" s="31">
        <f t="shared" si="469"/>
        <v>5.4566655390085726E-2</v>
      </c>
      <c r="Q966" s="58">
        <v>861040</v>
      </c>
      <c r="R966" s="93">
        <f t="shared" si="470"/>
        <v>3.3682656983619955E-2</v>
      </c>
      <c r="S966" s="58">
        <f t="shared" si="504"/>
        <v>3546267</v>
      </c>
      <c r="T966" s="281">
        <f t="shared" si="475"/>
        <v>445.51092964824119</v>
      </c>
      <c r="U966" s="281"/>
      <c r="V966" s="39">
        <f t="shared" si="471"/>
        <v>0.13872490817305932</v>
      </c>
      <c r="W966" s="54"/>
      <c r="X966" s="58">
        <v>0</v>
      </c>
      <c r="Y966" s="58">
        <v>0</v>
      </c>
      <c r="Z966" s="58">
        <v>0</v>
      </c>
      <c r="AA966" s="58">
        <v>0</v>
      </c>
      <c r="AB966" s="58">
        <v>0</v>
      </c>
      <c r="AC966" s="58">
        <v>0</v>
      </c>
      <c r="AD966" s="58">
        <v>0</v>
      </c>
      <c r="AE966" s="58">
        <v>0</v>
      </c>
      <c r="AF966" s="58">
        <v>6931029</v>
      </c>
      <c r="AG966" s="58">
        <v>1964</v>
      </c>
      <c r="AH966" s="58">
        <v>8229149</v>
      </c>
      <c r="AI966" s="58">
        <v>87995</v>
      </c>
      <c r="AJ966" s="58">
        <v>985181</v>
      </c>
      <c r="AK966" s="58">
        <v>5580227</v>
      </c>
      <c r="AL966" s="58">
        <v>95738680</v>
      </c>
      <c r="AM966" s="58">
        <v>0</v>
      </c>
      <c r="AN966" s="58">
        <v>0</v>
      </c>
      <c r="AO966" s="58">
        <v>0</v>
      </c>
      <c r="AP966" s="58">
        <v>0</v>
      </c>
      <c r="AQ966" s="58">
        <v>3615734</v>
      </c>
      <c r="AR966" s="58">
        <v>2354254</v>
      </c>
      <c r="AS966" s="58">
        <v>203072</v>
      </c>
      <c r="AT966" s="58">
        <v>0</v>
      </c>
      <c r="AU966" s="58">
        <v>1637</v>
      </c>
      <c r="AV966" s="61">
        <v>0</v>
      </c>
      <c r="AW966" s="93">
        <f t="shared" si="472"/>
        <v>0</v>
      </c>
      <c r="AX966" s="58">
        <v>0</v>
      </c>
      <c r="AY966" s="58">
        <v>0</v>
      </c>
      <c r="AZ966" s="58">
        <v>0</v>
      </c>
      <c r="BA966" s="58">
        <v>0</v>
      </c>
      <c r="BB966" s="58">
        <v>0</v>
      </c>
      <c r="BC966" s="58">
        <v>0</v>
      </c>
      <c r="BD966" s="58">
        <v>0</v>
      </c>
      <c r="BE966" s="58">
        <v>0</v>
      </c>
      <c r="BF966" s="58">
        <v>0</v>
      </c>
      <c r="BG966" s="58">
        <v>0</v>
      </c>
      <c r="BH966" s="58">
        <v>0</v>
      </c>
      <c r="BI966" s="58">
        <v>0</v>
      </c>
      <c r="BJ966" s="58">
        <v>0</v>
      </c>
      <c r="BK966" s="58">
        <v>0</v>
      </c>
      <c r="BL966" s="58">
        <v>0</v>
      </c>
      <c r="BM966" s="19">
        <v>499559</v>
      </c>
      <c r="BN966" s="32">
        <f t="shared" si="486"/>
        <v>62.758668341708542</v>
      </c>
      <c r="BO966" s="281"/>
      <c r="BP966" s="19">
        <v>32694308</v>
      </c>
      <c r="BQ966" s="19">
        <v>1942486272</v>
      </c>
      <c r="BR966" s="19">
        <v>1975680128</v>
      </c>
      <c r="BS966" s="19">
        <v>14962</v>
      </c>
      <c r="BT966" s="19">
        <v>7960</v>
      </c>
      <c r="BU966" s="4"/>
      <c r="BV966" s="175">
        <f t="shared" si="476"/>
        <v>1.0041929773774305</v>
      </c>
    </row>
    <row r="967" spans="1:74" s="20" customFormat="1" x14ac:dyDescent="0.25">
      <c r="A967" s="48" t="s">
        <v>209</v>
      </c>
      <c r="B967" s="252"/>
      <c r="C967" s="88">
        <v>0</v>
      </c>
      <c r="D967" s="144">
        <v>2001</v>
      </c>
      <c r="E967" s="57">
        <v>143</v>
      </c>
      <c r="F967" s="58">
        <v>123213192</v>
      </c>
      <c r="G967" s="58">
        <v>94737376</v>
      </c>
      <c r="H967" s="187">
        <f t="shared" si="495"/>
        <v>3.3269415703486778</v>
      </c>
      <c r="I967" s="58">
        <f t="shared" si="473"/>
        <v>28475816</v>
      </c>
      <c r="J967" s="58"/>
      <c r="K967" s="63">
        <f t="shared" si="468"/>
        <v>28475816</v>
      </c>
      <c r="L967" s="63">
        <f t="shared" si="497"/>
        <v>3577.3638190954775</v>
      </c>
      <c r="M967" s="58"/>
      <c r="N967" s="58"/>
      <c r="O967" s="58">
        <v>1358298</v>
      </c>
      <c r="P967" s="31">
        <f t="shared" si="469"/>
        <v>4.7700055373303435E-2</v>
      </c>
      <c r="Q967" s="58">
        <v>-170546</v>
      </c>
      <c r="R967" s="93">
        <f t="shared" si="470"/>
        <v>-5.9891523389531661E-3</v>
      </c>
      <c r="S967" s="58">
        <f t="shared" si="504"/>
        <v>3354997</v>
      </c>
      <c r="T967" s="281">
        <f t="shared" si="475"/>
        <v>421.48203517587939</v>
      </c>
      <c r="U967" s="281"/>
      <c r="V967" s="39">
        <f t="shared" si="471"/>
        <v>0.11781916978252704</v>
      </c>
      <c r="W967" s="54"/>
      <c r="X967" s="58">
        <v>0</v>
      </c>
      <c r="Y967" s="58">
        <v>0</v>
      </c>
      <c r="Z967" s="58">
        <v>0</v>
      </c>
      <c r="AA967" s="58">
        <v>0</v>
      </c>
      <c r="AB967" s="58">
        <v>0</v>
      </c>
      <c r="AC967" s="58">
        <v>0</v>
      </c>
      <c r="AD967" s="58">
        <v>0</v>
      </c>
      <c r="AE967" s="58">
        <v>0</v>
      </c>
      <c r="AF967" s="58">
        <v>4384568</v>
      </c>
      <c r="AG967" s="58">
        <v>4622</v>
      </c>
      <c r="AH967" s="58">
        <v>16534247</v>
      </c>
      <c r="AI967" s="58">
        <v>27732</v>
      </c>
      <c r="AJ967" s="58">
        <v>1937413</v>
      </c>
      <c r="AK967" s="58">
        <v>9144298</v>
      </c>
      <c r="AL967" s="58">
        <v>106678944</v>
      </c>
      <c r="AM967" s="58">
        <v>0</v>
      </c>
      <c r="AN967" s="58">
        <v>0</v>
      </c>
      <c r="AO967" s="58">
        <v>0</v>
      </c>
      <c r="AP967" s="58">
        <v>0</v>
      </c>
      <c r="AQ967" s="58">
        <v>1076839</v>
      </c>
      <c r="AR967" s="58">
        <v>6935168</v>
      </c>
      <c r="AS967" s="58">
        <v>422381</v>
      </c>
      <c r="AT967" s="58">
        <v>0</v>
      </c>
      <c r="AU967" s="58">
        <v>46</v>
      </c>
      <c r="AV967" s="61">
        <v>0</v>
      </c>
      <c r="AW967" s="93">
        <f t="shared" si="472"/>
        <v>0</v>
      </c>
      <c r="AX967" s="58">
        <v>0</v>
      </c>
      <c r="AY967" s="58">
        <v>0</v>
      </c>
      <c r="AZ967" s="58">
        <v>0</v>
      </c>
      <c r="BA967" s="58">
        <v>0</v>
      </c>
      <c r="BB967" s="58">
        <v>0</v>
      </c>
      <c r="BC967" s="58">
        <v>0</v>
      </c>
      <c r="BD967" s="58">
        <v>0</v>
      </c>
      <c r="BE967" s="58">
        <v>0</v>
      </c>
      <c r="BF967" s="58">
        <v>0</v>
      </c>
      <c r="BG967" s="58">
        <v>0</v>
      </c>
      <c r="BH967" s="58">
        <v>0</v>
      </c>
      <c r="BI967" s="58">
        <v>0</v>
      </c>
      <c r="BJ967" s="58">
        <v>0</v>
      </c>
      <c r="BK967" s="58">
        <v>0</v>
      </c>
      <c r="BL967" s="58">
        <v>0</v>
      </c>
      <c r="BM967" s="19">
        <v>465245</v>
      </c>
      <c r="BN967" s="32">
        <f t="shared" si="486"/>
        <v>58.447864321608037</v>
      </c>
      <c r="BO967" s="281"/>
      <c r="BP967" s="19">
        <v>-67783448</v>
      </c>
      <c r="BQ967" s="19">
        <v>2260192512</v>
      </c>
      <c r="BR967" s="19">
        <v>2192874240</v>
      </c>
      <c r="BS967" s="19">
        <v>14976</v>
      </c>
      <c r="BT967" s="19">
        <v>7960</v>
      </c>
      <c r="BU967" s="4"/>
      <c r="BV967" s="175">
        <f t="shared" si="476"/>
        <v>1.004660610519942</v>
      </c>
    </row>
    <row r="968" spans="1:74" s="20" customFormat="1" x14ac:dyDescent="0.25">
      <c r="A968" s="48" t="s">
        <v>209</v>
      </c>
      <c r="B968" s="252"/>
      <c r="C968" s="88">
        <v>0</v>
      </c>
      <c r="D968" s="144">
        <v>2002</v>
      </c>
      <c r="E968" s="57">
        <v>143</v>
      </c>
      <c r="F968" s="58">
        <v>102418624</v>
      </c>
      <c r="G968" s="58">
        <v>76949456</v>
      </c>
      <c r="H968" s="187">
        <f t="shared" si="495"/>
        <v>3.0212787476999643</v>
      </c>
      <c r="I968" s="58">
        <f t="shared" si="473"/>
        <v>25469168</v>
      </c>
      <c r="J968" s="58"/>
      <c r="K968" s="63">
        <f t="shared" si="468"/>
        <v>25469168</v>
      </c>
      <c r="L968" s="63">
        <f t="shared" si="497"/>
        <v>3199.6442211055278</v>
      </c>
      <c r="M968" s="58"/>
      <c r="N968" s="58"/>
      <c r="O968" s="58">
        <v>1492444</v>
      </c>
      <c r="P968" s="31">
        <f t="shared" si="469"/>
        <v>5.8598066493573721E-2</v>
      </c>
      <c r="Q968" s="58">
        <v>690935</v>
      </c>
      <c r="R968" s="93">
        <f t="shared" si="470"/>
        <v>2.7128290959484817E-2</v>
      </c>
      <c r="S968" s="58">
        <f t="shared" si="504"/>
        <v>3279932</v>
      </c>
      <c r="T968" s="281">
        <f t="shared" si="475"/>
        <v>412.05175879396984</v>
      </c>
      <c r="U968" s="281"/>
      <c r="V968" s="39">
        <f t="shared" si="471"/>
        <v>0.12878049255476268</v>
      </c>
      <c r="W968" s="54"/>
      <c r="X968" s="58">
        <v>0</v>
      </c>
      <c r="Y968" s="58">
        <v>0</v>
      </c>
      <c r="Z968" s="58">
        <v>0</v>
      </c>
      <c r="AA968" s="58">
        <v>0</v>
      </c>
      <c r="AB968" s="58">
        <v>0</v>
      </c>
      <c r="AC968" s="58">
        <v>0</v>
      </c>
      <c r="AD968" s="58">
        <v>0</v>
      </c>
      <c r="AE968" s="58">
        <v>0</v>
      </c>
      <c r="AF968" s="58">
        <v>3309128</v>
      </c>
      <c r="AG968" s="58">
        <v>3646</v>
      </c>
      <c r="AH968" s="58">
        <v>12896718</v>
      </c>
      <c r="AI968" s="58">
        <v>45151</v>
      </c>
      <c r="AJ968" s="58">
        <v>2695753</v>
      </c>
      <c r="AK968" s="58">
        <v>6076751</v>
      </c>
      <c r="AL968" s="58">
        <v>89521904</v>
      </c>
      <c r="AM968" s="58">
        <v>0</v>
      </c>
      <c r="AN968" s="58">
        <v>0</v>
      </c>
      <c r="AO968" s="58">
        <v>0</v>
      </c>
      <c r="AP968" s="58">
        <v>0</v>
      </c>
      <c r="AQ968" s="58">
        <v>1104258</v>
      </c>
      <c r="AR968" s="58">
        <v>6746774</v>
      </c>
      <c r="AS968" s="58">
        <v>24396</v>
      </c>
      <c r="AT968" s="58">
        <v>0</v>
      </c>
      <c r="AU968" s="58">
        <v>0</v>
      </c>
      <c r="AV968" s="61">
        <v>0</v>
      </c>
      <c r="AW968" s="93">
        <f t="shared" si="472"/>
        <v>0</v>
      </c>
      <c r="AX968" s="58">
        <v>0</v>
      </c>
      <c r="AY968" s="58">
        <v>0</v>
      </c>
      <c r="AZ968" s="58">
        <v>0</v>
      </c>
      <c r="BA968" s="58">
        <v>0</v>
      </c>
      <c r="BB968" s="58">
        <v>0</v>
      </c>
      <c r="BC968" s="58">
        <v>0</v>
      </c>
      <c r="BD968" s="58">
        <v>0</v>
      </c>
      <c r="BE968" s="58">
        <v>0</v>
      </c>
      <c r="BF968" s="58">
        <v>0</v>
      </c>
      <c r="BG968" s="58">
        <v>0</v>
      </c>
      <c r="BH968" s="58">
        <v>0</v>
      </c>
      <c r="BI968" s="58">
        <v>0</v>
      </c>
      <c r="BJ968" s="58">
        <v>0</v>
      </c>
      <c r="BK968" s="58">
        <v>0</v>
      </c>
      <c r="BL968" s="58">
        <v>0</v>
      </c>
      <c r="BM968" s="19">
        <v>117111</v>
      </c>
      <c r="BN968" s="32">
        <f t="shared" si="486"/>
        <v>14.712437185929648</v>
      </c>
      <c r="BO968" s="281"/>
      <c r="BP968" s="19">
        <v>42450052</v>
      </c>
      <c r="BQ968" s="19">
        <v>905522176</v>
      </c>
      <c r="BR968" s="19">
        <v>948089344</v>
      </c>
      <c r="BS968" s="19">
        <v>14976</v>
      </c>
      <c r="BT968" s="19">
        <v>7960</v>
      </c>
      <c r="BU968" s="4"/>
      <c r="BV968" s="175">
        <f t="shared" si="476"/>
        <v>1.004660610519942</v>
      </c>
    </row>
    <row r="969" spans="1:74" s="20" customFormat="1" x14ac:dyDescent="0.25">
      <c r="A969" s="48" t="s">
        <v>209</v>
      </c>
      <c r="B969" s="252"/>
      <c r="C969" s="88">
        <v>0</v>
      </c>
      <c r="D969" s="144">
        <v>2003</v>
      </c>
      <c r="E969" s="57">
        <v>143</v>
      </c>
      <c r="F969" s="58">
        <v>105961760</v>
      </c>
      <c r="G969" s="58">
        <v>77497152</v>
      </c>
      <c r="H969" s="187">
        <f t="shared" si="495"/>
        <v>2.7225792816117473</v>
      </c>
      <c r="I969" s="58">
        <f t="shared" si="473"/>
        <v>28464608</v>
      </c>
      <c r="J969" s="58"/>
      <c r="K969" s="63">
        <f t="shared" si="468"/>
        <v>28464608</v>
      </c>
      <c r="L969" s="63">
        <f t="shared" si="497"/>
        <v>3575.9557788944726</v>
      </c>
      <c r="M969" s="58"/>
      <c r="N969" s="58"/>
      <c r="O969" s="58">
        <v>363108</v>
      </c>
      <c r="P969" s="31">
        <f t="shared" si="469"/>
        <v>1.2756472880286987E-2</v>
      </c>
      <c r="Q969" s="58">
        <v>405585</v>
      </c>
      <c r="R969" s="93">
        <f t="shared" si="470"/>
        <v>1.4248747075666738E-2</v>
      </c>
      <c r="S969" s="58">
        <f t="shared" si="504"/>
        <v>4118249</v>
      </c>
      <c r="T969" s="281">
        <f t="shared" si="475"/>
        <v>517.36796482412058</v>
      </c>
      <c r="U969" s="281"/>
      <c r="V969" s="39">
        <f t="shared" si="471"/>
        <v>0.1446796316323766</v>
      </c>
      <c r="W969" s="54"/>
      <c r="X969" s="58">
        <v>0</v>
      </c>
      <c r="Y969" s="58">
        <v>0</v>
      </c>
      <c r="Z969" s="58">
        <v>0</v>
      </c>
      <c r="AA969" s="58">
        <v>0</v>
      </c>
      <c r="AB969" s="58">
        <v>0</v>
      </c>
      <c r="AC969" s="58">
        <v>0</v>
      </c>
      <c r="AD969" s="58">
        <v>0</v>
      </c>
      <c r="AE969" s="58">
        <v>0</v>
      </c>
      <c r="AF969" s="58">
        <v>5698187</v>
      </c>
      <c r="AG969" s="58">
        <v>4211</v>
      </c>
      <c r="AH969" s="58">
        <v>14397849</v>
      </c>
      <c r="AI969" s="58">
        <v>80415</v>
      </c>
      <c r="AJ969" s="58">
        <v>2174929</v>
      </c>
      <c r="AK969" s="58">
        <v>7466454</v>
      </c>
      <c r="AL969" s="58">
        <v>91563912</v>
      </c>
      <c r="AM969" s="58">
        <v>0</v>
      </c>
      <c r="AN969" s="58">
        <v>0</v>
      </c>
      <c r="AO969" s="58">
        <v>0</v>
      </c>
      <c r="AP969" s="58">
        <v>0</v>
      </c>
      <c r="AQ969" s="58">
        <v>1306701</v>
      </c>
      <c r="AR969" s="58">
        <v>6836308</v>
      </c>
      <c r="AS969" s="58">
        <v>143</v>
      </c>
      <c r="AT969" s="58">
        <v>0</v>
      </c>
      <c r="AU969" s="58">
        <v>10318</v>
      </c>
      <c r="AV969" s="61">
        <v>0</v>
      </c>
      <c r="AW969" s="93">
        <f t="shared" si="472"/>
        <v>0</v>
      </c>
      <c r="AX969" s="58">
        <v>0</v>
      </c>
      <c r="AY969" s="58">
        <v>0</v>
      </c>
      <c r="AZ969" s="58">
        <v>0</v>
      </c>
      <c r="BA969" s="58">
        <v>0</v>
      </c>
      <c r="BB969" s="58">
        <v>0</v>
      </c>
      <c r="BC969" s="58">
        <v>0</v>
      </c>
      <c r="BD969" s="58">
        <v>0</v>
      </c>
      <c r="BE969" s="58">
        <v>0</v>
      </c>
      <c r="BF969" s="58">
        <v>0</v>
      </c>
      <c r="BG969" s="58">
        <v>0</v>
      </c>
      <c r="BH969" s="58">
        <v>0</v>
      </c>
      <c r="BI969" s="58">
        <v>0</v>
      </c>
      <c r="BJ969" s="58">
        <v>0</v>
      </c>
      <c r="BK969" s="58">
        <v>0</v>
      </c>
      <c r="BL969" s="58">
        <v>0</v>
      </c>
      <c r="BM969" s="19">
        <v>1791513</v>
      </c>
      <c r="BN969" s="32">
        <f t="shared" si="486"/>
        <v>225.06444723618091</v>
      </c>
      <c r="BO969" s="281"/>
      <c r="BP969" s="19">
        <v>25637612</v>
      </c>
      <c r="BQ969" s="19">
        <v>936220992</v>
      </c>
      <c r="BR969" s="19">
        <v>963650112</v>
      </c>
      <c r="BS969" s="19">
        <v>15863</v>
      </c>
      <c r="BT969" s="19">
        <v>7960</v>
      </c>
      <c r="BU969" s="4"/>
      <c r="BV969" s="175">
        <f t="shared" si="476"/>
        <v>1.0334308273654831</v>
      </c>
    </row>
    <row r="970" spans="1:74" s="20" customFormat="1" x14ac:dyDescent="0.25">
      <c r="A970" s="48" t="s">
        <v>209</v>
      </c>
      <c r="B970" s="252"/>
      <c r="C970" s="88">
        <v>0</v>
      </c>
      <c r="D970" s="144">
        <v>2004</v>
      </c>
      <c r="E970" s="57">
        <v>143</v>
      </c>
      <c r="F970" s="58">
        <v>105323744</v>
      </c>
      <c r="G970" s="58">
        <v>76944432</v>
      </c>
      <c r="H970" s="187">
        <f t="shared" si="495"/>
        <v>2.7112860241291261</v>
      </c>
      <c r="I970" s="58">
        <f t="shared" si="473"/>
        <v>28379312</v>
      </c>
      <c r="J970" s="58"/>
      <c r="K970" s="63">
        <f t="shared" si="468"/>
        <v>28379312</v>
      </c>
      <c r="L970" s="63">
        <f t="shared" si="497"/>
        <v>3517.0791919692651</v>
      </c>
      <c r="M970" s="58"/>
      <c r="N970" s="58"/>
      <c r="O970" s="58">
        <v>40424</v>
      </c>
      <c r="P970" s="31">
        <f t="shared" si="469"/>
        <v>1.4244178999124433E-3</v>
      </c>
      <c r="Q970" s="58">
        <v>574819</v>
      </c>
      <c r="R970" s="93">
        <f t="shared" si="470"/>
        <v>2.0254860301053106E-2</v>
      </c>
      <c r="S970" s="58">
        <f t="shared" si="504"/>
        <v>5072580</v>
      </c>
      <c r="T970" s="281">
        <f t="shared" si="475"/>
        <v>628.65039038294708</v>
      </c>
      <c r="U970" s="281"/>
      <c r="V970" s="39">
        <f t="shared" si="471"/>
        <v>0.17874217669547451</v>
      </c>
      <c r="W970" s="54"/>
      <c r="X970" s="58">
        <v>0</v>
      </c>
      <c r="Y970" s="58">
        <v>0</v>
      </c>
      <c r="Z970" s="58">
        <v>0</v>
      </c>
      <c r="AA970" s="58">
        <v>0</v>
      </c>
      <c r="AB970" s="58">
        <v>0</v>
      </c>
      <c r="AC970" s="58">
        <v>0</v>
      </c>
      <c r="AD970" s="58">
        <v>0</v>
      </c>
      <c r="AE970" s="58">
        <v>0</v>
      </c>
      <c r="AF970" s="58">
        <v>4086302</v>
      </c>
      <c r="AG970" s="58">
        <v>4626</v>
      </c>
      <c r="AH970" s="58">
        <v>15223527</v>
      </c>
      <c r="AI970" s="58">
        <v>187444</v>
      </c>
      <c r="AJ970" s="58">
        <v>2344708</v>
      </c>
      <c r="AK970" s="58">
        <v>7170446</v>
      </c>
      <c r="AL970" s="58">
        <v>90100216</v>
      </c>
      <c r="AM970" s="58">
        <v>0</v>
      </c>
      <c r="AN970" s="58">
        <v>0</v>
      </c>
      <c r="AO970" s="58">
        <v>0</v>
      </c>
      <c r="AP970" s="58">
        <v>0</v>
      </c>
      <c r="AQ970" s="58">
        <v>1036952</v>
      </c>
      <c r="AR970" s="58">
        <v>7829952</v>
      </c>
      <c r="AS970" s="58">
        <v>466</v>
      </c>
      <c r="AT970" s="58">
        <v>0</v>
      </c>
      <c r="AU970" s="58">
        <v>30593</v>
      </c>
      <c r="AV970" s="61">
        <v>0</v>
      </c>
      <c r="AW970" s="93">
        <f t="shared" si="472"/>
        <v>0</v>
      </c>
      <c r="AX970" s="58">
        <v>0</v>
      </c>
      <c r="AY970" s="58">
        <v>0</v>
      </c>
      <c r="AZ970" s="58">
        <v>0</v>
      </c>
      <c r="BA970" s="58">
        <v>0</v>
      </c>
      <c r="BB970" s="58">
        <v>0</v>
      </c>
      <c r="BC970" s="58">
        <v>0</v>
      </c>
      <c r="BD970" s="58">
        <v>0</v>
      </c>
      <c r="BE970" s="58">
        <v>0</v>
      </c>
      <c r="BF970" s="58">
        <v>0</v>
      </c>
      <c r="BG970" s="58">
        <v>0</v>
      </c>
      <c r="BH970" s="58">
        <v>0</v>
      </c>
      <c r="BI970" s="58">
        <v>0</v>
      </c>
      <c r="BJ970" s="58">
        <v>0</v>
      </c>
      <c r="BK970" s="58">
        <v>0</v>
      </c>
      <c r="BL970" s="58">
        <v>0</v>
      </c>
      <c r="BM970" s="19">
        <v>1767418</v>
      </c>
      <c r="BN970" s="32">
        <f t="shared" si="486"/>
        <v>219.03804684595366</v>
      </c>
      <c r="BO970" s="281"/>
      <c r="BP970" s="19">
        <v>35360884</v>
      </c>
      <c r="BQ970" s="19">
        <v>367653184</v>
      </c>
      <c r="BR970" s="19">
        <v>404781504</v>
      </c>
      <c r="BS970" s="19">
        <v>15635</v>
      </c>
      <c r="BT970" s="19">
        <v>8069</v>
      </c>
      <c r="BU970" s="4"/>
      <c r="BV970" s="175">
        <f t="shared" si="476"/>
        <v>1.0329924256122651</v>
      </c>
    </row>
    <row r="971" spans="1:74" s="20" customFormat="1" x14ac:dyDescent="0.25">
      <c r="A971" s="48" t="s">
        <v>209</v>
      </c>
      <c r="B971" s="252"/>
      <c r="C971" s="88">
        <v>0</v>
      </c>
      <c r="D971" s="144">
        <v>2005</v>
      </c>
      <c r="E971" s="57">
        <v>143</v>
      </c>
      <c r="F971" s="58">
        <v>115282800</v>
      </c>
      <c r="G971" s="58">
        <v>83360296</v>
      </c>
      <c r="H971" s="187">
        <f t="shared" si="495"/>
        <v>2.6113332462892007</v>
      </c>
      <c r="I971" s="58">
        <f t="shared" si="473"/>
        <v>31922504</v>
      </c>
      <c r="J971" s="58"/>
      <c r="K971" s="63">
        <f t="shared" ref="K971:K1034" si="505">I971-AV971</f>
        <v>31922504</v>
      </c>
      <c r="L971" s="63">
        <f t="shared" si="497"/>
        <v>3956.1908538852399</v>
      </c>
      <c r="M971" s="58"/>
      <c r="N971" s="58"/>
      <c r="O971" s="58">
        <v>191619</v>
      </c>
      <c r="P971" s="31">
        <f t="shared" ref="P971:P1034" si="506">O971/I971</f>
        <v>6.0026306207056944E-3</v>
      </c>
      <c r="Q971" s="58">
        <v>2028958</v>
      </c>
      <c r="R971" s="93">
        <f t="shared" ref="R971:R1034" si="507">Q971/I971</f>
        <v>6.3558861172043402E-2</v>
      </c>
      <c r="S971" s="58">
        <f t="shared" si="504"/>
        <v>4512434</v>
      </c>
      <c r="T971" s="281">
        <f t="shared" si="475"/>
        <v>559.23088362870249</v>
      </c>
      <c r="U971" s="281"/>
      <c r="V971" s="39">
        <f t="shared" ref="V971:V1034" si="508">S971/K971</f>
        <v>0.14135589112934249</v>
      </c>
      <c r="W971" s="54"/>
      <c r="X971" s="58">
        <v>0</v>
      </c>
      <c r="Y971" s="58">
        <v>0</v>
      </c>
      <c r="Z971" s="58">
        <v>0</v>
      </c>
      <c r="AA971" s="58">
        <v>0</v>
      </c>
      <c r="AB971" s="58">
        <v>0</v>
      </c>
      <c r="AC971" s="58">
        <v>0</v>
      </c>
      <c r="AD971" s="58">
        <v>0</v>
      </c>
      <c r="AE971" s="58">
        <v>0</v>
      </c>
      <c r="AF971" s="58">
        <v>6457151</v>
      </c>
      <c r="AG971" s="58">
        <v>11686</v>
      </c>
      <c r="AH971" s="58">
        <v>15974180</v>
      </c>
      <c r="AI971" s="58">
        <v>847821</v>
      </c>
      <c r="AJ971" s="58">
        <v>2188772</v>
      </c>
      <c r="AK971" s="58">
        <v>8587820</v>
      </c>
      <c r="AL971" s="58">
        <v>99308616</v>
      </c>
      <c r="AM971" s="58">
        <v>0</v>
      </c>
      <c r="AN971" s="58">
        <v>0</v>
      </c>
      <c r="AO971" s="58">
        <v>0</v>
      </c>
      <c r="AP971" s="58">
        <v>0</v>
      </c>
      <c r="AQ971" s="58">
        <v>569390</v>
      </c>
      <c r="AR971" s="58">
        <v>6520157</v>
      </c>
      <c r="AS971" s="58">
        <v>97</v>
      </c>
      <c r="AT971" s="58">
        <v>0</v>
      </c>
      <c r="AU971" s="58">
        <v>6599</v>
      </c>
      <c r="AV971" s="61">
        <v>0</v>
      </c>
      <c r="AW971" s="93">
        <f t="shared" ref="AW971:AW1034" si="509">AV971/(AV971+I971)</f>
        <v>0</v>
      </c>
      <c r="AX971" s="58">
        <v>0</v>
      </c>
      <c r="AY971" s="58">
        <v>0</v>
      </c>
      <c r="AZ971" s="58">
        <v>0</v>
      </c>
      <c r="BA971" s="58">
        <v>0</v>
      </c>
      <c r="BB971" s="58">
        <v>0</v>
      </c>
      <c r="BC971" s="58">
        <v>0</v>
      </c>
      <c r="BD971" s="58">
        <v>0</v>
      </c>
      <c r="BE971" s="58">
        <v>0</v>
      </c>
      <c r="BF971" s="58">
        <v>0</v>
      </c>
      <c r="BG971" s="58">
        <v>0</v>
      </c>
      <c r="BH971" s="58">
        <v>0</v>
      </c>
      <c r="BI971" s="58">
        <v>0</v>
      </c>
      <c r="BJ971" s="58">
        <v>0</v>
      </c>
      <c r="BK971" s="58">
        <v>0</v>
      </c>
      <c r="BL971" s="58">
        <v>0</v>
      </c>
      <c r="BM971" s="19">
        <v>1451461</v>
      </c>
      <c r="BN971" s="32">
        <f t="shared" si="486"/>
        <v>179.88115008055522</v>
      </c>
      <c r="BO971" s="281"/>
      <c r="BP971" s="19">
        <v>46131144</v>
      </c>
      <c r="BQ971" s="19">
        <v>674794880</v>
      </c>
      <c r="BR971" s="19">
        <v>722377472</v>
      </c>
      <c r="BS971" s="19">
        <v>15686</v>
      </c>
      <c r="BT971" s="19">
        <v>8069</v>
      </c>
      <c r="BU971" s="4"/>
      <c r="BV971" s="175">
        <f t="shared" si="476"/>
        <v>1.0346207275526003</v>
      </c>
    </row>
    <row r="972" spans="1:74" s="20" customFormat="1" ht="17.25" customHeight="1" x14ac:dyDescent="0.25">
      <c r="A972" s="100" t="s">
        <v>209</v>
      </c>
      <c r="B972" s="258"/>
      <c r="C972" s="88">
        <v>0</v>
      </c>
      <c r="D972" s="146">
        <v>2006</v>
      </c>
      <c r="E972" s="62">
        <v>143</v>
      </c>
      <c r="F972" s="63">
        <v>136930480</v>
      </c>
      <c r="G972" s="63">
        <v>94110632</v>
      </c>
      <c r="H972" s="187">
        <f t="shared" ref="H972:H996" si="510">G972/I972</f>
        <v>2.1978273253095155</v>
      </c>
      <c r="I972" s="63">
        <f t="shared" ref="I972:I1035" si="511">F972-G972</f>
        <v>42819848</v>
      </c>
      <c r="J972" s="58"/>
      <c r="K972" s="63">
        <f t="shared" si="505"/>
        <v>42819848</v>
      </c>
      <c r="L972" s="63">
        <f t="shared" si="497"/>
        <v>5306.7106208947826</v>
      </c>
      <c r="M972" s="58"/>
      <c r="N972" s="58"/>
      <c r="O972" s="63">
        <v>938870</v>
      </c>
      <c r="P972" s="29">
        <f t="shared" si="506"/>
        <v>2.1926047005117813E-2</v>
      </c>
      <c r="Q972" s="63">
        <v>1343348</v>
      </c>
      <c r="R972" s="94">
        <f t="shared" si="507"/>
        <v>3.1372087075133941E-2</v>
      </c>
      <c r="S972" s="58">
        <f t="shared" ref="S972:S980" si="512">SUM(W972:AE972)</f>
        <v>6562245</v>
      </c>
      <c r="T972" s="281">
        <f t="shared" ref="T972:T1035" si="513">S972/BT972</f>
        <v>813.26620399058129</v>
      </c>
      <c r="U972" s="281"/>
      <c r="V972" s="39">
        <f t="shared" si="508"/>
        <v>0.15325241229254247</v>
      </c>
      <c r="W972" s="127">
        <v>1087335</v>
      </c>
      <c r="X972" s="19"/>
      <c r="Y972" s="127">
        <v>4161724</v>
      </c>
      <c r="Z972" s="19"/>
      <c r="AA972" s="19"/>
      <c r="AB972" s="19"/>
      <c r="AC972" s="127">
        <v>805928</v>
      </c>
      <c r="AD972" s="127">
        <v>507258</v>
      </c>
      <c r="AE972" s="19"/>
      <c r="AF972" s="63">
        <v>7758555</v>
      </c>
      <c r="AG972" s="63">
        <v>19767</v>
      </c>
      <c r="AH972" s="63">
        <v>23576728</v>
      </c>
      <c r="AI972" s="63">
        <v>723453</v>
      </c>
      <c r="AJ972" s="63">
        <v>2320087</v>
      </c>
      <c r="AK972" s="63">
        <v>10812758</v>
      </c>
      <c r="AL972" s="63">
        <v>113353752</v>
      </c>
      <c r="AM972" s="19"/>
      <c r="AN972" s="128">
        <v>132256</v>
      </c>
      <c r="AO972" s="128">
        <v>1820947</v>
      </c>
      <c r="AQ972" s="63">
        <v>320015</v>
      </c>
      <c r="AR972" s="63">
        <v>10062229</v>
      </c>
      <c r="AS972" s="63">
        <v>5318</v>
      </c>
      <c r="AT972" s="63">
        <v>0</v>
      </c>
      <c r="AU972" s="63">
        <v>0</v>
      </c>
      <c r="AV972" s="27">
        <v>0</v>
      </c>
      <c r="AW972" s="94">
        <f t="shared" si="509"/>
        <v>0</v>
      </c>
      <c r="AX972" s="63">
        <v>0</v>
      </c>
      <c r="AY972" s="63">
        <v>0</v>
      </c>
      <c r="AZ972" s="63">
        <v>0</v>
      </c>
      <c r="BA972" s="63">
        <v>0</v>
      </c>
      <c r="BB972" s="63">
        <v>0</v>
      </c>
      <c r="BC972" s="63">
        <v>0</v>
      </c>
      <c r="BD972" s="63">
        <v>0</v>
      </c>
      <c r="BE972" s="63">
        <v>0</v>
      </c>
      <c r="BF972" s="63">
        <v>0</v>
      </c>
      <c r="BG972" s="63">
        <v>0</v>
      </c>
      <c r="BH972" s="63">
        <v>0</v>
      </c>
      <c r="BI972" s="63">
        <v>0</v>
      </c>
      <c r="BJ972" s="63">
        <v>0</v>
      </c>
      <c r="BK972" s="63">
        <v>0</v>
      </c>
      <c r="BL972" s="63">
        <v>0</v>
      </c>
      <c r="BM972" s="19">
        <v>2484435</v>
      </c>
      <c r="BN972" s="32">
        <f t="shared" si="486"/>
        <v>307.89874829594743</v>
      </c>
      <c r="BO972" s="281"/>
      <c r="BP972" s="19">
        <v>54585468</v>
      </c>
      <c r="BQ972" s="19">
        <v>707454144</v>
      </c>
      <c r="BR972" s="19">
        <v>764524032</v>
      </c>
      <c r="BS972" s="19">
        <v>15640</v>
      </c>
      <c r="BT972" s="19">
        <v>8069</v>
      </c>
      <c r="BU972" s="4"/>
      <c r="BV972" s="175">
        <f t="shared" ref="BV972:BV1035" si="514">0.5*LN(BS972/BS$10)+0.5*LN(BT972/BT$10)</f>
        <v>1.0331522977159455</v>
      </c>
    </row>
    <row r="973" spans="1:74" s="20" customFormat="1" ht="17.25" customHeight="1" x14ac:dyDescent="0.25">
      <c r="A973" s="48" t="s">
        <v>209</v>
      </c>
      <c r="B973" s="252"/>
      <c r="C973" s="88">
        <v>0</v>
      </c>
      <c r="D973" s="146">
        <v>2007</v>
      </c>
      <c r="E973" s="57">
        <v>143</v>
      </c>
      <c r="F973" s="58">
        <v>154194880</v>
      </c>
      <c r="G973" s="58">
        <v>106592112</v>
      </c>
      <c r="H973" s="187">
        <f t="shared" si="510"/>
        <v>2.2391998717385508</v>
      </c>
      <c r="I973" s="63">
        <f t="shared" si="511"/>
        <v>47602768</v>
      </c>
      <c r="J973" s="58"/>
      <c r="K973" s="63">
        <f t="shared" si="505"/>
        <v>47602768</v>
      </c>
      <c r="L973" s="63">
        <f t="shared" si="497"/>
        <v>5507.0300786672833</v>
      </c>
      <c r="M973" s="58"/>
      <c r="N973" s="58"/>
      <c r="O973" s="63">
        <v>2751804</v>
      </c>
      <c r="P973" s="29">
        <f t="shared" si="506"/>
        <v>5.7807646815832225E-2</v>
      </c>
      <c r="Q973" s="63">
        <v>1356267</v>
      </c>
      <c r="R973" s="94">
        <f t="shared" si="507"/>
        <v>2.8491347393916254E-2</v>
      </c>
      <c r="S973" s="58">
        <f t="shared" si="512"/>
        <v>7888746</v>
      </c>
      <c r="T973" s="281">
        <f t="shared" si="513"/>
        <v>912.62679315131879</v>
      </c>
      <c r="U973" s="281"/>
      <c r="V973" s="39">
        <f t="shared" si="508"/>
        <v>0.16572032113762797</v>
      </c>
      <c r="W973" s="127">
        <v>0</v>
      </c>
      <c r="X973" s="19"/>
      <c r="Y973" s="127">
        <v>6335813</v>
      </c>
      <c r="Z973" s="19"/>
      <c r="AA973" s="19"/>
      <c r="AB973" s="19"/>
      <c r="AC973" s="127">
        <v>594239</v>
      </c>
      <c r="AD973" s="127">
        <v>958694</v>
      </c>
      <c r="AE973" s="19"/>
      <c r="AF973" s="63">
        <v>8207350</v>
      </c>
      <c r="AG973" s="63">
        <v>56234</v>
      </c>
      <c r="AH973" s="63">
        <v>26266760</v>
      </c>
      <c r="AI973" s="63">
        <v>380572</v>
      </c>
      <c r="AJ973" s="63">
        <v>125807</v>
      </c>
      <c r="AK973" s="63">
        <v>13323841</v>
      </c>
      <c r="AL973" s="63">
        <v>127928112</v>
      </c>
      <c r="AM973" s="128">
        <v>8331</v>
      </c>
      <c r="AN973" s="128">
        <v>704405</v>
      </c>
      <c r="AO973" s="128">
        <v>2516755</v>
      </c>
      <c r="AQ973" s="63">
        <v>1006028</v>
      </c>
      <c r="AR973" s="63">
        <v>9272545</v>
      </c>
      <c r="AS973" s="63">
        <v>4076</v>
      </c>
      <c r="AT973" s="63">
        <v>0</v>
      </c>
      <c r="AU973" s="63">
        <v>0</v>
      </c>
      <c r="AV973" s="27">
        <v>0</v>
      </c>
      <c r="AW973" s="94">
        <f t="shared" si="509"/>
        <v>0</v>
      </c>
      <c r="AX973" s="63">
        <v>0</v>
      </c>
      <c r="AY973" s="63">
        <v>0</v>
      </c>
      <c r="AZ973" s="63">
        <v>0</v>
      </c>
      <c r="BA973" s="63">
        <v>0</v>
      </c>
      <c r="BB973" s="63">
        <v>0</v>
      </c>
      <c r="BC973" s="63">
        <v>0</v>
      </c>
      <c r="BD973" s="63">
        <v>0</v>
      </c>
      <c r="BE973" s="63">
        <v>0</v>
      </c>
      <c r="BF973" s="63">
        <v>0</v>
      </c>
      <c r="BG973" s="63">
        <v>0</v>
      </c>
      <c r="BH973" s="63">
        <v>0</v>
      </c>
      <c r="BI973" s="63">
        <v>0</v>
      </c>
      <c r="BJ973" s="63">
        <v>0</v>
      </c>
      <c r="BK973" s="63">
        <v>0</v>
      </c>
      <c r="BL973" s="63">
        <v>0</v>
      </c>
      <c r="BM973" s="19">
        <v>2535080</v>
      </c>
      <c r="BN973" s="32">
        <f t="shared" si="486"/>
        <v>293.27626099028225</v>
      </c>
      <c r="BO973" s="281"/>
      <c r="BP973" s="19">
        <v>60542624</v>
      </c>
      <c r="BQ973" s="19">
        <v>763738944</v>
      </c>
      <c r="BR973" s="19">
        <v>826816640</v>
      </c>
      <c r="BS973" s="19">
        <v>16271</v>
      </c>
      <c r="BT973" s="19">
        <v>8644</v>
      </c>
      <c r="BU973" s="4"/>
      <c r="BV973" s="175">
        <f t="shared" si="514"/>
        <v>1.0873465611250888</v>
      </c>
    </row>
    <row r="974" spans="1:74" s="20" customFormat="1" ht="17.25" customHeight="1" x14ac:dyDescent="0.25">
      <c r="A974" s="48" t="s">
        <v>209</v>
      </c>
      <c r="B974" s="252"/>
      <c r="C974" s="88">
        <v>0</v>
      </c>
      <c r="D974" s="146">
        <v>2008</v>
      </c>
      <c r="E974" s="57">
        <v>143</v>
      </c>
      <c r="F974" s="58">
        <v>174010400</v>
      </c>
      <c r="G974" s="58">
        <v>121167184</v>
      </c>
      <c r="H974" s="187">
        <f t="shared" si="510"/>
        <v>2.2929562803293426</v>
      </c>
      <c r="I974" s="63">
        <f t="shared" si="511"/>
        <v>52843216</v>
      </c>
      <c r="J974" s="58"/>
      <c r="K974" s="63">
        <f t="shared" si="505"/>
        <v>52843216</v>
      </c>
      <c r="L974" s="63">
        <f t="shared" si="497"/>
        <v>5910.213175260038</v>
      </c>
      <c r="M974" s="58"/>
      <c r="N974" s="58"/>
      <c r="O974" s="63">
        <v>1795131</v>
      </c>
      <c r="P974" s="29">
        <f t="shared" si="506"/>
        <v>3.3970888524271499E-2</v>
      </c>
      <c r="Q974" s="63">
        <v>822667</v>
      </c>
      <c r="R974" s="94">
        <f t="shared" si="507"/>
        <v>1.5568072162754061E-2</v>
      </c>
      <c r="S974" s="58">
        <f t="shared" si="512"/>
        <v>8536145</v>
      </c>
      <c r="T974" s="281">
        <f t="shared" si="513"/>
        <v>954.7192707750811</v>
      </c>
      <c r="U974" s="281"/>
      <c r="V974" s="39">
        <f t="shared" si="508"/>
        <v>0.16153719713046988</v>
      </c>
      <c r="W974" s="19"/>
      <c r="X974" s="19"/>
      <c r="Y974" s="127">
        <v>7114390</v>
      </c>
      <c r="Z974" s="127">
        <v>83728</v>
      </c>
      <c r="AA974" s="19"/>
      <c r="AB974" s="19"/>
      <c r="AC974" s="127">
        <v>73289</v>
      </c>
      <c r="AD974" s="127">
        <v>1264738</v>
      </c>
      <c r="AE974" s="19"/>
      <c r="AF974" s="63">
        <v>7808710</v>
      </c>
      <c r="AG974" s="63">
        <v>9822</v>
      </c>
      <c r="AH974" s="63">
        <v>31917370</v>
      </c>
      <c r="AI974" s="63">
        <v>480533</v>
      </c>
      <c r="AJ974" s="63">
        <v>93337</v>
      </c>
      <c r="AK974" s="63">
        <v>16204998</v>
      </c>
      <c r="AL974" s="63">
        <v>142093024</v>
      </c>
      <c r="AM974" s="128">
        <v>290283</v>
      </c>
      <c r="AN974" s="128">
        <v>636171</v>
      </c>
      <c r="AO974" s="128">
        <v>3199160</v>
      </c>
      <c r="AQ974" s="63">
        <v>1869851</v>
      </c>
      <c r="AR974" s="63">
        <v>11093119</v>
      </c>
      <c r="AS974" s="63">
        <v>3284</v>
      </c>
      <c r="AT974" s="63">
        <v>0</v>
      </c>
      <c r="AU974" s="63">
        <v>0</v>
      </c>
      <c r="AV974" s="27">
        <v>0</v>
      </c>
      <c r="AW974" s="94">
        <f t="shared" si="509"/>
        <v>0</v>
      </c>
      <c r="AX974" s="63">
        <v>0</v>
      </c>
      <c r="AY974" s="63">
        <v>0</v>
      </c>
      <c r="AZ974" s="63">
        <v>0</v>
      </c>
      <c r="BA974" s="63">
        <v>0</v>
      </c>
      <c r="BB974" s="63">
        <v>0</v>
      </c>
      <c r="BC974" s="63">
        <v>0</v>
      </c>
      <c r="BD974" s="63">
        <v>0</v>
      </c>
      <c r="BE974" s="63">
        <v>0</v>
      </c>
      <c r="BF974" s="63">
        <v>0</v>
      </c>
      <c r="BG974" s="63">
        <v>0</v>
      </c>
      <c r="BH974" s="63">
        <v>0</v>
      </c>
      <c r="BI974" s="63">
        <v>0</v>
      </c>
      <c r="BJ974" s="63">
        <v>0</v>
      </c>
      <c r="BK974" s="63">
        <v>0</v>
      </c>
      <c r="BL974" s="63">
        <v>0</v>
      </c>
      <c r="BM974" s="19">
        <v>1997891</v>
      </c>
      <c r="BN974" s="32">
        <f t="shared" si="486"/>
        <v>223.4527457778772</v>
      </c>
      <c r="BO974" s="281"/>
      <c r="BP974" s="19">
        <v>56143944</v>
      </c>
      <c r="BQ974" s="19">
        <v>754189824</v>
      </c>
      <c r="BR974" s="19">
        <v>812331712</v>
      </c>
      <c r="BS974" s="19">
        <v>16442</v>
      </c>
      <c r="BT974" s="19">
        <v>8941</v>
      </c>
      <c r="BU974" s="4"/>
      <c r="BV974" s="175">
        <f t="shared" si="514"/>
        <v>1.1094648889657395</v>
      </c>
    </row>
    <row r="975" spans="1:74" s="20" customFormat="1" ht="17.25" customHeight="1" x14ac:dyDescent="0.25">
      <c r="A975" s="48" t="s">
        <v>209</v>
      </c>
      <c r="B975" s="252"/>
      <c r="C975" s="88">
        <v>0</v>
      </c>
      <c r="D975" s="146">
        <v>2009</v>
      </c>
      <c r="E975" s="57">
        <v>143</v>
      </c>
      <c r="F975" s="58">
        <v>172874528</v>
      </c>
      <c r="G975" s="58">
        <v>117161208</v>
      </c>
      <c r="H975" s="187">
        <f t="shared" si="510"/>
        <v>2.1029299277084905</v>
      </c>
      <c r="I975" s="63">
        <f t="shared" si="511"/>
        <v>55713320</v>
      </c>
      <c r="J975" s="58"/>
      <c r="K975" s="63">
        <f t="shared" si="505"/>
        <v>55713320</v>
      </c>
      <c r="L975" s="63">
        <f t="shared" si="497"/>
        <v>6231.2179845654846</v>
      </c>
      <c r="M975" s="58"/>
      <c r="N975" s="58"/>
      <c r="O975" s="63">
        <v>2393112</v>
      </c>
      <c r="P975" s="29">
        <f t="shared" si="506"/>
        <v>4.2954036844330939E-2</v>
      </c>
      <c r="Q975" s="63">
        <v>1656975</v>
      </c>
      <c r="R975" s="94">
        <f t="shared" si="507"/>
        <v>2.9741092435345801E-2</v>
      </c>
      <c r="S975" s="58">
        <f t="shared" si="512"/>
        <v>9323708</v>
      </c>
      <c r="T975" s="281">
        <f t="shared" si="513"/>
        <v>1042.8037132311822</v>
      </c>
      <c r="U975" s="281"/>
      <c r="V975" s="39">
        <f t="shared" si="508"/>
        <v>0.1673515058876405</v>
      </c>
      <c r="W975" s="19"/>
      <c r="X975" s="19"/>
      <c r="Y975" s="127">
        <v>8347455</v>
      </c>
      <c r="Z975" s="127">
        <v>0</v>
      </c>
      <c r="AA975" s="19"/>
      <c r="AB975" s="19"/>
      <c r="AC975" s="127">
        <v>76671</v>
      </c>
      <c r="AD975" s="127">
        <v>899582</v>
      </c>
      <c r="AE975" s="19"/>
      <c r="AF975" s="63">
        <v>6088583</v>
      </c>
      <c r="AG975" s="63">
        <v>35453</v>
      </c>
      <c r="AH975" s="63">
        <v>34499304</v>
      </c>
      <c r="AI975" s="63">
        <v>182001</v>
      </c>
      <c r="AJ975" s="63">
        <v>245152</v>
      </c>
      <c r="AK975" s="63">
        <v>19620066</v>
      </c>
      <c r="AL975" s="63">
        <v>138375216</v>
      </c>
      <c r="AM975" s="128">
        <v>79505</v>
      </c>
      <c r="AN975" s="128">
        <v>974621</v>
      </c>
      <c r="AO975" s="128">
        <v>3005647</v>
      </c>
      <c r="AQ975" s="63">
        <v>1506478</v>
      </c>
      <c r="AR975" s="63">
        <v>10549624</v>
      </c>
      <c r="AS975" s="63">
        <v>788</v>
      </c>
      <c r="AT975" s="63">
        <v>0</v>
      </c>
      <c r="AU975" s="63">
        <v>51599</v>
      </c>
      <c r="AV975" s="27">
        <v>0</v>
      </c>
      <c r="AW975" s="94">
        <f t="shared" si="509"/>
        <v>0</v>
      </c>
      <c r="AX975" s="63">
        <v>0</v>
      </c>
      <c r="AY975" s="63">
        <v>0</v>
      </c>
      <c r="AZ975" s="63">
        <v>0</v>
      </c>
      <c r="BA975" s="63">
        <v>0</v>
      </c>
      <c r="BB975" s="63">
        <v>0</v>
      </c>
      <c r="BC975" s="63">
        <v>0</v>
      </c>
      <c r="BD975" s="63">
        <v>0</v>
      </c>
      <c r="BE975" s="63">
        <v>0</v>
      </c>
      <c r="BF975" s="63">
        <v>0</v>
      </c>
      <c r="BG975" s="63">
        <v>0</v>
      </c>
      <c r="BH975" s="63">
        <v>0</v>
      </c>
      <c r="BI975" s="63">
        <v>0</v>
      </c>
      <c r="BJ975" s="63">
        <v>0</v>
      </c>
      <c r="BK975" s="63">
        <v>0</v>
      </c>
      <c r="BL975" s="63">
        <v>0</v>
      </c>
      <c r="BM975" s="19">
        <v>1514461</v>
      </c>
      <c r="BN975" s="32">
        <f t="shared" si="486"/>
        <v>169.3838496812437</v>
      </c>
      <c r="BO975" s="281"/>
      <c r="BP975" s="19">
        <v>49819216</v>
      </c>
      <c r="BQ975" s="19">
        <v>456211648</v>
      </c>
      <c r="BR975" s="19">
        <v>507545312</v>
      </c>
      <c r="BS975" s="19">
        <v>16450</v>
      </c>
      <c r="BT975" s="19">
        <v>8941</v>
      </c>
      <c r="BU975" s="4"/>
      <c r="BV975" s="175">
        <f t="shared" si="514"/>
        <v>1.1097081092064591</v>
      </c>
    </row>
    <row r="976" spans="1:74" s="20" customFormat="1" ht="17.25" customHeight="1" x14ac:dyDescent="0.25">
      <c r="A976" s="48" t="s">
        <v>209</v>
      </c>
      <c r="B976" s="252"/>
      <c r="C976" s="88">
        <v>0</v>
      </c>
      <c r="D976" s="146">
        <v>2010</v>
      </c>
      <c r="E976" s="57">
        <v>143</v>
      </c>
      <c r="F976" s="58">
        <v>195628272</v>
      </c>
      <c r="G976" s="58">
        <v>136854656</v>
      </c>
      <c r="H976" s="187">
        <f t="shared" si="510"/>
        <v>2.3285049536513118</v>
      </c>
      <c r="I976" s="63">
        <f t="shared" si="511"/>
        <v>58773616</v>
      </c>
      <c r="J976" s="58"/>
      <c r="K976" s="63">
        <f t="shared" si="505"/>
        <v>58773616</v>
      </c>
      <c r="L976" s="63">
        <f t="shared" si="497"/>
        <v>6573.4946873951458</v>
      </c>
      <c r="M976" s="58"/>
      <c r="N976" s="58"/>
      <c r="O976" s="63">
        <v>4257862</v>
      </c>
      <c r="P976" s="29">
        <f t="shared" si="506"/>
        <v>7.2445125717634937E-2</v>
      </c>
      <c r="Q976" s="63">
        <v>1312382</v>
      </c>
      <c r="R976" s="94">
        <f t="shared" si="507"/>
        <v>2.2329441156045255E-2</v>
      </c>
      <c r="S976" s="58">
        <f t="shared" si="512"/>
        <v>10336896</v>
      </c>
      <c r="T976" s="281">
        <f t="shared" si="513"/>
        <v>1156.1230287439885</v>
      </c>
      <c r="U976" s="281"/>
      <c r="V976" s="39">
        <f t="shared" si="508"/>
        <v>0.17587646810773053</v>
      </c>
      <c r="W976" s="127">
        <v>650305</v>
      </c>
      <c r="X976" s="19"/>
      <c r="Y976" s="127">
        <v>7847328</v>
      </c>
      <c r="Z976" s="19"/>
      <c r="AA976" s="19"/>
      <c r="AB976" s="127">
        <v>816883</v>
      </c>
      <c r="AC976" s="127">
        <v>83476</v>
      </c>
      <c r="AD976" s="127">
        <v>938904</v>
      </c>
      <c r="AE976" s="19"/>
      <c r="AF976" s="63">
        <v>5041115</v>
      </c>
      <c r="AG976" s="63">
        <v>1334303</v>
      </c>
      <c r="AH976" s="63">
        <v>35580332</v>
      </c>
      <c r="AI976" s="63">
        <v>273467</v>
      </c>
      <c r="AJ976" s="63">
        <v>120209</v>
      </c>
      <c r="AK976" s="63">
        <v>19173510</v>
      </c>
      <c r="AL976" s="63">
        <v>160047936</v>
      </c>
      <c r="AM976" s="128">
        <v>36440</v>
      </c>
      <c r="AN976" s="128">
        <v>1065683</v>
      </c>
      <c r="AO976" s="128">
        <v>3567267</v>
      </c>
      <c r="AQ976" s="63">
        <v>2124825</v>
      </c>
      <c r="AR976" s="63">
        <v>10092385</v>
      </c>
      <c r="AS976" s="63">
        <v>395</v>
      </c>
      <c r="AT976" s="63">
        <v>0</v>
      </c>
      <c r="AU976" s="63">
        <v>36881</v>
      </c>
      <c r="AV976" s="27">
        <v>0</v>
      </c>
      <c r="AW976" s="94">
        <f t="shared" si="509"/>
        <v>0</v>
      </c>
      <c r="AX976" s="63">
        <v>0</v>
      </c>
      <c r="AY976" s="63">
        <v>0</v>
      </c>
      <c r="AZ976" s="63">
        <v>0</v>
      </c>
      <c r="BA976" s="63">
        <v>0</v>
      </c>
      <c r="BB976" s="63">
        <v>0</v>
      </c>
      <c r="BC976" s="63">
        <v>0</v>
      </c>
      <c r="BD976" s="63">
        <v>0</v>
      </c>
      <c r="BE976" s="63">
        <v>0</v>
      </c>
      <c r="BF976" s="63">
        <v>0</v>
      </c>
      <c r="BG976" s="63">
        <v>0</v>
      </c>
      <c r="BH976" s="63">
        <v>0</v>
      </c>
      <c r="BI976" s="63">
        <v>0</v>
      </c>
      <c r="BJ976" s="63">
        <v>0</v>
      </c>
      <c r="BK976" s="63">
        <v>0</v>
      </c>
      <c r="BL976" s="63">
        <v>0</v>
      </c>
      <c r="BM976" s="19">
        <v>877454</v>
      </c>
      <c r="BN976" s="32">
        <f t="shared" si="486"/>
        <v>98.13823957051784</v>
      </c>
      <c r="BO976" s="281"/>
      <c r="BP976" s="19">
        <v>63870496</v>
      </c>
      <c r="BQ976" s="19">
        <v>380007680</v>
      </c>
      <c r="BR976" s="19">
        <v>444755616</v>
      </c>
      <c r="BS976" s="19">
        <v>16782</v>
      </c>
      <c r="BT976" s="19">
        <v>8941</v>
      </c>
      <c r="BU976" s="4"/>
      <c r="BV976" s="175">
        <f t="shared" si="514"/>
        <v>1.1196988123247076</v>
      </c>
    </row>
    <row r="977" spans="1:74" s="20" customFormat="1" ht="17.25" customHeight="1" x14ac:dyDescent="0.25">
      <c r="A977" s="48" t="s">
        <v>209</v>
      </c>
      <c r="B977" s="252"/>
      <c r="C977" s="88">
        <v>0</v>
      </c>
      <c r="D977" s="146">
        <v>2011</v>
      </c>
      <c r="E977" s="57">
        <v>143</v>
      </c>
      <c r="F977" s="58">
        <v>204716000</v>
      </c>
      <c r="G977" s="58">
        <v>138234848</v>
      </c>
      <c r="H977" s="187">
        <f t="shared" si="510"/>
        <v>2.0793088543351357</v>
      </c>
      <c r="I977" s="63">
        <f t="shared" si="511"/>
        <v>66481152</v>
      </c>
      <c r="J977" s="58"/>
      <c r="K977" s="63">
        <f t="shared" si="505"/>
        <v>66481152</v>
      </c>
      <c r="L977" s="63">
        <f t="shared" si="497"/>
        <v>7435.5387540543561</v>
      </c>
      <c r="M977" s="58"/>
      <c r="N977" s="58"/>
      <c r="O977" s="63">
        <v>3568851</v>
      </c>
      <c r="P977" s="29">
        <f t="shared" si="506"/>
        <v>5.3682147385171665E-2</v>
      </c>
      <c r="Q977" s="63">
        <v>2549553</v>
      </c>
      <c r="R977" s="94">
        <f t="shared" si="507"/>
        <v>3.8350012346356453E-2</v>
      </c>
      <c r="S977" s="58">
        <f t="shared" si="512"/>
        <v>9748552</v>
      </c>
      <c r="T977" s="281">
        <f t="shared" si="513"/>
        <v>1090.3200984229952</v>
      </c>
      <c r="U977" s="281"/>
      <c r="V977" s="39">
        <f t="shared" si="508"/>
        <v>0.14663632784221309</v>
      </c>
      <c r="W977" s="127">
        <v>0</v>
      </c>
      <c r="X977" s="19"/>
      <c r="Y977" s="127">
        <v>7794035</v>
      </c>
      <c r="Z977" s="19"/>
      <c r="AA977" s="19"/>
      <c r="AB977" s="127">
        <v>984307</v>
      </c>
      <c r="AC977" s="127">
        <v>206982</v>
      </c>
      <c r="AD977" s="127">
        <v>763228</v>
      </c>
      <c r="AE977" s="19"/>
      <c r="AF977" s="63">
        <v>5689657</v>
      </c>
      <c r="AG977" s="63">
        <v>2060726</v>
      </c>
      <c r="AH977" s="63">
        <v>42018096</v>
      </c>
      <c r="AI977" s="63">
        <v>1607372</v>
      </c>
      <c r="AJ977" s="63">
        <v>259051</v>
      </c>
      <c r="AK977" s="63">
        <v>22369880</v>
      </c>
      <c r="AL977" s="63">
        <v>162697920</v>
      </c>
      <c r="AM977" s="128">
        <v>103365</v>
      </c>
      <c r="AN977" s="128">
        <v>1119442</v>
      </c>
      <c r="AO977" s="128">
        <v>3356135</v>
      </c>
      <c r="AQ977" s="63">
        <v>2647395</v>
      </c>
      <c r="AR977" s="63">
        <v>11231343</v>
      </c>
      <c r="AS977" s="63">
        <v>300</v>
      </c>
      <c r="AT977" s="63">
        <v>0</v>
      </c>
      <c r="AU977" s="63">
        <v>169531</v>
      </c>
      <c r="AV977" s="27">
        <v>0</v>
      </c>
      <c r="AW977" s="94">
        <f t="shared" si="509"/>
        <v>0</v>
      </c>
      <c r="AX977" s="63">
        <v>0</v>
      </c>
      <c r="AY977" s="63">
        <v>0</v>
      </c>
      <c r="AZ977" s="63">
        <v>0</v>
      </c>
      <c r="BA977" s="63">
        <v>0</v>
      </c>
      <c r="BB977" s="63">
        <v>0</v>
      </c>
      <c r="BC977" s="63">
        <v>0</v>
      </c>
      <c r="BD977" s="63">
        <v>0</v>
      </c>
      <c r="BE977" s="63">
        <v>0</v>
      </c>
      <c r="BF977" s="63">
        <v>0</v>
      </c>
      <c r="BG977" s="63">
        <v>0</v>
      </c>
      <c r="BH977" s="63">
        <v>0</v>
      </c>
      <c r="BI977" s="63">
        <v>0</v>
      </c>
      <c r="BJ977" s="63">
        <v>0</v>
      </c>
      <c r="BK977" s="63">
        <v>0</v>
      </c>
      <c r="BL977" s="63">
        <v>0</v>
      </c>
      <c r="BM977" s="19">
        <v>1744114</v>
      </c>
      <c r="BN977" s="32">
        <f t="shared" si="486"/>
        <v>195.06923162957165</v>
      </c>
      <c r="BO977" s="281"/>
      <c r="BP977" s="19">
        <v>60776840</v>
      </c>
      <c r="BQ977" s="19">
        <v>398261280</v>
      </c>
      <c r="BR977" s="19">
        <v>460782208</v>
      </c>
      <c r="BS977" s="19">
        <v>16763</v>
      </c>
      <c r="BT977" s="19">
        <v>8941</v>
      </c>
      <c r="BU977" s="4"/>
      <c r="BV977" s="175">
        <f t="shared" si="514"/>
        <v>1.1191324089253389</v>
      </c>
    </row>
    <row r="978" spans="1:74" s="20" customFormat="1" ht="17.25" customHeight="1" x14ac:dyDescent="0.25">
      <c r="A978" s="48" t="s">
        <v>209</v>
      </c>
      <c r="B978" s="252"/>
      <c r="C978" s="88">
        <v>0</v>
      </c>
      <c r="D978" s="146">
        <v>2012</v>
      </c>
      <c r="E978" s="57">
        <v>143</v>
      </c>
      <c r="F978" s="58">
        <v>206484080</v>
      </c>
      <c r="G978" s="58">
        <v>142125120</v>
      </c>
      <c r="H978" s="187">
        <f t="shared" si="510"/>
        <v>2.2083190903022674</v>
      </c>
      <c r="I978" s="63">
        <f t="shared" si="511"/>
        <v>64358960</v>
      </c>
      <c r="J978" s="58"/>
      <c r="K978" s="63">
        <f t="shared" si="505"/>
        <v>64358960</v>
      </c>
      <c r="L978" s="63">
        <f t="shared" si="497"/>
        <v>7198.1836483614807</v>
      </c>
      <c r="M978" s="58"/>
      <c r="N978" s="58"/>
      <c r="O978" s="63">
        <v>3696068</v>
      </c>
      <c r="P978" s="29">
        <f t="shared" si="506"/>
        <v>5.7428957832755534E-2</v>
      </c>
      <c r="Q978" s="63">
        <v>1497301</v>
      </c>
      <c r="R978" s="94">
        <f t="shared" si="507"/>
        <v>2.3264841445542316E-2</v>
      </c>
      <c r="S978" s="58">
        <f t="shared" si="512"/>
        <v>8569204</v>
      </c>
      <c r="T978" s="281">
        <f t="shared" si="513"/>
        <v>958.41673190918243</v>
      </c>
      <c r="U978" s="281"/>
      <c r="V978" s="39">
        <f t="shared" si="508"/>
        <v>0.13314702412841972</v>
      </c>
      <c r="W978" s="19"/>
      <c r="X978" s="19"/>
      <c r="Y978" s="127">
        <v>6733470</v>
      </c>
      <c r="Z978" s="19"/>
      <c r="AA978" s="127">
        <v>239500</v>
      </c>
      <c r="AB978" s="127">
        <v>850396</v>
      </c>
      <c r="AC978" s="127">
        <v>127861</v>
      </c>
      <c r="AD978" s="127">
        <v>617977</v>
      </c>
      <c r="AE978" s="19"/>
      <c r="AF978" s="63">
        <v>5532584</v>
      </c>
      <c r="AG978" s="63">
        <v>2486358</v>
      </c>
      <c r="AH978" s="63">
        <v>41793640</v>
      </c>
      <c r="AI978" s="63">
        <v>2748898</v>
      </c>
      <c r="AJ978" s="63">
        <v>285237</v>
      </c>
      <c r="AK978" s="63">
        <v>20575948</v>
      </c>
      <c r="AL978" s="63">
        <v>164690448</v>
      </c>
      <c r="AM978" s="128">
        <v>203102</v>
      </c>
      <c r="AN978" s="128">
        <v>1001012</v>
      </c>
      <c r="AO978" s="128">
        <v>3270838</v>
      </c>
      <c r="AQ978" s="63">
        <v>2984932</v>
      </c>
      <c r="AR978" s="63">
        <v>11423719</v>
      </c>
      <c r="AS978" s="63">
        <v>1145</v>
      </c>
      <c r="AT978" s="63">
        <v>0</v>
      </c>
      <c r="AU978" s="63">
        <v>82622</v>
      </c>
      <c r="AV978" s="27">
        <v>0</v>
      </c>
      <c r="AW978" s="94">
        <f t="shared" si="509"/>
        <v>0</v>
      </c>
      <c r="AX978" s="63">
        <v>0</v>
      </c>
      <c r="AY978" s="63">
        <v>0</v>
      </c>
      <c r="AZ978" s="63">
        <v>0</v>
      </c>
      <c r="BA978" s="63">
        <v>0</v>
      </c>
      <c r="BB978" s="63">
        <v>0</v>
      </c>
      <c r="BC978" s="63">
        <v>0</v>
      </c>
      <c r="BD978" s="63">
        <v>0</v>
      </c>
      <c r="BE978" s="63">
        <v>0</v>
      </c>
      <c r="BF978" s="63">
        <v>0</v>
      </c>
      <c r="BG978" s="63">
        <v>0</v>
      </c>
      <c r="BH978" s="63">
        <v>0</v>
      </c>
      <c r="BI978" s="63">
        <v>0</v>
      </c>
      <c r="BJ978" s="63">
        <v>0</v>
      </c>
      <c r="BK978" s="63">
        <v>0</v>
      </c>
      <c r="BL978" s="63">
        <v>0</v>
      </c>
      <c r="BM978" s="19">
        <v>1546050</v>
      </c>
      <c r="BN978" s="32">
        <f t="shared" si="486"/>
        <v>172.91689967565151</v>
      </c>
      <c r="BO978" s="281"/>
      <c r="BP978" s="19">
        <v>62779248</v>
      </c>
      <c r="BQ978" s="19">
        <v>535586272</v>
      </c>
      <c r="BR978" s="19">
        <v>599911552</v>
      </c>
      <c r="BS978" s="19">
        <v>16817</v>
      </c>
      <c r="BT978" s="19">
        <v>8941</v>
      </c>
      <c r="BU978" s="4"/>
      <c r="BV978" s="175">
        <f t="shared" si="514"/>
        <v>1.120740510371075</v>
      </c>
    </row>
    <row r="979" spans="1:74" s="20" customFormat="1" ht="17.25" customHeight="1" x14ac:dyDescent="0.25">
      <c r="A979" s="48" t="s">
        <v>209</v>
      </c>
      <c r="B979" s="252"/>
      <c r="C979" s="88">
        <v>0</v>
      </c>
      <c r="D979" s="146">
        <v>2013</v>
      </c>
      <c r="E979" s="57">
        <v>143</v>
      </c>
      <c r="F979" s="58">
        <v>198670128</v>
      </c>
      <c r="G979" s="58">
        <v>137182304</v>
      </c>
      <c r="H979" s="187">
        <f t="shared" si="510"/>
        <v>2.2310482803879998</v>
      </c>
      <c r="I979" s="63">
        <f t="shared" si="511"/>
        <v>61487824</v>
      </c>
      <c r="J979" s="58"/>
      <c r="K979" s="63">
        <f t="shared" si="505"/>
        <v>61487824</v>
      </c>
      <c r="L979" s="63">
        <f t="shared" si="497"/>
        <v>6877.0634157253107</v>
      </c>
      <c r="M979" s="58"/>
      <c r="N979" s="58"/>
      <c r="O979" s="63">
        <v>4162643</v>
      </c>
      <c r="P979" s="29">
        <f t="shared" si="506"/>
        <v>6.7698655265471752E-2</v>
      </c>
      <c r="Q979" s="63">
        <v>2755216</v>
      </c>
      <c r="R979" s="94">
        <f t="shared" si="507"/>
        <v>4.4809131642062988E-2</v>
      </c>
      <c r="S979" s="58">
        <f t="shared" si="512"/>
        <v>9577207</v>
      </c>
      <c r="T979" s="281">
        <f t="shared" si="513"/>
        <v>1071.1561346605524</v>
      </c>
      <c r="U979" s="281"/>
      <c r="V979" s="39">
        <f t="shared" si="508"/>
        <v>0.15575778059734233</v>
      </c>
      <c r="W979" s="19"/>
      <c r="X979" s="19"/>
      <c r="Y979" s="127">
        <v>7218959</v>
      </c>
      <c r="Z979" s="19"/>
      <c r="AA979" s="127">
        <v>292567</v>
      </c>
      <c r="AB979" s="127">
        <v>1114579</v>
      </c>
      <c r="AC979" s="127">
        <v>89710</v>
      </c>
      <c r="AD979" s="127">
        <v>861392</v>
      </c>
      <c r="AE979" s="19"/>
      <c r="AF979" s="63">
        <v>6231709</v>
      </c>
      <c r="AG979" s="63">
        <v>1608159</v>
      </c>
      <c r="AH979" s="63">
        <v>35378168</v>
      </c>
      <c r="AI979" s="63">
        <v>516090</v>
      </c>
      <c r="AJ979" s="63">
        <v>353289</v>
      </c>
      <c r="AK979" s="63">
        <v>18707536</v>
      </c>
      <c r="AL979" s="63">
        <v>163291968</v>
      </c>
      <c r="AM979" s="128">
        <v>247522</v>
      </c>
      <c r="AN979" s="128">
        <v>318385</v>
      </c>
      <c r="AO979" s="128">
        <v>3584282</v>
      </c>
      <c r="AQ979" s="63">
        <v>3029593</v>
      </c>
      <c r="AR979" s="63">
        <v>10141753</v>
      </c>
      <c r="AS979" s="63">
        <v>181944</v>
      </c>
      <c r="AT979" s="63">
        <v>0</v>
      </c>
      <c r="AU979" s="63">
        <v>72498</v>
      </c>
      <c r="AV979" s="27">
        <v>0</v>
      </c>
      <c r="AW979" s="94">
        <f t="shared" si="509"/>
        <v>0</v>
      </c>
      <c r="AX979" s="63">
        <v>0</v>
      </c>
      <c r="AY979" s="63">
        <v>0</v>
      </c>
      <c r="AZ979" s="63">
        <v>0</v>
      </c>
      <c r="BA979" s="63">
        <v>0</v>
      </c>
      <c r="BB979" s="63">
        <v>0</v>
      </c>
      <c r="BC979" s="63">
        <v>0</v>
      </c>
      <c r="BD979" s="63">
        <v>0</v>
      </c>
      <c r="BE979" s="63">
        <v>0</v>
      </c>
      <c r="BF979" s="63">
        <v>0</v>
      </c>
      <c r="BG979" s="63">
        <v>0</v>
      </c>
      <c r="BH979" s="63">
        <v>0</v>
      </c>
      <c r="BI979" s="63">
        <v>0</v>
      </c>
      <c r="BJ979" s="63">
        <v>0</v>
      </c>
      <c r="BK979" s="63">
        <v>0</v>
      </c>
      <c r="BL979" s="63">
        <v>0</v>
      </c>
      <c r="BM979" s="19">
        <v>1439706</v>
      </c>
      <c r="BN979" s="32">
        <f t="shared" si="486"/>
        <v>161.02292808410692</v>
      </c>
      <c r="BO979" s="281"/>
      <c r="BP979" s="19">
        <v>66410600</v>
      </c>
      <c r="BQ979" s="19">
        <v>666554048</v>
      </c>
      <c r="BR979" s="19">
        <v>734404352</v>
      </c>
      <c r="BS979" s="19">
        <v>16912</v>
      </c>
      <c r="BT979" s="19">
        <v>8941</v>
      </c>
      <c r="BU979" s="4"/>
      <c r="BV979" s="175">
        <f t="shared" si="514"/>
        <v>1.1235570851647096</v>
      </c>
    </row>
    <row r="980" spans="1:74" s="20" customFormat="1" ht="17.25" customHeight="1" x14ac:dyDescent="0.25">
      <c r="A980" s="48" t="s">
        <v>209</v>
      </c>
      <c r="B980" s="252"/>
      <c r="C980" s="88">
        <v>0</v>
      </c>
      <c r="D980" s="146">
        <v>2014</v>
      </c>
      <c r="E980" s="57">
        <v>143</v>
      </c>
      <c r="F980" s="58">
        <v>211983808</v>
      </c>
      <c r="G980" s="58">
        <v>151335728</v>
      </c>
      <c r="H980" s="187">
        <f t="shared" si="510"/>
        <v>2.4953094640423901</v>
      </c>
      <c r="I980" s="63">
        <f t="shared" si="511"/>
        <v>60648080</v>
      </c>
      <c r="J980" s="58"/>
      <c r="K980" s="63">
        <f t="shared" si="505"/>
        <v>60648080</v>
      </c>
      <c r="L980" s="63">
        <f t="shared" si="497"/>
        <v>6783.1428251873394</v>
      </c>
      <c r="M980" s="58"/>
      <c r="N980" s="58"/>
      <c r="O980" s="63">
        <v>4350698</v>
      </c>
      <c r="P980" s="29">
        <f t="shared" si="506"/>
        <v>7.1736780455374682E-2</v>
      </c>
      <c r="Q980" s="63">
        <v>1917195</v>
      </c>
      <c r="R980" s="94">
        <f t="shared" si="507"/>
        <v>3.1611800406542136E-2</v>
      </c>
      <c r="S980" s="58">
        <f t="shared" si="512"/>
        <v>16260338</v>
      </c>
      <c r="T980" s="281">
        <f t="shared" si="513"/>
        <v>1818.6263281512136</v>
      </c>
      <c r="U980" s="281"/>
      <c r="V980" s="39">
        <f t="shared" si="508"/>
        <v>0.26810969118890493</v>
      </c>
      <c r="W980" s="19"/>
      <c r="X980" s="19"/>
      <c r="Y980" s="127">
        <v>7564076</v>
      </c>
      <c r="Z980" s="19"/>
      <c r="AA980" s="127">
        <v>824276</v>
      </c>
      <c r="AB980" s="127">
        <v>1111085</v>
      </c>
      <c r="AC980" s="127">
        <v>76025</v>
      </c>
      <c r="AD980" s="127">
        <v>1139487</v>
      </c>
      <c r="AE980" s="127">
        <v>5545389</v>
      </c>
      <c r="AF980" s="63">
        <v>5651643</v>
      </c>
      <c r="AG980" s="63">
        <v>1369666</v>
      </c>
      <c r="AH980" s="63">
        <v>27720156</v>
      </c>
      <c r="AI980" s="63">
        <v>-1477863</v>
      </c>
      <c r="AJ980" s="63">
        <v>488475</v>
      </c>
      <c r="AK980" s="63">
        <v>15744941</v>
      </c>
      <c r="AL980" s="63">
        <v>184263648</v>
      </c>
      <c r="AM980" s="128">
        <v>111446</v>
      </c>
      <c r="AN980" s="128">
        <v>448520</v>
      </c>
      <c r="AO980" s="128">
        <v>3573267</v>
      </c>
      <c r="AQ980" s="63">
        <v>3333301</v>
      </c>
      <c r="AR980" s="63">
        <v>7895835</v>
      </c>
      <c r="AS980" s="63">
        <v>-46352</v>
      </c>
      <c r="AT980" s="63">
        <v>0</v>
      </c>
      <c r="AU980" s="63">
        <v>100695</v>
      </c>
      <c r="AV980" s="27">
        <v>0</v>
      </c>
      <c r="AW980" s="94">
        <f t="shared" si="509"/>
        <v>0</v>
      </c>
      <c r="AX980" s="63">
        <v>0</v>
      </c>
      <c r="AY980" s="63">
        <v>0</v>
      </c>
      <c r="AZ980" s="63">
        <v>0</v>
      </c>
      <c r="BA980" s="63">
        <v>0</v>
      </c>
      <c r="BB980" s="63">
        <v>0</v>
      </c>
      <c r="BC980" s="63">
        <v>0</v>
      </c>
      <c r="BD980" s="63">
        <v>0</v>
      </c>
      <c r="BE980" s="63">
        <v>0</v>
      </c>
      <c r="BF980" s="63">
        <v>0</v>
      </c>
      <c r="BG980" s="63">
        <v>0</v>
      </c>
      <c r="BH980" s="63">
        <v>0</v>
      </c>
      <c r="BI980" s="63">
        <v>0</v>
      </c>
      <c r="BJ980" s="63">
        <v>0</v>
      </c>
      <c r="BK980" s="63">
        <v>0</v>
      </c>
      <c r="BL980" s="63">
        <v>0</v>
      </c>
      <c r="BM980" s="19">
        <v>1262603</v>
      </c>
      <c r="BN980" s="32">
        <f t="shared" si="486"/>
        <v>141.2149647690415</v>
      </c>
      <c r="BO980" s="281"/>
      <c r="BP980" s="19">
        <v>53534340</v>
      </c>
      <c r="BQ980" s="19">
        <v>603201920</v>
      </c>
      <c r="BR980" s="19">
        <v>657998848</v>
      </c>
      <c r="BS980" s="19">
        <v>16905</v>
      </c>
      <c r="BT980" s="19">
        <v>8941</v>
      </c>
      <c r="BU980" s="4"/>
      <c r="BV980" s="175">
        <f t="shared" si="514"/>
        <v>1.1233500886806933</v>
      </c>
    </row>
    <row r="981" spans="1:74" s="20" customFormat="1" ht="17.25" customHeight="1" x14ac:dyDescent="0.25">
      <c r="A981" s="48" t="s">
        <v>209</v>
      </c>
      <c r="B981" s="252"/>
      <c r="C981" s="88">
        <v>0</v>
      </c>
      <c r="D981" s="146">
        <v>2015</v>
      </c>
      <c r="E981" s="57">
        <v>143</v>
      </c>
      <c r="F981" s="58">
        <v>215664448</v>
      </c>
      <c r="G981" s="58">
        <v>148425344</v>
      </c>
      <c r="H981" s="187">
        <f t="shared" si="510"/>
        <v>2.2074259645101755</v>
      </c>
      <c r="I981" s="63">
        <f t="shared" si="511"/>
        <v>67239104</v>
      </c>
      <c r="J981" s="58"/>
      <c r="K981" s="63">
        <f t="shared" si="505"/>
        <v>67239104</v>
      </c>
      <c r="L981" s="63">
        <f t="shared" si="497"/>
        <v>7520.3113745666033</v>
      </c>
      <c r="M981" s="58"/>
      <c r="N981" s="58"/>
      <c r="O981" s="63">
        <v>2400520</v>
      </c>
      <c r="P981" s="29">
        <f t="shared" si="506"/>
        <v>3.5701249082676655E-2</v>
      </c>
      <c r="Q981" s="63">
        <v>2248767</v>
      </c>
      <c r="R981" s="94">
        <f t="shared" si="507"/>
        <v>3.344433322609415E-2</v>
      </c>
      <c r="S981" s="63">
        <f t="shared" ref="S981:S1035" si="515">SUM(X981:AE981)</f>
        <v>18759105</v>
      </c>
      <c r="T981" s="281">
        <f t="shared" si="513"/>
        <v>2098.0992059053797</v>
      </c>
      <c r="U981" s="281"/>
      <c r="V981" s="39">
        <f t="shared" si="508"/>
        <v>0.2789910020216807</v>
      </c>
      <c r="W981" s="29"/>
      <c r="X981" s="63">
        <v>0</v>
      </c>
      <c r="Y981" s="63">
        <v>6818716</v>
      </c>
      <c r="Z981" s="63">
        <v>0</v>
      </c>
      <c r="AA981" s="63">
        <v>2106756</v>
      </c>
      <c r="AB981" s="63">
        <v>1326587</v>
      </c>
      <c r="AC981" s="63">
        <v>106311</v>
      </c>
      <c r="AD981" s="63">
        <v>998299</v>
      </c>
      <c r="AE981" s="63">
        <v>7402436</v>
      </c>
      <c r="AF981" s="63">
        <v>9280674</v>
      </c>
      <c r="AG981" s="63">
        <v>1186503</v>
      </c>
      <c r="AH981" s="63">
        <v>31067560</v>
      </c>
      <c r="AI981" s="63">
        <v>543682</v>
      </c>
      <c r="AJ981" s="63">
        <v>409509</v>
      </c>
      <c r="AK981" s="63">
        <v>17091352</v>
      </c>
      <c r="AL981" s="63">
        <v>184596896</v>
      </c>
      <c r="AM981" s="63">
        <v>105911</v>
      </c>
      <c r="AN981" s="63">
        <v>406743</v>
      </c>
      <c r="AO981" s="63">
        <v>3624514</v>
      </c>
      <c r="AP981" s="63">
        <v>0</v>
      </c>
      <c r="AQ981" s="63">
        <v>3072973</v>
      </c>
      <c r="AR981" s="63">
        <v>8037307</v>
      </c>
      <c r="AS981" s="63">
        <v>19905</v>
      </c>
      <c r="AT981" s="63">
        <v>0</v>
      </c>
      <c r="AU981" s="63">
        <v>51642</v>
      </c>
      <c r="AV981" s="27">
        <v>0</v>
      </c>
      <c r="AW981" s="94">
        <f t="shared" si="509"/>
        <v>0</v>
      </c>
      <c r="AX981" s="63">
        <v>0</v>
      </c>
      <c r="AY981" s="63">
        <v>0</v>
      </c>
      <c r="AZ981" s="63">
        <v>0</v>
      </c>
      <c r="BA981" s="63">
        <v>0</v>
      </c>
      <c r="BB981" s="63">
        <v>0</v>
      </c>
      <c r="BC981" s="63">
        <v>0</v>
      </c>
      <c r="BD981" s="63">
        <v>0</v>
      </c>
      <c r="BE981" s="63">
        <v>0</v>
      </c>
      <c r="BF981" s="63">
        <v>0</v>
      </c>
      <c r="BG981" s="19"/>
      <c r="BH981" s="63">
        <v>0</v>
      </c>
      <c r="BI981" s="63">
        <v>0</v>
      </c>
      <c r="BJ981" s="63">
        <v>0</v>
      </c>
      <c r="BK981" s="63">
        <v>0</v>
      </c>
      <c r="BL981" s="63">
        <v>0</v>
      </c>
      <c r="BM981" s="19">
        <v>1426643</v>
      </c>
      <c r="BN981" s="32">
        <f t="shared" si="486"/>
        <v>159.56190582708868</v>
      </c>
      <c r="BO981" s="281"/>
      <c r="BP981" s="19">
        <v>48032088</v>
      </c>
      <c r="BQ981" s="19">
        <v>623108160</v>
      </c>
      <c r="BR981" s="19">
        <v>672566848</v>
      </c>
      <c r="BS981" s="19">
        <v>17684</v>
      </c>
      <c r="BT981" s="19">
        <v>8941</v>
      </c>
      <c r="BU981" s="4"/>
      <c r="BV981" s="175">
        <f t="shared" si="514"/>
        <v>1.145875508582767</v>
      </c>
    </row>
    <row r="982" spans="1:74" s="20" customFormat="1" ht="17.25" customHeight="1" x14ac:dyDescent="0.25">
      <c r="A982" s="48" t="s">
        <v>209</v>
      </c>
      <c r="B982" s="252"/>
      <c r="C982" s="88">
        <v>0</v>
      </c>
      <c r="D982" s="146">
        <v>2016</v>
      </c>
      <c r="E982" s="57">
        <v>143</v>
      </c>
      <c r="F982" s="58">
        <v>203261008</v>
      </c>
      <c r="G982" s="58">
        <v>130788904</v>
      </c>
      <c r="H982" s="187">
        <f t="shared" si="510"/>
        <v>1.8046792735588304</v>
      </c>
      <c r="I982" s="63">
        <f t="shared" si="511"/>
        <v>72472104</v>
      </c>
      <c r="J982" s="58"/>
      <c r="K982" s="63">
        <f t="shared" si="505"/>
        <v>72472104</v>
      </c>
      <c r="L982" s="63">
        <f t="shared" si="497"/>
        <v>8105.5926630130862</v>
      </c>
      <c r="M982" s="58"/>
      <c r="N982" s="58"/>
      <c r="O982" s="63">
        <v>3701508</v>
      </c>
      <c r="P982" s="29">
        <f t="shared" si="506"/>
        <v>5.1074934984639053E-2</v>
      </c>
      <c r="Q982" s="63">
        <v>2406374</v>
      </c>
      <c r="R982" s="94">
        <f t="shared" si="507"/>
        <v>3.3204141554935403E-2</v>
      </c>
      <c r="S982" s="63">
        <f t="shared" si="515"/>
        <v>19673254</v>
      </c>
      <c r="T982" s="281">
        <f t="shared" si="513"/>
        <v>2200.3415725310369</v>
      </c>
      <c r="U982" s="281"/>
      <c r="V982" s="39">
        <f t="shared" si="508"/>
        <v>0.27145967778167446</v>
      </c>
      <c r="W982" s="29"/>
      <c r="X982" s="63">
        <v>0</v>
      </c>
      <c r="Y982" s="63">
        <v>7180746</v>
      </c>
      <c r="Z982" s="63">
        <v>0</v>
      </c>
      <c r="AA982" s="63">
        <v>1818514</v>
      </c>
      <c r="AB982" s="63">
        <v>1747640</v>
      </c>
      <c r="AC982" s="63">
        <v>107188</v>
      </c>
      <c r="AD982" s="63">
        <v>1290346</v>
      </c>
      <c r="AE982" s="63">
        <v>7528820</v>
      </c>
      <c r="AF982" s="63">
        <v>7696616</v>
      </c>
      <c r="AG982" s="63">
        <v>967541</v>
      </c>
      <c r="AH982" s="63">
        <v>34896000</v>
      </c>
      <c r="AI982" s="63">
        <v>116402</v>
      </c>
      <c r="AJ982" s="63">
        <v>523824</v>
      </c>
      <c r="AK982" s="63">
        <v>17444208</v>
      </c>
      <c r="AL982" s="63">
        <v>168365008</v>
      </c>
      <c r="AM982" s="63">
        <v>163187</v>
      </c>
      <c r="AN982" s="63">
        <v>290354</v>
      </c>
      <c r="AO982" s="63">
        <v>4163332</v>
      </c>
      <c r="AP982" s="63">
        <v>0</v>
      </c>
      <c r="AQ982" s="63">
        <v>3574521</v>
      </c>
      <c r="AR982" s="63">
        <v>11581205</v>
      </c>
      <c r="AS982" s="63">
        <v>71460</v>
      </c>
      <c r="AT982" s="63">
        <v>0</v>
      </c>
      <c r="AU982" s="63">
        <v>98313</v>
      </c>
      <c r="AV982" s="27">
        <v>0</v>
      </c>
      <c r="AW982" s="94">
        <f t="shared" si="509"/>
        <v>0</v>
      </c>
      <c r="AX982" s="63">
        <v>0</v>
      </c>
      <c r="AY982" s="63">
        <v>0</v>
      </c>
      <c r="AZ982" s="63">
        <v>0</v>
      </c>
      <c r="BA982" s="63">
        <v>0</v>
      </c>
      <c r="BB982" s="63">
        <v>0</v>
      </c>
      <c r="BC982" s="63">
        <v>0</v>
      </c>
      <c r="BD982" s="63">
        <v>0</v>
      </c>
      <c r="BE982" s="63">
        <v>0</v>
      </c>
      <c r="BF982" s="63">
        <v>0</v>
      </c>
      <c r="BG982" s="19"/>
      <c r="BH982" s="63">
        <v>0</v>
      </c>
      <c r="BI982" s="63">
        <v>0</v>
      </c>
      <c r="BJ982" s="63">
        <v>0</v>
      </c>
      <c r="BK982" s="63">
        <v>0</v>
      </c>
      <c r="BL982" s="63">
        <v>0</v>
      </c>
      <c r="BM982" s="19">
        <v>1686094</v>
      </c>
      <c r="BN982" s="32">
        <f t="shared" si="486"/>
        <v>188.5800246057488</v>
      </c>
      <c r="BO982" s="281"/>
      <c r="BP982" s="19">
        <v>43257012</v>
      </c>
      <c r="BQ982" s="19">
        <v>580289664</v>
      </c>
      <c r="BR982" s="19">
        <v>625232768</v>
      </c>
      <c r="BS982" s="19">
        <v>17618</v>
      </c>
      <c r="BT982" s="19">
        <v>8941</v>
      </c>
      <c r="BU982" s="4"/>
      <c r="BV982" s="175">
        <f t="shared" si="514"/>
        <v>1.1440059239445706</v>
      </c>
    </row>
    <row r="983" spans="1:74" s="20" customFormat="1" ht="17.25" customHeight="1" x14ac:dyDescent="0.25">
      <c r="A983" s="48" t="s">
        <v>209</v>
      </c>
      <c r="B983" s="252"/>
      <c r="C983" s="88">
        <v>0</v>
      </c>
      <c r="D983" s="146">
        <v>2017</v>
      </c>
      <c r="E983" s="57">
        <v>143</v>
      </c>
      <c r="F983" s="58">
        <v>204805840</v>
      </c>
      <c r="G983" s="58">
        <v>134473120</v>
      </c>
      <c r="H983" s="187">
        <f t="shared" si="510"/>
        <v>1.9119567677746574</v>
      </c>
      <c r="I983" s="63">
        <f t="shared" si="511"/>
        <v>70332720</v>
      </c>
      <c r="J983" s="58"/>
      <c r="K983" s="63">
        <f t="shared" si="505"/>
        <v>70332720</v>
      </c>
      <c r="L983" s="63">
        <f t="shared" si="497"/>
        <v>7631.588541666667</v>
      </c>
      <c r="M983" s="58"/>
      <c r="N983" s="58"/>
      <c r="O983" s="63">
        <v>2349109</v>
      </c>
      <c r="P983" s="29">
        <f t="shared" si="506"/>
        <v>3.3399945288622425E-2</v>
      </c>
      <c r="Q983" s="63">
        <v>2161509</v>
      </c>
      <c r="R983" s="94">
        <f t="shared" si="507"/>
        <v>3.0732623450365634E-2</v>
      </c>
      <c r="S983" s="63">
        <f t="shared" si="515"/>
        <v>19890785</v>
      </c>
      <c r="T983" s="281">
        <f t="shared" si="513"/>
        <v>2158.2883029513887</v>
      </c>
      <c r="U983" s="281"/>
      <c r="V983" s="39">
        <f t="shared" si="508"/>
        <v>0.28280983587724179</v>
      </c>
      <c r="W983" s="29"/>
      <c r="X983" s="63">
        <v>0</v>
      </c>
      <c r="Y983" s="63">
        <v>6954702</v>
      </c>
      <c r="Z983" s="63">
        <v>0</v>
      </c>
      <c r="AA983" s="63">
        <v>2007912</v>
      </c>
      <c r="AB983" s="63">
        <v>1674277</v>
      </c>
      <c r="AC983" s="63">
        <v>72957</v>
      </c>
      <c r="AD983" s="63">
        <v>1696771</v>
      </c>
      <c r="AE983" s="63">
        <v>7484166</v>
      </c>
      <c r="AF983" s="63">
        <v>6347854</v>
      </c>
      <c r="AG983" s="63">
        <v>1062627</v>
      </c>
      <c r="AH983" s="63">
        <v>35664996</v>
      </c>
      <c r="AI983" s="63">
        <v>84769</v>
      </c>
      <c r="AJ983" s="63">
        <v>505147</v>
      </c>
      <c r="AK983" s="63">
        <v>16851778</v>
      </c>
      <c r="AL983" s="63">
        <v>169140848</v>
      </c>
      <c r="AM983" s="63">
        <v>155815</v>
      </c>
      <c r="AN983" s="63">
        <v>701841</v>
      </c>
      <c r="AO983" s="63">
        <v>4911057</v>
      </c>
      <c r="AP983" s="63">
        <v>0</v>
      </c>
      <c r="AQ983" s="63">
        <v>3413321</v>
      </c>
      <c r="AR983" s="63">
        <v>11826106</v>
      </c>
      <c r="AS983" s="63">
        <v>51218</v>
      </c>
      <c r="AT983" s="63">
        <v>0</v>
      </c>
      <c r="AU983" s="63">
        <v>19786</v>
      </c>
      <c r="AV983" s="27">
        <v>0</v>
      </c>
      <c r="AW983" s="94">
        <f t="shared" si="509"/>
        <v>0</v>
      </c>
      <c r="AX983" s="63">
        <v>0</v>
      </c>
      <c r="AY983" s="63">
        <v>0</v>
      </c>
      <c r="AZ983" s="63">
        <v>0</v>
      </c>
      <c r="BA983" s="63">
        <v>0</v>
      </c>
      <c r="BB983" s="63">
        <v>0</v>
      </c>
      <c r="BC983" s="63">
        <v>0</v>
      </c>
      <c r="BD983" s="63">
        <v>0</v>
      </c>
      <c r="BE983" s="63">
        <v>0</v>
      </c>
      <c r="BF983" s="63">
        <v>0</v>
      </c>
      <c r="BG983" s="63">
        <v>0</v>
      </c>
      <c r="BH983" s="63">
        <v>0</v>
      </c>
      <c r="BI983" s="63">
        <v>0</v>
      </c>
      <c r="BJ983" s="63">
        <v>0</v>
      </c>
      <c r="BK983" s="63">
        <v>0</v>
      </c>
      <c r="BL983" s="63">
        <v>0</v>
      </c>
      <c r="BM983" s="19">
        <v>1310515</v>
      </c>
      <c r="BN983" s="32">
        <f t="shared" si="486"/>
        <v>142.19997829861111</v>
      </c>
      <c r="BO983" s="281"/>
      <c r="BP983" s="19">
        <v>43501284</v>
      </c>
      <c r="BQ983" s="19">
        <v>639445888</v>
      </c>
      <c r="BR983" s="19">
        <v>684257664</v>
      </c>
      <c r="BS983" s="19">
        <v>17594</v>
      </c>
      <c r="BT983" s="19">
        <v>9216</v>
      </c>
      <c r="BU983" s="4"/>
      <c r="BV983" s="175">
        <f t="shared" si="514"/>
        <v>1.1584711701161874</v>
      </c>
    </row>
    <row r="984" spans="1:74" s="20" customFormat="1" ht="17.25" customHeight="1" x14ac:dyDescent="0.25">
      <c r="A984" s="48" t="s">
        <v>209</v>
      </c>
      <c r="B984" s="252"/>
      <c r="C984" s="88">
        <v>0</v>
      </c>
      <c r="D984" s="146">
        <v>2018</v>
      </c>
      <c r="E984" s="57">
        <v>143</v>
      </c>
      <c r="F984" s="58">
        <v>206505952</v>
      </c>
      <c r="G984" s="58">
        <v>135021600</v>
      </c>
      <c r="H984" s="187">
        <f t="shared" si="510"/>
        <v>1.8888273618259839</v>
      </c>
      <c r="I984" s="63">
        <f t="shared" si="511"/>
        <v>71484352</v>
      </c>
      <c r="J984" s="58"/>
      <c r="K984" s="63">
        <f t="shared" si="505"/>
        <v>71484352</v>
      </c>
      <c r="L984" s="63">
        <f t="shared" si="497"/>
        <v>7756.5486111111113</v>
      </c>
      <c r="M984" s="58"/>
      <c r="N984" s="58"/>
      <c r="O984" s="63">
        <v>2859169</v>
      </c>
      <c r="P984" s="29">
        <f t="shared" si="506"/>
        <v>3.999713112038842E-2</v>
      </c>
      <c r="Q984" s="63">
        <v>2138345</v>
      </c>
      <c r="R984" s="94">
        <f t="shared" si="507"/>
        <v>2.9913469733907638E-2</v>
      </c>
      <c r="S984" s="63">
        <f t="shared" si="515"/>
        <v>19893410</v>
      </c>
      <c r="T984" s="281">
        <f t="shared" si="513"/>
        <v>2158.5731336805557</v>
      </c>
      <c r="U984" s="281"/>
      <c r="V984" s="39">
        <f t="shared" si="508"/>
        <v>0.27829041522262105</v>
      </c>
      <c r="W984" s="29"/>
      <c r="X984" s="63">
        <v>0</v>
      </c>
      <c r="Y984" s="63">
        <v>7234514</v>
      </c>
      <c r="Z984" s="63">
        <v>0</v>
      </c>
      <c r="AA984" s="63">
        <v>1384344</v>
      </c>
      <c r="AB984" s="63">
        <v>1968543</v>
      </c>
      <c r="AC984" s="63">
        <v>102948</v>
      </c>
      <c r="AD984" s="63">
        <v>1755384</v>
      </c>
      <c r="AE984" s="63">
        <v>7447677</v>
      </c>
      <c r="AF984" s="63">
        <v>6772651</v>
      </c>
      <c r="AG984" s="63">
        <v>1444581</v>
      </c>
      <c r="AH984" s="63">
        <v>36054272</v>
      </c>
      <c r="AI984" s="63">
        <v>222170</v>
      </c>
      <c r="AJ984" s="63">
        <v>864557</v>
      </c>
      <c r="AK984" s="63">
        <v>16147738</v>
      </c>
      <c r="AL984" s="63">
        <v>170451680</v>
      </c>
      <c r="AM984" s="63">
        <v>67060</v>
      </c>
      <c r="AN984" s="63">
        <v>825322</v>
      </c>
      <c r="AO984" s="63">
        <v>5238837</v>
      </c>
      <c r="AP984" s="63">
        <v>0</v>
      </c>
      <c r="AQ984" s="63">
        <v>2901944</v>
      </c>
      <c r="AR984" s="63">
        <v>11984857</v>
      </c>
      <c r="AS984" s="63">
        <v>41891</v>
      </c>
      <c r="AT984" s="63">
        <v>0</v>
      </c>
      <c r="AU984" s="63">
        <v>81815</v>
      </c>
      <c r="AV984" s="27">
        <v>0</v>
      </c>
      <c r="AW984" s="94">
        <f t="shared" si="509"/>
        <v>0</v>
      </c>
      <c r="AX984" s="63">
        <v>0</v>
      </c>
      <c r="AY984" s="63">
        <v>0</v>
      </c>
      <c r="AZ984" s="63">
        <v>0</v>
      </c>
      <c r="BA984" s="63">
        <v>0</v>
      </c>
      <c r="BB984" s="63">
        <v>0</v>
      </c>
      <c r="BC984" s="63">
        <v>0</v>
      </c>
      <c r="BD984" s="63">
        <v>0</v>
      </c>
      <c r="BE984" s="63">
        <v>0</v>
      </c>
      <c r="BF984" s="63">
        <v>0</v>
      </c>
      <c r="BG984" s="63">
        <v>0</v>
      </c>
      <c r="BH984" s="63">
        <v>0</v>
      </c>
      <c r="BI984" s="63">
        <v>0</v>
      </c>
      <c r="BJ984" s="63">
        <v>0</v>
      </c>
      <c r="BK984" s="63">
        <v>0</v>
      </c>
      <c r="BL984" s="63">
        <v>0</v>
      </c>
      <c r="BM984" s="19">
        <v>1211514</v>
      </c>
      <c r="BN984" s="32">
        <f t="shared" si="486"/>
        <v>131.45768229166666</v>
      </c>
      <c r="BO984" s="281"/>
      <c r="BP984" s="19">
        <v>41691160</v>
      </c>
      <c r="BQ984" s="19">
        <v>667434112</v>
      </c>
      <c r="BR984" s="19">
        <v>710336768</v>
      </c>
      <c r="BS984" s="19">
        <v>17579</v>
      </c>
      <c r="BT984" s="19">
        <v>9216</v>
      </c>
      <c r="BU984" s="4"/>
      <c r="BV984" s="175">
        <f t="shared" si="514"/>
        <v>1.1580447066098229</v>
      </c>
    </row>
    <row r="985" spans="1:74" s="23" customFormat="1" ht="17.25" customHeight="1" thickBot="1" x14ac:dyDescent="0.3">
      <c r="A985" s="16" t="s">
        <v>209</v>
      </c>
      <c r="B985" s="253"/>
      <c r="C985" s="16">
        <v>0</v>
      </c>
      <c r="D985" s="148">
        <v>2019</v>
      </c>
      <c r="E985" s="115">
        <v>143</v>
      </c>
      <c r="F985" s="116">
        <v>218366624</v>
      </c>
      <c r="G985" s="116">
        <v>145825264</v>
      </c>
      <c r="H985" s="193">
        <f t="shared" si="510"/>
        <v>2.0102361466617111</v>
      </c>
      <c r="I985" s="66">
        <f t="shared" si="511"/>
        <v>72541360</v>
      </c>
      <c r="J985" s="149">
        <f t="shared" ref="J985" si="516">LN(I985/I961)/(2019-1995)</f>
        <v>4.8456866815581583E-2</v>
      </c>
      <c r="K985" s="66">
        <f t="shared" si="505"/>
        <v>72541360</v>
      </c>
      <c r="L985" s="66">
        <f t="shared" si="497"/>
        <v>7871.2413194444443</v>
      </c>
      <c r="M985" s="149">
        <f t="shared" ref="M985" si="517">LN(L985/L961)/(2019-1995)</f>
        <v>3.9261947642632182E-2</v>
      </c>
      <c r="N985" s="184">
        <f t="shared" ref="N985" si="518">AVERAGE(L983:L985)</f>
        <v>7753.1261574074078</v>
      </c>
      <c r="O985" s="66">
        <v>3006329</v>
      </c>
      <c r="P985" s="30">
        <f t="shared" si="506"/>
        <v>4.1442964399895456E-2</v>
      </c>
      <c r="Q985" s="66">
        <v>2244063</v>
      </c>
      <c r="R985" s="95">
        <f t="shared" si="507"/>
        <v>3.0934945250543966E-2</v>
      </c>
      <c r="S985" s="66">
        <f t="shared" si="515"/>
        <v>20414688</v>
      </c>
      <c r="T985" s="285">
        <f t="shared" si="513"/>
        <v>2215.1354166666665</v>
      </c>
      <c r="U985" s="285">
        <f t="shared" ref="U985" si="519">AVERAGE(T983:T985)</f>
        <v>2177.3322844328704</v>
      </c>
      <c r="V985" s="194">
        <f t="shared" si="508"/>
        <v>0.28142135741596241</v>
      </c>
      <c r="W985" s="30"/>
      <c r="X985" s="66">
        <v>0</v>
      </c>
      <c r="Y985" s="66">
        <v>7813567</v>
      </c>
      <c r="Z985" s="66">
        <v>0</v>
      </c>
      <c r="AA985" s="66">
        <v>1250888</v>
      </c>
      <c r="AB985" s="66">
        <v>1962101</v>
      </c>
      <c r="AC985" s="66">
        <v>82323</v>
      </c>
      <c r="AD985" s="66">
        <v>504815</v>
      </c>
      <c r="AE985" s="66">
        <v>8800994</v>
      </c>
      <c r="AF985" s="66">
        <v>7360740</v>
      </c>
      <c r="AG985" s="66">
        <v>1304375</v>
      </c>
      <c r="AH985" s="66">
        <v>35301852</v>
      </c>
      <c r="AI985" s="66">
        <v>153479</v>
      </c>
      <c r="AJ985" s="66">
        <v>1089585</v>
      </c>
      <c r="AK985" s="66">
        <v>16201425</v>
      </c>
      <c r="AL985" s="66">
        <v>183064768</v>
      </c>
      <c r="AM985" s="66">
        <v>0</v>
      </c>
      <c r="AN985" s="66">
        <v>951021</v>
      </c>
      <c r="AO985" s="66">
        <v>4732027</v>
      </c>
      <c r="AP985" s="66">
        <v>0</v>
      </c>
      <c r="AQ985" s="66">
        <v>3124100</v>
      </c>
      <c r="AR985" s="66">
        <v>11796851</v>
      </c>
      <c r="AS985" s="66">
        <v>105140</v>
      </c>
      <c r="AT985" s="66">
        <v>0</v>
      </c>
      <c r="AU985" s="66">
        <v>57535</v>
      </c>
      <c r="AV985" s="28">
        <v>0</v>
      </c>
      <c r="AW985" s="95">
        <f t="shared" si="509"/>
        <v>0</v>
      </c>
      <c r="AX985" s="66">
        <v>0</v>
      </c>
      <c r="AY985" s="66">
        <v>0</v>
      </c>
      <c r="AZ985" s="66">
        <v>0</v>
      </c>
      <c r="BA985" s="66">
        <v>0</v>
      </c>
      <c r="BB985" s="66">
        <v>0</v>
      </c>
      <c r="BC985" s="66">
        <v>0</v>
      </c>
      <c r="BD985" s="66">
        <v>0</v>
      </c>
      <c r="BE985" s="66">
        <v>0</v>
      </c>
      <c r="BF985" s="66">
        <v>0</v>
      </c>
      <c r="BG985" s="66">
        <v>0</v>
      </c>
      <c r="BH985" s="66">
        <v>0</v>
      </c>
      <c r="BI985" s="66">
        <v>0</v>
      </c>
      <c r="BJ985" s="66">
        <v>0</v>
      </c>
      <c r="BK985" s="66">
        <v>0</v>
      </c>
      <c r="BL985" s="66">
        <v>0</v>
      </c>
      <c r="BM985" s="22">
        <v>770619</v>
      </c>
      <c r="BN985" s="32">
        <f t="shared" si="486"/>
        <v>83.617513020833329</v>
      </c>
      <c r="BO985" s="285">
        <f t="shared" ref="BO985" si="520">AVERAGE(BN983:BN985)</f>
        <v>119.09172453703702</v>
      </c>
      <c r="BP985" s="22">
        <v>44593260</v>
      </c>
      <c r="BQ985" s="22">
        <v>633195392</v>
      </c>
      <c r="BR985" s="22">
        <v>678559232</v>
      </c>
      <c r="BS985" s="22">
        <v>17616</v>
      </c>
      <c r="BT985" s="22">
        <v>9216</v>
      </c>
      <c r="BU985" s="275">
        <f t="shared" ref="BU985" si="521">AVERAGE(BT983:BT985)</f>
        <v>9216</v>
      </c>
      <c r="BV985" s="175">
        <f t="shared" si="514"/>
        <v>1.159095992691108</v>
      </c>
    </row>
    <row r="986" spans="1:74" ht="16.5" thickTop="1" x14ac:dyDescent="0.25">
      <c r="A986" s="68" t="s">
        <v>210</v>
      </c>
      <c r="B986" s="254"/>
      <c r="C986" s="68">
        <v>0</v>
      </c>
      <c r="D986" s="166">
        <v>1995</v>
      </c>
      <c r="E986" s="69">
        <v>144</v>
      </c>
      <c r="F986" s="70">
        <v>32464184</v>
      </c>
      <c r="G986" s="70">
        <v>0</v>
      </c>
      <c r="H986" s="179">
        <f t="shared" si="510"/>
        <v>0</v>
      </c>
      <c r="I986" s="70">
        <f t="shared" si="511"/>
        <v>32464184</v>
      </c>
      <c r="J986" s="70"/>
      <c r="K986" s="70">
        <f t="shared" si="505"/>
        <v>32464184</v>
      </c>
      <c r="L986" s="70">
        <f t="shared" si="497"/>
        <v>5755.0405956390714</v>
      </c>
      <c r="M986" s="70"/>
      <c r="N986" s="70"/>
      <c r="O986" s="70">
        <v>3484899</v>
      </c>
      <c r="P986" s="40">
        <f t="shared" si="506"/>
        <v>0.10734596008943272</v>
      </c>
      <c r="Q986" s="70">
        <v>4449005</v>
      </c>
      <c r="R986" s="72">
        <f t="shared" si="507"/>
        <v>0.13704348767860605</v>
      </c>
      <c r="S986" s="169">
        <f t="shared" ref="S986:S996" si="522">F986-G986-O986-Q986-AF986-AG986-AI986-AJ986-AK986-SUM(AM986:AU986)</f>
        <v>2897216</v>
      </c>
      <c r="T986" s="281">
        <f t="shared" si="513"/>
        <v>513.59971636234707</v>
      </c>
      <c r="U986" s="281"/>
      <c r="V986" s="168">
        <f t="shared" si="508"/>
        <v>8.9243456727574E-2</v>
      </c>
      <c r="W986" s="125"/>
      <c r="X986" s="70">
        <v>0</v>
      </c>
      <c r="Y986" s="70">
        <v>0</v>
      </c>
      <c r="Z986" s="70">
        <v>0</v>
      </c>
      <c r="AA986" s="70">
        <v>0</v>
      </c>
      <c r="AB986" s="70">
        <v>0</v>
      </c>
      <c r="AC986" s="70">
        <v>0</v>
      </c>
      <c r="AD986" s="70">
        <v>0</v>
      </c>
      <c r="AE986" s="70">
        <v>0</v>
      </c>
      <c r="AF986" s="70">
        <v>3223445</v>
      </c>
      <c r="AG986" s="70">
        <v>0</v>
      </c>
      <c r="AH986" s="70">
        <v>16357448</v>
      </c>
      <c r="AI986" s="70">
        <v>120970</v>
      </c>
      <c r="AJ986" s="70">
        <v>851931</v>
      </c>
      <c r="AK986" s="70">
        <v>5347696</v>
      </c>
      <c r="AL986" s="70">
        <v>16106736</v>
      </c>
      <c r="AM986" s="70">
        <v>0</v>
      </c>
      <c r="AN986" s="70">
        <v>0</v>
      </c>
      <c r="AO986" s="70">
        <v>0</v>
      </c>
      <c r="AP986" s="70">
        <v>0</v>
      </c>
      <c r="AQ986" s="70">
        <v>1125368</v>
      </c>
      <c r="AR986" s="70">
        <v>8914012</v>
      </c>
      <c r="AS986" s="70">
        <v>210413</v>
      </c>
      <c r="AT986" s="70">
        <v>74872</v>
      </c>
      <c r="AU986" s="70">
        <v>1764357</v>
      </c>
      <c r="AV986" s="74">
        <v>0</v>
      </c>
      <c r="AW986" s="72">
        <f t="shared" si="509"/>
        <v>0</v>
      </c>
      <c r="AX986" s="70">
        <v>0</v>
      </c>
      <c r="AY986" s="70">
        <v>0</v>
      </c>
      <c r="AZ986" s="70">
        <v>0</v>
      </c>
      <c r="BA986" s="70">
        <v>0</v>
      </c>
      <c r="BB986" s="70">
        <v>0</v>
      </c>
      <c r="BC986" s="70">
        <v>0</v>
      </c>
      <c r="BD986" s="70">
        <v>0</v>
      </c>
      <c r="BE986" s="70">
        <v>0</v>
      </c>
      <c r="BF986" s="70">
        <v>0</v>
      </c>
      <c r="BG986" s="70">
        <v>0</v>
      </c>
      <c r="BH986" s="70">
        <v>0</v>
      </c>
      <c r="BI986" s="70">
        <v>0</v>
      </c>
      <c r="BJ986" s="70">
        <v>0</v>
      </c>
      <c r="BK986" s="70">
        <v>0</v>
      </c>
      <c r="BL986" s="70">
        <v>0</v>
      </c>
      <c r="BM986" s="4">
        <v>7897380</v>
      </c>
      <c r="BN986" s="32">
        <f t="shared" si="486"/>
        <v>1399.9964545293387</v>
      </c>
      <c r="BO986" s="281"/>
      <c r="BP986" s="4">
        <v>-90811448</v>
      </c>
      <c r="BQ986" s="4">
        <v>339907424</v>
      </c>
      <c r="BR986" s="4">
        <v>256993344</v>
      </c>
      <c r="BS986" s="4">
        <v>1204.65002</v>
      </c>
      <c r="BT986" s="4">
        <v>5641</v>
      </c>
      <c r="BV986" s="175">
        <f t="shared" si="514"/>
        <v>-0.42765312943551403</v>
      </c>
    </row>
    <row r="987" spans="1:74" x14ac:dyDescent="0.25">
      <c r="A987" s="76" t="s">
        <v>210</v>
      </c>
      <c r="C987" s="76">
        <v>0</v>
      </c>
      <c r="D987" s="141">
        <v>1996</v>
      </c>
      <c r="E987" s="77">
        <v>144</v>
      </c>
      <c r="F987" s="59">
        <v>39534136</v>
      </c>
      <c r="G987" s="59">
        <v>0</v>
      </c>
      <c r="H987" s="179">
        <f t="shared" si="510"/>
        <v>0</v>
      </c>
      <c r="I987" s="59">
        <f t="shared" si="511"/>
        <v>39534136</v>
      </c>
      <c r="J987" s="59"/>
      <c r="K987" s="59">
        <f t="shared" si="505"/>
        <v>39534136</v>
      </c>
      <c r="L987" s="59">
        <f t="shared" si="497"/>
        <v>7008.3559652543872</v>
      </c>
      <c r="M987" s="59"/>
      <c r="N987" s="59"/>
      <c r="O987" s="59">
        <v>10515984</v>
      </c>
      <c r="P987" s="13">
        <f t="shared" si="506"/>
        <v>0.26599756726693102</v>
      </c>
      <c r="Q987" s="59">
        <v>5113120</v>
      </c>
      <c r="R987" s="79">
        <f t="shared" si="507"/>
        <v>0.12933430491563039</v>
      </c>
      <c r="S987" s="73">
        <f t="shared" si="522"/>
        <v>5027113</v>
      </c>
      <c r="T987" s="281">
        <f t="shared" si="513"/>
        <v>891.17408260946638</v>
      </c>
      <c r="U987" s="281"/>
      <c r="V987" s="131">
        <f t="shared" si="508"/>
        <v>0.12715879259382323</v>
      </c>
      <c r="W987" s="54"/>
      <c r="X987" s="59">
        <v>0</v>
      </c>
      <c r="Y987" s="59">
        <v>0</v>
      </c>
      <c r="Z987" s="59">
        <v>0</v>
      </c>
      <c r="AA987" s="59">
        <v>0</v>
      </c>
      <c r="AB987" s="59">
        <v>0</v>
      </c>
      <c r="AC987" s="59">
        <v>0</v>
      </c>
      <c r="AD987" s="59">
        <v>0</v>
      </c>
      <c r="AE987" s="59">
        <v>0</v>
      </c>
      <c r="AF987" s="59">
        <v>3113248</v>
      </c>
      <c r="AG987" s="59">
        <v>0</v>
      </c>
      <c r="AH987" s="59">
        <v>14373638</v>
      </c>
      <c r="AI987" s="59">
        <v>2041897</v>
      </c>
      <c r="AJ987" s="59">
        <v>1308788</v>
      </c>
      <c r="AK987" s="59">
        <v>5689999</v>
      </c>
      <c r="AL987" s="59">
        <v>25160496</v>
      </c>
      <c r="AM987" s="59">
        <v>0</v>
      </c>
      <c r="AN987" s="59">
        <v>0</v>
      </c>
      <c r="AO987" s="59">
        <v>0</v>
      </c>
      <c r="AP987" s="59">
        <v>0</v>
      </c>
      <c r="AQ987" s="59">
        <v>-64112</v>
      </c>
      <c r="AR987" s="59">
        <v>4744780</v>
      </c>
      <c r="AS987" s="59">
        <v>854985</v>
      </c>
      <c r="AT987" s="59">
        <v>146432</v>
      </c>
      <c r="AU987" s="59">
        <v>1041902</v>
      </c>
      <c r="AV987" s="80">
        <v>0</v>
      </c>
      <c r="AW987" s="79">
        <f t="shared" si="509"/>
        <v>0</v>
      </c>
      <c r="AX987" s="59">
        <v>0</v>
      </c>
      <c r="AY987" s="59">
        <v>0</v>
      </c>
      <c r="AZ987" s="59">
        <v>0</v>
      </c>
      <c r="BA987" s="59">
        <v>0</v>
      </c>
      <c r="BB987" s="59">
        <v>0</v>
      </c>
      <c r="BC987" s="59">
        <v>0</v>
      </c>
      <c r="BD987" s="59">
        <v>0</v>
      </c>
      <c r="BE987" s="59">
        <v>0</v>
      </c>
      <c r="BF987" s="59">
        <v>0</v>
      </c>
      <c r="BG987" s="59">
        <v>0</v>
      </c>
      <c r="BH987" s="59">
        <v>0</v>
      </c>
      <c r="BI987" s="59">
        <v>0</v>
      </c>
      <c r="BJ987" s="59">
        <v>0</v>
      </c>
      <c r="BK987" s="59">
        <v>0</v>
      </c>
      <c r="BL987" s="59">
        <v>0</v>
      </c>
      <c r="BM987" s="4">
        <v>6828488</v>
      </c>
      <c r="BN987" s="32">
        <f t="shared" si="486"/>
        <v>1210.5101932281511</v>
      </c>
      <c r="BO987" s="281"/>
      <c r="BP987" s="4">
        <v>-32202442</v>
      </c>
      <c r="BQ987" s="4">
        <v>476317600</v>
      </c>
      <c r="BR987" s="4">
        <v>450943648</v>
      </c>
      <c r="BS987" s="4">
        <v>1204.65002</v>
      </c>
      <c r="BT987" s="4">
        <v>5641</v>
      </c>
      <c r="BV987" s="175">
        <f t="shared" si="514"/>
        <v>-0.42765312943551403</v>
      </c>
    </row>
    <row r="988" spans="1:74" x14ac:dyDescent="0.25">
      <c r="A988" s="76" t="s">
        <v>210</v>
      </c>
      <c r="B988" s="255"/>
      <c r="C988" s="76">
        <v>0</v>
      </c>
      <c r="D988" s="141">
        <v>1997</v>
      </c>
      <c r="E988" s="77">
        <v>144</v>
      </c>
      <c r="F988" s="59">
        <v>50479664</v>
      </c>
      <c r="G988" s="59">
        <v>0</v>
      </c>
      <c r="H988" s="179">
        <f t="shared" si="510"/>
        <v>0</v>
      </c>
      <c r="I988" s="59">
        <f t="shared" si="511"/>
        <v>50479664</v>
      </c>
      <c r="J988" s="59"/>
      <c r="K988" s="59">
        <f t="shared" si="505"/>
        <v>50479664</v>
      </c>
      <c r="L988" s="59">
        <f t="shared" si="497"/>
        <v>8948.7083850381132</v>
      </c>
      <c r="M988" s="59"/>
      <c r="N988" s="59"/>
      <c r="O988" s="59">
        <v>14630917</v>
      </c>
      <c r="P988" s="13">
        <f t="shared" si="506"/>
        <v>0.28983784440403565</v>
      </c>
      <c r="Q988" s="59">
        <v>4789649</v>
      </c>
      <c r="R988" s="79">
        <f t="shared" si="507"/>
        <v>9.4882743276579654E-2</v>
      </c>
      <c r="S988" s="73">
        <f t="shared" si="522"/>
        <v>4608392</v>
      </c>
      <c r="T988" s="281">
        <f t="shared" si="513"/>
        <v>816.94593157241627</v>
      </c>
      <c r="U988" s="281"/>
      <c r="V988" s="131">
        <f t="shared" si="508"/>
        <v>9.129204980445195E-2</v>
      </c>
      <c r="W988" s="54"/>
      <c r="X988" s="59">
        <v>0</v>
      </c>
      <c r="Y988" s="59">
        <v>0</v>
      </c>
      <c r="Z988" s="59">
        <v>0</v>
      </c>
      <c r="AA988" s="59">
        <v>0</v>
      </c>
      <c r="AB988" s="59">
        <v>0</v>
      </c>
      <c r="AC988" s="59">
        <v>0</v>
      </c>
      <c r="AD988" s="59">
        <v>0</v>
      </c>
      <c r="AE988" s="59">
        <v>0</v>
      </c>
      <c r="AF988" s="59">
        <v>3453042</v>
      </c>
      <c r="AG988" s="59">
        <v>0</v>
      </c>
      <c r="AH988" s="59">
        <v>21379770</v>
      </c>
      <c r="AI988" s="59">
        <v>8064592</v>
      </c>
      <c r="AJ988" s="59">
        <v>1137380</v>
      </c>
      <c r="AK988" s="59">
        <v>4148855</v>
      </c>
      <c r="AL988" s="59">
        <v>29099896</v>
      </c>
      <c r="AM988" s="59">
        <v>0</v>
      </c>
      <c r="AN988" s="59">
        <v>0</v>
      </c>
      <c r="AO988" s="59">
        <v>0</v>
      </c>
      <c r="AP988" s="59">
        <v>0</v>
      </c>
      <c r="AQ988" s="59">
        <v>195389</v>
      </c>
      <c r="AR988" s="59">
        <v>8357174</v>
      </c>
      <c r="AS988" s="59">
        <v>533876</v>
      </c>
      <c r="AT988" s="59">
        <v>285125</v>
      </c>
      <c r="AU988" s="59">
        <v>275273</v>
      </c>
      <c r="AV988" s="80">
        <v>0</v>
      </c>
      <c r="AW988" s="79">
        <f t="shared" si="509"/>
        <v>0</v>
      </c>
      <c r="AX988" s="59">
        <v>0</v>
      </c>
      <c r="AY988" s="59">
        <v>0</v>
      </c>
      <c r="AZ988" s="59">
        <v>0</v>
      </c>
      <c r="BA988" s="59">
        <v>0</v>
      </c>
      <c r="BB988" s="59">
        <v>0</v>
      </c>
      <c r="BC988" s="59">
        <v>0</v>
      </c>
      <c r="BD988" s="59">
        <v>0</v>
      </c>
      <c r="BE988" s="59">
        <v>0</v>
      </c>
      <c r="BF988" s="59">
        <v>0</v>
      </c>
      <c r="BG988" s="59">
        <v>0</v>
      </c>
      <c r="BH988" s="59">
        <v>0</v>
      </c>
      <c r="BI988" s="59">
        <v>0</v>
      </c>
      <c r="BJ988" s="59">
        <v>0</v>
      </c>
      <c r="BK988" s="59">
        <v>0</v>
      </c>
      <c r="BL988" s="59">
        <v>0</v>
      </c>
      <c r="BM988" s="4">
        <v>8858047</v>
      </c>
      <c r="BN988" s="32">
        <f t="shared" si="486"/>
        <v>1570.2972877149441</v>
      </c>
      <c r="BO988" s="281"/>
      <c r="BP988" s="4">
        <v>492793</v>
      </c>
      <c r="BQ988" s="4">
        <v>768103936</v>
      </c>
      <c r="BR988" s="4">
        <v>777454784</v>
      </c>
      <c r="BS988" s="4">
        <v>1201.4599599999999</v>
      </c>
      <c r="BT988" s="4">
        <v>5641</v>
      </c>
      <c r="BV988" s="175">
        <f t="shared" si="514"/>
        <v>-0.42897894658255609</v>
      </c>
    </row>
    <row r="989" spans="1:74" x14ac:dyDescent="0.25">
      <c r="A989" s="76" t="s">
        <v>210</v>
      </c>
      <c r="B989" s="254" t="s">
        <v>142</v>
      </c>
      <c r="C989" s="76">
        <v>1</v>
      </c>
      <c r="D989" s="141">
        <v>1998</v>
      </c>
      <c r="E989" s="77">
        <v>144</v>
      </c>
      <c r="F989" s="59">
        <v>34231952</v>
      </c>
      <c r="G989" s="59">
        <v>0</v>
      </c>
      <c r="H989" s="179">
        <f t="shared" si="510"/>
        <v>0</v>
      </c>
      <c r="I989" s="59">
        <f t="shared" si="511"/>
        <v>34231952</v>
      </c>
      <c r="J989" s="59"/>
      <c r="K989" s="59">
        <f t="shared" si="505"/>
        <v>34231952</v>
      </c>
      <c r="L989" s="59">
        <f t="shared" si="497"/>
        <v>6068.4190746321574</v>
      </c>
      <c r="M989" s="59"/>
      <c r="N989" s="59"/>
      <c r="O989" s="59">
        <v>3918685</v>
      </c>
      <c r="P989" s="13">
        <f t="shared" si="506"/>
        <v>0.11447448278730936</v>
      </c>
      <c r="Q989" s="59">
        <v>6684145</v>
      </c>
      <c r="R989" s="79">
        <f t="shared" si="507"/>
        <v>0.19526041050770346</v>
      </c>
      <c r="S989" s="73">
        <f t="shared" si="522"/>
        <v>5681470</v>
      </c>
      <c r="T989" s="281">
        <f t="shared" si="513"/>
        <v>1007.1742598829994</v>
      </c>
      <c r="U989" s="281"/>
      <c r="V989" s="131">
        <f t="shared" si="508"/>
        <v>0.16596979336731951</v>
      </c>
      <c r="W989" s="54"/>
      <c r="X989" s="59">
        <v>0</v>
      </c>
      <c r="Y989" s="59">
        <v>0</v>
      </c>
      <c r="Z989" s="59">
        <v>0</v>
      </c>
      <c r="AA989" s="59">
        <v>0</v>
      </c>
      <c r="AB989" s="59">
        <v>0</v>
      </c>
      <c r="AC989" s="59">
        <v>0</v>
      </c>
      <c r="AD989" s="59">
        <v>0</v>
      </c>
      <c r="AE989" s="59">
        <v>0</v>
      </c>
      <c r="AF989" s="59">
        <v>3427832</v>
      </c>
      <c r="AG989" s="59">
        <v>2702418</v>
      </c>
      <c r="AH989" s="59">
        <v>14357228</v>
      </c>
      <c r="AI989" s="59">
        <v>5396974</v>
      </c>
      <c r="AJ989" s="59">
        <v>101745</v>
      </c>
      <c r="AK989" s="59">
        <v>256368</v>
      </c>
      <c r="AL989" s="59">
        <v>19874726</v>
      </c>
      <c r="AM989" s="59">
        <v>0</v>
      </c>
      <c r="AN989" s="59">
        <v>0</v>
      </c>
      <c r="AO989" s="59">
        <v>0</v>
      </c>
      <c r="AP989" s="59">
        <v>0</v>
      </c>
      <c r="AQ989" s="59">
        <v>57921</v>
      </c>
      <c r="AR989" s="59">
        <v>5424156</v>
      </c>
      <c r="AS989" s="59">
        <v>296313</v>
      </c>
      <c r="AT989" s="59">
        <v>2926</v>
      </c>
      <c r="AU989" s="59">
        <v>280999</v>
      </c>
      <c r="AV989" s="80">
        <v>0</v>
      </c>
      <c r="AW989" s="79">
        <f t="shared" si="509"/>
        <v>0</v>
      </c>
      <c r="AX989" s="59">
        <v>0</v>
      </c>
      <c r="AY989" s="59">
        <v>0</v>
      </c>
      <c r="AZ989" s="59">
        <v>0</v>
      </c>
      <c r="BA989" s="59">
        <v>0</v>
      </c>
      <c r="BB989" s="59">
        <v>0</v>
      </c>
      <c r="BC989" s="59">
        <v>0</v>
      </c>
      <c r="BD989" s="59">
        <v>0</v>
      </c>
      <c r="BE989" s="59">
        <v>0</v>
      </c>
      <c r="BF989" s="59">
        <v>0</v>
      </c>
      <c r="BG989" s="59">
        <v>0</v>
      </c>
      <c r="BH989" s="59">
        <v>0</v>
      </c>
      <c r="BI989" s="59">
        <v>0</v>
      </c>
      <c r="BJ989" s="59">
        <v>0</v>
      </c>
      <c r="BK989" s="59">
        <v>0</v>
      </c>
      <c r="BL989" s="59">
        <v>0</v>
      </c>
      <c r="BM989" s="4">
        <v>7265633</v>
      </c>
      <c r="BN989" s="32">
        <f t="shared" si="486"/>
        <v>1288.0044318383266</v>
      </c>
      <c r="BO989" s="281"/>
      <c r="BP989" s="4">
        <v>8000</v>
      </c>
      <c r="BQ989" s="4">
        <v>1246504320</v>
      </c>
      <c r="BR989" s="4">
        <v>1253777920</v>
      </c>
      <c r="BS989" s="4">
        <v>1198.3699999999999</v>
      </c>
      <c r="BT989" s="4">
        <v>5641</v>
      </c>
      <c r="BV989" s="175">
        <f t="shared" si="514"/>
        <v>-0.43026652185208192</v>
      </c>
    </row>
    <row r="990" spans="1:74" x14ac:dyDescent="0.25">
      <c r="A990" s="76" t="s">
        <v>210</v>
      </c>
      <c r="B990" s="254" t="s">
        <v>142</v>
      </c>
      <c r="C990" s="76">
        <v>1</v>
      </c>
      <c r="D990" s="141">
        <v>1999</v>
      </c>
      <c r="E990" s="77">
        <v>144</v>
      </c>
      <c r="F990" s="59">
        <v>27972836</v>
      </c>
      <c r="G990" s="59">
        <v>0</v>
      </c>
      <c r="H990" s="179">
        <f t="shared" si="510"/>
        <v>0</v>
      </c>
      <c r="I990" s="59">
        <f t="shared" si="511"/>
        <v>27972836</v>
      </c>
      <c r="J990" s="59"/>
      <c r="K990" s="59">
        <f t="shared" si="505"/>
        <v>27972836</v>
      </c>
      <c r="L990" s="59">
        <f t="shared" si="497"/>
        <v>4753.2431605777401</v>
      </c>
      <c r="M990" s="59"/>
      <c r="N990" s="59"/>
      <c r="O990" s="59">
        <v>3167893</v>
      </c>
      <c r="P990" s="13">
        <f t="shared" si="506"/>
        <v>0.11324890332892953</v>
      </c>
      <c r="Q990" s="59">
        <v>6045089</v>
      </c>
      <c r="R990" s="79">
        <f t="shared" si="507"/>
        <v>0.21610568910495884</v>
      </c>
      <c r="S990" s="73">
        <f t="shared" si="522"/>
        <v>5857841</v>
      </c>
      <c r="T990" s="281">
        <f t="shared" si="513"/>
        <v>995.38504672897193</v>
      </c>
      <c r="U990" s="281"/>
      <c r="V990" s="131">
        <f t="shared" si="508"/>
        <v>0.20941176647230192</v>
      </c>
      <c r="W990" s="54"/>
      <c r="X990" s="59">
        <v>0</v>
      </c>
      <c r="Y990" s="59">
        <v>0</v>
      </c>
      <c r="Z990" s="59">
        <v>0</v>
      </c>
      <c r="AA990" s="59">
        <v>0</v>
      </c>
      <c r="AB990" s="59">
        <v>0</v>
      </c>
      <c r="AC990" s="59">
        <v>0</v>
      </c>
      <c r="AD990" s="59">
        <v>0</v>
      </c>
      <c r="AE990" s="59">
        <v>0</v>
      </c>
      <c r="AF990" s="59">
        <v>1655772</v>
      </c>
      <c r="AG990" s="59">
        <v>2780953</v>
      </c>
      <c r="AH990" s="59">
        <v>11151676</v>
      </c>
      <c r="AI990" s="59">
        <v>1358129</v>
      </c>
      <c r="AJ990" s="59">
        <v>3397</v>
      </c>
      <c r="AK990" s="59">
        <v>459178</v>
      </c>
      <c r="AL990" s="59">
        <v>16821160</v>
      </c>
      <c r="AM990" s="59">
        <v>0</v>
      </c>
      <c r="AN990" s="59">
        <v>0</v>
      </c>
      <c r="AO990" s="59">
        <v>0</v>
      </c>
      <c r="AP990" s="59">
        <v>0</v>
      </c>
      <c r="AQ990" s="59">
        <v>90237</v>
      </c>
      <c r="AR990" s="59">
        <v>5950348</v>
      </c>
      <c r="AS990" s="59">
        <v>236329</v>
      </c>
      <c r="AT990" s="59">
        <v>931</v>
      </c>
      <c r="AU990" s="59">
        <v>366739</v>
      </c>
      <c r="AV990" s="80">
        <v>0</v>
      </c>
      <c r="AW990" s="79">
        <f t="shared" si="509"/>
        <v>0</v>
      </c>
      <c r="AX990" s="59">
        <v>0</v>
      </c>
      <c r="AY990" s="59">
        <v>0</v>
      </c>
      <c r="AZ990" s="59">
        <v>0</v>
      </c>
      <c r="BA990" s="59">
        <v>0</v>
      </c>
      <c r="BB990" s="59">
        <v>0</v>
      </c>
      <c r="BC990" s="59">
        <v>0</v>
      </c>
      <c r="BD990" s="59">
        <v>0</v>
      </c>
      <c r="BE990" s="59">
        <v>0</v>
      </c>
      <c r="BF990" s="59">
        <v>0</v>
      </c>
      <c r="BG990" s="59">
        <v>0</v>
      </c>
      <c r="BH990" s="59">
        <v>0</v>
      </c>
      <c r="BI990" s="59">
        <v>0</v>
      </c>
      <c r="BJ990" s="59">
        <v>0</v>
      </c>
      <c r="BK990" s="59">
        <v>0</v>
      </c>
      <c r="BL990" s="59">
        <v>0</v>
      </c>
      <c r="BM990" s="4">
        <v>149473</v>
      </c>
      <c r="BN990" s="32">
        <f t="shared" si="486"/>
        <v>25.398980458793542</v>
      </c>
      <c r="BO990" s="281"/>
      <c r="BP990" s="4">
        <v>0</v>
      </c>
      <c r="BQ990" s="4">
        <v>1105272960</v>
      </c>
      <c r="BR990" s="4">
        <v>1105422336</v>
      </c>
      <c r="BS990" s="4">
        <v>1198.3800000000001</v>
      </c>
      <c r="BT990" s="4">
        <v>5885</v>
      </c>
      <c r="BV990" s="175">
        <f t="shared" si="514"/>
        <v>-0.40908965655820256</v>
      </c>
    </row>
    <row r="991" spans="1:74" x14ac:dyDescent="0.25">
      <c r="A991" s="76" t="s">
        <v>210</v>
      </c>
      <c r="B991" s="254" t="s">
        <v>142</v>
      </c>
      <c r="C991" s="76">
        <v>1</v>
      </c>
      <c r="D991" s="141">
        <v>2000</v>
      </c>
      <c r="E991" s="77">
        <v>144</v>
      </c>
      <c r="F991" s="59">
        <v>26725512</v>
      </c>
      <c r="G991" s="59">
        <v>0</v>
      </c>
      <c r="H991" s="179">
        <f t="shared" si="510"/>
        <v>0</v>
      </c>
      <c r="I991" s="59">
        <f t="shared" si="511"/>
        <v>26725512</v>
      </c>
      <c r="J991" s="59"/>
      <c r="K991" s="59">
        <f t="shared" si="505"/>
        <v>26725512</v>
      </c>
      <c r="L991" s="59">
        <f t="shared" si="497"/>
        <v>4364.0613977792291</v>
      </c>
      <c r="M991" s="59"/>
      <c r="N991" s="59"/>
      <c r="O991" s="59">
        <v>2160559</v>
      </c>
      <c r="P991" s="13">
        <f t="shared" si="506"/>
        <v>8.0842567206944438E-2</v>
      </c>
      <c r="Q991" s="59">
        <v>3953057</v>
      </c>
      <c r="R991" s="79">
        <f t="shared" si="507"/>
        <v>0.14791323735911963</v>
      </c>
      <c r="S991" s="73">
        <f t="shared" si="522"/>
        <v>5531246</v>
      </c>
      <c r="T991" s="281">
        <f t="shared" si="513"/>
        <v>903.20803396472888</v>
      </c>
      <c r="U991" s="281"/>
      <c r="V991" s="131">
        <f t="shared" si="508"/>
        <v>0.20696501530073586</v>
      </c>
      <c r="W991" s="54"/>
      <c r="X991" s="59">
        <v>0</v>
      </c>
      <c r="Y991" s="59">
        <v>0</v>
      </c>
      <c r="Z991" s="59">
        <v>0</v>
      </c>
      <c r="AA991" s="59">
        <v>0</v>
      </c>
      <c r="AB991" s="59">
        <v>0</v>
      </c>
      <c r="AC991" s="59">
        <v>0</v>
      </c>
      <c r="AD991" s="59">
        <v>0</v>
      </c>
      <c r="AE991" s="59">
        <v>0</v>
      </c>
      <c r="AF991" s="59">
        <v>3198401</v>
      </c>
      <c r="AG991" s="59">
        <v>949363</v>
      </c>
      <c r="AH991" s="59">
        <v>11874556</v>
      </c>
      <c r="AI991" s="59">
        <v>712248</v>
      </c>
      <c r="AJ991" s="59">
        <v>2</v>
      </c>
      <c r="AK991" s="59">
        <v>464245</v>
      </c>
      <c r="AL991" s="59">
        <v>14850957</v>
      </c>
      <c r="AM991" s="59">
        <v>0</v>
      </c>
      <c r="AN991" s="59">
        <v>0</v>
      </c>
      <c r="AO991" s="59">
        <v>0</v>
      </c>
      <c r="AP991" s="59">
        <v>0</v>
      </c>
      <c r="AQ991" s="59">
        <v>7683</v>
      </c>
      <c r="AR991" s="59">
        <v>8958477</v>
      </c>
      <c r="AS991" s="59">
        <v>622510</v>
      </c>
      <c r="AT991" s="59">
        <v>8</v>
      </c>
      <c r="AU991" s="59">
        <v>167713</v>
      </c>
      <c r="AV991" s="80">
        <v>0</v>
      </c>
      <c r="AW991" s="79">
        <f t="shared" si="509"/>
        <v>0</v>
      </c>
      <c r="AX991" s="59">
        <v>0</v>
      </c>
      <c r="AY991" s="59">
        <v>0</v>
      </c>
      <c r="AZ991" s="59">
        <v>0</v>
      </c>
      <c r="BA991" s="59">
        <v>0</v>
      </c>
      <c r="BB991" s="59">
        <v>0</v>
      </c>
      <c r="BC991" s="59">
        <v>0</v>
      </c>
      <c r="BD991" s="59">
        <v>0</v>
      </c>
      <c r="BE991" s="59">
        <v>0</v>
      </c>
      <c r="BF991" s="59">
        <v>0</v>
      </c>
      <c r="BG991" s="59">
        <v>0</v>
      </c>
      <c r="BH991" s="59">
        <v>0</v>
      </c>
      <c r="BI991" s="59">
        <v>0</v>
      </c>
      <c r="BJ991" s="59">
        <v>0</v>
      </c>
      <c r="BK991" s="59">
        <v>0</v>
      </c>
      <c r="BL991" s="59">
        <v>0</v>
      </c>
      <c r="BM991" s="4">
        <v>3641597</v>
      </c>
      <c r="BN991" s="32">
        <f t="shared" si="486"/>
        <v>594.64353363814496</v>
      </c>
      <c r="BO991" s="281"/>
      <c r="BP991" s="4">
        <v>0</v>
      </c>
      <c r="BQ991" s="4">
        <v>1107219456</v>
      </c>
      <c r="BR991" s="4">
        <v>1110861056</v>
      </c>
      <c r="BS991" s="4">
        <v>1202.2099599999999</v>
      </c>
      <c r="BT991" s="4">
        <v>6124</v>
      </c>
      <c r="BV991" s="175">
        <f t="shared" si="514"/>
        <v>-0.38758986217821062</v>
      </c>
    </row>
    <row r="992" spans="1:74" x14ac:dyDescent="0.25">
      <c r="A992" s="76" t="s">
        <v>210</v>
      </c>
      <c r="B992" s="255" t="s">
        <v>143</v>
      </c>
      <c r="C992" s="76">
        <v>1</v>
      </c>
      <c r="D992" s="141">
        <v>2001</v>
      </c>
      <c r="E992" s="77">
        <v>144</v>
      </c>
      <c r="F992" s="59">
        <v>29979198</v>
      </c>
      <c r="G992" s="59">
        <v>0</v>
      </c>
      <c r="H992" s="179">
        <f t="shared" si="510"/>
        <v>0</v>
      </c>
      <c r="I992" s="59">
        <f t="shared" si="511"/>
        <v>29979198</v>
      </c>
      <c r="J992" s="59"/>
      <c r="K992" s="59">
        <f t="shared" si="505"/>
        <v>29979198</v>
      </c>
      <c r="L992" s="59">
        <f t="shared" si="497"/>
        <v>4895.3621815806664</v>
      </c>
      <c r="M992" s="59"/>
      <c r="N992" s="59"/>
      <c r="O992" s="59">
        <v>1836337</v>
      </c>
      <c r="P992" s="13">
        <f t="shared" si="506"/>
        <v>6.125370665352689E-2</v>
      </c>
      <c r="Q992" s="59">
        <v>4859068</v>
      </c>
      <c r="R992" s="79">
        <f t="shared" si="507"/>
        <v>0.16208132052098259</v>
      </c>
      <c r="S992" s="73">
        <f t="shared" si="522"/>
        <v>6326725</v>
      </c>
      <c r="T992" s="281">
        <f t="shared" si="513"/>
        <v>1033.1033638145004</v>
      </c>
      <c r="U992" s="281"/>
      <c r="V992" s="131">
        <f t="shared" si="508"/>
        <v>0.21103716650458762</v>
      </c>
      <c r="W992" s="54"/>
      <c r="X992" s="59">
        <v>0</v>
      </c>
      <c r="Y992" s="59">
        <v>0</v>
      </c>
      <c r="Z992" s="59">
        <v>0</v>
      </c>
      <c r="AA992" s="59">
        <v>0</v>
      </c>
      <c r="AB992" s="59">
        <v>0</v>
      </c>
      <c r="AC992" s="59">
        <v>0</v>
      </c>
      <c r="AD992" s="59">
        <v>0</v>
      </c>
      <c r="AE992" s="59">
        <v>0</v>
      </c>
      <c r="AF992" s="59">
        <v>2406791</v>
      </c>
      <c r="AG992" s="59">
        <v>0</v>
      </c>
      <c r="AH992" s="59">
        <v>10748483</v>
      </c>
      <c r="AI992" s="59">
        <v>142014</v>
      </c>
      <c r="AJ992" s="59">
        <v>0</v>
      </c>
      <c r="AK992" s="59">
        <v>2961335</v>
      </c>
      <c r="AL992" s="59">
        <v>15644603</v>
      </c>
      <c r="AM992" s="59">
        <v>0</v>
      </c>
      <c r="AN992" s="59">
        <v>0</v>
      </c>
      <c r="AO992" s="59">
        <v>0</v>
      </c>
      <c r="AP992" s="59">
        <v>0</v>
      </c>
      <c r="AQ992" s="59">
        <v>0</v>
      </c>
      <c r="AR992" s="59">
        <v>8856651</v>
      </c>
      <c r="AS992" s="59">
        <v>2365021</v>
      </c>
      <c r="AT992" s="59">
        <v>215682</v>
      </c>
      <c r="AU992" s="59">
        <v>9574</v>
      </c>
      <c r="AV992" s="80">
        <v>0</v>
      </c>
      <c r="AW992" s="79">
        <f t="shared" si="509"/>
        <v>0</v>
      </c>
      <c r="AX992" s="59">
        <v>0</v>
      </c>
      <c r="AY992" s="59">
        <v>0</v>
      </c>
      <c r="AZ992" s="59">
        <v>0</v>
      </c>
      <c r="BA992" s="59">
        <v>0</v>
      </c>
      <c r="BB992" s="59">
        <v>0</v>
      </c>
      <c r="BC992" s="59">
        <v>0</v>
      </c>
      <c r="BD992" s="59">
        <v>0</v>
      </c>
      <c r="BE992" s="59">
        <v>0</v>
      </c>
      <c r="BF992" s="59">
        <v>0</v>
      </c>
      <c r="BG992" s="59">
        <v>0</v>
      </c>
      <c r="BH992" s="59">
        <v>0</v>
      </c>
      <c r="BI992" s="59">
        <v>0</v>
      </c>
      <c r="BJ992" s="59">
        <v>0</v>
      </c>
      <c r="BK992" s="59">
        <v>0</v>
      </c>
      <c r="BL992" s="59">
        <v>0</v>
      </c>
      <c r="BM992" s="139">
        <v>0</v>
      </c>
      <c r="BN992" s="32">
        <f t="shared" si="486"/>
        <v>0</v>
      </c>
      <c r="BO992" s="281"/>
      <c r="BP992" s="4">
        <v>0</v>
      </c>
      <c r="BQ992" s="4">
        <v>1351405696</v>
      </c>
      <c r="BR992" s="4">
        <v>1351405696</v>
      </c>
      <c r="BS992" s="4">
        <v>1186.5300299999999</v>
      </c>
      <c r="BT992" s="4">
        <v>6124</v>
      </c>
      <c r="BV992" s="175">
        <f t="shared" si="514"/>
        <v>-0.39415405722414892</v>
      </c>
    </row>
    <row r="993" spans="1:74" x14ac:dyDescent="0.25">
      <c r="A993" s="76" t="s">
        <v>210</v>
      </c>
      <c r="B993" s="255" t="s">
        <v>143</v>
      </c>
      <c r="C993" s="76">
        <v>1</v>
      </c>
      <c r="D993" s="141">
        <v>2002</v>
      </c>
      <c r="E993" s="77">
        <v>144</v>
      </c>
      <c r="F993" s="59">
        <v>23824756</v>
      </c>
      <c r="G993" s="59">
        <v>0</v>
      </c>
      <c r="H993" s="179">
        <f t="shared" si="510"/>
        <v>0</v>
      </c>
      <c r="I993" s="59">
        <f t="shared" si="511"/>
        <v>23824756</v>
      </c>
      <c r="J993" s="59"/>
      <c r="K993" s="59">
        <f t="shared" si="505"/>
        <v>23824756</v>
      </c>
      <c r="L993" s="59">
        <f t="shared" si="497"/>
        <v>3890.3912475506204</v>
      </c>
      <c r="M993" s="59"/>
      <c r="N993" s="59"/>
      <c r="O993" s="59">
        <v>1235022</v>
      </c>
      <c r="P993" s="13">
        <f t="shared" si="506"/>
        <v>5.1837760688923741E-2</v>
      </c>
      <c r="Q993" s="59">
        <v>5024388</v>
      </c>
      <c r="R993" s="79">
        <f t="shared" si="507"/>
        <v>0.21088937909794334</v>
      </c>
      <c r="S993" s="73">
        <f t="shared" si="522"/>
        <v>3825661</v>
      </c>
      <c r="T993" s="281">
        <f t="shared" si="513"/>
        <v>624.69970607446112</v>
      </c>
      <c r="U993" s="281"/>
      <c r="V993" s="131">
        <f t="shared" si="508"/>
        <v>0.16057503380097576</v>
      </c>
      <c r="W993" s="54"/>
      <c r="X993" s="59">
        <v>0</v>
      </c>
      <c r="Y993" s="59">
        <v>0</v>
      </c>
      <c r="Z993" s="59">
        <v>0</v>
      </c>
      <c r="AA993" s="59">
        <v>0</v>
      </c>
      <c r="AB993" s="59">
        <v>0</v>
      </c>
      <c r="AC993" s="59">
        <v>0</v>
      </c>
      <c r="AD993" s="59">
        <v>0</v>
      </c>
      <c r="AE993" s="59">
        <v>0</v>
      </c>
      <c r="AF993" s="59">
        <v>2733634</v>
      </c>
      <c r="AG993" s="59">
        <v>0</v>
      </c>
      <c r="AH993" s="59">
        <v>10727287</v>
      </c>
      <c r="AI993" s="59">
        <v>-1925</v>
      </c>
      <c r="AJ993" s="59">
        <v>0</v>
      </c>
      <c r="AK993" s="59">
        <v>739918</v>
      </c>
      <c r="AL993" s="59">
        <v>13097470</v>
      </c>
      <c r="AM993" s="59">
        <v>0</v>
      </c>
      <c r="AN993" s="59">
        <v>0</v>
      </c>
      <c r="AO993" s="59">
        <v>0</v>
      </c>
      <c r="AP993" s="59">
        <v>0</v>
      </c>
      <c r="AQ993" s="59">
        <v>0</v>
      </c>
      <c r="AR993" s="59">
        <v>8162750</v>
      </c>
      <c r="AS993" s="59">
        <v>1855593</v>
      </c>
      <c r="AT993" s="59">
        <v>278764</v>
      </c>
      <c r="AU993" s="59">
        <v>-29049</v>
      </c>
      <c r="AV993" s="80">
        <v>0</v>
      </c>
      <c r="AW993" s="79">
        <f t="shared" si="509"/>
        <v>0</v>
      </c>
      <c r="AX993" s="59">
        <v>0</v>
      </c>
      <c r="AY993" s="59">
        <v>0</v>
      </c>
      <c r="AZ993" s="59">
        <v>0</v>
      </c>
      <c r="BA993" s="59">
        <v>0</v>
      </c>
      <c r="BB993" s="59">
        <v>0</v>
      </c>
      <c r="BC993" s="59">
        <v>0</v>
      </c>
      <c r="BD993" s="59">
        <v>0</v>
      </c>
      <c r="BE993" s="59">
        <v>0</v>
      </c>
      <c r="BF993" s="59">
        <v>0</v>
      </c>
      <c r="BG993" s="59">
        <v>0</v>
      </c>
      <c r="BH993" s="59">
        <v>0</v>
      </c>
      <c r="BI993" s="59">
        <v>0</v>
      </c>
      <c r="BJ993" s="59">
        <v>0</v>
      </c>
      <c r="BK993" s="59">
        <v>0</v>
      </c>
      <c r="BL993" s="59">
        <v>0</v>
      </c>
      <c r="BM993" s="139">
        <v>0</v>
      </c>
      <c r="BN993" s="32">
        <f t="shared" si="486"/>
        <v>0</v>
      </c>
      <c r="BO993" s="281"/>
      <c r="BP993" s="4">
        <v>13935</v>
      </c>
      <c r="BQ993" s="4">
        <v>1668876800</v>
      </c>
      <c r="BR993" s="4">
        <v>1668890752</v>
      </c>
      <c r="BS993" s="4">
        <v>1186.5300299999999</v>
      </c>
      <c r="BT993" s="4">
        <v>6124</v>
      </c>
      <c r="BV993" s="175">
        <f t="shared" si="514"/>
        <v>-0.39415405722414892</v>
      </c>
    </row>
    <row r="994" spans="1:74" x14ac:dyDescent="0.25">
      <c r="A994" s="76" t="s">
        <v>210</v>
      </c>
      <c r="B994" s="255" t="s">
        <v>143</v>
      </c>
      <c r="C994" s="76">
        <v>1</v>
      </c>
      <c r="D994" s="141">
        <v>2003</v>
      </c>
      <c r="E994" s="77">
        <v>144</v>
      </c>
      <c r="F994" s="59">
        <v>19808256</v>
      </c>
      <c r="G994" s="59">
        <v>0</v>
      </c>
      <c r="H994" s="179">
        <f t="shared" si="510"/>
        <v>0</v>
      </c>
      <c r="I994" s="59">
        <f t="shared" si="511"/>
        <v>19808256</v>
      </c>
      <c r="J994" s="59"/>
      <c r="K994" s="59">
        <f t="shared" si="505"/>
        <v>19808256</v>
      </c>
      <c r="L994" s="59">
        <f t="shared" si="497"/>
        <v>3121.3766151906711</v>
      </c>
      <c r="M994" s="59"/>
      <c r="N994" s="59"/>
      <c r="O994" s="59">
        <v>1282643</v>
      </c>
      <c r="P994" s="13">
        <f t="shared" si="506"/>
        <v>6.4752949477228081E-2</v>
      </c>
      <c r="Q994" s="59">
        <v>4419676</v>
      </c>
      <c r="R994" s="79">
        <f t="shared" si="507"/>
        <v>0.22312292409791148</v>
      </c>
      <c r="S994" s="73">
        <f t="shared" si="522"/>
        <v>3094730</v>
      </c>
      <c r="T994" s="281">
        <f t="shared" si="513"/>
        <v>487.6662464544595</v>
      </c>
      <c r="U994" s="281"/>
      <c r="V994" s="131">
        <f t="shared" si="508"/>
        <v>0.1562343499599359</v>
      </c>
      <c r="W994" s="54"/>
      <c r="X994" s="59">
        <v>0</v>
      </c>
      <c r="Y994" s="59">
        <v>0</v>
      </c>
      <c r="Z994" s="59">
        <v>0</v>
      </c>
      <c r="AA994" s="59">
        <v>0</v>
      </c>
      <c r="AB994" s="59">
        <v>0</v>
      </c>
      <c r="AC994" s="59">
        <v>0</v>
      </c>
      <c r="AD994" s="59">
        <v>0</v>
      </c>
      <c r="AE994" s="59">
        <v>0</v>
      </c>
      <c r="AF994" s="59">
        <v>2335512</v>
      </c>
      <c r="AG994" s="59">
        <v>0</v>
      </c>
      <c r="AH994" s="59">
        <v>8370887</v>
      </c>
      <c r="AI994" s="59">
        <v>0</v>
      </c>
      <c r="AJ994" s="59">
        <v>0</v>
      </c>
      <c r="AK994" s="59">
        <v>451033</v>
      </c>
      <c r="AL994" s="59">
        <v>11437369</v>
      </c>
      <c r="AM994" s="59">
        <v>0</v>
      </c>
      <c r="AN994" s="59">
        <v>0</v>
      </c>
      <c r="AO994" s="59">
        <v>0</v>
      </c>
      <c r="AP994" s="59">
        <v>0</v>
      </c>
      <c r="AQ994" s="59">
        <v>388</v>
      </c>
      <c r="AR994" s="59">
        <v>6832152</v>
      </c>
      <c r="AS994" s="59">
        <v>852942</v>
      </c>
      <c r="AT994" s="59">
        <v>304420</v>
      </c>
      <c r="AU994" s="59">
        <v>234760</v>
      </c>
      <c r="AV994" s="80">
        <v>0</v>
      </c>
      <c r="AW994" s="79">
        <f t="shared" si="509"/>
        <v>0</v>
      </c>
      <c r="AX994" s="59">
        <v>0</v>
      </c>
      <c r="AY994" s="59">
        <v>0</v>
      </c>
      <c r="AZ994" s="59">
        <v>0</v>
      </c>
      <c r="BA994" s="59">
        <v>0</v>
      </c>
      <c r="BB994" s="59">
        <v>0</v>
      </c>
      <c r="BC994" s="59">
        <v>0</v>
      </c>
      <c r="BD994" s="59">
        <v>0</v>
      </c>
      <c r="BE994" s="59">
        <v>0</v>
      </c>
      <c r="BF994" s="59">
        <v>0</v>
      </c>
      <c r="BG994" s="59">
        <v>0</v>
      </c>
      <c r="BH994" s="59">
        <v>0</v>
      </c>
      <c r="BI994" s="59">
        <v>0</v>
      </c>
      <c r="BJ994" s="59">
        <v>0</v>
      </c>
      <c r="BK994" s="59">
        <v>0</v>
      </c>
      <c r="BL994" s="59">
        <v>0</v>
      </c>
      <c r="BM994" s="139">
        <v>0</v>
      </c>
      <c r="BN994" s="32">
        <f t="shared" si="486"/>
        <v>0</v>
      </c>
      <c r="BO994" s="281"/>
      <c r="BP994" s="4">
        <v>0</v>
      </c>
      <c r="BQ994" s="4">
        <v>1676910336</v>
      </c>
      <c r="BR994" s="4">
        <v>1676910336</v>
      </c>
      <c r="BS994" s="4">
        <v>1189.1800499999999</v>
      </c>
      <c r="BT994" s="4">
        <v>6346</v>
      </c>
      <c r="BV994" s="175">
        <f t="shared" si="514"/>
        <v>-0.37523398468670366</v>
      </c>
    </row>
    <row r="995" spans="1:74" x14ac:dyDescent="0.25">
      <c r="A995" s="105" t="s">
        <v>210</v>
      </c>
      <c r="B995" s="255" t="s">
        <v>143</v>
      </c>
      <c r="C995" s="76">
        <v>1</v>
      </c>
      <c r="D995" s="141">
        <v>2004</v>
      </c>
      <c r="E995" s="77">
        <v>144</v>
      </c>
      <c r="F995" s="59">
        <v>159505696</v>
      </c>
      <c r="G995" s="59">
        <v>0</v>
      </c>
      <c r="H995" s="179">
        <f t="shared" si="510"/>
        <v>0</v>
      </c>
      <c r="I995" s="82">
        <f t="shared" si="511"/>
        <v>159505696</v>
      </c>
      <c r="J995" s="59"/>
      <c r="K995" s="82">
        <f t="shared" si="505"/>
        <v>159505696</v>
      </c>
      <c r="L995" s="82">
        <f t="shared" si="497"/>
        <v>24938.351469668542</v>
      </c>
      <c r="M995" s="59"/>
      <c r="N995" s="59"/>
      <c r="O995" s="82">
        <v>136824848</v>
      </c>
      <c r="P995" s="44">
        <f t="shared" si="506"/>
        <v>0.85780540401516447</v>
      </c>
      <c r="Q995" s="59">
        <v>5628760</v>
      </c>
      <c r="R995" s="79">
        <f t="shared" si="507"/>
        <v>3.5288771129527566E-2</v>
      </c>
      <c r="S995" s="73">
        <f t="shared" si="522"/>
        <v>1743422</v>
      </c>
      <c r="T995" s="281">
        <f t="shared" si="513"/>
        <v>272.58005003126954</v>
      </c>
      <c r="U995" s="281"/>
      <c r="V995" s="131">
        <f t="shared" si="508"/>
        <v>1.0930155121231532E-2</v>
      </c>
      <c r="W995" s="54"/>
      <c r="X995" s="59">
        <v>0</v>
      </c>
      <c r="Y995" s="59">
        <v>0</v>
      </c>
      <c r="Z995" s="59">
        <v>0</v>
      </c>
      <c r="AA995" s="59">
        <v>0</v>
      </c>
      <c r="AB995" s="59">
        <v>0</v>
      </c>
      <c r="AC995" s="59">
        <v>0</v>
      </c>
      <c r="AD995" s="59">
        <v>0</v>
      </c>
      <c r="AE995" s="59">
        <v>0</v>
      </c>
      <c r="AF995" s="59">
        <v>3273285</v>
      </c>
      <c r="AG995" s="59">
        <v>0</v>
      </c>
      <c r="AH995" s="59">
        <v>11845208</v>
      </c>
      <c r="AI995" s="59">
        <v>112506</v>
      </c>
      <c r="AJ995" s="59">
        <v>0</v>
      </c>
      <c r="AK995" s="59">
        <v>5015020</v>
      </c>
      <c r="AL995" s="59">
        <v>147660496</v>
      </c>
      <c r="AM995" s="59">
        <v>0</v>
      </c>
      <c r="AN995" s="59">
        <v>0</v>
      </c>
      <c r="AO995" s="59">
        <v>0</v>
      </c>
      <c r="AP995" s="59">
        <v>0</v>
      </c>
      <c r="AQ995" s="59">
        <v>0</v>
      </c>
      <c r="AR995" s="59">
        <v>5118342</v>
      </c>
      <c r="AS995" s="59">
        <v>1020216</v>
      </c>
      <c r="AT995" s="59">
        <v>190173</v>
      </c>
      <c r="AU995" s="59">
        <v>579124</v>
      </c>
      <c r="AV995" s="80">
        <v>0</v>
      </c>
      <c r="AW995" s="79">
        <f t="shared" si="509"/>
        <v>0</v>
      </c>
      <c r="AX995" s="59">
        <v>0</v>
      </c>
      <c r="AY995" s="59">
        <v>0</v>
      </c>
      <c r="AZ995" s="59">
        <v>0</v>
      </c>
      <c r="BA995" s="59">
        <v>0</v>
      </c>
      <c r="BB995" s="59">
        <v>0</v>
      </c>
      <c r="BC995" s="59">
        <v>0</v>
      </c>
      <c r="BD995" s="59">
        <v>0</v>
      </c>
      <c r="BE995" s="59">
        <v>0</v>
      </c>
      <c r="BF995" s="59">
        <v>0</v>
      </c>
      <c r="BG995" s="59">
        <v>0</v>
      </c>
      <c r="BH995" s="59">
        <v>0</v>
      </c>
      <c r="BI995" s="59">
        <v>0</v>
      </c>
      <c r="BJ995" s="59">
        <v>0</v>
      </c>
      <c r="BK995" s="59">
        <v>0</v>
      </c>
      <c r="BL995" s="59">
        <v>0</v>
      </c>
      <c r="BM995" s="139">
        <v>0</v>
      </c>
      <c r="BN995" s="32">
        <f t="shared" si="486"/>
        <v>0</v>
      </c>
      <c r="BO995" s="281"/>
      <c r="BP995" s="4">
        <v>0</v>
      </c>
      <c r="BQ995" s="4">
        <v>1509110272</v>
      </c>
      <c r="BR995" s="4">
        <v>1509110272</v>
      </c>
      <c r="BS995" s="4">
        <v>1190.0300299999999</v>
      </c>
      <c r="BT995" s="4">
        <v>6396</v>
      </c>
      <c r="BV995" s="175">
        <f t="shared" si="514"/>
        <v>-0.37095268074039245</v>
      </c>
    </row>
    <row r="996" spans="1:74" x14ac:dyDescent="0.25">
      <c r="A996" s="105" t="s">
        <v>210</v>
      </c>
      <c r="B996" s="255" t="s">
        <v>143</v>
      </c>
      <c r="C996" s="76">
        <v>1</v>
      </c>
      <c r="D996" s="141">
        <v>2005</v>
      </c>
      <c r="E996" s="77">
        <v>144</v>
      </c>
      <c r="F996" s="59">
        <v>268783904</v>
      </c>
      <c r="G996" s="59">
        <v>0</v>
      </c>
      <c r="H996" s="179">
        <f t="shared" si="510"/>
        <v>0</v>
      </c>
      <c r="I996" s="82">
        <f t="shared" si="511"/>
        <v>268783904</v>
      </c>
      <c r="J996" s="59"/>
      <c r="K996" s="82">
        <f t="shared" si="505"/>
        <v>268783904</v>
      </c>
      <c r="L996" s="82">
        <f t="shared" si="497"/>
        <v>41575.236504253677</v>
      </c>
      <c r="M996" s="59"/>
      <c r="N996" s="59"/>
      <c r="O996" s="82">
        <v>237800864</v>
      </c>
      <c r="P996" s="44">
        <f t="shared" si="506"/>
        <v>0.88472881173717899</v>
      </c>
      <c r="Q996" s="59">
        <v>5529660</v>
      </c>
      <c r="R996" s="79">
        <f t="shared" si="507"/>
        <v>2.0572883709584038E-2</v>
      </c>
      <c r="S996" s="73">
        <f t="shared" si="522"/>
        <v>1718520</v>
      </c>
      <c r="T996" s="281">
        <f t="shared" si="513"/>
        <v>265.81902552204178</v>
      </c>
      <c r="U996" s="281"/>
      <c r="V996" s="131">
        <f t="shared" si="508"/>
        <v>6.3936864314613128E-3</v>
      </c>
      <c r="W996" s="54"/>
      <c r="X996" s="59">
        <v>0</v>
      </c>
      <c r="Y996" s="59">
        <v>0</v>
      </c>
      <c r="Z996" s="59">
        <v>0</v>
      </c>
      <c r="AA996" s="59">
        <v>0</v>
      </c>
      <c r="AB996" s="59">
        <v>0</v>
      </c>
      <c r="AC996" s="59">
        <v>0</v>
      </c>
      <c r="AD996" s="59">
        <v>0</v>
      </c>
      <c r="AE996" s="59">
        <v>0</v>
      </c>
      <c r="AF996" s="59">
        <v>3330408</v>
      </c>
      <c r="AG996" s="59">
        <v>0</v>
      </c>
      <c r="AH996" s="59">
        <v>20240868</v>
      </c>
      <c r="AI996" s="59">
        <v>397830</v>
      </c>
      <c r="AJ996" s="59">
        <v>0</v>
      </c>
      <c r="AK996" s="59">
        <v>7789777</v>
      </c>
      <c r="AL996" s="59">
        <v>248543040</v>
      </c>
      <c r="AM996" s="59">
        <v>0</v>
      </c>
      <c r="AN996" s="59">
        <v>0</v>
      </c>
      <c r="AO996" s="59">
        <v>0</v>
      </c>
      <c r="AP996" s="59">
        <v>0</v>
      </c>
      <c r="AQ996" s="59">
        <v>0</v>
      </c>
      <c r="AR996" s="59">
        <v>10905672</v>
      </c>
      <c r="AS996" s="59">
        <v>456331</v>
      </c>
      <c r="AT996" s="59">
        <v>163583</v>
      </c>
      <c r="AU996" s="59">
        <v>691259</v>
      </c>
      <c r="AV996" s="80">
        <v>0</v>
      </c>
      <c r="AW996" s="79">
        <f t="shared" si="509"/>
        <v>0</v>
      </c>
      <c r="AX996" s="59">
        <v>0</v>
      </c>
      <c r="AY996" s="59">
        <v>0</v>
      </c>
      <c r="AZ996" s="59">
        <v>0</v>
      </c>
      <c r="BA996" s="59">
        <v>0</v>
      </c>
      <c r="BB996" s="59">
        <v>0</v>
      </c>
      <c r="BC996" s="59">
        <v>0</v>
      </c>
      <c r="BD996" s="59">
        <v>0</v>
      </c>
      <c r="BE996" s="59">
        <v>0</v>
      </c>
      <c r="BF996" s="59">
        <v>0</v>
      </c>
      <c r="BG996" s="59">
        <v>0</v>
      </c>
      <c r="BH996" s="59">
        <v>0</v>
      </c>
      <c r="BI996" s="59">
        <v>0</v>
      </c>
      <c r="BJ996" s="59">
        <v>0</v>
      </c>
      <c r="BK996" s="59">
        <v>0</v>
      </c>
      <c r="BL996" s="59">
        <v>0</v>
      </c>
      <c r="BM996" s="139">
        <v>0</v>
      </c>
      <c r="BN996" s="32">
        <f t="shared" si="486"/>
        <v>0</v>
      </c>
      <c r="BO996" s="281"/>
      <c r="BP996" s="4">
        <v>0</v>
      </c>
      <c r="BQ996" s="4">
        <v>1681572992</v>
      </c>
      <c r="BR996" s="4">
        <v>1681572992</v>
      </c>
      <c r="BS996" s="4">
        <v>1190.0300299999999</v>
      </c>
      <c r="BT996" s="4">
        <v>6465</v>
      </c>
      <c r="BV996" s="175">
        <f t="shared" si="514"/>
        <v>-0.3655875721143359</v>
      </c>
    </row>
    <row r="997" spans="1:74" ht="17.25" customHeight="1" x14ac:dyDescent="0.25">
      <c r="A997" s="105" t="s">
        <v>210</v>
      </c>
      <c r="B997" s="255" t="s">
        <v>143</v>
      </c>
      <c r="C997" s="76">
        <v>1</v>
      </c>
      <c r="D997" s="142">
        <v>2006</v>
      </c>
      <c r="E997" s="77">
        <v>144</v>
      </c>
      <c r="F997" s="59">
        <v>279812896</v>
      </c>
      <c r="G997" s="59">
        <v>0</v>
      </c>
      <c r="H997" s="179">
        <f t="shared" ref="H997:H1021" si="523">G997/I997</f>
        <v>0</v>
      </c>
      <c r="I997" s="82">
        <f t="shared" si="511"/>
        <v>279812896</v>
      </c>
      <c r="J997" s="59"/>
      <c r="K997" s="82">
        <f t="shared" si="505"/>
        <v>278424754</v>
      </c>
      <c r="L997" s="82">
        <f t="shared" si="497"/>
        <v>43066.473936581591</v>
      </c>
      <c r="M997" s="59"/>
      <c r="N997" s="59"/>
      <c r="O997" s="82">
        <v>242973232</v>
      </c>
      <c r="P997" s="15">
        <f t="shared" si="506"/>
        <v>0.86834179365342756</v>
      </c>
      <c r="Q997" s="59">
        <v>5436944</v>
      </c>
      <c r="R997" s="79">
        <f t="shared" si="507"/>
        <v>1.9430641252503243E-2</v>
      </c>
      <c r="S997" s="82">
        <f t="shared" ref="S997:S1005" si="524">SUM(W997:AE997)</f>
        <v>7508613</v>
      </c>
      <c r="T997" s="281">
        <f t="shared" si="513"/>
        <v>1161.4250580046403</v>
      </c>
      <c r="U997" s="281"/>
      <c r="V997" s="131">
        <f t="shared" si="508"/>
        <v>2.6968194789174529E-2</v>
      </c>
      <c r="W997" s="126">
        <v>1061062</v>
      </c>
      <c r="AA997" s="156">
        <v>6210953</v>
      </c>
      <c r="AE997" s="126">
        <v>236598</v>
      </c>
      <c r="AF997" s="59">
        <v>3441760</v>
      </c>
      <c r="AG997" s="59">
        <v>0</v>
      </c>
      <c r="AH997" s="59">
        <v>20093084</v>
      </c>
      <c r="AI997" s="59">
        <v>1189581</v>
      </c>
      <c r="AJ997" s="59">
        <v>0</v>
      </c>
      <c r="AK997" s="59">
        <v>5849912</v>
      </c>
      <c r="AL997" s="59">
        <v>259719808</v>
      </c>
      <c r="AM997" s="126">
        <v>114899</v>
      </c>
      <c r="AN997" s="126">
        <v>374405</v>
      </c>
      <c r="AO997" s="126">
        <v>135227</v>
      </c>
      <c r="AP997"/>
      <c r="AQ997" s="59">
        <v>238084</v>
      </c>
      <c r="AR997" s="59">
        <v>11630989</v>
      </c>
      <c r="AS997" s="59">
        <v>32442</v>
      </c>
      <c r="AT997" s="59">
        <v>121176</v>
      </c>
      <c r="AU997" s="59">
        <v>765629</v>
      </c>
      <c r="AV997" s="27">
        <v>1388142</v>
      </c>
      <c r="AW997" s="79">
        <f t="shared" si="509"/>
        <v>4.936475376737407E-3</v>
      </c>
      <c r="AX997" s="59">
        <v>0</v>
      </c>
      <c r="AY997" s="59">
        <v>0</v>
      </c>
      <c r="AZ997" s="59">
        <v>0</v>
      </c>
      <c r="BA997" s="59">
        <v>0</v>
      </c>
      <c r="BB997" s="59">
        <v>0</v>
      </c>
      <c r="BC997" s="59">
        <v>0</v>
      </c>
      <c r="BD997" s="59">
        <v>1388142</v>
      </c>
      <c r="BE997" s="59">
        <v>0</v>
      </c>
      <c r="BF997" s="59">
        <v>0</v>
      </c>
      <c r="BG997" s="59">
        <v>0</v>
      </c>
      <c r="BH997" s="59">
        <v>1388142</v>
      </c>
      <c r="BI997" s="59">
        <v>0</v>
      </c>
      <c r="BJ997" s="59">
        <v>0</v>
      </c>
      <c r="BK997" s="59">
        <v>0</v>
      </c>
      <c r="BL997" s="59">
        <v>0</v>
      </c>
      <c r="BM997" s="139">
        <v>0</v>
      </c>
      <c r="BN997" s="32">
        <f t="shared" ref="BN997:BN1060" si="525">BM997/BT997</f>
        <v>0</v>
      </c>
      <c r="BO997" s="281"/>
      <c r="BP997" s="4">
        <v>0</v>
      </c>
      <c r="BQ997" s="4">
        <v>1855981824</v>
      </c>
      <c r="BR997" s="4">
        <v>1855981824</v>
      </c>
      <c r="BS997" s="4">
        <v>1190.1300000000001</v>
      </c>
      <c r="BT997" s="4">
        <v>6465</v>
      </c>
      <c r="BV997" s="175">
        <f t="shared" si="514"/>
        <v>-0.36554557073678196</v>
      </c>
    </row>
    <row r="998" spans="1:74" ht="17.25" customHeight="1" x14ac:dyDescent="0.25">
      <c r="A998" s="105" t="s">
        <v>210</v>
      </c>
      <c r="B998" s="255" t="s">
        <v>143</v>
      </c>
      <c r="C998" s="76">
        <v>1</v>
      </c>
      <c r="D998" s="142">
        <v>2007</v>
      </c>
      <c r="E998" s="77">
        <v>144</v>
      </c>
      <c r="F998" s="59">
        <v>291135424</v>
      </c>
      <c r="G998" s="59">
        <v>0</v>
      </c>
      <c r="H998" s="179">
        <f t="shared" si="523"/>
        <v>0</v>
      </c>
      <c r="I998" s="82">
        <f t="shared" si="511"/>
        <v>291135424</v>
      </c>
      <c r="J998" s="59"/>
      <c r="K998" s="82">
        <f t="shared" si="505"/>
        <v>289185256</v>
      </c>
      <c r="L998" s="82">
        <f t="shared" si="497"/>
        <v>44730.898066511989</v>
      </c>
      <c r="M998" s="59"/>
      <c r="N998" s="59"/>
      <c r="O998" s="82">
        <v>247191584</v>
      </c>
      <c r="P998" s="15">
        <f t="shared" si="506"/>
        <v>0.84906048396226763</v>
      </c>
      <c r="Q998" s="59">
        <v>5534113</v>
      </c>
      <c r="R998" s="79">
        <f t="shared" si="507"/>
        <v>1.9008724269843576E-2</v>
      </c>
      <c r="S998" s="82">
        <f t="shared" si="524"/>
        <v>10747090</v>
      </c>
      <c r="T998" s="281">
        <f t="shared" si="513"/>
        <v>1662.3495746326373</v>
      </c>
      <c r="U998" s="281"/>
      <c r="V998" s="131">
        <f t="shared" si="508"/>
        <v>3.7163340028649315E-2</v>
      </c>
      <c r="W998" s="126">
        <v>1225977</v>
      </c>
      <c r="AA998" s="156">
        <v>9146021</v>
      </c>
      <c r="AC998" s="126">
        <v>3077</v>
      </c>
      <c r="AD998" s="126">
        <v>10248</v>
      </c>
      <c r="AE998" s="126">
        <v>361767</v>
      </c>
      <c r="AF998" s="59">
        <v>3423457</v>
      </c>
      <c r="AG998" s="59">
        <v>0</v>
      </c>
      <c r="AH998" s="59">
        <v>22420104</v>
      </c>
      <c r="AI998" s="59">
        <v>1685096</v>
      </c>
      <c r="AJ998" s="59">
        <v>716427</v>
      </c>
      <c r="AK998" s="59">
        <v>6821154</v>
      </c>
      <c r="AL998" s="59">
        <v>268715328</v>
      </c>
      <c r="AM998" s="126">
        <v>225630</v>
      </c>
      <c r="AN998" s="126">
        <v>545721</v>
      </c>
      <c r="AO998" s="126">
        <v>240106</v>
      </c>
      <c r="AP998"/>
      <c r="AQ998" s="59">
        <v>1094907</v>
      </c>
      <c r="AR998" s="59">
        <v>11760788</v>
      </c>
      <c r="AS998" s="59">
        <v>37178</v>
      </c>
      <c r="AT998" s="59">
        <v>7766</v>
      </c>
      <c r="AU998" s="59">
        <v>1104430</v>
      </c>
      <c r="AV998" s="27">
        <v>1950168</v>
      </c>
      <c r="AW998" s="79">
        <f t="shared" si="509"/>
        <v>6.6539197191242344E-3</v>
      </c>
      <c r="AX998" s="59">
        <v>0</v>
      </c>
      <c r="AY998" s="59">
        <v>0</v>
      </c>
      <c r="AZ998" s="59">
        <v>0</v>
      </c>
      <c r="BA998" s="59">
        <v>0</v>
      </c>
      <c r="BB998" s="59">
        <v>0</v>
      </c>
      <c r="BC998" s="59">
        <v>0</v>
      </c>
      <c r="BD998" s="59">
        <v>1950168</v>
      </c>
      <c r="BE998" s="59">
        <v>0</v>
      </c>
      <c r="BF998" s="59">
        <v>0</v>
      </c>
      <c r="BG998" s="59">
        <v>0</v>
      </c>
      <c r="BH998" s="59">
        <v>1950168</v>
      </c>
      <c r="BI998" s="59">
        <v>0</v>
      </c>
      <c r="BJ998" s="59">
        <v>0</v>
      </c>
      <c r="BK998" s="59">
        <v>0</v>
      </c>
      <c r="BL998" s="59">
        <v>0</v>
      </c>
      <c r="BM998" s="139">
        <v>0</v>
      </c>
      <c r="BN998" s="32">
        <f t="shared" si="525"/>
        <v>0</v>
      </c>
      <c r="BO998" s="281"/>
      <c r="BP998" s="4">
        <v>0</v>
      </c>
      <c r="BQ998" s="4">
        <v>2110171776</v>
      </c>
      <c r="BR998" s="4">
        <v>2110171776</v>
      </c>
      <c r="BS998" s="4">
        <v>1219.9699700000001</v>
      </c>
      <c r="BT998" s="4">
        <v>6465</v>
      </c>
      <c r="BV998" s="175">
        <f t="shared" si="514"/>
        <v>-0.35316372131985196</v>
      </c>
    </row>
    <row r="999" spans="1:74" ht="17.25" customHeight="1" x14ac:dyDescent="0.25">
      <c r="A999" s="105" t="s">
        <v>210</v>
      </c>
      <c r="B999" s="255" t="s">
        <v>143</v>
      </c>
      <c r="C999" s="76">
        <v>1</v>
      </c>
      <c r="D999" s="142">
        <v>2008</v>
      </c>
      <c r="E999" s="77">
        <v>144</v>
      </c>
      <c r="F999" s="59">
        <v>311646912</v>
      </c>
      <c r="G999" s="59">
        <v>0</v>
      </c>
      <c r="H999" s="179">
        <f t="shared" si="523"/>
        <v>0</v>
      </c>
      <c r="I999" s="82">
        <f t="shared" si="511"/>
        <v>311646912</v>
      </c>
      <c r="J999" s="59"/>
      <c r="K999" s="82">
        <f t="shared" si="505"/>
        <v>310393470</v>
      </c>
      <c r="L999" s="82">
        <f t="shared" si="497"/>
        <v>47613.663138518175</v>
      </c>
      <c r="M999" s="59"/>
      <c r="N999" s="59"/>
      <c r="O999" s="82">
        <v>271633920</v>
      </c>
      <c r="P999" s="15">
        <f t="shared" si="506"/>
        <v>0.87160793045175433</v>
      </c>
      <c r="Q999" s="59">
        <v>2066230</v>
      </c>
      <c r="R999" s="79">
        <f t="shared" si="507"/>
        <v>6.6300352111302169E-3</v>
      </c>
      <c r="S999" s="82">
        <f t="shared" si="524"/>
        <v>7901724</v>
      </c>
      <c r="T999" s="281">
        <f t="shared" si="513"/>
        <v>1212.1067648412334</v>
      </c>
      <c r="U999" s="281"/>
      <c r="V999" s="131">
        <f t="shared" si="508"/>
        <v>2.545712060244051E-2</v>
      </c>
      <c r="W999" s="126">
        <v>1263371</v>
      </c>
      <c r="AA999" s="156">
        <v>6008551</v>
      </c>
      <c r="AC999" s="126">
        <v>390536</v>
      </c>
      <c r="AD999" s="126">
        <v>33889</v>
      </c>
      <c r="AE999" s="126">
        <v>205377</v>
      </c>
      <c r="AF999" s="59">
        <v>3643284</v>
      </c>
      <c r="AG999" s="59">
        <v>0</v>
      </c>
      <c r="AH999" s="59">
        <v>25489670</v>
      </c>
      <c r="AI999" s="59">
        <v>1889686</v>
      </c>
      <c r="AJ999" s="59">
        <v>719825</v>
      </c>
      <c r="AK999" s="59">
        <v>7222081</v>
      </c>
      <c r="AL999" s="59">
        <v>286157248</v>
      </c>
      <c r="AM999" s="126">
        <v>157880</v>
      </c>
      <c r="AN999" s="126">
        <v>580337</v>
      </c>
      <c r="AO999" s="126">
        <v>251824</v>
      </c>
      <c r="AP999"/>
      <c r="AQ999" s="59">
        <v>192268</v>
      </c>
      <c r="AR999" s="59">
        <v>13875405</v>
      </c>
      <c r="AS999" s="59">
        <v>217875</v>
      </c>
      <c r="AT999" s="59">
        <v>0</v>
      </c>
      <c r="AU999" s="59">
        <v>1294582</v>
      </c>
      <c r="AV999" s="27">
        <v>1253442</v>
      </c>
      <c r="AW999" s="79">
        <f t="shared" si="509"/>
        <v>4.0058823327505724E-3</v>
      </c>
      <c r="AX999" s="59">
        <v>0</v>
      </c>
      <c r="AY999" s="59">
        <v>0</v>
      </c>
      <c r="AZ999" s="59">
        <v>0</v>
      </c>
      <c r="BA999" s="59">
        <v>0</v>
      </c>
      <c r="BB999" s="59">
        <v>0</v>
      </c>
      <c r="BC999" s="59">
        <v>0</v>
      </c>
      <c r="BD999" s="59">
        <v>1253442</v>
      </c>
      <c r="BE999" s="59">
        <v>0</v>
      </c>
      <c r="BF999" s="59">
        <v>0</v>
      </c>
      <c r="BG999" s="59">
        <v>0</v>
      </c>
      <c r="BH999" s="59">
        <v>1253442</v>
      </c>
      <c r="BI999" s="59">
        <v>0</v>
      </c>
      <c r="BJ999" s="59">
        <v>0</v>
      </c>
      <c r="BK999" s="59">
        <v>0</v>
      </c>
      <c r="BL999" s="59">
        <v>0</v>
      </c>
      <c r="BM999" s="139">
        <v>0</v>
      </c>
      <c r="BN999" s="32">
        <f t="shared" si="525"/>
        <v>0</v>
      </c>
      <c r="BO999" s="281"/>
      <c r="BP999" s="4">
        <v>0</v>
      </c>
      <c r="BQ999" s="4">
        <v>2134909696</v>
      </c>
      <c r="BR999" s="4">
        <v>2134909696</v>
      </c>
      <c r="BS999" s="4">
        <v>1226.67004</v>
      </c>
      <c r="BT999" s="4">
        <v>6519</v>
      </c>
      <c r="BV999" s="175">
        <f t="shared" si="514"/>
        <v>-0.34626624755014629</v>
      </c>
    </row>
    <row r="1000" spans="1:74" ht="17.25" customHeight="1" x14ac:dyDescent="0.25">
      <c r="A1000" s="105" t="s">
        <v>210</v>
      </c>
      <c r="B1000" s="255" t="s">
        <v>143</v>
      </c>
      <c r="C1000" s="76">
        <v>1</v>
      </c>
      <c r="D1000" s="142">
        <v>2009</v>
      </c>
      <c r="E1000" s="77">
        <v>144</v>
      </c>
      <c r="F1000" s="59">
        <v>283611424</v>
      </c>
      <c r="G1000" s="59">
        <v>0</v>
      </c>
      <c r="H1000" s="179">
        <f t="shared" si="523"/>
        <v>0</v>
      </c>
      <c r="I1000" s="82">
        <f t="shared" si="511"/>
        <v>283611424</v>
      </c>
      <c r="J1000" s="59"/>
      <c r="K1000" s="82">
        <f t="shared" si="505"/>
        <v>282348978</v>
      </c>
      <c r="L1000" s="82">
        <f t="shared" si="497"/>
        <v>41966.257134363856</v>
      </c>
      <c r="M1000" s="59"/>
      <c r="N1000" s="59"/>
      <c r="O1000" s="82">
        <v>237132944</v>
      </c>
      <c r="P1000" s="15">
        <f t="shared" si="506"/>
        <v>0.83611915435395157</v>
      </c>
      <c r="Q1000" s="59">
        <v>4755097</v>
      </c>
      <c r="R1000" s="79">
        <f t="shared" si="507"/>
        <v>1.6766239289430034E-2</v>
      </c>
      <c r="S1000" s="82">
        <f t="shared" si="524"/>
        <v>8898933</v>
      </c>
      <c r="T1000" s="281">
        <f t="shared" si="513"/>
        <v>1322.6713733650415</v>
      </c>
      <c r="U1000" s="281"/>
      <c r="V1000" s="131">
        <f t="shared" si="508"/>
        <v>3.1517496762463931E-2</v>
      </c>
      <c r="W1000" s="126">
        <v>0</v>
      </c>
      <c r="X1000" s="126">
        <v>622922</v>
      </c>
      <c r="AA1000" s="156">
        <v>7136900</v>
      </c>
      <c r="AC1000" s="126">
        <v>0</v>
      </c>
      <c r="AD1000" s="126">
        <v>905731</v>
      </c>
      <c r="AE1000" s="126">
        <v>233380</v>
      </c>
      <c r="AF1000" s="59">
        <v>5579577</v>
      </c>
      <c r="AG1000" s="59">
        <v>0</v>
      </c>
      <c r="AH1000" s="59">
        <v>26130412</v>
      </c>
      <c r="AI1000" s="59">
        <v>4928599</v>
      </c>
      <c r="AJ1000" s="59">
        <v>382778</v>
      </c>
      <c r="AK1000" s="59">
        <v>9248648</v>
      </c>
      <c r="AL1000" s="59">
        <v>257481008</v>
      </c>
      <c r="AM1000" s="126">
        <v>200417</v>
      </c>
      <c r="AN1000" s="126">
        <v>629948</v>
      </c>
      <c r="AO1000" s="126">
        <v>295913</v>
      </c>
      <c r="AP1000"/>
      <c r="AQ1000" s="59">
        <v>731678</v>
      </c>
      <c r="AR1000" s="59">
        <v>9755508</v>
      </c>
      <c r="AS1000" s="59">
        <v>107021</v>
      </c>
      <c r="AT1000" s="59">
        <v>0</v>
      </c>
      <c r="AU1000" s="59">
        <v>964359</v>
      </c>
      <c r="AV1000" s="27">
        <v>1262446</v>
      </c>
      <c r="AW1000" s="79">
        <f t="shared" si="509"/>
        <v>4.431596341215851E-3</v>
      </c>
      <c r="AX1000" s="59">
        <v>0</v>
      </c>
      <c r="AY1000" s="59">
        <v>0</v>
      </c>
      <c r="AZ1000" s="59">
        <v>0</v>
      </c>
      <c r="BA1000" s="59">
        <v>0</v>
      </c>
      <c r="BB1000" s="59">
        <v>0</v>
      </c>
      <c r="BC1000" s="59">
        <v>0</v>
      </c>
      <c r="BD1000" s="59">
        <v>1262446</v>
      </c>
      <c r="BE1000" s="59">
        <v>0</v>
      </c>
      <c r="BF1000" s="59">
        <v>0</v>
      </c>
      <c r="BG1000" s="59">
        <v>0</v>
      </c>
      <c r="BH1000" s="59">
        <v>1262446</v>
      </c>
      <c r="BI1000" s="59">
        <v>0</v>
      </c>
      <c r="BJ1000" s="59">
        <v>0</v>
      </c>
      <c r="BK1000" s="59">
        <v>0</v>
      </c>
      <c r="BL1000" s="59">
        <v>0</v>
      </c>
      <c r="BM1000" s="139">
        <v>0</v>
      </c>
      <c r="BN1000" s="32">
        <f t="shared" si="525"/>
        <v>0</v>
      </c>
      <c r="BO1000" s="281"/>
      <c r="BP1000" s="4">
        <v>0</v>
      </c>
      <c r="BQ1000" s="4">
        <v>2030923392</v>
      </c>
      <c r="BR1000" s="4">
        <v>2030923392</v>
      </c>
      <c r="BS1000" s="4">
        <v>1226.67004</v>
      </c>
      <c r="BT1000" s="4">
        <v>6728</v>
      </c>
      <c r="BV1000" s="175">
        <f t="shared" si="514"/>
        <v>-0.33048778118602401</v>
      </c>
    </row>
    <row r="1001" spans="1:74" ht="17.25" customHeight="1" x14ac:dyDescent="0.25">
      <c r="A1001" s="105" t="s">
        <v>210</v>
      </c>
      <c r="B1001" s="255" t="s">
        <v>143</v>
      </c>
      <c r="C1001" s="76">
        <v>1</v>
      </c>
      <c r="D1001" s="142">
        <v>2010</v>
      </c>
      <c r="E1001" s="77">
        <v>144</v>
      </c>
      <c r="F1001" s="59">
        <v>288554144</v>
      </c>
      <c r="G1001" s="59">
        <v>0</v>
      </c>
      <c r="H1001" s="179">
        <f t="shared" si="523"/>
        <v>0</v>
      </c>
      <c r="I1001" s="82">
        <f t="shared" si="511"/>
        <v>288554144</v>
      </c>
      <c r="J1001" s="59"/>
      <c r="K1001" s="82">
        <f t="shared" si="505"/>
        <v>287161775</v>
      </c>
      <c r="L1001" s="82">
        <f t="shared" si="497"/>
        <v>42681.595570749108</v>
      </c>
      <c r="M1001" s="59"/>
      <c r="N1001" s="59"/>
      <c r="O1001" s="82">
        <v>241335792</v>
      </c>
      <c r="P1001" s="15">
        <f t="shared" si="506"/>
        <v>0.83636224610934717</v>
      </c>
      <c r="Q1001" s="59">
        <v>3957378</v>
      </c>
      <c r="R1001" s="79">
        <f t="shared" si="507"/>
        <v>1.3714507596882754E-2</v>
      </c>
      <c r="S1001" s="82">
        <f t="shared" si="524"/>
        <v>8810209</v>
      </c>
      <c r="T1001" s="281">
        <f t="shared" si="513"/>
        <v>1309.484096313912</v>
      </c>
      <c r="U1001" s="281"/>
      <c r="V1001" s="131">
        <f t="shared" si="508"/>
        <v>3.06802985877908E-2</v>
      </c>
      <c r="W1001" s="4"/>
      <c r="X1001" s="126">
        <v>60586</v>
      </c>
      <c r="AA1001" s="156">
        <v>8468814</v>
      </c>
      <c r="AD1001" s="126">
        <v>-29</v>
      </c>
      <c r="AE1001" s="126">
        <v>280838</v>
      </c>
      <c r="AF1001" s="59">
        <v>5342899</v>
      </c>
      <c r="AG1001" s="59">
        <v>0</v>
      </c>
      <c r="AH1001" s="59">
        <v>27680450</v>
      </c>
      <c r="AI1001" s="59">
        <v>6851464</v>
      </c>
      <c r="AJ1001" s="59">
        <v>389787</v>
      </c>
      <c r="AK1001" s="59">
        <v>6379162</v>
      </c>
      <c r="AL1001" s="59">
        <v>260873680</v>
      </c>
      <c r="AM1001" s="126">
        <v>217548</v>
      </c>
      <c r="AN1001" s="126">
        <v>660546</v>
      </c>
      <c r="AO1001" s="126">
        <v>316079</v>
      </c>
      <c r="AP1001"/>
      <c r="AQ1001" s="59">
        <v>1034596</v>
      </c>
      <c r="AR1001" s="59">
        <v>12073449</v>
      </c>
      <c r="AS1001" s="59">
        <v>83108</v>
      </c>
      <c r="AT1001" s="59">
        <v>3018</v>
      </c>
      <c r="AU1001" s="59">
        <v>1099094</v>
      </c>
      <c r="AV1001" s="27">
        <v>1392369</v>
      </c>
      <c r="AW1001" s="79">
        <f t="shared" si="509"/>
        <v>4.8021581139001315E-3</v>
      </c>
      <c r="AX1001" s="59">
        <v>0</v>
      </c>
      <c r="AY1001" s="59">
        <v>0</v>
      </c>
      <c r="AZ1001" s="59">
        <v>0</v>
      </c>
      <c r="BA1001" s="59">
        <v>0</v>
      </c>
      <c r="BB1001" s="59">
        <v>0</v>
      </c>
      <c r="BC1001" s="59">
        <v>0</v>
      </c>
      <c r="BD1001" s="59">
        <v>1392369</v>
      </c>
      <c r="BE1001" s="59">
        <v>0</v>
      </c>
      <c r="BF1001" s="59">
        <v>0</v>
      </c>
      <c r="BG1001" s="59">
        <v>0</v>
      </c>
      <c r="BH1001" s="59">
        <v>1392369</v>
      </c>
      <c r="BI1001" s="59">
        <v>0</v>
      </c>
      <c r="BJ1001" s="59">
        <v>0</v>
      </c>
      <c r="BK1001" s="59">
        <v>0</v>
      </c>
      <c r="BL1001" s="59">
        <v>0</v>
      </c>
      <c r="BM1001" s="139">
        <v>0</v>
      </c>
      <c r="BN1001" s="32">
        <f t="shared" si="525"/>
        <v>0</v>
      </c>
      <c r="BO1001" s="281"/>
      <c r="BP1001" s="4">
        <v>0</v>
      </c>
      <c r="BQ1001" s="4">
        <v>2112686976</v>
      </c>
      <c r="BR1001" s="4">
        <v>2112686976</v>
      </c>
      <c r="BS1001" s="4">
        <v>1226.67004</v>
      </c>
      <c r="BT1001" s="4">
        <v>6728</v>
      </c>
      <c r="BV1001" s="175">
        <f t="shared" si="514"/>
        <v>-0.33048778118602401</v>
      </c>
    </row>
    <row r="1002" spans="1:74" ht="17.25" customHeight="1" x14ac:dyDescent="0.25">
      <c r="A1002" s="105" t="s">
        <v>210</v>
      </c>
      <c r="B1002" s="255" t="s">
        <v>143</v>
      </c>
      <c r="C1002" s="76">
        <v>1</v>
      </c>
      <c r="D1002" s="142">
        <v>2011</v>
      </c>
      <c r="E1002" s="77">
        <v>144</v>
      </c>
      <c r="F1002" s="59">
        <v>156492576</v>
      </c>
      <c r="G1002" s="59">
        <v>0</v>
      </c>
      <c r="H1002" s="179">
        <f t="shared" si="523"/>
        <v>0</v>
      </c>
      <c r="I1002" s="101">
        <f t="shared" si="511"/>
        <v>156492576</v>
      </c>
      <c r="J1002" s="59"/>
      <c r="K1002" s="82">
        <f t="shared" si="505"/>
        <v>156093427</v>
      </c>
      <c r="L1002" s="82">
        <f t="shared" si="497"/>
        <v>23200.568816884661</v>
      </c>
      <c r="M1002" s="59"/>
      <c r="N1002" s="59"/>
      <c r="O1002" s="59">
        <v>3085249</v>
      </c>
      <c r="P1002" s="13">
        <f t="shared" si="506"/>
        <v>1.9714986351812624E-2</v>
      </c>
      <c r="Q1002" s="59">
        <v>9274707</v>
      </c>
      <c r="R1002" s="79">
        <f t="shared" si="507"/>
        <v>5.926611496253982E-2</v>
      </c>
      <c r="S1002" s="109">
        <f t="shared" si="524"/>
        <v>107020564</v>
      </c>
      <c r="T1002" s="281">
        <f t="shared" si="513"/>
        <v>15906.742568370986</v>
      </c>
      <c r="U1002" s="281"/>
      <c r="V1002" s="131">
        <f t="shared" si="508"/>
        <v>0.68561864555642049</v>
      </c>
      <c r="W1002" s="4"/>
      <c r="X1002" s="126">
        <v>0</v>
      </c>
      <c r="AA1002" s="280">
        <v>93029392</v>
      </c>
      <c r="AD1002" s="126">
        <v>570</v>
      </c>
      <c r="AE1002" s="126">
        <v>13990602</v>
      </c>
      <c r="AF1002" s="59">
        <v>5571628</v>
      </c>
      <c r="AG1002" s="59">
        <v>0</v>
      </c>
      <c r="AH1002" s="59">
        <v>28449876</v>
      </c>
      <c r="AI1002" s="59">
        <v>5165577</v>
      </c>
      <c r="AJ1002" s="59">
        <v>443545</v>
      </c>
      <c r="AK1002" s="59">
        <v>7279784</v>
      </c>
      <c r="AL1002" s="59">
        <v>128042704</v>
      </c>
      <c r="AM1002" s="126">
        <v>238487</v>
      </c>
      <c r="AN1002" s="126">
        <v>804801</v>
      </c>
      <c r="AO1002" s="126">
        <v>362997</v>
      </c>
      <c r="AP1002"/>
      <c r="AQ1002" s="59">
        <v>950172</v>
      </c>
      <c r="AR1002" s="59">
        <v>12643217</v>
      </c>
      <c r="AS1002" s="59">
        <v>-4815</v>
      </c>
      <c r="AT1002" s="59">
        <v>1696843</v>
      </c>
      <c r="AU1002" s="59">
        <v>1959828</v>
      </c>
      <c r="AV1002" s="27">
        <v>399149</v>
      </c>
      <c r="AW1002" s="79">
        <f t="shared" si="509"/>
        <v>2.5441048595775209E-3</v>
      </c>
      <c r="AX1002" s="59">
        <v>0</v>
      </c>
      <c r="AY1002" s="59">
        <v>0</v>
      </c>
      <c r="AZ1002" s="59">
        <v>0</v>
      </c>
      <c r="BA1002" s="59">
        <v>0</v>
      </c>
      <c r="BB1002" s="59">
        <v>0</v>
      </c>
      <c r="BC1002" s="59">
        <v>0</v>
      </c>
      <c r="BD1002" s="59">
        <v>399149</v>
      </c>
      <c r="BE1002" s="59">
        <v>0</v>
      </c>
      <c r="BF1002" s="59">
        <v>0</v>
      </c>
      <c r="BG1002" s="59">
        <v>0</v>
      </c>
      <c r="BH1002" s="59">
        <v>399149</v>
      </c>
      <c r="BI1002" s="59">
        <v>0</v>
      </c>
      <c r="BJ1002" s="59">
        <v>0</v>
      </c>
      <c r="BK1002" s="59">
        <v>0</v>
      </c>
      <c r="BL1002" s="59">
        <v>0</v>
      </c>
      <c r="BM1002" s="139">
        <v>0</v>
      </c>
      <c r="BN1002" s="32">
        <f t="shared" si="525"/>
        <v>0</v>
      </c>
      <c r="BO1002" s="281"/>
      <c r="BP1002" s="4">
        <v>3626563</v>
      </c>
      <c r="BQ1002" s="4">
        <v>1439884672</v>
      </c>
      <c r="BR1002" s="4">
        <v>1443511296</v>
      </c>
      <c r="BS1002" s="4">
        <v>1227.59998</v>
      </c>
      <c r="BT1002" s="4">
        <v>6728</v>
      </c>
      <c r="BV1002" s="175">
        <f t="shared" si="514"/>
        <v>-0.33010887420475238</v>
      </c>
    </row>
    <row r="1003" spans="1:74" ht="17.25" customHeight="1" x14ac:dyDescent="0.25">
      <c r="A1003" s="105" t="s">
        <v>210</v>
      </c>
      <c r="B1003" s="255" t="s">
        <v>143</v>
      </c>
      <c r="C1003" s="76">
        <v>1</v>
      </c>
      <c r="D1003" s="142">
        <v>2012</v>
      </c>
      <c r="E1003" s="77">
        <v>144</v>
      </c>
      <c r="F1003" s="59">
        <v>140871184</v>
      </c>
      <c r="G1003" s="59">
        <v>0</v>
      </c>
      <c r="H1003" s="179">
        <f t="shared" si="523"/>
        <v>0</v>
      </c>
      <c r="I1003" s="101">
        <f t="shared" si="511"/>
        <v>140871184</v>
      </c>
      <c r="J1003" s="59"/>
      <c r="K1003" s="82">
        <f t="shared" si="505"/>
        <v>140499471</v>
      </c>
      <c r="L1003" s="82">
        <f t="shared" si="497"/>
        <v>20882.798900118905</v>
      </c>
      <c r="M1003" s="59"/>
      <c r="N1003" s="59"/>
      <c r="O1003" s="59">
        <v>3478350</v>
      </c>
      <c r="P1003" s="13">
        <f t="shared" si="506"/>
        <v>2.4691706999495369E-2</v>
      </c>
      <c r="Q1003" s="59">
        <v>8734053</v>
      </c>
      <c r="R1003" s="79">
        <f t="shared" si="507"/>
        <v>6.200028105109133E-2</v>
      </c>
      <c r="S1003" s="109">
        <f t="shared" si="524"/>
        <v>99717217</v>
      </c>
      <c r="T1003" s="281">
        <f t="shared" si="513"/>
        <v>14821.22725921522</v>
      </c>
      <c r="U1003" s="281"/>
      <c r="V1003" s="131">
        <f t="shared" si="508"/>
        <v>0.70973375408651895</v>
      </c>
      <c r="W1003" s="4"/>
      <c r="AA1003" s="280">
        <v>86088345</v>
      </c>
      <c r="AC1003" s="126">
        <v>65432</v>
      </c>
      <c r="AD1003" s="126">
        <v>0</v>
      </c>
      <c r="AE1003" s="126">
        <v>13563440</v>
      </c>
      <c r="AF1003" s="59">
        <v>5147443</v>
      </c>
      <c r="AG1003" s="59">
        <v>0</v>
      </c>
      <c r="AH1003" s="59">
        <v>21549860</v>
      </c>
      <c r="AI1003" s="59">
        <v>4237813</v>
      </c>
      <c r="AJ1003" s="59">
        <v>498797</v>
      </c>
      <c r="AK1003" s="59">
        <v>5745304</v>
      </c>
      <c r="AL1003" s="59">
        <v>119321328</v>
      </c>
      <c r="AM1003" s="126">
        <v>235604</v>
      </c>
      <c r="AN1003" s="126">
        <v>894124</v>
      </c>
      <c r="AO1003" s="126">
        <v>375397</v>
      </c>
      <c r="AP1003"/>
      <c r="AQ1003" s="59">
        <v>346294</v>
      </c>
      <c r="AR1003" s="59">
        <v>9927702</v>
      </c>
      <c r="AS1003" s="59">
        <v>2281</v>
      </c>
      <c r="AT1003" s="59">
        <v>1399175</v>
      </c>
      <c r="AU1003" s="59">
        <v>131634</v>
      </c>
      <c r="AV1003" s="27">
        <v>371713</v>
      </c>
      <c r="AW1003" s="79">
        <f t="shared" si="509"/>
        <v>2.6317288012012384E-3</v>
      </c>
      <c r="AX1003" s="59">
        <v>0</v>
      </c>
      <c r="AY1003" s="59">
        <v>0</v>
      </c>
      <c r="AZ1003" s="59">
        <v>0</v>
      </c>
      <c r="BA1003" s="59">
        <v>0</v>
      </c>
      <c r="BB1003" s="59">
        <v>0</v>
      </c>
      <c r="BC1003" s="59">
        <v>0</v>
      </c>
      <c r="BD1003" s="59">
        <v>371713</v>
      </c>
      <c r="BE1003" s="59">
        <v>0</v>
      </c>
      <c r="BF1003" s="59">
        <v>0</v>
      </c>
      <c r="BG1003" s="59">
        <v>0</v>
      </c>
      <c r="BH1003" s="59">
        <v>371713</v>
      </c>
      <c r="BI1003" s="59">
        <v>0</v>
      </c>
      <c r="BJ1003" s="59">
        <v>0</v>
      </c>
      <c r="BK1003" s="59">
        <v>0</v>
      </c>
      <c r="BL1003" s="59">
        <v>0</v>
      </c>
      <c r="BM1003" s="139">
        <v>0</v>
      </c>
      <c r="BN1003" s="32">
        <f t="shared" si="525"/>
        <v>0</v>
      </c>
      <c r="BO1003" s="281"/>
      <c r="BP1003" s="4">
        <v>1225166</v>
      </c>
      <c r="BQ1003" s="4">
        <v>1023872704</v>
      </c>
      <c r="BR1003" s="4">
        <v>1025097856</v>
      </c>
      <c r="BS1003" s="4">
        <v>1381.18994</v>
      </c>
      <c r="BT1003" s="4">
        <v>6728</v>
      </c>
      <c r="BV1003" s="175">
        <f t="shared" si="514"/>
        <v>-0.27116668644769848</v>
      </c>
    </row>
    <row r="1004" spans="1:74" ht="17.25" customHeight="1" x14ac:dyDescent="0.25">
      <c r="A1004" s="105" t="s">
        <v>210</v>
      </c>
      <c r="B1004" s="255" t="s">
        <v>143</v>
      </c>
      <c r="C1004" s="76">
        <v>1</v>
      </c>
      <c r="D1004" s="142">
        <v>2013</v>
      </c>
      <c r="E1004" s="77">
        <v>144</v>
      </c>
      <c r="F1004" s="59">
        <v>137891664</v>
      </c>
      <c r="G1004" s="59">
        <v>0</v>
      </c>
      <c r="H1004" s="179">
        <f t="shared" si="523"/>
        <v>0</v>
      </c>
      <c r="I1004" s="101">
        <f t="shared" si="511"/>
        <v>137891664</v>
      </c>
      <c r="J1004" s="59"/>
      <c r="K1004" s="82">
        <f t="shared" si="505"/>
        <v>137578214</v>
      </c>
      <c r="L1004" s="82">
        <f t="shared" si="497"/>
        <v>20448.604934601666</v>
      </c>
      <c r="M1004" s="59"/>
      <c r="N1004" s="59"/>
      <c r="O1004" s="59">
        <v>5039957</v>
      </c>
      <c r="P1004" s="13">
        <f t="shared" si="506"/>
        <v>3.6550120970329288E-2</v>
      </c>
      <c r="Q1004" s="59">
        <v>8282196</v>
      </c>
      <c r="R1004" s="79">
        <f t="shared" si="507"/>
        <v>6.0063065161067311E-2</v>
      </c>
      <c r="S1004" s="109">
        <f t="shared" si="524"/>
        <v>91875658</v>
      </c>
      <c r="T1004" s="281">
        <f t="shared" si="513"/>
        <v>13655.716111771701</v>
      </c>
      <c r="U1004" s="281"/>
      <c r="V1004" s="131">
        <f t="shared" si="508"/>
        <v>0.66780673573797089</v>
      </c>
      <c r="W1004" s="4"/>
      <c r="AA1004" s="280">
        <v>78967416</v>
      </c>
      <c r="AC1004" s="126">
        <v>-645</v>
      </c>
      <c r="AE1004" s="126">
        <v>12908887</v>
      </c>
      <c r="AF1004" s="59">
        <v>5316917</v>
      </c>
      <c r="AG1004" s="59">
        <v>0</v>
      </c>
      <c r="AH1004" s="59">
        <v>26421012</v>
      </c>
      <c r="AI1004" s="59">
        <v>5123559</v>
      </c>
      <c r="AJ1004" s="59">
        <v>311479</v>
      </c>
      <c r="AK1004" s="59">
        <v>6423338</v>
      </c>
      <c r="AL1004" s="59">
        <v>111470656</v>
      </c>
      <c r="AM1004" s="126">
        <v>280002</v>
      </c>
      <c r="AN1004" s="126">
        <v>1190549</v>
      </c>
      <c r="AO1004" s="126">
        <v>467394</v>
      </c>
      <c r="AP1004"/>
      <c r="AQ1004" s="59">
        <v>644452</v>
      </c>
      <c r="AR1004" s="59">
        <v>11984692</v>
      </c>
      <c r="AS1004" s="59">
        <v>56083</v>
      </c>
      <c r="AT1004" s="59">
        <v>0</v>
      </c>
      <c r="AU1004" s="59">
        <v>895395</v>
      </c>
      <c r="AV1004" s="27">
        <v>313450</v>
      </c>
      <c r="AW1004" s="79">
        <f t="shared" si="509"/>
        <v>2.268005798974993E-3</v>
      </c>
      <c r="AX1004" s="59">
        <v>0</v>
      </c>
      <c r="AY1004" s="59">
        <v>0</v>
      </c>
      <c r="AZ1004" s="59">
        <v>0</v>
      </c>
      <c r="BA1004" s="59">
        <v>0</v>
      </c>
      <c r="BB1004" s="59">
        <v>0</v>
      </c>
      <c r="BC1004" s="59">
        <v>0</v>
      </c>
      <c r="BD1004" s="59">
        <v>313450</v>
      </c>
      <c r="BE1004" s="59">
        <v>0</v>
      </c>
      <c r="BF1004" s="59">
        <v>0</v>
      </c>
      <c r="BG1004" s="59">
        <v>0</v>
      </c>
      <c r="BH1004" s="59">
        <v>313450</v>
      </c>
      <c r="BI1004" s="59">
        <v>0</v>
      </c>
      <c r="BJ1004" s="59">
        <v>0</v>
      </c>
      <c r="BK1004" s="59">
        <v>0</v>
      </c>
      <c r="BL1004" s="59">
        <v>0</v>
      </c>
      <c r="BM1004" s="139">
        <v>0</v>
      </c>
      <c r="BN1004" s="32">
        <f t="shared" si="525"/>
        <v>0</v>
      </c>
      <c r="BO1004" s="281"/>
      <c r="BP1004" s="4">
        <v>883351</v>
      </c>
      <c r="BQ1004" s="4">
        <v>914952960</v>
      </c>
      <c r="BR1004" s="4">
        <v>915836288</v>
      </c>
      <c r="BS1004" s="4">
        <v>1265.6400100000001</v>
      </c>
      <c r="BT1004" s="4">
        <v>6728</v>
      </c>
      <c r="BV1004" s="175">
        <f t="shared" si="514"/>
        <v>-0.31485042244273481</v>
      </c>
    </row>
    <row r="1005" spans="1:74" ht="17.25" customHeight="1" x14ac:dyDescent="0.25">
      <c r="A1005" s="105" t="s">
        <v>210</v>
      </c>
      <c r="B1005" s="255" t="s">
        <v>143</v>
      </c>
      <c r="C1005" s="76">
        <v>1</v>
      </c>
      <c r="D1005" s="142">
        <v>2014</v>
      </c>
      <c r="E1005" s="77">
        <v>144</v>
      </c>
      <c r="F1005" s="59">
        <v>127927504</v>
      </c>
      <c r="G1005" s="59">
        <v>0</v>
      </c>
      <c r="H1005" s="179">
        <f t="shared" si="523"/>
        <v>0</v>
      </c>
      <c r="I1005" s="101">
        <f t="shared" si="511"/>
        <v>127927504</v>
      </c>
      <c r="J1005" s="59"/>
      <c r="K1005" s="82">
        <f t="shared" si="505"/>
        <v>127684736</v>
      </c>
      <c r="L1005" s="82">
        <f t="shared" si="497"/>
        <v>17818.132291375943</v>
      </c>
      <c r="M1005" s="59"/>
      <c r="N1005" s="59"/>
      <c r="O1005" s="59">
        <v>5939377</v>
      </c>
      <c r="P1005" s="13">
        <f t="shared" si="506"/>
        <v>4.6427678288790811E-2</v>
      </c>
      <c r="Q1005" s="59">
        <v>8653921</v>
      </c>
      <c r="R1005" s="79">
        <f t="shared" si="507"/>
        <v>6.7647071422576963E-2</v>
      </c>
      <c r="S1005" s="109">
        <f t="shared" si="524"/>
        <v>81824827</v>
      </c>
      <c r="T1005" s="281">
        <f t="shared" si="513"/>
        <v>11418.479905107451</v>
      </c>
      <c r="U1005" s="281"/>
      <c r="V1005" s="131">
        <f t="shared" si="508"/>
        <v>0.64083483714137923</v>
      </c>
      <c r="W1005" s="4"/>
      <c r="AA1005" s="280">
        <v>63754917</v>
      </c>
      <c r="AC1005" s="126">
        <v>389477</v>
      </c>
      <c r="AE1005" s="126">
        <v>17680433</v>
      </c>
      <c r="AF1005" s="59">
        <v>5405274</v>
      </c>
      <c r="AG1005" s="59">
        <v>84972</v>
      </c>
      <c r="AH1005" s="59">
        <v>24206580</v>
      </c>
      <c r="AI1005" s="59">
        <v>4943136</v>
      </c>
      <c r="AJ1005" s="59">
        <v>144959</v>
      </c>
      <c r="AK1005" s="59">
        <v>6564350</v>
      </c>
      <c r="AL1005" s="59">
        <v>103720920</v>
      </c>
      <c r="AM1005" s="126">
        <v>297977</v>
      </c>
      <c r="AN1005" s="126">
        <v>1160342</v>
      </c>
      <c r="AO1005" s="126">
        <v>475493</v>
      </c>
      <c r="AP1005"/>
      <c r="AQ1005" s="59">
        <v>1725031</v>
      </c>
      <c r="AR1005" s="59">
        <v>9689659</v>
      </c>
      <c r="AS1005" s="59">
        <v>0</v>
      </c>
      <c r="AT1005" s="59">
        <v>27532</v>
      </c>
      <c r="AU1005" s="59">
        <v>990651</v>
      </c>
      <c r="AV1005" s="27">
        <v>242768</v>
      </c>
      <c r="AW1005" s="79">
        <f t="shared" si="509"/>
        <v>1.8941053663364309E-3</v>
      </c>
      <c r="AX1005" s="59">
        <v>0</v>
      </c>
      <c r="AY1005" s="59">
        <v>0</v>
      </c>
      <c r="AZ1005" s="59">
        <v>0</v>
      </c>
      <c r="BA1005" s="59">
        <v>0</v>
      </c>
      <c r="BB1005" s="59">
        <v>0</v>
      </c>
      <c r="BC1005" s="59">
        <v>0</v>
      </c>
      <c r="BD1005" s="59">
        <v>242768</v>
      </c>
      <c r="BE1005" s="59">
        <v>0</v>
      </c>
      <c r="BF1005" s="59">
        <v>0</v>
      </c>
      <c r="BG1005" s="59">
        <v>0</v>
      </c>
      <c r="BH1005" s="59">
        <v>242768</v>
      </c>
      <c r="BI1005" s="59">
        <v>0</v>
      </c>
      <c r="BJ1005" s="59">
        <v>0</v>
      </c>
      <c r="BK1005" s="59">
        <v>0</v>
      </c>
      <c r="BL1005" s="59">
        <v>0</v>
      </c>
      <c r="BM1005" s="139">
        <v>0</v>
      </c>
      <c r="BN1005" s="32">
        <f t="shared" si="525"/>
        <v>0</v>
      </c>
      <c r="BO1005" s="281"/>
      <c r="BP1005" s="4">
        <v>819910</v>
      </c>
      <c r="BQ1005" s="4">
        <v>854468544</v>
      </c>
      <c r="BR1005" s="4">
        <v>855288448</v>
      </c>
      <c r="BS1005" s="4">
        <v>1265.6400100000001</v>
      </c>
      <c r="BT1005" s="4">
        <v>7166</v>
      </c>
      <c r="BV1005" s="175">
        <f t="shared" si="514"/>
        <v>-0.2833155743366772</v>
      </c>
    </row>
    <row r="1006" spans="1:74" ht="17.25" customHeight="1" x14ac:dyDescent="0.25">
      <c r="A1006" s="105" t="s">
        <v>210</v>
      </c>
      <c r="B1006" s="255" t="s">
        <v>143</v>
      </c>
      <c r="C1006" s="76">
        <v>1</v>
      </c>
      <c r="D1006" s="142">
        <v>2015</v>
      </c>
      <c r="E1006" s="77">
        <v>144</v>
      </c>
      <c r="F1006" s="59">
        <v>165319584</v>
      </c>
      <c r="G1006" s="59">
        <v>0</v>
      </c>
      <c r="H1006" s="179">
        <f t="shared" si="523"/>
        <v>0</v>
      </c>
      <c r="I1006" s="101">
        <f t="shared" si="511"/>
        <v>165319584</v>
      </c>
      <c r="J1006" s="59"/>
      <c r="K1006" s="82">
        <f t="shared" si="505"/>
        <v>165255098</v>
      </c>
      <c r="L1006" s="82">
        <f t="shared" si="497"/>
        <v>23060.996092659781</v>
      </c>
      <c r="M1006" s="59"/>
      <c r="N1006" s="59"/>
      <c r="O1006" s="59">
        <v>9704000</v>
      </c>
      <c r="P1006" s="13">
        <f t="shared" si="506"/>
        <v>5.8698429824260871E-2</v>
      </c>
      <c r="Q1006" s="59">
        <v>9904045</v>
      </c>
      <c r="R1006" s="79">
        <f t="shared" si="507"/>
        <v>5.990848005037322E-2</v>
      </c>
      <c r="S1006" s="109">
        <f t="shared" si="515"/>
        <v>111815370</v>
      </c>
      <c r="T1006" s="281">
        <f t="shared" si="513"/>
        <v>15603.596148478928</v>
      </c>
      <c r="U1006" s="281"/>
      <c r="V1006" s="131">
        <f t="shared" si="508"/>
        <v>0.67662281740923957</v>
      </c>
      <c r="W1006" s="13"/>
      <c r="X1006" s="59">
        <v>0</v>
      </c>
      <c r="Y1006" s="59">
        <v>0</v>
      </c>
      <c r="Z1006" s="59">
        <v>0</v>
      </c>
      <c r="AA1006" s="109">
        <v>62021792</v>
      </c>
      <c r="AB1006" s="59">
        <v>0</v>
      </c>
      <c r="AC1006" s="59">
        <v>207490</v>
      </c>
      <c r="AD1006" s="59">
        <v>0</v>
      </c>
      <c r="AE1006" s="59">
        <v>49586088</v>
      </c>
      <c r="AF1006" s="59">
        <v>5354965</v>
      </c>
      <c r="AG1006" s="59">
        <v>718</v>
      </c>
      <c r="AH1006" s="59">
        <v>23394872</v>
      </c>
      <c r="AI1006" s="59">
        <v>4943445</v>
      </c>
      <c r="AJ1006" s="59">
        <v>68654</v>
      </c>
      <c r="AK1006" s="59">
        <v>6450898</v>
      </c>
      <c r="AL1006" s="59">
        <v>141924720</v>
      </c>
      <c r="AM1006" s="59">
        <v>364900</v>
      </c>
      <c r="AN1006" s="59">
        <v>1219052</v>
      </c>
      <c r="AO1006" s="59">
        <v>503618</v>
      </c>
      <c r="AP1006" s="59">
        <v>0</v>
      </c>
      <c r="AQ1006" s="59">
        <v>5069035</v>
      </c>
      <c r="AR1006" s="59">
        <v>8621980</v>
      </c>
      <c r="AS1006" s="59">
        <v>0</v>
      </c>
      <c r="AT1006" s="59">
        <v>8647</v>
      </c>
      <c r="AU1006" s="59">
        <v>1290262</v>
      </c>
      <c r="AV1006" s="27">
        <v>64486</v>
      </c>
      <c r="AW1006" s="79">
        <f t="shared" si="509"/>
        <v>3.8991663465532078E-4</v>
      </c>
      <c r="AX1006" s="59">
        <v>0</v>
      </c>
      <c r="AY1006" s="59">
        <v>0</v>
      </c>
      <c r="AZ1006" s="59">
        <v>0</v>
      </c>
      <c r="BA1006" s="59">
        <v>0</v>
      </c>
      <c r="BB1006" s="59">
        <v>0</v>
      </c>
      <c r="BC1006" s="59">
        <v>0</v>
      </c>
      <c r="BD1006" s="59">
        <v>64486</v>
      </c>
      <c r="BE1006" s="59">
        <v>0</v>
      </c>
      <c r="BF1006" s="59">
        <v>0</v>
      </c>
      <c r="BH1006" s="59">
        <v>64486</v>
      </c>
      <c r="BI1006" s="59">
        <v>0</v>
      </c>
      <c r="BJ1006" s="59">
        <v>0</v>
      </c>
      <c r="BK1006" s="59">
        <v>0</v>
      </c>
      <c r="BL1006" s="59">
        <v>0</v>
      </c>
      <c r="BM1006" s="139">
        <v>0</v>
      </c>
      <c r="BN1006" s="32">
        <f t="shared" si="525"/>
        <v>0</v>
      </c>
      <c r="BO1006" s="281"/>
      <c r="BP1006" s="4">
        <v>484567</v>
      </c>
      <c r="BQ1006" s="4">
        <v>842888768</v>
      </c>
      <c r="BR1006" s="4">
        <v>843373376</v>
      </c>
      <c r="BS1006" s="4">
        <v>1265.6400100000001</v>
      </c>
      <c r="BT1006" s="4">
        <v>7166</v>
      </c>
      <c r="BV1006" s="175">
        <f t="shared" si="514"/>
        <v>-0.2833155743366772</v>
      </c>
    </row>
    <row r="1007" spans="1:74" ht="17.25" customHeight="1" x14ac:dyDescent="0.25">
      <c r="A1007" s="105" t="s">
        <v>210</v>
      </c>
      <c r="B1007" s="255" t="s">
        <v>143</v>
      </c>
      <c r="C1007" s="76">
        <v>1</v>
      </c>
      <c r="D1007" s="142">
        <v>2016</v>
      </c>
      <c r="E1007" s="77">
        <v>144</v>
      </c>
      <c r="F1007" s="59">
        <v>195562352</v>
      </c>
      <c r="G1007" s="59">
        <v>0</v>
      </c>
      <c r="H1007" s="179">
        <f t="shared" si="523"/>
        <v>0</v>
      </c>
      <c r="I1007" s="101">
        <f t="shared" si="511"/>
        <v>195562352</v>
      </c>
      <c r="J1007" s="59"/>
      <c r="K1007" s="82">
        <f t="shared" si="505"/>
        <v>195542587</v>
      </c>
      <c r="L1007" s="82">
        <f t="shared" si="497"/>
        <v>27287.550516327101</v>
      </c>
      <c r="M1007" s="59"/>
      <c r="N1007" s="59"/>
      <c r="O1007" s="59">
        <v>11815505</v>
      </c>
      <c r="P1007" s="13">
        <f t="shared" si="506"/>
        <v>6.0418096219255944E-2</v>
      </c>
      <c r="Q1007" s="59">
        <v>9198304</v>
      </c>
      <c r="R1007" s="79">
        <f t="shared" si="507"/>
        <v>4.7035147133022821E-2</v>
      </c>
      <c r="S1007" s="109">
        <f t="shared" si="515"/>
        <v>145641649</v>
      </c>
      <c r="T1007" s="281">
        <f t="shared" si="513"/>
        <v>20323.981161038235</v>
      </c>
      <c r="U1007" s="281"/>
      <c r="V1007" s="131">
        <f t="shared" si="508"/>
        <v>0.7448078254175905</v>
      </c>
      <c r="W1007" s="13"/>
      <c r="X1007" s="59">
        <v>0</v>
      </c>
      <c r="Y1007" s="59">
        <v>0</v>
      </c>
      <c r="Z1007" s="59">
        <v>0</v>
      </c>
      <c r="AA1007" s="109">
        <v>75333856</v>
      </c>
      <c r="AB1007" s="59">
        <v>0</v>
      </c>
      <c r="AC1007" s="59">
        <v>39489</v>
      </c>
      <c r="AD1007" s="59">
        <v>0</v>
      </c>
      <c r="AE1007" s="59">
        <v>70268304</v>
      </c>
      <c r="AF1007" s="59">
        <v>5356971</v>
      </c>
      <c r="AG1007" s="59">
        <v>0</v>
      </c>
      <c r="AH1007" s="59">
        <v>21893408</v>
      </c>
      <c r="AI1007" s="59">
        <v>5346815</v>
      </c>
      <c r="AJ1007" s="59">
        <v>465143</v>
      </c>
      <c r="AK1007" s="59">
        <v>7213710</v>
      </c>
      <c r="AL1007" s="59">
        <v>173668944</v>
      </c>
      <c r="AM1007" s="59">
        <v>159949</v>
      </c>
      <c r="AN1007" s="59">
        <v>344872</v>
      </c>
      <c r="AO1007" s="59">
        <v>196230</v>
      </c>
      <c r="AP1007" s="59">
        <v>0</v>
      </c>
      <c r="AQ1007" s="59">
        <v>1191376</v>
      </c>
      <c r="AR1007" s="59">
        <v>8254663</v>
      </c>
      <c r="AS1007" s="59">
        <v>979</v>
      </c>
      <c r="AT1007" s="59">
        <v>0</v>
      </c>
      <c r="AU1007" s="59">
        <v>376190</v>
      </c>
      <c r="AV1007" s="27">
        <v>19765</v>
      </c>
      <c r="AW1007" s="79">
        <f t="shared" si="509"/>
        <v>1.0105729656254821E-4</v>
      </c>
      <c r="AX1007" s="59">
        <v>0</v>
      </c>
      <c r="AY1007" s="59">
        <v>0</v>
      </c>
      <c r="AZ1007" s="59">
        <v>0</v>
      </c>
      <c r="BA1007" s="59">
        <v>0</v>
      </c>
      <c r="BB1007" s="59">
        <v>0</v>
      </c>
      <c r="BC1007" s="59">
        <v>0</v>
      </c>
      <c r="BD1007" s="59">
        <v>19765</v>
      </c>
      <c r="BE1007" s="59">
        <v>0</v>
      </c>
      <c r="BF1007" s="59">
        <v>0</v>
      </c>
      <c r="BH1007" s="59">
        <v>19765</v>
      </c>
      <c r="BI1007" s="59">
        <v>0</v>
      </c>
      <c r="BJ1007" s="59">
        <v>0</v>
      </c>
      <c r="BK1007" s="59">
        <v>0</v>
      </c>
      <c r="BL1007" s="59">
        <v>0</v>
      </c>
      <c r="BM1007" s="139">
        <v>0</v>
      </c>
      <c r="BN1007" s="32">
        <f t="shared" si="525"/>
        <v>0</v>
      </c>
      <c r="BO1007" s="281"/>
      <c r="BP1007" s="4">
        <v>1759593</v>
      </c>
      <c r="BQ1007" s="4">
        <v>739808768</v>
      </c>
      <c r="BR1007" s="4">
        <v>741568384</v>
      </c>
      <c r="BS1007" s="4">
        <v>1265.2900400000001</v>
      </c>
      <c r="BT1007" s="4">
        <v>7166</v>
      </c>
      <c r="BV1007" s="175">
        <f t="shared" si="514"/>
        <v>-0.28345385156888703</v>
      </c>
    </row>
    <row r="1008" spans="1:74" ht="17.25" customHeight="1" x14ac:dyDescent="0.25">
      <c r="A1008" s="105" t="s">
        <v>210</v>
      </c>
      <c r="B1008" s="255" t="s">
        <v>143</v>
      </c>
      <c r="C1008" s="76">
        <v>1</v>
      </c>
      <c r="D1008" s="142">
        <v>2017</v>
      </c>
      <c r="E1008" s="77">
        <v>144</v>
      </c>
      <c r="F1008" s="59">
        <v>184929328</v>
      </c>
      <c r="G1008" s="59">
        <v>0</v>
      </c>
      <c r="H1008" s="179">
        <f t="shared" si="523"/>
        <v>0</v>
      </c>
      <c r="I1008" s="101">
        <f t="shared" si="511"/>
        <v>184929328</v>
      </c>
      <c r="J1008" s="59"/>
      <c r="K1008" s="82">
        <f t="shared" si="505"/>
        <v>184904564</v>
      </c>
      <c r="L1008" s="82">
        <f t="shared" si="497"/>
        <v>25803.037119732067</v>
      </c>
      <c r="M1008" s="59"/>
      <c r="N1008" s="59"/>
      <c r="O1008" s="59">
        <v>11680412</v>
      </c>
      <c r="P1008" s="13">
        <f t="shared" si="506"/>
        <v>6.3161490534373213E-2</v>
      </c>
      <c r="Q1008" s="59">
        <v>7550789</v>
      </c>
      <c r="R1008" s="79">
        <f t="shared" si="507"/>
        <v>4.0830673434340277E-2</v>
      </c>
      <c r="S1008" s="109">
        <f t="shared" si="515"/>
        <v>136281036</v>
      </c>
      <c r="T1008" s="281">
        <f t="shared" si="513"/>
        <v>19017.72760256768</v>
      </c>
      <c r="U1008" s="281"/>
      <c r="V1008" s="131">
        <f t="shared" si="508"/>
        <v>0.73703446281618012</v>
      </c>
      <c r="W1008" s="13"/>
      <c r="X1008" s="59">
        <v>0</v>
      </c>
      <c r="Y1008" s="59">
        <v>0</v>
      </c>
      <c r="Z1008" s="59">
        <v>0</v>
      </c>
      <c r="AA1008" s="109">
        <v>63314820</v>
      </c>
      <c r="AB1008" s="59">
        <v>0</v>
      </c>
      <c r="AC1008" s="59">
        <v>0</v>
      </c>
      <c r="AD1008" s="59">
        <v>0</v>
      </c>
      <c r="AE1008" s="59">
        <v>72966216</v>
      </c>
      <c r="AF1008" s="59">
        <v>5822907</v>
      </c>
      <c r="AG1008" s="59">
        <v>0</v>
      </c>
      <c r="AH1008" s="59">
        <v>22833592</v>
      </c>
      <c r="AI1008" s="59">
        <v>5044321</v>
      </c>
      <c r="AJ1008" s="59">
        <v>360892</v>
      </c>
      <c r="AK1008" s="59">
        <v>6755365</v>
      </c>
      <c r="AL1008" s="59">
        <v>162095744</v>
      </c>
      <c r="AM1008" s="59">
        <v>103439</v>
      </c>
      <c r="AN1008" s="59">
        <v>292342</v>
      </c>
      <c r="AO1008" s="59">
        <v>181945</v>
      </c>
      <c r="AP1008" s="59">
        <v>0</v>
      </c>
      <c r="AQ1008" s="59">
        <v>399702</v>
      </c>
      <c r="AR1008" s="59">
        <v>9640652</v>
      </c>
      <c r="AS1008" s="59">
        <v>95496</v>
      </c>
      <c r="AT1008" s="59">
        <v>0</v>
      </c>
      <c r="AU1008" s="59">
        <v>720031</v>
      </c>
      <c r="AV1008" s="27">
        <v>24764</v>
      </c>
      <c r="AW1008" s="79">
        <f t="shared" si="509"/>
        <v>1.3389268511020561E-4</v>
      </c>
      <c r="AX1008" s="59">
        <v>0</v>
      </c>
      <c r="AY1008" s="59">
        <v>0</v>
      </c>
      <c r="AZ1008" s="59">
        <v>0</v>
      </c>
      <c r="BA1008" s="59">
        <v>0</v>
      </c>
      <c r="BB1008" s="59">
        <v>0</v>
      </c>
      <c r="BC1008" s="59">
        <v>0</v>
      </c>
      <c r="BD1008" s="59">
        <v>24764</v>
      </c>
      <c r="BE1008" s="59">
        <v>0</v>
      </c>
      <c r="BF1008" s="59">
        <v>0</v>
      </c>
      <c r="BG1008" s="59">
        <v>0</v>
      </c>
      <c r="BH1008" s="59">
        <v>24764</v>
      </c>
      <c r="BI1008" s="59">
        <v>0</v>
      </c>
      <c r="BJ1008" s="59">
        <v>0</v>
      </c>
      <c r="BK1008" s="59">
        <v>0</v>
      </c>
      <c r="BL1008" s="59">
        <v>0</v>
      </c>
      <c r="BM1008" s="139">
        <v>0</v>
      </c>
      <c r="BN1008" s="32">
        <f t="shared" si="525"/>
        <v>0</v>
      </c>
      <c r="BO1008" s="281"/>
      <c r="BP1008" s="4">
        <v>1966014</v>
      </c>
      <c r="BQ1008" s="4">
        <v>646922048</v>
      </c>
      <c r="BR1008" s="4">
        <v>648888064</v>
      </c>
      <c r="BS1008" s="4">
        <v>1269.81006</v>
      </c>
      <c r="BT1008" s="4">
        <v>7166</v>
      </c>
      <c r="BV1008" s="175">
        <f t="shared" si="514"/>
        <v>-0.28167087471928526</v>
      </c>
    </row>
    <row r="1009" spans="1:74" ht="17.25" customHeight="1" x14ac:dyDescent="0.25">
      <c r="A1009" s="105" t="s">
        <v>211</v>
      </c>
      <c r="B1009" s="255" t="s">
        <v>143</v>
      </c>
      <c r="C1009" s="76">
        <v>1</v>
      </c>
      <c r="D1009" s="142">
        <v>2018</v>
      </c>
      <c r="E1009" s="77">
        <v>144</v>
      </c>
      <c r="F1009" s="59">
        <v>188583456</v>
      </c>
      <c r="G1009" s="59">
        <v>0</v>
      </c>
      <c r="H1009" s="179">
        <f t="shared" si="523"/>
        <v>0</v>
      </c>
      <c r="I1009" s="101">
        <f t="shared" si="511"/>
        <v>188583456</v>
      </c>
      <c r="J1009" s="59"/>
      <c r="K1009" s="82">
        <f t="shared" si="505"/>
        <v>188557085</v>
      </c>
      <c r="L1009" s="82">
        <f t="shared" si="497"/>
        <v>26312.738626849008</v>
      </c>
      <c r="M1009" s="59"/>
      <c r="N1009" s="59"/>
      <c r="O1009" s="59">
        <v>11664574</v>
      </c>
      <c r="P1009" s="13">
        <f t="shared" si="506"/>
        <v>6.1853644256047571E-2</v>
      </c>
      <c r="Q1009" s="59">
        <v>11725448</v>
      </c>
      <c r="R1009" s="79">
        <f t="shared" si="507"/>
        <v>6.2176440334193471E-2</v>
      </c>
      <c r="S1009" s="109">
        <f t="shared" si="515"/>
        <v>136634128</v>
      </c>
      <c r="T1009" s="281">
        <f t="shared" si="513"/>
        <v>19067.000837287189</v>
      </c>
      <c r="U1009" s="281"/>
      <c r="V1009" s="131">
        <f t="shared" si="508"/>
        <v>0.72463003975692564</v>
      </c>
      <c r="W1009" s="13"/>
      <c r="X1009" s="59">
        <v>0</v>
      </c>
      <c r="Y1009" s="59">
        <v>0</v>
      </c>
      <c r="Z1009" s="59">
        <v>0</v>
      </c>
      <c r="AA1009" s="109">
        <v>55283016</v>
      </c>
      <c r="AB1009" s="59">
        <v>0</v>
      </c>
      <c r="AC1009" s="59">
        <v>0</v>
      </c>
      <c r="AD1009" s="59">
        <v>0</v>
      </c>
      <c r="AE1009" s="59">
        <v>81351112</v>
      </c>
      <c r="AF1009" s="59">
        <v>6640109</v>
      </c>
      <c r="AG1009" s="59">
        <v>115186</v>
      </c>
      <c r="AH1009" s="59">
        <v>21069180</v>
      </c>
      <c r="AI1009" s="59">
        <v>4479851</v>
      </c>
      <c r="AJ1009" s="59">
        <v>412602</v>
      </c>
      <c r="AK1009" s="59">
        <v>6650074</v>
      </c>
      <c r="AL1009" s="59">
        <v>167514288</v>
      </c>
      <c r="AM1009" s="59">
        <v>128235</v>
      </c>
      <c r="AN1009" s="59">
        <v>156570</v>
      </c>
      <c r="AO1009" s="59">
        <v>134055</v>
      </c>
      <c r="AP1009" s="59">
        <v>0</v>
      </c>
      <c r="AQ1009" s="59">
        <v>437422</v>
      </c>
      <c r="AR1009" s="59">
        <v>8243625</v>
      </c>
      <c r="AS1009" s="59">
        <v>108332</v>
      </c>
      <c r="AT1009" s="59">
        <v>0</v>
      </c>
      <c r="AU1009" s="59">
        <v>1053251</v>
      </c>
      <c r="AV1009" s="27">
        <v>26371</v>
      </c>
      <c r="AW1009" s="79">
        <f t="shared" si="509"/>
        <v>1.3981774130994776E-4</v>
      </c>
      <c r="AX1009" s="59">
        <v>0</v>
      </c>
      <c r="AY1009" s="59">
        <v>0</v>
      </c>
      <c r="AZ1009" s="59">
        <v>0</v>
      </c>
      <c r="BA1009" s="59">
        <v>0</v>
      </c>
      <c r="BB1009" s="59">
        <v>0</v>
      </c>
      <c r="BC1009" s="59">
        <v>0</v>
      </c>
      <c r="BD1009" s="59">
        <v>26371</v>
      </c>
      <c r="BE1009" s="59">
        <v>0</v>
      </c>
      <c r="BF1009" s="59">
        <v>0</v>
      </c>
      <c r="BG1009" s="59">
        <v>0</v>
      </c>
      <c r="BH1009" s="59">
        <v>26371</v>
      </c>
      <c r="BI1009" s="59">
        <v>0</v>
      </c>
      <c r="BJ1009" s="59">
        <v>0</v>
      </c>
      <c r="BK1009" s="59">
        <v>0</v>
      </c>
      <c r="BL1009" s="59">
        <v>0</v>
      </c>
      <c r="BM1009" s="139">
        <v>0</v>
      </c>
      <c r="BN1009" s="32">
        <f t="shared" si="525"/>
        <v>0</v>
      </c>
      <c r="BO1009" s="281"/>
      <c r="BP1009" s="4">
        <v>1401690</v>
      </c>
      <c r="BQ1009" s="4">
        <v>715995968</v>
      </c>
      <c r="BR1009" s="4">
        <v>717397696</v>
      </c>
      <c r="BS1009" s="4">
        <v>1278.5699500000001</v>
      </c>
      <c r="BT1009" s="4">
        <v>7166</v>
      </c>
      <c r="BV1009" s="175">
        <f t="shared" si="514"/>
        <v>-0.27823342643134025</v>
      </c>
    </row>
    <row r="1010" spans="1:74" s="8" customFormat="1" ht="17.25" customHeight="1" thickBot="1" x14ac:dyDescent="0.3">
      <c r="A1010" s="50" t="s">
        <v>210</v>
      </c>
      <c r="B1010" s="256" t="s">
        <v>143</v>
      </c>
      <c r="C1010" s="84">
        <v>1</v>
      </c>
      <c r="D1010" s="143">
        <v>2019</v>
      </c>
      <c r="E1010" s="85">
        <v>144</v>
      </c>
      <c r="F1010" s="86">
        <v>116080856</v>
      </c>
      <c r="G1010" s="86">
        <v>0</v>
      </c>
      <c r="H1010" s="208">
        <f t="shared" si="523"/>
        <v>0</v>
      </c>
      <c r="I1010" s="103">
        <f t="shared" si="511"/>
        <v>116080856</v>
      </c>
      <c r="J1010" s="282">
        <f t="shared" ref="J1010" si="526">LN(I1010/I986)/(2019-1995)</f>
        <v>5.3089563828723346E-2</v>
      </c>
      <c r="K1010" s="104">
        <f t="shared" si="505"/>
        <v>116054762</v>
      </c>
      <c r="L1010" s="104">
        <f t="shared" si="497"/>
        <v>16195.194250627965</v>
      </c>
      <c r="M1010" s="282">
        <f t="shared" ref="M1010" si="527">LN(L1010/L986)/(2019-1995)</f>
        <v>4.3109935454443644E-2</v>
      </c>
      <c r="N1010" s="186">
        <f t="shared" ref="N1010" si="528">AVERAGE(L1008:L1010)</f>
        <v>22770.323332403012</v>
      </c>
      <c r="O1010" s="86">
        <v>10863927</v>
      </c>
      <c r="P1010" s="14">
        <f t="shared" si="506"/>
        <v>9.3589308128465221E-2</v>
      </c>
      <c r="Q1010" s="86">
        <v>11678585</v>
      </c>
      <c r="R1010" s="87">
        <f t="shared" si="507"/>
        <v>0.10060733011824104</v>
      </c>
      <c r="S1010" s="110">
        <f t="shared" si="515"/>
        <v>65204958</v>
      </c>
      <c r="T1010" s="285">
        <f t="shared" si="513"/>
        <v>9099.2126709461354</v>
      </c>
      <c r="U1010" s="285">
        <f t="shared" ref="U1010" si="529">AVERAGE(T1008:T1010)</f>
        <v>15727.980370267001</v>
      </c>
      <c r="V1010" s="170">
        <f t="shared" si="508"/>
        <v>0.56184646692912088</v>
      </c>
      <c r="W1010" s="14"/>
      <c r="X1010" s="86">
        <v>0</v>
      </c>
      <c r="Y1010" s="86">
        <v>0</v>
      </c>
      <c r="Z1010" s="86">
        <v>0</v>
      </c>
      <c r="AA1010" s="159">
        <v>-7162666</v>
      </c>
      <c r="AB1010" s="86">
        <v>0</v>
      </c>
      <c r="AC1010" s="86">
        <v>0</v>
      </c>
      <c r="AD1010" s="86">
        <v>0</v>
      </c>
      <c r="AE1010" s="86">
        <v>72367624</v>
      </c>
      <c r="AF1010" s="86">
        <v>7263668</v>
      </c>
      <c r="AG1010" s="86">
        <v>0</v>
      </c>
      <c r="AH1010" s="86">
        <v>20293572</v>
      </c>
      <c r="AI1010" s="86">
        <v>4013511</v>
      </c>
      <c r="AJ1010" s="86">
        <v>365104</v>
      </c>
      <c r="AK1010" s="86">
        <v>8240984</v>
      </c>
      <c r="AL1010" s="86">
        <v>95787280</v>
      </c>
      <c r="AM1010" s="86">
        <v>111800</v>
      </c>
      <c r="AN1010" s="86">
        <v>151788</v>
      </c>
      <c r="AO1010" s="86">
        <v>115374</v>
      </c>
      <c r="AP1010" s="86">
        <v>0</v>
      </c>
      <c r="AQ1010" s="86">
        <v>411044</v>
      </c>
      <c r="AR1010" s="86">
        <v>6458413</v>
      </c>
      <c r="AS1010" s="86">
        <v>150747</v>
      </c>
      <c r="AT1010" s="86">
        <v>0</v>
      </c>
      <c r="AU1010" s="86">
        <v>1050955</v>
      </c>
      <c r="AV1010" s="28">
        <v>26094</v>
      </c>
      <c r="AW1010" s="87">
        <f t="shared" si="509"/>
        <v>2.24741068471784E-4</v>
      </c>
      <c r="AX1010" s="86">
        <v>0</v>
      </c>
      <c r="AY1010" s="86">
        <v>0</v>
      </c>
      <c r="AZ1010" s="86">
        <v>0</v>
      </c>
      <c r="BA1010" s="86">
        <v>0</v>
      </c>
      <c r="BB1010" s="86">
        <v>0</v>
      </c>
      <c r="BC1010" s="86">
        <v>0</v>
      </c>
      <c r="BD1010" s="86">
        <v>26094</v>
      </c>
      <c r="BE1010" s="86">
        <v>0</v>
      </c>
      <c r="BF1010" s="86">
        <v>0</v>
      </c>
      <c r="BG1010" s="86">
        <v>0</v>
      </c>
      <c r="BH1010" s="86">
        <v>26094</v>
      </c>
      <c r="BI1010" s="86">
        <v>0</v>
      </c>
      <c r="BJ1010" s="86">
        <v>0</v>
      </c>
      <c r="BK1010" s="86">
        <v>0</v>
      </c>
      <c r="BL1010" s="86">
        <v>0</v>
      </c>
      <c r="BM1010" s="140">
        <v>0</v>
      </c>
      <c r="BN1010" s="32">
        <f t="shared" si="525"/>
        <v>0</v>
      </c>
      <c r="BO1010" s="285">
        <f t="shared" ref="BO1010" si="530">AVERAGE(BN1008:BN1010)</f>
        <v>0</v>
      </c>
      <c r="BP1010" s="7">
        <v>1032507</v>
      </c>
      <c r="BQ1010" s="7">
        <v>700514304</v>
      </c>
      <c r="BR1010" s="7">
        <v>701546816</v>
      </c>
      <c r="BS1010" s="7">
        <v>1268.09998</v>
      </c>
      <c r="BT1010" s="7">
        <v>7166</v>
      </c>
      <c r="BU1010" s="275">
        <f t="shared" ref="BU1010" si="531">AVERAGE(BT1008:BT1010)</f>
        <v>7166</v>
      </c>
      <c r="BV1010" s="175">
        <f t="shared" si="514"/>
        <v>-0.28234468909089583</v>
      </c>
    </row>
    <row r="1011" spans="1:74" ht="16.5" thickTop="1" x14ac:dyDescent="0.25">
      <c r="A1011" s="68" t="s">
        <v>212</v>
      </c>
      <c r="B1011" s="254"/>
      <c r="C1011" s="68">
        <v>0</v>
      </c>
      <c r="D1011" s="166">
        <v>1995</v>
      </c>
      <c r="E1011" s="69">
        <v>150</v>
      </c>
      <c r="F1011" s="70">
        <v>13633953</v>
      </c>
      <c r="G1011" s="70">
        <v>0</v>
      </c>
      <c r="H1011" s="179">
        <f t="shared" si="523"/>
        <v>0</v>
      </c>
      <c r="I1011" s="70">
        <f t="shared" si="511"/>
        <v>13633953</v>
      </c>
      <c r="J1011" s="70"/>
      <c r="K1011" s="70">
        <f t="shared" si="505"/>
        <v>13633953</v>
      </c>
      <c r="L1011" s="70">
        <f t="shared" si="497"/>
        <v>3160.3970792767732</v>
      </c>
      <c r="M1011" s="70"/>
      <c r="N1011" s="70"/>
      <c r="O1011" s="70">
        <v>143025</v>
      </c>
      <c r="P1011" s="40">
        <f t="shared" si="506"/>
        <v>1.0490354484865835E-2</v>
      </c>
      <c r="Q1011" s="70">
        <v>5136521</v>
      </c>
      <c r="R1011" s="72">
        <f t="shared" si="507"/>
        <v>0.37674480761375662</v>
      </c>
      <c r="S1011" s="169">
        <f t="shared" ref="S1011:S1021" si="532">F1011-G1011-O1011-Q1011-AF1011-AG1011-AI1011-AJ1011-AK1011-SUM(AM1011:AU1011)</f>
        <v>604912</v>
      </c>
      <c r="T1011" s="281">
        <f t="shared" si="513"/>
        <v>140.22067686601761</v>
      </c>
      <c r="U1011" s="281"/>
      <c r="V1011" s="168">
        <f t="shared" si="508"/>
        <v>4.4368056718400009E-2</v>
      </c>
      <c r="W1011" s="125"/>
      <c r="X1011" s="70">
        <v>0</v>
      </c>
      <c r="Y1011" s="70">
        <v>0</v>
      </c>
      <c r="Z1011" s="70">
        <v>0</v>
      </c>
      <c r="AA1011" s="70">
        <v>0</v>
      </c>
      <c r="AB1011" s="70">
        <v>0</v>
      </c>
      <c r="AC1011" s="70">
        <v>0</v>
      </c>
      <c r="AD1011" s="70">
        <v>0</v>
      </c>
      <c r="AE1011" s="70">
        <v>0</v>
      </c>
      <c r="AF1011" s="70">
        <v>38679</v>
      </c>
      <c r="AG1011" s="70">
        <v>0</v>
      </c>
      <c r="AH1011" s="70">
        <v>6436369</v>
      </c>
      <c r="AI1011" s="70">
        <v>2620816</v>
      </c>
      <c r="AJ1011" s="70">
        <v>144554</v>
      </c>
      <c r="AK1011" s="70">
        <v>865184</v>
      </c>
      <c r="AL1011" s="70">
        <v>7197584</v>
      </c>
      <c r="AM1011" s="70">
        <v>0</v>
      </c>
      <c r="AN1011" s="70">
        <v>0</v>
      </c>
      <c r="AO1011" s="70">
        <v>0</v>
      </c>
      <c r="AP1011" s="70">
        <v>0</v>
      </c>
      <c r="AQ1011" s="70">
        <v>975556</v>
      </c>
      <c r="AR1011" s="70">
        <v>2615508</v>
      </c>
      <c r="AS1011" s="70">
        <v>180521</v>
      </c>
      <c r="AT1011" s="70">
        <v>154337</v>
      </c>
      <c r="AU1011" s="70">
        <v>154340</v>
      </c>
      <c r="AV1011" s="74">
        <v>0</v>
      </c>
      <c r="AW1011" s="72">
        <f t="shared" si="509"/>
        <v>0</v>
      </c>
      <c r="AX1011" s="70">
        <v>0</v>
      </c>
      <c r="AY1011" s="70">
        <v>0</v>
      </c>
      <c r="AZ1011" s="70">
        <v>0</v>
      </c>
      <c r="BA1011" s="70">
        <v>0</v>
      </c>
      <c r="BB1011" s="70">
        <v>0</v>
      </c>
      <c r="BC1011" s="70">
        <v>0</v>
      </c>
      <c r="BD1011" s="70">
        <v>0</v>
      </c>
      <c r="BE1011" s="70">
        <v>0</v>
      </c>
      <c r="BF1011" s="70">
        <v>0</v>
      </c>
      <c r="BG1011" s="70">
        <v>0</v>
      </c>
      <c r="BH1011" s="70">
        <v>0</v>
      </c>
      <c r="BI1011" s="70">
        <v>0</v>
      </c>
      <c r="BJ1011" s="70">
        <v>0</v>
      </c>
      <c r="BK1011" s="70">
        <v>0</v>
      </c>
      <c r="BL1011" s="70">
        <v>0</v>
      </c>
      <c r="BM1011" s="4">
        <v>4580319</v>
      </c>
      <c r="BN1011" s="32">
        <f t="shared" si="525"/>
        <v>1061.7336578581362</v>
      </c>
      <c r="BO1011" s="281"/>
      <c r="BP1011" s="4">
        <v>0</v>
      </c>
      <c r="BQ1011" s="4">
        <v>319360224</v>
      </c>
      <c r="BR1011" s="4">
        <v>323940544</v>
      </c>
      <c r="BS1011" s="4">
        <v>772.25</v>
      </c>
      <c r="BT1011" s="4">
        <v>4314</v>
      </c>
      <c r="BV1011" s="175">
        <f t="shared" si="514"/>
        <v>-0.78406904888406248</v>
      </c>
    </row>
    <row r="1012" spans="1:74" x14ac:dyDescent="0.25">
      <c r="A1012" s="76" t="s">
        <v>212</v>
      </c>
      <c r="C1012" s="76">
        <v>0</v>
      </c>
      <c r="D1012" s="141">
        <v>1996</v>
      </c>
      <c r="E1012" s="77">
        <v>150</v>
      </c>
      <c r="F1012" s="59">
        <v>13302824</v>
      </c>
      <c r="G1012" s="59">
        <v>0</v>
      </c>
      <c r="H1012" s="179">
        <f t="shared" si="523"/>
        <v>0</v>
      </c>
      <c r="I1012" s="59">
        <f t="shared" si="511"/>
        <v>13302824</v>
      </c>
      <c r="J1012" s="59"/>
      <c r="K1012" s="59">
        <f t="shared" si="505"/>
        <v>13302824</v>
      </c>
      <c r="L1012" s="59">
        <f t="shared" si="497"/>
        <v>3082.9256083429896</v>
      </c>
      <c r="M1012" s="59"/>
      <c r="N1012" s="59"/>
      <c r="O1012" s="59">
        <v>412598</v>
      </c>
      <c r="P1012" s="13">
        <f t="shared" si="506"/>
        <v>3.101582040023983E-2</v>
      </c>
      <c r="Q1012" s="59">
        <v>5141323</v>
      </c>
      <c r="R1012" s="79">
        <f t="shared" si="507"/>
        <v>0.3864835767202513</v>
      </c>
      <c r="S1012" s="73">
        <f t="shared" si="532"/>
        <v>397367</v>
      </c>
      <c r="T1012" s="281">
        <f t="shared" si="513"/>
        <v>92.089687137891076</v>
      </c>
      <c r="U1012" s="281"/>
      <c r="V1012" s="131">
        <f t="shared" si="508"/>
        <v>2.9870875537404688E-2</v>
      </c>
      <c r="W1012" s="54"/>
      <c r="X1012" s="59">
        <v>0</v>
      </c>
      <c r="Y1012" s="59">
        <v>0</v>
      </c>
      <c r="Z1012" s="59">
        <v>0</v>
      </c>
      <c r="AA1012" s="59">
        <v>0</v>
      </c>
      <c r="AB1012" s="59">
        <v>0</v>
      </c>
      <c r="AC1012" s="59">
        <v>0</v>
      </c>
      <c r="AD1012" s="59">
        <v>0</v>
      </c>
      <c r="AE1012" s="59">
        <v>0</v>
      </c>
      <c r="AF1012" s="59">
        <v>38793</v>
      </c>
      <c r="AG1012" s="59">
        <v>0</v>
      </c>
      <c r="AH1012" s="59">
        <v>6503975</v>
      </c>
      <c r="AI1012" s="59">
        <v>2608420</v>
      </c>
      <c r="AJ1012" s="59">
        <v>140915</v>
      </c>
      <c r="AK1012" s="59">
        <v>793667</v>
      </c>
      <c r="AL1012" s="59">
        <v>6798849</v>
      </c>
      <c r="AM1012" s="59">
        <v>0</v>
      </c>
      <c r="AN1012" s="59">
        <v>0</v>
      </c>
      <c r="AO1012" s="59">
        <v>0</v>
      </c>
      <c r="AP1012" s="59">
        <v>0</v>
      </c>
      <c r="AQ1012" s="59">
        <v>508602</v>
      </c>
      <c r="AR1012" s="59">
        <v>2554769</v>
      </c>
      <c r="AS1012" s="59">
        <v>328186</v>
      </c>
      <c r="AT1012" s="59">
        <v>159251</v>
      </c>
      <c r="AU1012" s="59">
        <v>218933</v>
      </c>
      <c r="AV1012" s="80">
        <v>0</v>
      </c>
      <c r="AW1012" s="79">
        <f t="shared" si="509"/>
        <v>0</v>
      </c>
      <c r="AX1012" s="59">
        <v>0</v>
      </c>
      <c r="AY1012" s="59">
        <v>0</v>
      </c>
      <c r="AZ1012" s="59">
        <v>0</v>
      </c>
      <c r="BA1012" s="59">
        <v>0</v>
      </c>
      <c r="BB1012" s="59">
        <v>0</v>
      </c>
      <c r="BC1012" s="59">
        <v>0</v>
      </c>
      <c r="BD1012" s="59">
        <v>0</v>
      </c>
      <c r="BE1012" s="59">
        <v>0</v>
      </c>
      <c r="BF1012" s="59">
        <v>0</v>
      </c>
      <c r="BG1012" s="59">
        <v>0</v>
      </c>
      <c r="BH1012" s="59">
        <v>0</v>
      </c>
      <c r="BI1012" s="59">
        <v>0</v>
      </c>
      <c r="BJ1012" s="59">
        <v>0</v>
      </c>
      <c r="BK1012" s="59">
        <v>0</v>
      </c>
      <c r="BL1012" s="59">
        <v>0</v>
      </c>
      <c r="BM1012" s="4">
        <v>4792991</v>
      </c>
      <c r="BN1012" s="32">
        <f t="shared" si="525"/>
        <v>1110.7742757821552</v>
      </c>
      <c r="BO1012" s="281"/>
      <c r="BP1012" s="4">
        <v>0</v>
      </c>
      <c r="BQ1012" s="4">
        <v>461764384</v>
      </c>
      <c r="BR1012" s="4">
        <v>466557376</v>
      </c>
      <c r="BS1012" s="4">
        <v>760.92998999999998</v>
      </c>
      <c r="BT1012" s="4">
        <v>4315</v>
      </c>
      <c r="BV1012" s="175">
        <f t="shared" si="514"/>
        <v>-0.79133664837030027</v>
      </c>
    </row>
    <row r="1013" spans="1:74" x14ac:dyDescent="0.25">
      <c r="A1013" s="76" t="s">
        <v>212</v>
      </c>
      <c r="B1013" s="255"/>
      <c r="C1013" s="76">
        <v>0</v>
      </c>
      <c r="D1013" s="141">
        <v>1997</v>
      </c>
      <c r="E1013" s="77">
        <v>150</v>
      </c>
      <c r="F1013" s="59">
        <v>14162922</v>
      </c>
      <c r="G1013" s="59">
        <v>0</v>
      </c>
      <c r="H1013" s="179">
        <f t="shared" si="523"/>
        <v>0</v>
      </c>
      <c r="I1013" s="59">
        <f t="shared" si="511"/>
        <v>14162922</v>
      </c>
      <c r="J1013" s="59"/>
      <c r="K1013" s="59">
        <f t="shared" si="505"/>
        <v>14162922</v>
      </c>
      <c r="L1013" s="59">
        <f t="shared" si="497"/>
        <v>3057.6256476683939</v>
      </c>
      <c r="M1013" s="59"/>
      <c r="N1013" s="59"/>
      <c r="O1013" s="59">
        <v>256486</v>
      </c>
      <c r="P1013" s="13">
        <f t="shared" si="506"/>
        <v>1.810968103898334E-2</v>
      </c>
      <c r="Q1013" s="59">
        <v>5226371</v>
      </c>
      <c r="R1013" s="79">
        <f t="shared" si="507"/>
        <v>0.36901784815308591</v>
      </c>
      <c r="S1013" s="73">
        <f t="shared" si="532"/>
        <v>389140</v>
      </c>
      <c r="T1013" s="281">
        <f t="shared" si="513"/>
        <v>84.011226252158892</v>
      </c>
      <c r="U1013" s="281"/>
      <c r="V1013" s="131">
        <f t="shared" si="508"/>
        <v>2.7475968588967729E-2</v>
      </c>
      <c r="W1013" s="54"/>
      <c r="X1013" s="59">
        <v>0</v>
      </c>
      <c r="Y1013" s="59">
        <v>0</v>
      </c>
      <c r="Z1013" s="59">
        <v>0</v>
      </c>
      <c r="AA1013" s="59">
        <v>0</v>
      </c>
      <c r="AB1013" s="59">
        <v>0</v>
      </c>
      <c r="AC1013" s="59">
        <v>0</v>
      </c>
      <c r="AD1013" s="59">
        <v>0</v>
      </c>
      <c r="AE1013" s="59">
        <v>0</v>
      </c>
      <c r="AF1013" s="59">
        <v>40904</v>
      </c>
      <c r="AG1013" s="59">
        <v>65</v>
      </c>
      <c r="AH1013" s="59">
        <v>7394050</v>
      </c>
      <c r="AI1013" s="59">
        <v>2622104</v>
      </c>
      <c r="AJ1013" s="59">
        <v>122166</v>
      </c>
      <c r="AK1013" s="59">
        <v>1108732</v>
      </c>
      <c r="AL1013" s="59">
        <v>6768872</v>
      </c>
      <c r="AM1013" s="59">
        <v>0</v>
      </c>
      <c r="AN1013" s="59">
        <v>0</v>
      </c>
      <c r="AO1013" s="59">
        <v>0</v>
      </c>
      <c r="AP1013" s="59">
        <v>0</v>
      </c>
      <c r="AQ1013" s="59">
        <v>602334</v>
      </c>
      <c r="AR1013" s="59">
        <v>3340596</v>
      </c>
      <c r="AS1013" s="59">
        <v>195388</v>
      </c>
      <c r="AT1013" s="59">
        <v>131471</v>
      </c>
      <c r="AU1013" s="59">
        <v>127165</v>
      </c>
      <c r="AV1013" s="80">
        <v>0</v>
      </c>
      <c r="AW1013" s="79">
        <f t="shared" si="509"/>
        <v>0</v>
      </c>
      <c r="AX1013" s="59">
        <v>0</v>
      </c>
      <c r="AY1013" s="59">
        <v>0</v>
      </c>
      <c r="AZ1013" s="59">
        <v>0</v>
      </c>
      <c r="BA1013" s="59">
        <v>0</v>
      </c>
      <c r="BB1013" s="59">
        <v>0</v>
      </c>
      <c r="BC1013" s="59">
        <v>0</v>
      </c>
      <c r="BD1013" s="59">
        <v>0</v>
      </c>
      <c r="BE1013" s="59">
        <v>0</v>
      </c>
      <c r="BF1013" s="59">
        <v>0</v>
      </c>
      <c r="BG1013" s="59">
        <v>0</v>
      </c>
      <c r="BH1013" s="59">
        <v>0</v>
      </c>
      <c r="BI1013" s="59">
        <v>0</v>
      </c>
      <c r="BJ1013" s="59">
        <v>0</v>
      </c>
      <c r="BK1013" s="59">
        <v>0</v>
      </c>
      <c r="BL1013" s="59">
        <v>0</v>
      </c>
      <c r="BM1013" s="4">
        <v>4984156</v>
      </c>
      <c r="BN1013" s="32">
        <f t="shared" si="525"/>
        <v>1076.0267702936096</v>
      </c>
      <c r="BO1013" s="281"/>
      <c r="BP1013" s="4">
        <v>0</v>
      </c>
      <c r="BQ1013" s="4">
        <v>351474560</v>
      </c>
      <c r="BR1013" s="4">
        <v>356458720</v>
      </c>
      <c r="BS1013" s="4">
        <v>768.31</v>
      </c>
      <c r="BT1013" s="4">
        <v>4632</v>
      </c>
      <c r="BV1013" s="175">
        <f t="shared" si="514"/>
        <v>-0.75106496986257254</v>
      </c>
    </row>
    <row r="1014" spans="1:74" x14ac:dyDescent="0.25">
      <c r="A1014" s="76" t="s">
        <v>212</v>
      </c>
      <c r="B1014" s="254" t="s">
        <v>142</v>
      </c>
      <c r="C1014" s="76">
        <v>1</v>
      </c>
      <c r="D1014" s="141">
        <v>1998</v>
      </c>
      <c r="E1014" s="77">
        <v>150</v>
      </c>
      <c r="F1014" s="59">
        <v>18669140</v>
      </c>
      <c r="G1014" s="59">
        <v>137354</v>
      </c>
      <c r="H1014" s="179">
        <f t="shared" si="523"/>
        <v>7.4118058561651852E-3</v>
      </c>
      <c r="I1014" s="59">
        <f t="shared" si="511"/>
        <v>18531786</v>
      </c>
      <c r="J1014" s="59"/>
      <c r="K1014" s="59">
        <f t="shared" si="505"/>
        <v>18531786</v>
      </c>
      <c r="L1014" s="59">
        <f t="shared" si="497"/>
        <v>4000.8173575129535</v>
      </c>
      <c r="M1014" s="59"/>
      <c r="N1014" s="59"/>
      <c r="O1014" s="59">
        <v>2235609</v>
      </c>
      <c r="P1014" s="13">
        <f t="shared" si="506"/>
        <v>0.12063645673439138</v>
      </c>
      <c r="Q1014" s="59">
        <v>7636916</v>
      </c>
      <c r="R1014" s="79">
        <f t="shared" si="507"/>
        <v>0.41209821870379898</v>
      </c>
      <c r="S1014" s="73">
        <f t="shared" si="532"/>
        <v>557733</v>
      </c>
      <c r="T1014" s="281">
        <f t="shared" si="513"/>
        <v>120.40867875647669</v>
      </c>
      <c r="U1014" s="281"/>
      <c r="V1014" s="131">
        <f t="shared" si="508"/>
        <v>3.0096019887127987E-2</v>
      </c>
      <c r="W1014" s="54"/>
      <c r="X1014" s="59">
        <v>0</v>
      </c>
      <c r="Y1014" s="59">
        <v>0</v>
      </c>
      <c r="Z1014" s="59">
        <v>0</v>
      </c>
      <c r="AA1014" s="59">
        <v>0</v>
      </c>
      <c r="AB1014" s="59">
        <v>0</v>
      </c>
      <c r="AC1014" s="59">
        <v>0</v>
      </c>
      <c r="AD1014" s="59">
        <v>0</v>
      </c>
      <c r="AE1014" s="59">
        <v>0</v>
      </c>
      <c r="AF1014" s="59">
        <v>139411</v>
      </c>
      <c r="AG1014" s="59">
        <v>1031</v>
      </c>
      <c r="AH1014" s="59">
        <v>7108460</v>
      </c>
      <c r="AI1014" s="59">
        <v>2042185</v>
      </c>
      <c r="AJ1014" s="59">
        <v>413015</v>
      </c>
      <c r="AK1014" s="59">
        <v>740427</v>
      </c>
      <c r="AL1014" s="59">
        <v>11560681</v>
      </c>
      <c r="AM1014" s="59">
        <v>0</v>
      </c>
      <c r="AN1014" s="59">
        <v>0</v>
      </c>
      <c r="AO1014" s="59">
        <v>0</v>
      </c>
      <c r="AP1014" s="59">
        <v>0</v>
      </c>
      <c r="AQ1014" s="59">
        <v>323764</v>
      </c>
      <c r="AR1014" s="59">
        <v>2570842</v>
      </c>
      <c r="AS1014" s="59">
        <v>177631</v>
      </c>
      <c r="AT1014" s="59">
        <v>116878</v>
      </c>
      <c r="AU1014" s="59">
        <v>1576344</v>
      </c>
      <c r="AV1014" s="80">
        <v>0</v>
      </c>
      <c r="AW1014" s="79">
        <f t="shared" si="509"/>
        <v>0</v>
      </c>
      <c r="AX1014" s="59">
        <v>0</v>
      </c>
      <c r="AY1014" s="59">
        <v>0</v>
      </c>
      <c r="AZ1014" s="59">
        <v>0</v>
      </c>
      <c r="BA1014" s="59">
        <v>0</v>
      </c>
      <c r="BB1014" s="59">
        <v>0</v>
      </c>
      <c r="BC1014" s="59">
        <v>0</v>
      </c>
      <c r="BD1014" s="59">
        <v>0</v>
      </c>
      <c r="BE1014" s="59">
        <v>0</v>
      </c>
      <c r="BF1014" s="59">
        <v>0</v>
      </c>
      <c r="BG1014" s="59">
        <v>0</v>
      </c>
      <c r="BH1014" s="59">
        <v>0</v>
      </c>
      <c r="BI1014" s="59">
        <v>0</v>
      </c>
      <c r="BJ1014" s="59">
        <v>0</v>
      </c>
      <c r="BK1014" s="59">
        <v>0</v>
      </c>
      <c r="BL1014" s="59">
        <v>0</v>
      </c>
      <c r="BM1014" s="4">
        <v>7612041</v>
      </c>
      <c r="BN1014" s="32">
        <f t="shared" si="525"/>
        <v>1643.3594559585492</v>
      </c>
      <c r="BO1014" s="281"/>
      <c r="BP1014" s="4">
        <v>0</v>
      </c>
      <c r="BQ1014" s="4">
        <v>425353632</v>
      </c>
      <c r="BR1014" s="4">
        <v>432965664</v>
      </c>
      <c r="BS1014" s="4">
        <v>764.84002999999996</v>
      </c>
      <c r="BT1014" s="4">
        <v>4632</v>
      </c>
      <c r="BV1014" s="175">
        <f t="shared" si="514"/>
        <v>-0.75332826820721943</v>
      </c>
    </row>
    <row r="1015" spans="1:74" x14ac:dyDescent="0.25">
      <c r="A1015" s="76" t="s">
        <v>212</v>
      </c>
      <c r="B1015" s="254" t="s">
        <v>142</v>
      </c>
      <c r="C1015" s="76">
        <v>1</v>
      </c>
      <c r="D1015" s="141">
        <v>1999</v>
      </c>
      <c r="E1015" s="77">
        <v>150</v>
      </c>
      <c r="F1015" s="59">
        <v>18488636</v>
      </c>
      <c r="G1015" s="59">
        <v>1793164</v>
      </c>
      <c r="H1015" s="179">
        <f t="shared" si="523"/>
        <v>0.1074042111537787</v>
      </c>
      <c r="I1015" s="59">
        <f t="shared" si="511"/>
        <v>16695472</v>
      </c>
      <c r="J1015" s="59"/>
      <c r="K1015" s="59">
        <f t="shared" si="505"/>
        <v>16695472</v>
      </c>
      <c r="L1015" s="59">
        <f t="shared" si="497"/>
        <v>3604.3765112262522</v>
      </c>
      <c r="M1015" s="59"/>
      <c r="N1015" s="59"/>
      <c r="O1015" s="59">
        <v>1030666</v>
      </c>
      <c r="P1015" s="13">
        <f t="shared" si="506"/>
        <v>6.1733265163153216E-2</v>
      </c>
      <c r="Q1015" s="59">
        <v>7636475</v>
      </c>
      <c r="R1015" s="79">
        <f t="shared" si="507"/>
        <v>0.45739796994059229</v>
      </c>
      <c r="S1015" s="73">
        <f t="shared" si="532"/>
        <v>632825</v>
      </c>
      <c r="T1015" s="281">
        <f t="shared" si="513"/>
        <v>136.62025043177894</v>
      </c>
      <c r="U1015" s="281"/>
      <c r="V1015" s="131">
        <f t="shared" si="508"/>
        <v>3.7903989776389667E-2</v>
      </c>
      <c r="W1015" s="54"/>
      <c r="X1015" s="59">
        <v>0</v>
      </c>
      <c r="Y1015" s="59">
        <v>0</v>
      </c>
      <c r="Z1015" s="59">
        <v>0</v>
      </c>
      <c r="AA1015" s="59">
        <v>0</v>
      </c>
      <c r="AB1015" s="59">
        <v>0</v>
      </c>
      <c r="AC1015" s="59">
        <v>0</v>
      </c>
      <c r="AD1015" s="59">
        <v>0</v>
      </c>
      <c r="AE1015" s="59">
        <v>0</v>
      </c>
      <c r="AF1015" s="59">
        <v>194201</v>
      </c>
      <c r="AG1015" s="59">
        <v>0</v>
      </c>
      <c r="AH1015" s="59">
        <v>6565247</v>
      </c>
      <c r="AI1015" s="59">
        <v>2058405</v>
      </c>
      <c r="AJ1015" s="59">
        <v>301586</v>
      </c>
      <c r="AK1015" s="59">
        <v>1089578</v>
      </c>
      <c r="AL1015" s="59">
        <v>11923388</v>
      </c>
      <c r="AM1015" s="59">
        <v>0</v>
      </c>
      <c r="AN1015" s="59">
        <v>0</v>
      </c>
      <c r="AO1015" s="59">
        <v>0</v>
      </c>
      <c r="AP1015" s="59">
        <v>0</v>
      </c>
      <c r="AQ1015" s="59">
        <v>217358</v>
      </c>
      <c r="AR1015" s="59">
        <v>2607881</v>
      </c>
      <c r="AS1015" s="59">
        <v>168249</v>
      </c>
      <c r="AT1015" s="59">
        <v>117114</v>
      </c>
      <c r="AU1015" s="59">
        <v>641134</v>
      </c>
      <c r="AV1015" s="80">
        <v>0</v>
      </c>
      <c r="AW1015" s="79">
        <f t="shared" si="509"/>
        <v>0</v>
      </c>
      <c r="AX1015" s="59">
        <v>0</v>
      </c>
      <c r="AY1015" s="59">
        <v>0</v>
      </c>
      <c r="AZ1015" s="59">
        <v>0</v>
      </c>
      <c r="BA1015" s="59">
        <v>0</v>
      </c>
      <c r="BB1015" s="59">
        <v>0</v>
      </c>
      <c r="BC1015" s="59">
        <v>0</v>
      </c>
      <c r="BD1015" s="59">
        <v>0</v>
      </c>
      <c r="BE1015" s="59">
        <v>0</v>
      </c>
      <c r="BF1015" s="59">
        <v>0</v>
      </c>
      <c r="BG1015" s="59">
        <v>0</v>
      </c>
      <c r="BH1015" s="59">
        <v>0</v>
      </c>
      <c r="BI1015" s="59">
        <v>0</v>
      </c>
      <c r="BJ1015" s="59">
        <v>0</v>
      </c>
      <c r="BK1015" s="59">
        <v>0</v>
      </c>
      <c r="BL1015" s="59">
        <v>0</v>
      </c>
      <c r="BM1015" s="4">
        <v>5729306</v>
      </c>
      <c r="BN1015" s="32">
        <f t="shared" si="525"/>
        <v>1236.8968048359241</v>
      </c>
      <c r="BO1015" s="281"/>
      <c r="BP1015" s="4">
        <v>0</v>
      </c>
      <c r="BQ1015" s="4">
        <v>523497888</v>
      </c>
      <c r="BR1015" s="4">
        <v>529227200</v>
      </c>
      <c r="BS1015" s="4">
        <v>764.84002999999996</v>
      </c>
      <c r="BT1015" s="4">
        <v>4632</v>
      </c>
      <c r="BV1015" s="175">
        <f t="shared" si="514"/>
        <v>-0.75332826820721943</v>
      </c>
    </row>
    <row r="1016" spans="1:74" x14ac:dyDescent="0.25">
      <c r="A1016" s="76" t="s">
        <v>212</v>
      </c>
      <c r="B1016" s="254" t="s">
        <v>142</v>
      </c>
      <c r="C1016" s="76">
        <v>1</v>
      </c>
      <c r="D1016" s="141">
        <v>2000</v>
      </c>
      <c r="E1016" s="77">
        <v>150</v>
      </c>
      <c r="F1016" s="59">
        <v>21191510</v>
      </c>
      <c r="G1016" s="59">
        <v>2530547</v>
      </c>
      <c r="H1016" s="179">
        <f t="shared" si="523"/>
        <v>0.13560645289313311</v>
      </c>
      <c r="I1016" s="59">
        <f t="shared" si="511"/>
        <v>18660963</v>
      </c>
      <c r="J1016" s="59"/>
      <c r="K1016" s="59">
        <f t="shared" si="505"/>
        <v>18660963</v>
      </c>
      <c r="L1016" s="59">
        <f t="shared" si="497"/>
        <v>3941.0692713833159</v>
      </c>
      <c r="M1016" s="59"/>
      <c r="N1016" s="59"/>
      <c r="O1016" s="59">
        <v>1392486</v>
      </c>
      <c r="P1016" s="13">
        <f t="shared" si="506"/>
        <v>7.4620264774116957E-2</v>
      </c>
      <c r="Q1016" s="59">
        <v>7625825</v>
      </c>
      <c r="R1016" s="79">
        <f t="shared" si="507"/>
        <v>0.40865120412060191</v>
      </c>
      <c r="S1016" s="73">
        <f t="shared" si="532"/>
        <v>1192769</v>
      </c>
      <c r="T1016" s="281">
        <f t="shared" si="513"/>
        <v>251.90475184794087</v>
      </c>
      <c r="U1016" s="281"/>
      <c r="V1016" s="131">
        <f t="shared" si="508"/>
        <v>6.391786961905449E-2</v>
      </c>
      <c r="W1016" s="54"/>
      <c r="X1016" s="59">
        <v>0</v>
      </c>
      <c r="Y1016" s="59">
        <v>0</v>
      </c>
      <c r="Z1016" s="59">
        <v>0</v>
      </c>
      <c r="AA1016" s="59">
        <v>0</v>
      </c>
      <c r="AB1016" s="59">
        <v>0</v>
      </c>
      <c r="AC1016" s="59">
        <v>0</v>
      </c>
      <c r="AD1016" s="59">
        <v>0</v>
      </c>
      <c r="AE1016" s="59">
        <v>0</v>
      </c>
      <c r="AF1016" s="59">
        <v>191737</v>
      </c>
      <c r="AG1016" s="59">
        <v>0</v>
      </c>
      <c r="AH1016" s="59">
        <v>7622020</v>
      </c>
      <c r="AI1016" s="59">
        <v>3397766</v>
      </c>
      <c r="AJ1016" s="59">
        <v>318068</v>
      </c>
      <c r="AK1016" s="59">
        <v>870705</v>
      </c>
      <c r="AL1016" s="59">
        <v>13569490</v>
      </c>
      <c r="AM1016" s="59">
        <v>0</v>
      </c>
      <c r="AN1016" s="59">
        <v>0</v>
      </c>
      <c r="AO1016" s="59">
        <v>0</v>
      </c>
      <c r="AP1016" s="59">
        <v>0</v>
      </c>
      <c r="AQ1016" s="59">
        <v>205842</v>
      </c>
      <c r="AR1016" s="59">
        <v>3165820</v>
      </c>
      <c r="AS1016" s="59">
        <v>108162</v>
      </c>
      <c r="AT1016" s="59">
        <v>112216</v>
      </c>
      <c r="AU1016" s="59">
        <v>79567</v>
      </c>
      <c r="AV1016" s="80">
        <v>0</v>
      </c>
      <c r="AW1016" s="79">
        <f t="shared" si="509"/>
        <v>0</v>
      </c>
      <c r="AX1016" s="59">
        <v>0</v>
      </c>
      <c r="AY1016" s="59">
        <v>0</v>
      </c>
      <c r="AZ1016" s="59">
        <v>0</v>
      </c>
      <c r="BA1016" s="59">
        <v>0</v>
      </c>
      <c r="BB1016" s="59">
        <v>0</v>
      </c>
      <c r="BC1016" s="59">
        <v>0</v>
      </c>
      <c r="BD1016" s="59">
        <v>0</v>
      </c>
      <c r="BE1016" s="59">
        <v>0</v>
      </c>
      <c r="BF1016" s="59">
        <v>0</v>
      </c>
      <c r="BG1016" s="59">
        <v>0</v>
      </c>
      <c r="BH1016" s="59">
        <v>0</v>
      </c>
      <c r="BI1016" s="59">
        <v>0</v>
      </c>
      <c r="BJ1016" s="59">
        <v>0</v>
      </c>
      <c r="BK1016" s="59">
        <v>0</v>
      </c>
      <c r="BL1016" s="59">
        <v>0</v>
      </c>
      <c r="BM1016" s="4">
        <v>5108224</v>
      </c>
      <c r="BN1016" s="32">
        <f t="shared" si="525"/>
        <v>1078.8223864836325</v>
      </c>
      <c r="BO1016" s="281"/>
      <c r="BP1016" s="4">
        <v>0</v>
      </c>
      <c r="BQ1016" s="4">
        <v>654404544</v>
      </c>
      <c r="BR1016" s="4">
        <v>659512768</v>
      </c>
      <c r="BS1016" s="4">
        <v>764.84002999999996</v>
      </c>
      <c r="BT1016" s="4">
        <v>4735</v>
      </c>
      <c r="BV1016" s="175">
        <f t="shared" si="514"/>
        <v>-0.74233177502354575</v>
      </c>
    </row>
    <row r="1017" spans="1:74" x14ac:dyDescent="0.25">
      <c r="A1017" s="76" t="s">
        <v>212</v>
      </c>
      <c r="B1017" s="255" t="s">
        <v>143</v>
      </c>
      <c r="C1017" s="76">
        <v>1</v>
      </c>
      <c r="D1017" s="141">
        <v>2001</v>
      </c>
      <c r="E1017" s="77">
        <v>150</v>
      </c>
      <c r="F1017" s="59">
        <v>16272391</v>
      </c>
      <c r="G1017" s="59">
        <v>0</v>
      </c>
      <c r="H1017" s="179">
        <f t="shared" si="523"/>
        <v>0</v>
      </c>
      <c r="I1017" s="59">
        <f t="shared" si="511"/>
        <v>16272391</v>
      </c>
      <c r="J1017" s="59"/>
      <c r="K1017" s="59">
        <f t="shared" si="505"/>
        <v>16272391</v>
      </c>
      <c r="L1017" s="59">
        <f t="shared" ref="L1017:L1080" si="533">K1017/BT1017</f>
        <v>3436.6190073917633</v>
      </c>
      <c r="M1017" s="59"/>
      <c r="N1017" s="59"/>
      <c r="O1017" s="59">
        <v>-90855</v>
      </c>
      <c r="P1017" s="13">
        <f t="shared" si="506"/>
        <v>-5.5833835359536286E-3</v>
      </c>
      <c r="Q1017" s="59">
        <v>7635425</v>
      </c>
      <c r="R1017" s="79">
        <f t="shared" si="507"/>
        <v>0.46922575791105314</v>
      </c>
      <c r="S1017" s="73">
        <f t="shared" si="532"/>
        <v>834900</v>
      </c>
      <c r="T1017" s="281">
        <f t="shared" si="513"/>
        <v>176.32523759239703</v>
      </c>
      <c r="U1017" s="281"/>
      <c r="V1017" s="131">
        <f t="shared" si="508"/>
        <v>5.1307764175528965E-2</v>
      </c>
      <c r="W1017" s="54"/>
      <c r="X1017" s="59">
        <v>0</v>
      </c>
      <c r="Y1017" s="59">
        <v>0</v>
      </c>
      <c r="Z1017" s="59">
        <v>0</v>
      </c>
      <c r="AA1017" s="59">
        <v>0</v>
      </c>
      <c r="AB1017" s="59">
        <v>0</v>
      </c>
      <c r="AC1017" s="59">
        <v>0</v>
      </c>
      <c r="AD1017" s="59">
        <v>0</v>
      </c>
      <c r="AE1017" s="59">
        <v>0</v>
      </c>
      <c r="AF1017" s="59">
        <v>205662</v>
      </c>
      <c r="AG1017" s="59">
        <v>0</v>
      </c>
      <c r="AH1017" s="59">
        <v>7060300</v>
      </c>
      <c r="AI1017" s="59">
        <v>2465817</v>
      </c>
      <c r="AJ1017" s="59">
        <v>249098</v>
      </c>
      <c r="AK1017" s="59">
        <v>991514</v>
      </c>
      <c r="AL1017" s="59">
        <v>9212091</v>
      </c>
      <c r="AM1017" s="59">
        <v>0</v>
      </c>
      <c r="AN1017" s="59">
        <v>0</v>
      </c>
      <c r="AO1017" s="59">
        <v>0</v>
      </c>
      <c r="AP1017" s="59">
        <v>0</v>
      </c>
      <c r="AQ1017" s="59">
        <v>169527</v>
      </c>
      <c r="AR1017" s="59">
        <v>3290881</v>
      </c>
      <c r="AS1017" s="59">
        <v>143305</v>
      </c>
      <c r="AT1017" s="59">
        <v>208334</v>
      </c>
      <c r="AU1017" s="59">
        <v>168783</v>
      </c>
      <c r="AV1017" s="80">
        <v>0</v>
      </c>
      <c r="AW1017" s="79">
        <f t="shared" si="509"/>
        <v>0</v>
      </c>
      <c r="AX1017" s="59">
        <v>0</v>
      </c>
      <c r="AY1017" s="59">
        <v>0</v>
      </c>
      <c r="AZ1017" s="59">
        <v>0</v>
      </c>
      <c r="BA1017" s="59">
        <v>0</v>
      </c>
      <c r="BB1017" s="59">
        <v>0</v>
      </c>
      <c r="BC1017" s="59">
        <v>0</v>
      </c>
      <c r="BD1017" s="59">
        <v>0</v>
      </c>
      <c r="BE1017" s="59">
        <v>0</v>
      </c>
      <c r="BF1017" s="59">
        <v>0</v>
      </c>
      <c r="BG1017" s="59">
        <v>0</v>
      </c>
      <c r="BH1017" s="59">
        <v>0</v>
      </c>
      <c r="BI1017" s="59">
        <v>0</v>
      </c>
      <c r="BJ1017" s="59">
        <v>0</v>
      </c>
      <c r="BK1017" s="59">
        <v>0</v>
      </c>
      <c r="BL1017" s="59">
        <v>0</v>
      </c>
      <c r="BM1017" s="4">
        <v>6015567</v>
      </c>
      <c r="BN1017" s="32">
        <f t="shared" si="525"/>
        <v>1270.447096092925</v>
      </c>
      <c r="BO1017" s="281"/>
      <c r="BP1017" s="4">
        <v>0</v>
      </c>
      <c r="BQ1017" s="4">
        <v>795121280</v>
      </c>
      <c r="BR1017" s="4">
        <v>801136832</v>
      </c>
      <c r="BS1017" s="4">
        <v>764.84002999999996</v>
      </c>
      <c r="BT1017" s="4">
        <v>4735</v>
      </c>
      <c r="BV1017" s="175">
        <f t="shared" si="514"/>
        <v>-0.74233177502354575</v>
      </c>
    </row>
    <row r="1018" spans="1:74" x14ac:dyDescent="0.25">
      <c r="A1018" s="76" t="s">
        <v>212</v>
      </c>
      <c r="B1018" s="255" t="s">
        <v>143</v>
      </c>
      <c r="C1018" s="76">
        <v>1</v>
      </c>
      <c r="D1018" s="141">
        <v>2002</v>
      </c>
      <c r="E1018" s="77">
        <v>150</v>
      </c>
      <c r="F1018" s="59">
        <v>16511470</v>
      </c>
      <c r="G1018" s="59">
        <v>0</v>
      </c>
      <c r="H1018" s="179">
        <f t="shared" si="523"/>
        <v>0</v>
      </c>
      <c r="I1018" s="59">
        <f t="shared" si="511"/>
        <v>16511470</v>
      </c>
      <c r="J1018" s="59"/>
      <c r="K1018" s="59">
        <f t="shared" si="505"/>
        <v>16511470</v>
      </c>
      <c r="L1018" s="59">
        <f t="shared" si="533"/>
        <v>3487.1108764519536</v>
      </c>
      <c r="M1018" s="59"/>
      <c r="N1018" s="59"/>
      <c r="O1018" s="59">
        <v>390375</v>
      </c>
      <c r="P1018" s="13">
        <f t="shared" si="506"/>
        <v>2.3642655681171937E-2</v>
      </c>
      <c r="Q1018" s="59">
        <v>7635425</v>
      </c>
      <c r="R1018" s="79">
        <f t="shared" si="507"/>
        <v>0.46243157029628496</v>
      </c>
      <c r="S1018" s="73">
        <f t="shared" si="532"/>
        <v>575360</v>
      </c>
      <c r="T1018" s="281">
        <f t="shared" si="513"/>
        <v>121.51214361140444</v>
      </c>
      <c r="U1018" s="281"/>
      <c r="V1018" s="131">
        <f t="shared" si="508"/>
        <v>3.4846079725184977E-2</v>
      </c>
      <c r="W1018" s="54"/>
      <c r="X1018" s="59">
        <v>0</v>
      </c>
      <c r="Y1018" s="59">
        <v>0</v>
      </c>
      <c r="Z1018" s="59">
        <v>0</v>
      </c>
      <c r="AA1018" s="59">
        <v>0</v>
      </c>
      <c r="AB1018" s="59">
        <v>0</v>
      </c>
      <c r="AC1018" s="59">
        <v>0</v>
      </c>
      <c r="AD1018" s="59">
        <v>0</v>
      </c>
      <c r="AE1018" s="59">
        <v>0</v>
      </c>
      <c r="AF1018" s="59">
        <v>269660</v>
      </c>
      <c r="AG1018" s="59">
        <v>0</v>
      </c>
      <c r="AH1018" s="59">
        <v>6925234</v>
      </c>
      <c r="AI1018" s="59">
        <v>2489121</v>
      </c>
      <c r="AJ1018" s="59">
        <v>291604</v>
      </c>
      <c r="AK1018" s="59">
        <v>746364</v>
      </c>
      <c r="AL1018" s="59">
        <v>9586236</v>
      </c>
      <c r="AM1018" s="59">
        <v>0</v>
      </c>
      <c r="AN1018" s="59">
        <v>0</v>
      </c>
      <c r="AO1018" s="59">
        <v>0</v>
      </c>
      <c r="AP1018" s="59">
        <v>0</v>
      </c>
      <c r="AQ1018" s="59">
        <v>169640</v>
      </c>
      <c r="AR1018" s="59">
        <v>3599854</v>
      </c>
      <c r="AS1018" s="59">
        <v>75991</v>
      </c>
      <c r="AT1018" s="59">
        <v>254172</v>
      </c>
      <c r="AU1018" s="59">
        <v>13904</v>
      </c>
      <c r="AV1018" s="80">
        <v>0</v>
      </c>
      <c r="AW1018" s="79">
        <f t="shared" si="509"/>
        <v>0</v>
      </c>
      <c r="AX1018" s="59">
        <v>0</v>
      </c>
      <c r="AY1018" s="59">
        <v>0</v>
      </c>
      <c r="AZ1018" s="59">
        <v>0</v>
      </c>
      <c r="BA1018" s="59">
        <v>0</v>
      </c>
      <c r="BB1018" s="59">
        <v>0</v>
      </c>
      <c r="BC1018" s="59">
        <v>0</v>
      </c>
      <c r="BD1018" s="59">
        <v>0</v>
      </c>
      <c r="BE1018" s="59">
        <v>0</v>
      </c>
      <c r="BF1018" s="59">
        <v>0</v>
      </c>
      <c r="BG1018" s="59">
        <v>0</v>
      </c>
      <c r="BH1018" s="59">
        <v>0</v>
      </c>
      <c r="BI1018" s="59">
        <v>0</v>
      </c>
      <c r="BJ1018" s="59">
        <v>0</v>
      </c>
      <c r="BK1018" s="59">
        <v>0</v>
      </c>
      <c r="BL1018" s="59">
        <v>0</v>
      </c>
      <c r="BM1018" s="4">
        <v>6933195</v>
      </c>
      <c r="BN1018" s="32">
        <f t="shared" si="525"/>
        <v>1464.2439281942977</v>
      </c>
      <c r="BO1018" s="281"/>
      <c r="BP1018" s="4">
        <v>0</v>
      </c>
      <c r="BQ1018" s="4">
        <v>608354112</v>
      </c>
      <c r="BR1018" s="4">
        <v>615287296</v>
      </c>
      <c r="BS1018" s="4">
        <v>764.84002999999996</v>
      </c>
      <c r="BT1018" s="4">
        <v>4735</v>
      </c>
      <c r="BV1018" s="175">
        <f t="shared" si="514"/>
        <v>-0.74233177502354575</v>
      </c>
    </row>
    <row r="1019" spans="1:74" x14ac:dyDescent="0.25">
      <c r="A1019" s="76" t="s">
        <v>212</v>
      </c>
      <c r="B1019" s="255" t="s">
        <v>143</v>
      </c>
      <c r="C1019" s="76">
        <v>1</v>
      </c>
      <c r="D1019" s="141">
        <v>2003</v>
      </c>
      <c r="E1019" s="77">
        <v>150</v>
      </c>
      <c r="F1019" s="59">
        <v>15962331</v>
      </c>
      <c r="G1019" s="59">
        <v>353</v>
      </c>
      <c r="H1019" s="179">
        <f t="shared" si="523"/>
        <v>2.2115053660642811E-5</v>
      </c>
      <c r="I1019" s="59">
        <f t="shared" si="511"/>
        <v>15961978</v>
      </c>
      <c r="J1019" s="59"/>
      <c r="K1019" s="59">
        <f t="shared" si="505"/>
        <v>15961978</v>
      </c>
      <c r="L1019" s="59">
        <f t="shared" si="533"/>
        <v>2922.9038637612157</v>
      </c>
      <c r="M1019" s="59"/>
      <c r="N1019" s="59"/>
      <c r="O1019" s="59">
        <v>-6306</v>
      </c>
      <c r="P1019" s="13">
        <f t="shared" si="506"/>
        <v>-3.9506381978474098E-4</v>
      </c>
      <c r="Q1019" s="59">
        <v>7638252</v>
      </c>
      <c r="R1019" s="79">
        <f t="shared" si="507"/>
        <v>0.4785279117663237</v>
      </c>
      <c r="S1019" s="73">
        <f t="shared" si="532"/>
        <v>666057</v>
      </c>
      <c r="T1019" s="281">
        <f t="shared" si="513"/>
        <v>121.96612342061893</v>
      </c>
      <c r="U1019" s="281"/>
      <c r="V1019" s="131">
        <f t="shared" si="508"/>
        <v>4.1727723218262798E-2</v>
      </c>
      <c r="W1019" s="54"/>
      <c r="X1019" s="59">
        <v>0</v>
      </c>
      <c r="Y1019" s="59">
        <v>0</v>
      </c>
      <c r="Z1019" s="59">
        <v>0</v>
      </c>
      <c r="AA1019" s="59">
        <v>0</v>
      </c>
      <c r="AB1019" s="59">
        <v>0</v>
      </c>
      <c r="AC1019" s="59">
        <v>0</v>
      </c>
      <c r="AD1019" s="59">
        <v>0</v>
      </c>
      <c r="AE1019" s="59">
        <v>0</v>
      </c>
      <c r="AF1019" s="59">
        <v>216839</v>
      </c>
      <c r="AG1019" s="59">
        <v>0</v>
      </c>
      <c r="AH1019" s="59">
        <v>6824433</v>
      </c>
      <c r="AI1019" s="59">
        <v>2888230</v>
      </c>
      <c r="AJ1019" s="59">
        <v>109582</v>
      </c>
      <c r="AK1019" s="59">
        <v>859380</v>
      </c>
      <c r="AL1019" s="59">
        <v>9137898</v>
      </c>
      <c r="AM1019" s="59">
        <v>0</v>
      </c>
      <c r="AN1019" s="59">
        <v>0</v>
      </c>
      <c r="AO1019" s="59">
        <v>0</v>
      </c>
      <c r="AP1019" s="59">
        <v>0</v>
      </c>
      <c r="AQ1019" s="59">
        <v>264982</v>
      </c>
      <c r="AR1019" s="59">
        <v>2980279</v>
      </c>
      <c r="AS1019" s="59">
        <v>89246</v>
      </c>
      <c r="AT1019" s="59">
        <v>248139</v>
      </c>
      <c r="AU1019" s="59">
        <v>7298</v>
      </c>
      <c r="AV1019" s="80">
        <v>0</v>
      </c>
      <c r="AW1019" s="79">
        <f t="shared" si="509"/>
        <v>0</v>
      </c>
      <c r="AX1019" s="59">
        <v>0</v>
      </c>
      <c r="AY1019" s="59">
        <v>0</v>
      </c>
      <c r="AZ1019" s="59">
        <v>0</v>
      </c>
      <c r="BA1019" s="59">
        <v>0</v>
      </c>
      <c r="BB1019" s="59">
        <v>0</v>
      </c>
      <c r="BC1019" s="59">
        <v>0</v>
      </c>
      <c r="BD1019" s="59">
        <v>0</v>
      </c>
      <c r="BE1019" s="59">
        <v>0</v>
      </c>
      <c r="BF1019" s="59">
        <v>0</v>
      </c>
      <c r="BG1019" s="59">
        <v>0</v>
      </c>
      <c r="BH1019" s="59">
        <v>0</v>
      </c>
      <c r="BI1019" s="59">
        <v>0</v>
      </c>
      <c r="BJ1019" s="59">
        <v>0</v>
      </c>
      <c r="BK1019" s="59">
        <v>0</v>
      </c>
      <c r="BL1019" s="59">
        <v>0</v>
      </c>
      <c r="BM1019" s="4">
        <v>7303912</v>
      </c>
      <c r="BN1019" s="32">
        <f t="shared" si="525"/>
        <v>1337.4678630287492</v>
      </c>
      <c r="BO1019" s="281"/>
      <c r="BP1019" s="4">
        <v>0</v>
      </c>
      <c r="BQ1019" s="4">
        <v>658374464</v>
      </c>
      <c r="BR1019" s="4">
        <v>665678400</v>
      </c>
      <c r="BS1019" s="4">
        <v>764.84002999999996</v>
      </c>
      <c r="BT1019" s="4">
        <v>5461</v>
      </c>
      <c r="BV1019" s="175">
        <f t="shared" si="514"/>
        <v>-0.67100667675755821</v>
      </c>
    </row>
    <row r="1020" spans="1:74" x14ac:dyDescent="0.25">
      <c r="A1020" s="76" t="s">
        <v>212</v>
      </c>
      <c r="B1020" s="255" t="s">
        <v>143</v>
      </c>
      <c r="C1020" s="76">
        <v>1</v>
      </c>
      <c r="D1020" s="141">
        <v>2004</v>
      </c>
      <c r="E1020" s="77">
        <v>150</v>
      </c>
      <c r="F1020" s="59">
        <v>23210012</v>
      </c>
      <c r="G1020" s="59">
        <v>-15293</v>
      </c>
      <c r="H1020" s="179">
        <f t="shared" si="523"/>
        <v>-6.5846282750646327E-4</v>
      </c>
      <c r="I1020" s="59">
        <f t="shared" si="511"/>
        <v>23225305</v>
      </c>
      <c r="J1020" s="59"/>
      <c r="K1020" s="59">
        <f t="shared" si="505"/>
        <v>23225305</v>
      </c>
      <c r="L1020" s="59">
        <f t="shared" si="533"/>
        <v>4252.9399377403406</v>
      </c>
      <c r="M1020" s="59"/>
      <c r="N1020" s="59"/>
      <c r="O1020" s="59">
        <v>4622687</v>
      </c>
      <c r="P1020" s="13">
        <f t="shared" si="506"/>
        <v>0.19903665420109662</v>
      </c>
      <c r="Q1020" s="59">
        <v>7616596</v>
      </c>
      <c r="R1020" s="79">
        <f t="shared" si="507"/>
        <v>0.32794385262109582</v>
      </c>
      <c r="S1020" s="73">
        <f t="shared" si="532"/>
        <v>1994953</v>
      </c>
      <c r="T1020" s="281">
        <f t="shared" si="513"/>
        <v>365.30910089727155</v>
      </c>
      <c r="U1020" s="281"/>
      <c r="V1020" s="131">
        <f t="shared" si="508"/>
        <v>8.5895664233472932E-2</v>
      </c>
      <c r="W1020" s="54"/>
      <c r="X1020" s="59">
        <v>0</v>
      </c>
      <c r="Y1020" s="59">
        <v>0</v>
      </c>
      <c r="Z1020" s="59">
        <v>0</v>
      </c>
      <c r="AA1020" s="59">
        <v>0</v>
      </c>
      <c r="AB1020" s="59">
        <v>0</v>
      </c>
      <c r="AC1020" s="59">
        <v>0</v>
      </c>
      <c r="AD1020" s="59">
        <v>0</v>
      </c>
      <c r="AE1020" s="59">
        <v>0</v>
      </c>
      <c r="AF1020" s="59">
        <v>98999</v>
      </c>
      <c r="AG1020" s="59">
        <v>0</v>
      </c>
      <c r="AH1020" s="59">
        <v>8110034</v>
      </c>
      <c r="AI1020" s="59">
        <v>1499984</v>
      </c>
      <c r="AJ1020" s="59">
        <v>245047</v>
      </c>
      <c r="AK1020" s="59">
        <v>1519904</v>
      </c>
      <c r="AL1020" s="59">
        <v>15099979</v>
      </c>
      <c r="AM1020" s="59">
        <v>0</v>
      </c>
      <c r="AN1020" s="59">
        <v>0</v>
      </c>
      <c r="AO1020" s="59">
        <v>0</v>
      </c>
      <c r="AP1020" s="59">
        <v>0</v>
      </c>
      <c r="AQ1020" s="59">
        <v>181241</v>
      </c>
      <c r="AR1020" s="59">
        <v>4584259</v>
      </c>
      <c r="AS1020" s="59">
        <v>498573</v>
      </c>
      <c r="AT1020" s="59">
        <v>355748</v>
      </c>
      <c r="AU1020" s="59">
        <v>7314</v>
      </c>
      <c r="AV1020" s="80">
        <v>0</v>
      </c>
      <c r="AW1020" s="79">
        <f t="shared" si="509"/>
        <v>0</v>
      </c>
      <c r="AX1020" s="59">
        <v>0</v>
      </c>
      <c r="AY1020" s="59">
        <v>0</v>
      </c>
      <c r="AZ1020" s="59">
        <v>0</v>
      </c>
      <c r="BA1020" s="59">
        <v>0</v>
      </c>
      <c r="BB1020" s="59">
        <v>0</v>
      </c>
      <c r="BC1020" s="59">
        <v>0</v>
      </c>
      <c r="BD1020" s="59">
        <v>0</v>
      </c>
      <c r="BE1020" s="59">
        <v>0</v>
      </c>
      <c r="BF1020" s="59">
        <v>0</v>
      </c>
      <c r="BG1020" s="59">
        <v>0</v>
      </c>
      <c r="BH1020" s="59">
        <v>0</v>
      </c>
      <c r="BI1020" s="59">
        <v>0</v>
      </c>
      <c r="BJ1020" s="59">
        <v>0</v>
      </c>
      <c r="BK1020" s="59">
        <v>0</v>
      </c>
      <c r="BL1020" s="59">
        <v>0</v>
      </c>
      <c r="BM1020" s="4">
        <v>5904387</v>
      </c>
      <c r="BN1020" s="32">
        <f t="shared" si="525"/>
        <v>1081.191540010987</v>
      </c>
      <c r="BO1020" s="281"/>
      <c r="BP1020" s="138">
        <v>4053031</v>
      </c>
      <c r="BQ1020" s="4">
        <v>890685248</v>
      </c>
      <c r="BR1020" s="4">
        <v>900642688</v>
      </c>
      <c r="BS1020" s="4">
        <v>764.84002999999996</v>
      </c>
      <c r="BT1020" s="4">
        <v>5461</v>
      </c>
      <c r="BV1020" s="175">
        <f t="shared" si="514"/>
        <v>-0.67100667675755821</v>
      </c>
    </row>
    <row r="1021" spans="1:74" x14ac:dyDescent="0.25">
      <c r="A1021" s="76" t="s">
        <v>212</v>
      </c>
      <c r="B1021" s="255" t="s">
        <v>143</v>
      </c>
      <c r="C1021" s="76">
        <v>1</v>
      </c>
      <c r="D1021" s="141">
        <v>2005</v>
      </c>
      <c r="E1021" s="77">
        <v>150</v>
      </c>
      <c r="F1021" s="59">
        <v>22702692</v>
      </c>
      <c r="G1021" s="59">
        <v>207</v>
      </c>
      <c r="H1021" s="179">
        <f t="shared" si="523"/>
        <v>9.1179445774328226E-6</v>
      </c>
      <c r="I1021" s="59">
        <f t="shared" si="511"/>
        <v>22702485</v>
      </c>
      <c r="J1021" s="59"/>
      <c r="K1021" s="59">
        <f t="shared" si="505"/>
        <v>22702485</v>
      </c>
      <c r="L1021" s="59">
        <f t="shared" si="533"/>
        <v>4157.2028932429957</v>
      </c>
      <c r="M1021" s="59"/>
      <c r="N1021" s="59"/>
      <c r="O1021" s="59">
        <v>4665112</v>
      </c>
      <c r="P1021" s="13">
        <f t="shared" si="506"/>
        <v>0.205489046683656</v>
      </c>
      <c r="Q1021" s="59">
        <v>7616596</v>
      </c>
      <c r="R1021" s="79">
        <f t="shared" si="507"/>
        <v>0.33549613621592528</v>
      </c>
      <c r="S1021" s="73">
        <f t="shared" si="532"/>
        <v>2278691</v>
      </c>
      <c r="T1021" s="281">
        <f t="shared" si="513"/>
        <v>417.26625160227064</v>
      </c>
      <c r="U1021" s="281"/>
      <c r="V1021" s="131">
        <f t="shared" si="508"/>
        <v>0.10037187558983081</v>
      </c>
      <c r="W1021" s="54"/>
      <c r="X1021" s="59">
        <v>0</v>
      </c>
      <c r="Y1021" s="59">
        <v>0</v>
      </c>
      <c r="Z1021" s="59">
        <v>0</v>
      </c>
      <c r="AA1021" s="59">
        <v>0</v>
      </c>
      <c r="AB1021" s="59">
        <v>0</v>
      </c>
      <c r="AC1021" s="59">
        <v>0</v>
      </c>
      <c r="AD1021" s="59">
        <v>0</v>
      </c>
      <c r="AE1021" s="59">
        <v>0</v>
      </c>
      <c r="AF1021" s="59">
        <v>58417</v>
      </c>
      <c r="AG1021" s="59">
        <v>0</v>
      </c>
      <c r="AH1021" s="59">
        <v>7341403</v>
      </c>
      <c r="AI1021" s="59">
        <v>1402774</v>
      </c>
      <c r="AJ1021" s="59">
        <v>203910</v>
      </c>
      <c r="AK1021" s="59">
        <v>1476180</v>
      </c>
      <c r="AL1021" s="59">
        <v>15361288</v>
      </c>
      <c r="AM1021" s="59">
        <v>0</v>
      </c>
      <c r="AN1021" s="59">
        <v>0</v>
      </c>
      <c r="AO1021" s="59">
        <v>0</v>
      </c>
      <c r="AP1021" s="59">
        <v>0</v>
      </c>
      <c r="AQ1021" s="59">
        <v>198841</v>
      </c>
      <c r="AR1021" s="59">
        <v>4172216</v>
      </c>
      <c r="AS1021" s="59">
        <v>279006</v>
      </c>
      <c r="AT1021" s="59">
        <v>339515</v>
      </c>
      <c r="AU1021" s="59">
        <v>11227</v>
      </c>
      <c r="AV1021" s="80">
        <v>0</v>
      </c>
      <c r="AW1021" s="79">
        <f t="shared" si="509"/>
        <v>0</v>
      </c>
      <c r="AX1021" s="59">
        <v>0</v>
      </c>
      <c r="AY1021" s="59">
        <v>0</v>
      </c>
      <c r="AZ1021" s="59">
        <v>0</v>
      </c>
      <c r="BA1021" s="59">
        <v>0</v>
      </c>
      <c r="BB1021" s="59">
        <v>0</v>
      </c>
      <c r="BC1021" s="59">
        <v>0</v>
      </c>
      <c r="BD1021" s="59">
        <v>0</v>
      </c>
      <c r="BE1021" s="59">
        <v>0</v>
      </c>
      <c r="BF1021" s="59">
        <v>0</v>
      </c>
      <c r="BG1021" s="59">
        <v>0</v>
      </c>
      <c r="BH1021" s="59">
        <v>0</v>
      </c>
      <c r="BI1021" s="59">
        <v>0</v>
      </c>
      <c r="BJ1021" s="59">
        <v>0</v>
      </c>
      <c r="BK1021" s="59">
        <v>0</v>
      </c>
      <c r="BL1021" s="59">
        <v>0</v>
      </c>
      <c r="BM1021" s="4">
        <v>358566</v>
      </c>
      <c r="BN1021" s="32">
        <f t="shared" si="525"/>
        <v>65.659403039736318</v>
      </c>
      <c r="BO1021" s="281"/>
      <c r="BP1021" s="138">
        <v>6076757</v>
      </c>
      <c r="BQ1021" s="4">
        <v>923767680</v>
      </c>
      <c r="BR1021" s="4">
        <v>930203008</v>
      </c>
      <c r="BS1021" s="4">
        <v>764.84002999999996</v>
      </c>
      <c r="BT1021" s="4">
        <v>5461</v>
      </c>
      <c r="BV1021" s="175">
        <f t="shared" si="514"/>
        <v>-0.67100667675755821</v>
      </c>
    </row>
    <row r="1022" spans="1:74" ht="17.25" customHeight="1" x14ac:dyDescent="0.25">
      <c r="A1022" s="76" t="s">
        <v>212</v>
      </c>
      <c r="B1022" s="255" t="s">
        <v>143</v>
      </c>
      <c r="C1022" s="76">
        <v>1</v>
      </c>
      <c r="D1022" s="142">
        <v>2006</v>
      </c>
      <c r="E1022" s="77">
        <v>150</v>
      </c>
      <c r="F1022" s="59">
        <v>22799228</v>
      </c>
      <c r="G1022" s="59">
        <v>15996</v>
      </c>
      <c r="H1022" s="179">
        <f t="shared" ref="H1022:H1046" si="534">G1022/I1022</f>
        <v>7.0209529534703418E-4</v>
      </c>
      <c r="I1022" s="59">
        <f t="shared" si="511"/>
        <v>22783232</v>
      </c>
      <c r="J1022" s="59"/>
      <c r="K1022" s="59">
        <f t="shared" si="505"/>
        <v>22766869</v>
      </c>
      <c r="L1022" s="59">
        <f t="shared" si="533"/>
        <v>4168.9926753341879</v>
      </c>
      <c r="M1022" s="59"/>
      <c r="N1022" s="59"/>
      <c r="O1022" s="59">
        <v>4659586</v>
      </c>
      <c r="P1022" s="13">
        <f t="shared" si="506"/>
        <v>0.2045182176084587</v>
      </c>
      <c r="Q1022" s="59">
        <v>7616596</v>
      </c>
      <c r="R1022" s="79">
        <f t="shared" si="507"/>
        <v>0.33430709040754181</v>
      </c>
      <c r="S1022" s="73">
        <f t="shared" ref="S1022:S1030" si="535">SUM(W1022:AE1022)</f>
        <v>1561303</v>
      </c>
      <c r="T1022" s="281">
        <f t="shared" si="513"/>
        <v>285.90056766160046</v>
      </c>
      <c r="U1022" s="281"/>
      <c r="V1022" s="131">
        <f t="shared" si="508"/>
        <v>6.8577853195360333E-2</v>
      </c>
      <c r="W1022" s="126">
        <v>535213</v>
      </c>
      <c r="Y1022" s="126">
        <v>861431</v>
      </c>
      <c r="Z1022" s="126">
        <v>109469</v>
      </c>
      <c r="AA1022" s="126">
        <v>52604</v>
      </c>
      <c r="AE1022" s="126">
        <v>2586</v>
      </c>
      <c r="AF1022" s="59">
        <v>91277</v>
      </c>
      <c r="AG1022" s="59">
        <v>0</v>
      </c>
      <c r="AH1022" s="59">
        <v>8135524</v>
      </c>
      <c r="AI1022" s="59">
        <v>1534986</v>
      </c>
      <c r="AJ1022" s="59">
        <v>312435</v>
      </c>
      <c r="AK1022" s="59">
        <v>1062493</v>
      </c>
      <c r="AL1022" s="59">
        <v>14663703</v>
      </c>
      <c r="AN1022" s="126">
        <v>874830</v>
      </c>
      <c r="AP1022" s="77">
        <v>239499</v>
      </c>
      <c r="AQ1022" s="59">
        <v>159878</v>
      </c>
      <c r="AR1022" s="59">
        <v>4100247</v>
      </c>
      <c r="AS1022" s="59">
        <v>271176</v>
      </c>
      <c r="AT1022" s="59">
        <v>246632</v>
      </c>
      <c r="AU1022" s="59">
        <v>52293</v>
      </c>
      <c r="AV1022" s="27">
        <v>16363</v>
      </c>
      <c r="AW1022" s="79">
        <f t="shared" si="509"/>
        <v>7.1768818700507621E-4</v>
      </c>
      <c r="AX1022" s="59">
        <v>0</v>
      </c>
      <c r="AY1022" s="59">
        <v>0</v>
      </c>
      <c r="AZ1022" s="59">
        <v>0</v>
      </c>
      <c r="BA1022" s="59">
        <v>0</v>
      </c>
      <c r="BB1022" s="59">
        <v>0</v>
      </c>
      <c r="BC1022" s="59">
        <v>0</v>
      </c>
      <c r="BD1022" s="59">
        <v>16363</v>
      </c>
      <c r="BE1022" s="59">
        <v>0</v>
      </c>
      <c r="BF1022" s="59">
        <v>0</v>
      </c>
      <c r="BG1022" s="59">
        <v>0</v>
      </c>
      <c r="BH1022" s="59">
        <v>16363</v>
      </c>
      <c r="BI1022" s="59">
        <v>0</v>
      </c>
      <c r="BJ1022" s="59">
        <v>0</v>
      </c>
      <c r="BK1022" s="59">
        <v>0</v>
      </c>
      <c r="BL1022" s="59">
        <v>0</v>
      </c>
      <c r="BM1022" s="4">
        <v>313912</v>
      </c>
      <c r="BN1022" s="32">
        <f t="shared" si="525"/>
        <v>57.482512360373555</v>
      </c>
      <c r="BO1022" s="281"/>
      <c r="BP1022" s="138">
        <v>3958045</v>
      </c>
      <c r="BQ1022" s="4">
        <v>1278034816</v>
      </c>
      <c r="BR1022" s="4">
        <v>1282306816</v>
      </c>
      <c r="BS1022" s="4">
        <v>764.84002999999996</v>
      </c>
      <c r="BT1022" s="4">
        <v>5461</v>
      </c>
      <c r="BV1022" s="175">
        <f t="shared" si="514"/>
        <v>-0.67100667675755821</v>
      </c>
    </row>
    <row r="1023" spans="1:74" ht="17.25" customHeight="1" x14ac:dyDescent="0.25">
      <c r="A1023" s="76" t="s">
        <v>212</v>
      </c>
      <c r="B1023" s="255" t="s">
        <v>143</v>
      </c>
      <c r="C1023" s="76">
        <v>1</v>
      </c>
      <c r="D1023" s="142">
        <v>2007</v>
      </c>
      <c r="E1023" s="77">
        <v>150</v>
      </c>
      <c r="F1023" s="59">
        <v>22284854</v>
      </c>
      <c r="G1023" s="59">
        <v>0</v>
      </c>
      <c r="H1023" s="179">
        <f t="shared" si="534"/>
        <v>0</v>
      </c>
      <c r="I1023" s="59">
        <f t="shared" si="511"/>
        <v>22284854</v>
      </c>
      <c r="J1023" s="59"/>
      <c r="K1023" s="59">
        <f t="shared" si="505"/>
        <v>22258500</v>
      </c>
      <c r="L1023" s="59">
        <f t="shared" si="533"/>
        <v>4075.9018494781176</v>
      </c>
      <c r="M1023" s="59"/>
      <c r="N1023" s="59"/>
      <c r="O1023" s="59">
        <v>3198819</v>
      </c>
      <c r="P1023" s="13">
        <f t="shared" si="506"/>
        <v>0.14354229110049363</v>
      </c>
      <c r="Q1023" s="59">
        <v>7616596</v>
      </c>
      <c r="R1023" s="79">
        <f t="shared" si="507"/>
        <v>0.34178352705384563</v>
      </c>
      <c r="S1023" s="73">
        <f t="shared" si="535"/>
        <v>1368590</v>
      </c>
      <c r="T1023" s="281">
        <f t="shared" si="513"/>
        <v>250.61160959531222</v>
      </c>
      <c r="U1023" s="281"/>
      <c r="V1023" s="131">
        <f t="shared" si="508"/>
        <v>6.1486173821236834E-2</v>
      </c>
      <c r="W1023" s="126">
        <v>0</v>
      </c>
      <c r="Y1023" s="126">
        <v>1148289</v>
      </c>
      <c r="Z1023" s="126">
        <v>152923</v>
      </c>
      <c r="AA1023" s="126">
        <v>58784</v>
      </c>
      <c r="AE1023" s="126">
        <v>8594</v>
      </c>
      <c r="AF1023" s="59">
        <v>1115255</v>
      </c>
      <c r="AG1023" s="59">
        <v>330521</v>
      </c>
      <c r="AH1023" s="59">
        <v>8583567</v>
      </c>
      <c r="AI1023" s="59">
        <v>1550509</v>
      </c>
      <c r="AJ1023" s="59">
        <v>192501</v>
      </c>
      <c r="AK1023" s="59">
        <v>1293014</v>
      </c>
      <c r="AL1023" s="59">
        <v>13701287</v>
      </c>
      <c r="AN1023" s="126">
        <v>1123534</v>
      </c>
      <c r="AP1023" s="77">
        <v>213211</v>
      </c>
      <c r="AQ1023" s="59">
        <v>123723</v>
      </c>
      <c r="AR1023" s="59">
        <v>4084898</v>
      </c>
      <c r="AS1023" s="59">
        <v>-51029</v>
      </c>
      <c r="AT1023" s="59">
        <v>85803</v>
      </c>
      <c r="AU1023" s="59">
        <v>38909</v>
      </c>
      <c r="AV1023" s="27">
        <v>26354</v>
      </c>
      <c r="AW1023" s="79">
        <f t="shared" si="509"/>
        <v>1.1812000497687081E-3</v>
      </c>
      <c r="AX1023" s="59">
        <v>0</v>
      </c>
      <c r="AY1023" s="59">
        <v>0</v>
      </c>
      <c r="AZ1023" s="59">
        <v>0</v>
      </c>
      <c r="BA1023" s="59">
        <v>0</v>
      </c>
      <c r="BB1023" s="59">
        <v>0</v>
      </c>
      <c r="BC1023" s="59">
        <v>0</v>
      </c>
      <c r="BD1023" s="59">
        <v>26354</v>
      </c>
      <c r="BE1023" s="59">
        <v>0</v>
      </c>
      <c r="BF1023" s="59">
        <v>0</v>
      </c>
      <c r="BG1023" s="59">
        <v>0</v>
      </c>
      <c r="BH1023" s="59">
        <v>26354</v>
      </c>
      <c r="BI1023" s="59">
        <v>0</v>
      </c>
      <c r="BJ1023" s="59">
        <v>0</v>
      </c>
      <c r="BK1023" s="59">
        <v>0</v>
      </c>
      <c r="BL1023" s="59">
        <v>0</v>
      </c>
      <c r="BM1023" s="4">
        <v>245896</v>
      </c>
      <c r="BN1023" s="32">
        <f t="shared" si="525"/>
        <v>45.027650613440763</v>
      </c>
      <c r="BO1023" s="281"/>
      <c r="BP1023" s="138">
        <v>1764552</v>
      </c>
      <c r="BQ1023" s="4">
        <v>1254913152</v>
      </c>
      <c r="BR1023" s="4">
        <v>1256923648</v>
      </c>
      <c r="BS1023" s="4">
        <v>776.03998000000001</v>
      </c>
      <c r="BT1023" s="4">
        <v>5461</v>
      </c>
      <c r="BV1023" s="175">
        <f t="shared" si="514"/>
        <v>-0.66373800744456513</v>
      </c>
    </row>
    <row r="1024" spans="1:74" ht="17.25" customHeight="1" x14ac:dyDescent="0.25">
      <c r="A1024" s="76" t="s">
        <v>212</v>
      </c>
      <c r="B1024" s="255" t="s">
        <v>143</v>
      </c>
      <c r="C1024" s="76">
        <v>1</v>
      </c>
      <c r="D1024" s="142">
        <v>2008</v>
      </c>
      <c r="E1024" s="77">
        <v>150</v>
      </c>
      <c r="F1024" s="59">
        <v>23755048</v>
      </c>
      <c r="G1024" s="59">
        <v>0</v>
      </c>
      <c r="H1024" s="179">
        <f t="shared" si="534"/>
        <v>0</v>
      </c>
      <c r="I1024" s="59">
        <f t="shared" si="511"/>
        <v>23755048</v>
      </c>
      <c r="J1024" s="59"/>
      <c r="K1024" s="59">
        <f t="shared" si="505"/>
        <v>23736170</v>
      </c>
      <c r="L1024" s="59">
        <f t="shared" si="533"/>
        <v>4346.4878227430872</v>
      </c>
      <c r="M1024" s="59"/>
      <c r="N1024" s="59"/>
      <c r="O1024" s="59">
        <v>3461878</v>
      </c>
      <c r="P1024" s="13">
        <f t="shared" si="506"/>
        <v>0.1457323091917137</v>
      </c>
      <c r="Q1024" s="59">
        <v>7616596</v>
      </c>
      <c r="R1024" s="79">
        <f t="shared" si="507"/>
        <v>0.32063062975077972</v>
      </c>
      <c r="S1024" s="73">
        <f t="shared" si="535"/>
        <v>1586121</v>
      </c>
      <c r="T1024" s="281">
        <f t="shared" si="513"/>
        <v>290.44515656473175</v>
      </c>
      <c r="U1024" s="281"/>
      <c r="V1024" s="131">
        <f t="shared" si="508"/>
        <v>6.6822954166573634E-2</v>
      </c>
      <c r="W1024" s="4"/>
      <c r="Y1024" s="126">
        <v>1425227</v>
      </c>
      <c r="Z1024" s="126">
        <v>126942</v>
      </c>
      <c r="AA1024" s="126">
        <v>27696</v>
      </c>
      <c r="AE1024" s="126">
        <v>6256</v>
      </c>
      <c r="AF1024" s="59">
        <v>1703691</v>
      </c>
      <c r="AG1024" s="59">
        <v>307314</v>
      </c>
      <c r="AH1024" s="59">
        <v>9226084</v>
      </c>
      <c r="AI1024" s="59">
        <v>1936556</v>
      </c>
      <c r="AJ1024" s="59">
        <v>-54226</v>
      </c>
      <c r="AK1024" s="59">
        <v>1324956</v>
      </c>
      <c r="AL1024" s="59">
        <v>14528964</v>
      </c>
      <c r="AN1024" s="126">
        <v>1006221</v>
      </c>
      <c r="AP1024" s="77">
        <v>346674</v>
      </c>
      <c r="AQ1024" s="59">
        <v>119270</v>
      </c>
      <c r="AR1024" s="59">
        <v>4227550</v>
      </c>
      <c r="AS1024" s="59">
        <v>320</v>
      </c>
      <c r="AT1024" s="59">
        <v>95634</v>
      </c>
      <c r="AU1024" s="59">
        <v>76493</v>
      </c>
      <c r="AV1024" s="27">
        <v>18878</v>
      </c>
      <c r="AW1024" s="79">
        <f t="shared" si="509"/>
        <v>7.9406321025816268E-4</v>
      </c>
      <c r="AX1024" s="59">
        <v>0</v>
      </c>
      <c r="AY1024" s="59">
        <v>0</v>
      </c>
      <c r="AZ1024" s="59">
        <v>0</v>
      </c>
      <c r="BA1024" s="59">
        <v>0</v>
      </c>
      <c r="BB1024" s="59">
        <v>0</v>
      </c>
      <c r="BC1024" s="59">
        <v>0</v>
      </c>
      <c r="BD1024" s="59">
        <v>18878</v>
      </c>
      <c r="BE1024" s="59">
        <v>0</v>
      </c>
      <c r="BF1024" s="59">
        <v>0</v>
      </c>
      <c r="BG1024" s="59">
        <v>0</v>
      </c>
      <c r="BH1024" s="59">
        <v>18878</v>
      </c>
      <c r="BI1024" s="59">
        <v>0</v>
      </c>
      <c r="BJ1024" s="59">
        <v>0</v>
      </c>
      <c r="BK1024" s="59">
        <v>0</v>
      </c>
      <c r="BL1024" s="59">
        <v>0</v>
      </c>
      <c r="BM1024" s="4">
        <v>531494</v>
      </c>
      <c r="BN1024" s="32">
        <f t="shared" si="525"/>
        <v>97.325398278703531</v>
      </c>
      <c r="BO1024" s="281"/>
      <c r="BP1024" s="138">
        <v>2451087</v>
      </c>
      <c r="BQ1024" s="4">
        <v>1352588672</v>
      </c>
      <c r="BR1024" s="4">
        <v>1355571328</v>
      </c>
      <c r="BS1024" s="4">
        <v>776.03998000000001</v>
      </c>
      <c r="BT1024" s="4">
        <v>5461</v>
      </c>
      <c r="BV1024" s="175">
        <f t="shared" si="514"/>
        <v>-0.66373800744456513</v>
      </c>
    </row>
    <row r="1025" spans="1:74" ht="17.25" customHeight="1" x14ac:dyDescent="0.25">
      <c r="A1025" s="76" t="s">
        <v>212</v>
      </c>
      <c r="B1025" s="255" t="s">
        <v>143</v>
      </c>
      <c r="C1025" s="76">
        <v>1</v>
      </c>
      <c r="D1025" s="142">
        <v>2009</v>
      </c>
      <c r="E1025" s="77">
        <v>150</v>
      </c>
      <c r="F1025" s="59">
        <v>24124368</v>
      </c>
      <c r="G1025" s="59">
        <v>0</v>
      </c>
      <c r="H1025" s="179">
        <f t="shared" si="534"/>
        <v>0</v>
      </c>
      <c r="I1025" s="59">
        <f t="shared" si="511"/>
        <v>24124368</v>
      </c>
      <c r="J1025" s="59"/>
      <c r="K1025" s="59">
        <f t="shared" si="505"/>
        <v>24113298</v>
      </c>
      <c r="L1025" s="59">
        <f t="shared" si="533"/>
        <v>4354.1527627302276</v>
      </c>
      <c r="M1025" s="59"/>
      <c r="N1025" s="59"/>
      <c r="O1025" s="59">
        <v>1496427</v>
      </c>
      <c r="P1025" s="13">
        <f t="shared" si="506"/>
        <v>6.2029687161131018E-2</v>
      </c>
      <c r="Q1025" s="59">
        <v>7616596</v>
      </c>
      <c r="R1025" s="79">
        <f t="shared" si="507"/>
        <v>0.31572209477156044</v>
      </c>
      <c r="S1025" s="73">
        <f t="shared" si="535"/>
        <v>1693257</v>
      </c>
      <c r="T1025" s="281">
        <f t="shared" si="513"/>
        <v>305.75243770314194</v>
      </c>
      <c r="U1025" s="281"/>
      <c r="V1025" s="131">
        <f t="shared" si="508"/>
        <v>7.0220879781770204E-2</v>
      </c>
      <c r="W1025" s="4"/>
      <c r="Y1025" s="126">
        <v>1525960</v>
      </c>
      <c r="Z1025" s="126">
        <v>69212</v>
      </c>
      <c r="AA1025" s="126">
        <v>42277</v>
      </c>
      <c r="AB1025" s="126">
        <v>48351</v>
      </c>
      <c r="AE1025" s="126">
        <v>7457</v>
      </c>
      <c r="AF1025" s="59">
        <v>1954181</v>
      </c>
      <c r="AG1025" s="59">
        <v>287851</v>
      </c>
      <c r="AH1025" s="59">
        <v>11099039</v>
      </c>
      <c r="AI1025" s="59">
        <v>2766045</v>
      </c>
      <c r="AJ1025" s="59">
        <v>21058</v>
      </c>
      <c r="AK1025" s="59">
        <v>1886923</v>
      </c>
      <c r="AL1025" s="59">
        <v>13025330</v>
      </c>
      <c r="AN1025" s="126">
        <v>1245514</v>
      </c>
      <c r="AP1025" s="77">
        <v>24885</v>
      </c>
      <c r="AQ1025" s="59">
        <v>183858</v>
      </c>
      <c r="AR1025" s="59">
        <v>4736535</v>
      </c>
      <c r="AS1025" s="59">
        <v>736</v>
      </c>
      <c r="AT1025" s="59">
        <v>59953</v>
      </c>
      <c r="AU1025" s="59">
        <v>150550</v>
      </c>
      <c r="AV1025" s="27">
        <v>11070</v>
      </c>
      <c r="AW1025" s="79">
        <f t="shared" si="509"/>
        <v>4.586616576007446E-4</v>
      </c>
      <c r="AX1025" s="59">
        <v>0</v>
      </c>
      <c r="AY1025" s="59">
        <v>0</v>
      </c>
      <c r="AZ1025" s="59">
        <v>0</v>
      </c>
      <c r="BA1025" s="59">
        <v>0</v>
      </c>
      <c r="BB1025" s="59">
        <v>0</v>
      </c>
      <c r="BC1025" s="59">
        <v>0</v>
      </c>
      <c r="BD1025" s="59">
        <v>11070</v>
      </c>
      <c r="BE1025" s="59">
        <v>0</v>
      </c>
      <c r="BF1025" s="59">
        <v>0</v>
      </c>
      <c r="BG1025" s="59">
        <v>0</v>
      </c>
      <c r="BH1025" s="59">
        <v>11070</v>
      </c>
      <c r="BI1025" s="59">
        <v>0</v>
      </c>
      <c r="BJ1025" s="59">
        <v>0</v>
      </c>
      <c r="BK1025" s="59">
        <v>0</v>
      </c>
      <c r="BL1025" s="59">
        <v>0</v>
      </c>
      <c r="BM1025" s="4">
        <v>978307</v>
      </c>
      <c r="BN1025" s="32">
        <f t="shared" si="525"/>
        <v>176.65348501263995</v>
      </c>
      <c r="BO1025" s="281"/>
      <c r="BP1025" s="138">
        <v>5030821</v>
      </c>
      <c r="BQ1025" s="4">
        <v>1187662592</v>
      </c>
      <c r="BR1025" s="4">
        <v>1193671680</v>
      </c>
      <c r="BS1025" s="4">
        <v>773.42998999999998</v>
      </c>
      <c r="BT1025" s="4">
        <v>5538</v>
      </c>
      <c r="BV1025" s="175">
        <f t="shared" si="514"/>
        <v>-0.65842169876701617</v>
      </c>
    </row>
    <row r="1026" spans="1:74" ht="17.25" customHeight="1" x14ac:dyDescent="0.25">
      <c r="A1026" s="76" t="s">
        <v>212</v>
      </c>
      <c r="B1026" s="255" t="s">
        <v>143</v>
      </c>
      <c r="C1026" s="76">
        <v>1</v>
      </c>
      <c r="D1026" s="142">
        <v>2010</v>
      </c>
      <c r="E1026" s="77">
        <v>150</v>
      </c>
      <c r="F1026" s="59">
        <v>23997404</v>
      </c>
      <c r="G1026" s="59">
        <v>0</v>
      </c>
      <c r="H1026" s="179">
        <f t="shared" si="534"/>
        <v>0</v>
      </c>
      <c r="I1026" s="59">
        <f t="shared" si="511"/>
        <v>23997404</v>
      </c>
      <c r="J1026" s="59"/>
      <c r="K1026" s="59">
        <f t="shared" si="505"/>
        <v>23989546</v>
      </c>
      <c r="L1026" s="59">
        <f t="shared" si="533"/>
        <v>4331.8067894546766</v>
      </c>
      <c r="M1026" s="59"/>
      <c r="N1026" s="59"/>
      <c r="O1026" s="59">
        <v>1291870</v>
      </c>
      <c r="P1026" s="13">
        <f t="shared" si="506"/>
        <v>5.3833739682842358E-2</v>
      </c>
      <c r="Q1026" s="59">
        <v>7617277</v>
      </c>
      <c r="R1026" s="79">
        <f t="shared" si="507"/>
        <v>0.31742087602475666</v>
      </c>
      <c r="S1026" s="73">
        <f t="shared" si="535"/>
        <v>1906464</v>
      </c>
      <c r="T1026" s="281">
        <f t="shared" si="513"/>
        <v>344.2513542795233</v>
      </c>
      <c r="U1026" s="281"/>
      <c r="V1026" s="131">
        <f t="shared" si="508"/>
        <v>7.9470616075852374E-2</v>
      </c>
      <c r="W1026" s="4"/>
      <c r="Y1026" s="126">
        <v>1689590</v>
      </c>
      <c r="Z1026" s="126">
        <v>184278</v>
      </c>
      <c r="AA1026" s="126">
        <v>26542</v>
      </c>
      <c r="AB1026" s="126">
        <v>0</v>
      </c>
      <c r="AE1026" s="126">
        <v>6054</v>
      </c>
      <c r="AF1026" s="59">
        <v>2021480</v>
      </c>
      <c r="AG1026" s="59">
        <v>653361</v>
      </c>
      <c r="AH1026" s="59">
        <v>10917366</v>
      </c>
      <c r="AI1026" s="59">
        <v>2934561</v>
      </c>
      <c r="AJ1026" s="59">
        <v>1434</v>
      </c>
      <c r="AK1026" s="59">
        <v>1622242</v>
      </c>
      <c r="AL1026" s="59">
        <v>13080037</v>
      </c>
      <c r="AN1026" s="126">
        <v>1387349</v>
      </c>
      <c r="AP1026" s="77">
        <v>2136</v>
      </c>
      <c r="AQ1026" s="59">
        <v>182019</v>
      </c>
      <c r="AR1026" s="59">
        <v>4249694</v>
      </c>
      <c r="AS1026" s="59">
        <v>0</v>
      </c>
      <c r="AT1026" s="59">
        <v>59493</v>
      </c>
      <c r="AU1026" s="59">
        <v>68023</v>
      </c>
      <c r="AV1026" s="27">
        <v>7858</v>
      </c>
      <c r="AW1026" s="79">
        <f t="shared" si="509"/>
        <v>3.2734489629815329E-4</v>
      </c>
      <c r="AX1026" s="59">
        <v>0</v>
      </c>
      <c r="AY1026" s="59">
        <v>0</v>
      </c>
      <c r="AZ1026" s="59">
        <v>0</v>
      </c>
      <c r="BA1026" s="59">
        <v>0</v>
      </c>
      <c r="BB1026" s="59">
        <v>0</v>
      </c>
      <c r="BC1026" s="59">
        <v>0</v>
      </c>
      <c r="BD1026" s="59">
        <v>7858</v>
      </c>
      <c r="BE1026" s="59">
        <v>0</v>
      </c>
      <c r="BF1026" s="59">
        <v>0</v>
      </c>
      <c r="BG1026" s="59">
        <v>0</v>
      </c>
      <c r="BH1026" s="59">
        <v>7858</v>
      </c>
      <c r="BI1026" s="59">
        <v>0</v>
      </c>
      <c r="BJ1026" s="59">
        <v>0</v>
      </c>
      <c r="BK1026" s="59">
        <v>0</v>
      </c>
      <c r="BL1026" s="59">
        <v>0</v>
      </c>
      <c r="BM1026" s="4">
        <v>1022830</v>
      </c>
      <c r="BN1026" s="32">
        <f t="shared" si="525"/>
        <v>184.6930299747201</v>
      </c>
      <c r="BO1026" s="281"/>
      <c r="BP1026" s="138">
        <v>10665850</v>
      </c>
      <c r="BQ1026" s="4">
        <v>1152202624</v>
      </c>
      <c r="BR1026" s="4">
        <v>1163891200</v>
      </c>
      <c r="BS1026" s="4">
        <v>773.42998999999998</v>
      </c>
      <c r="BT1026" s="4">
        <v>5538</v>
      </c>
      <c r="BV1026" s="175">
        <f t="shared" si="514"/>
        <v>-0.65842169876701617</v>
      </c>
    </row>
    <row r="1027" spans="1:74" ht="17.25" customHeight="1" x14ac:dyDescent="0.25">
      <c r="A1027" s="76" t="s">
        <v>212</v>
      </c>
      <c r="B1027" s="255" t="s">
        <v>143</v>
      </c>
      <c r="C1027" s="76">
        <v>1</v>
      </c>
      <c r="D1027" s="142">
        <v>2011</v>
      </c>
      <c r="E1027" s="77">
        <v>150</v>
      </c>
      <c r="F1027" s="59">
        <v>30075376</v>
      </c>
      <c r="G1027" s="59">
        <v>0</v>
      </c>
      <c r="H1027" s="179">
        <f t="shared" si="534"/>
        <v>0</v>
      </c>
      <c r="I1027" s="59">
        <f t="shared" si="511"/>
        <v>30075376</v>
      </c>
      <c r="J1027" s="59"/>
      <c r="K1027" s="59">
        <f t="shared" si="505"/>
        <v>30062274</v>
      </c>
      <c r="L1027" s="59">
        <f t="shared" si="533"/>
        <v>5428.3629469122425</v>
      </c>
      <c r="M1027" s="59"/>
      <c r="N1027" s="59"/>
      <c r="O1027" s="59">
        <v>944642</v>
      </c>
      <c r="P1027" s="13">
        <f t="shared" si="506"/>
        <v>3.1409150129993388E-2</v>
      </c>
      <c r="Q1027" s="59">
        <v>7621589</v>
      </c>
      <c r="R1027" s="79">
        <f t="shared" si="507"/>
        <v>0.25341624989160566</v>
      </c>
      <c r="S1027" s="73">
        <f t="shared" si="535"/>
        <v>2162405</v>
      </c>
      <c r="T1027" s="281">
        <f t="shared" si="513"/>
        <v>390.46677500902854</v>
      </c>
      <c r="U1027" s="281"/>
      <c r="V1027" s="131">
        <f t="shared" si="508"/>
        <v>7.1930852602833703E-2</v>
      </c>
      <c r="W1027" s="4"/>
      <c r="Y1027" s="126">
        <v>1896842</v>
      </c>
      <c r="Z1027" s="126">
        <v>222958</v>
      </c>
      <c r="AA1027" s="126">
        <v>34886</v>
      </c>
      <c r="AE1027" s="126">
        <v>7719</v>
      </c>
      <c r="AF1027" s="59">
        <v>3241149</v>
      </c>
      <c r="AG1027" s="59">
        <v>394076</v>
      </c>
      <c r="AH1027" s="59">
        <v>15771437</v>
      </c>
      <c r="AI1027" s="59">
        <v>3179354</v>
      </c>
      <c r="AJ1027" s="59">
        <v>0</v>
      </c>
      <c r="AK1027" s="59">
        <v>2150981</v>
      </c>
      <c r="AL1027" s="59">
        <v>14303939</v>
      </c>
      <c r="AN1027" s="126">
        <v>2007448</v>
      </c>
      <c r="AP1027" s="77">
        <v>377</v>
      </c>
      <c r="AQ1027" s="59">
        <v>205687</v>
      </c>
      <c r="AR1027" s="59">
        <v>8038835</v>
      </c>
      <c r="AS1027" s="59">
        <v>0</v>
      </c>
      <c r="AT1027" s="59">
        <v>128467</v>
      </c>
      <c r="AU1027" s="59">
        <v>366</v>
      </c>
      <c r="AV1027" s="27">
        <v>13102</v>
      </c>
      <c r="AW1027" s="79">
        <f t="shared" si="509"/>
        <v>4.3544907788290257E-4</v>
      </c>
      <c r="AX1027" s="59">
        <v>0</v>
      </c>
      <c r="AY1027" s="59">
        <v>0</v>
      </c>
      <c r="AZ1027" s="59">
        <v>0</v>
      </c>
      <c r="BA1027" s="59">
        <v>0</v>
      </c>
      <c r="BB1027" s="59">
        <v>0</v>
      </c>
      <c r="BC1027" s="59">
        <v>0</v>
      </c>
      <c r="BD1027" s="59">
        <v>13102</v>
      </c>
      <c r="BE1027" s="59">
        <v>0</v>
      </c>
      <c r="BF1027" s="59">
        <v>0</v>
      </c>
      <c r="BG1027" s="59">
        <v>0</v>
      </c>
      <c r="BH1027" s="59">
        <v>13102</v>
      </c>
      <c r="BI1027" s="59">
        <v>0</v>
      </c>
      <c r="BJ1027" s="59">
        <v>0</v>
      </c>
      <c r="BK1027" s="59">
        <v>0</v>
      </c>
      <c r="BL1027" s="59">
        <v>0</v>
      </c>
      <c r="BM1027" s="4">
        <v>676207</v>
      </c>
      <c r="BN1027" s="32">
        <f t="shared" si="525"/>
        <v>122.10310581437342</v>
      </c>
      <c r="BO1027" s="281"/>
      <c r="BP1027" s="138">
        <v>10401603</v>
      </c>
      <c r="BQ1027" s="4">
        <v>880845184</v>
      </c>
      <c r="BR1027" s="4">
        <v>891923008</v>
      </c>
      <c r="BS1027" s="4">
        <v>773.42998999999998</v>
      </c>
      <c r="BT1027" s="4">
        <v>5538</v>
      </c>
      <c r="BV1027" s="175">
        <f t="shared" si="514"/>
        <v>-0.65842169876701617</v>
      </c>
    </row>
    <row r="1028" spans="1:74" ht="17.25" customHeight="1" x14ac:dyDescent="0.25">
      <c r="A1028" s="76" t="s">
        <v>212</v>
      </c>
      <c r="B1028" s="255" t="s">
        <v>143</v>
      </c>
      <c r="C1028" s="76">
        <v>1</v>
      </c>
      <c r="D1028" s="142">
        <v>2012</v>
      </c>
      <c r="E1028" s="77">
        <v>150</v>
      </c>
      <c r="F1028" s="59">
        <v>28381112</v>
      </c>
      <c r="G1028" s="59">
        <v>0</v>
      </c>
      <c r="H1028" s="179">
        <f t="shared" si="534"/>
        <v>0</v>
      </c>
      <c r="I1028" s="59">
        <f t="shared" si="511"/>
        <v>28381112</v>
      </c>
      <c r="J1028" s="59"/>
      <c r="K1028" s="59">
        <f t="shared" si="505"/>
        <v>28364661</v>
      </c>
      <c r="L1028" s="59">
        <f t="shared" si="533"/>
        <v>5121.8239436619715</v>
      </c>
      <c r="M1028" s="59"/>
      <c r="N1028" s="59"/>
      <c r="O1028" s="59">
        <v>932356</v>
      </c>
      <c r="P1028" s="13">
        <f t="shared" si="506"/>
        <v>3.2851285037739181E-2</v>
      </c>
      <c r="Q1028" s="59">
        <v>7616535</v>
      </c>
      <c r="R1028" s="79">
        <f t="shared" si="507"/>
        <v>0.26836633462423881</v>
      </c>
      <c r="S1028" s="73">
        <f t="shared" si="535"/>
        <v>2182443</v>
      </c>
      <c r="T1028" s="281">
        <f t="shared" si="513"/>
        <v>394.08504875406283</v>
      </c>
      <c r="U1028" s="281"/>
      <c r="V1028" s="131">
        <f t="shared" si="508"/>
        <v>7.6942326227695798E-2</v>
      </c>
      <c r="W1028" s="4"/>
      <c r="X1028" s="126">
        <v>6376</v>
      </c>
      <c r="Y1028" s="126">
        <v>1868571</v>
      </c>
      <c r="Z1028" s="126">
        <v>254120</v>
      </c>
      <c r="AA1028" s="126">
        <v>43090</v>
      </c>
      <c r="AE1028" s="126">
        <v>10286</v>
      </c>
      <c r="AF1028" s="59">
        <v>4207502</v>
      </c>
      <c r="AG1028" s="59">
        <v>410585</v>
      </c>
      <c r="AH1028" s="59">
        <v>13258958</v>
      </c>
      <c r="AI1028" s="59">
        <v>1936895</v>
      </c>
      <c r="AJ1028" s="59">
        <v>0</v>
      </c>
      <c r="AK1028" s="59">
        <v>2624794</v>
      </c>
      <c r="AL1028" s="59">
        <v>15122154</v>
      </c>
      <c r="AN1028" s="126">
        <v>1751648</v>
      </c>
      <c r="AP1028" s="77">
        <v>0</v>
      </c>
      <c r="AQ1028" s="59">
        <v>94196</v>
      </c>
      <c r="AR1028" s="59">
        <v>5240167</v>
      </c>
      <c r="AS1028" s="59">
        <v>0</v>
      </c>
      <c r="AT1028" s="59">
        <v>89122</v>
      </c>
      <c r="AU1028" s="59">
        <v>1294869</v>
      </c>
      <c r="AV1028" s="27">
        <v>16451</v>
      </c>
      <c r="AW1028" s="79">
        <f t="shared" si="509"/>
        <v>5.7931027391329318E-4</v>
      </c>
      <c r="AX1028" s="59">
        <v>0</v>
      </c>
      <c r="AY1028" s="59">
        <v>0</v>
      </c>
      <c r="AZ1028" s="59">
        <v>0</v>
      </c>
      <c r="BA1028" s="59">
        <v>0</v>
      </c>
      <c r="BB1028" s="59">
        <v>0</v>
      </c>
      <c r="BC1028" s="59">
        <v>0</v>
      </c>
      <c r="BD1028" s="59">
        <v>16451</v>
      </c>
      <c r="BE1028" s="59">
        <v>0</v>
      </c>
      <c r="BF1028" s="59">
        <v>0</v>
      </c>
      <c r="BG1028" s="59">
        <v>0</v>
      </c>
      <c r="BH1028" s="59">
        <v>16451</v>
      </c>
      <c r="BI1028" s="59">
        <v>0</v>
      </c>
      <c r="BJ1028" s="59">
        <v>0</v>
      </c>
      <c r="BK1028" s="59">
        <v>0</v>
      </c>
      <c r="BL1028" s="59">
        <v>0</v>
      </c>
      <c r="BM1028" s="4">
        <v>1524451</v>
      </c>
      <c r="BN1028" s="32">
        <f t="shared" si="525"/>
        <v>275.27103647526184</v>
      </c>
      <c r="BO1028" s="281"/>
      <c r="BP1028" s="138">
        <v>14365750</v>
      </c>
      <c r="BQ1028" s="4">
        <v>716715072</v>
      </c>
      <c r="BR1028" s="4">
        <v>732605248</v>
      </c>
      <c r="BS1028" s="4">
        <v>784.42998999999998</v>
      </c>
      <c r="BT1028" s="4">
        <v>5538</v>
      </c>
      <c r="BV1028" s="175">
        <f t="shared" si="514"/>
        <v>-0.65136061307465942</v>
      </c>
    </row>
    <row r="1029" spans="1:74" ht="17.25" customHeight="1" x14ac:dyDescent="0.25">
      <c r="A1029" s="76" t="s">
        <v>212</v>
      </c>
      <c r="B1029" s="255" t="s">
        <v>143</v>
      </c>
      <c r="C1029" s="76">
        <v>1</v>
      </c>
      <c r="D1029" s="142">
        <v>2013</v>
      </c>
      <c r="E1029" s="77">
        <v>150</v>
      </c>
      <c r="F1029" s="59">
        <v>28513454</v>
      </c>
      <c r="G1029" s="59">
        <v>0</v>
      </c>
      <c r="H1029" s="179">
        <f t="shared" si="534"/>
        <v>0</v>
      </c>
      <c r="I1029" s="59">
        <f t="shared" si="511"/>
        <v>28513454</v>
      </c>
      <c r="J1029" s="59"/>
      <c r="K1029" s="59">
        <f t="shared" si="505"/>
        <v>28499272</v>
      </c>
      <c r="L1029" s="59">
        <f t="shared" si="533"/>
        <v>5146.130733116649</v>
      </c>
      <c r="M1029" s="59"/>
      <c r="N1029" s="59"/>
      <c r="O1029" s="59">
        <v>4335857</v>
      </c>
      <c r="P1029" s="13">
        <f t="shared" si="506"/>
        <v>0.15206354866723618</v>
      </c>
      <c r="Q1029" s="59">
        <v>7626196</v>
      </c>
      <c r="R1029" s="79">
        <f t="shared" si="507"/>
        <v>0.26745956487768896</v>
      </c>
      <c r="S1029" s="73">
        <f t="shared" si="535"/>
        <v>2151886</v>
      </c>
      <c r="T1029" s="281">
        <f t="shared" si="513"/>
        <v>388.56735283495846</v>
      </c>
      <c r="U1029" s="281"/>
      <c r="V1029" s="131">
        <f t="shared" si="508"/>
        <v>7.5506700662388848E-2</v>
      </c>
      <c r="W1029" s="4"/>
      <c r="X1029" s="126">
        <v>114900</v>
      </c>
      <c r="Y1029" s="126">
        <v>1704970</v>
      </c>
      <c r="Z1029" s="126">
        <v>233449</v>
      </c>
      <c r="AA1029" s="126">
        <v>50471</v>
      </c>
      <c r="AB1029" s="126">
        <v>37047</v>
      </c>
      <c r="AE1029" s="126">
        <v>11049</v>
      </c>
      <c r="AF1029" s="59">
        <v>4316577</v>
      </c>
      <c r="AG1029" s="59">
        <v>264831</v>
      </c>
      <c r="AH1029" s="59">
        <v>9774299</v>
      </c>
      <c r="AI1029" s="59">
        <v>1924824</v>
      </c>
      <c r="AJ1029" s="59">
        <v>0</v>
      </c>
      <c r="AK1029" s="59">
        <v>2635317</v>
      </c>
      <c r="AL1029" s="59">
        <v>18739156</v>
      </c>
      <c r="AN1029" s="126">
        <v>1019218</v>
      </c>
      <c r="AP1029" s="77">
        <v>2324</v>
      </c>
      <c r="AQ1029" s="59">
        <v>110889</v>
      </c>
      <c r="AR1029" s="59">
        <v>4930867</v>
      </c>
      <c r="AS1029" s="59">
        <v>0</v>
      </c>
      <c r="AT1029" s="59">
        <v>197750</v>
      </c>
      <c r="AU1029" s="59">
        <v>-1003082</v>
      </c>
      <c r="AV1029" s="27">
        <v>14182</v>
      </c>
      <c r="AW1029" s="79">
        <f t="shared" si="509"/>
        <v>4.9713197406192372E-4</v>
      </c>
      <c r="AX1029" s="59">
        <v>0</v>
      </c>
      <c r="AY1029" s="59">
        <v>0</v>
      </c>
      <c r="AZ1029" s="59">
        <v>0</v>
      </c>
      <c r="BA1029" s="59">
        <v>0</v>
      </c>
      <c r="BB1029" s="59">
        <v>0</v>
      </c>
      <c r="BC1029" s="59">
        <v>0</v>
      </c>
      <c r="BD1029" s="59">
        <v>14182</v>
      </c>
      <c r="BE1029" s="59">
        <v>0</v>
      </c>
      <c r="BF1029" s="59">
        <v>0</v>
      </c>
      <c r="BG1029" s="59">
        <v>0</v>
      </c>
      <c r="BH1029" s="59">
        <v>14182</v>
      </c>
      <c r="BI1029" s="59">
        <v>0</v>
      </c>
      <c r="BJ1029" s="59">
        <v>0</v>
      </c>
      <c r="BK1029" s="59">
        <v>0</v>
      </c>
      <c r="BL1029" s="59">
        <v>0</v>
      </c>
      <c r="BM1029" s="4">
        <v>1294836</v>
      </c>
      <c r="BN1029" s="32">
        <f t="shared" si="525"/>
        <v>233.80931744312025</v>
      </c>
      <c r="BO1029" s="281"/>
      <c r="BP1029" s="138">
        <v>17540952</v>
      </c>
      <c r="BQ1029" s="4">
        <v>737713152</v>
      </c>
      <c r="BR1029" s="4">
        <v>756548928</v>
      </c>
      <c r="BS1029" s="4">
        <v>795.42998999999998</v>
      </c>
      <c r="BT1029" s="4">
        <v>5538</v>
      </c>
      <c r="BV1029" s="175">
        <f t="shared" si="514"/>
        <v>-0.64439785821124307</v>
      </c>
    </row>
    <row r="1030" spans="1:74" ht="17.25" customHeight="1" x14ac:dyDescent="0.25">
      <c r="A1030" s="76" t="s">
        <v>212</v>
      </c>
      <c r="B1030" s="255" t="s">
        <v>143</v>
      </c>
      <c r="C1030" s="76">
        <v>1</v>
      </c>
      <c r="D1030" s="142">
        <v>2014</v>
      </c>
      <c r="E1030" s="77">
        <v>150</v>
      </c>
      <c r="F1030" s="59">
        <v>28499784</v>
      </c>
      <c r="G1030" s="59">
        <v>0</v>
      </c>
      <c r="H1030" s="179">
        <f t="shared" si="534"/>
        <v>0</v>
      </c>
      <c r="I1030" s="59">
        <f t="shared" si="511"/>
        <v>28499784</v>
      </c>
      <c r="J1030" s="59"/>
      <c r="K1030" s="59">
        <f t="shared" si="505"/>
        <v>28481418</v>
      </c>
      <c r="L1030" s="59">
        <f t="shared" si="533"/>
        <v>4890.3533653846152</v>
      </c>
      <c r="M1030" s="59"/>
      <c r="N1030" s="59"/>
      <c r="O1030" s="59">
        <v>1249739</v>
      </c>
      <c r="P1030" s="13">
        <f t="shared" si="506"/>
        <v>4.3850823571154086E-2</v>
      </c>
      <c r="Q1030" s="59">
        <v>7653673</v>
      </c>
      <c r="R1030" s="79">
        <f t="shared" si="507"/>
        <v>0.26855196516577107</v>
      </c>
      <c r="S1030" s="73">
        <f t="shared" si="535"/>
        <v>2557791</v>
      </c>
      <c r="T1030" s="281">
        <f t="shared" si="513"/>
        <v>439.18114697802196</v>
      </c>
      <c r="U1030" s="281"/>
      <c r="V1030" s="131">
        <f t="shared" si="508"/>
        <v>8.9805605886617026E-2</v>
      </c>
      <c r="W1030" s="4"/>
      <c r="X1030" s="126">
        <v>0</v>
      </c>
      <c r="Y1030" s="126">
        <v>1809730</v>
      </c>
      <c r="Z1030" s="126">
        <v>271931</v>
      </c>
      <c r="AA1030" s="126">
        <v>65073</v>
      </c>
      <c r="AB1030" s="126">
        <v>397054</v>
      </c>
      <c r="AE1030" s="126">
        <v>14003</v>
      </c>
      <c r="AF1030" s="59">
        <v>4240330</v>
      </c>
      <c r="AG1030" s="59">
        <v>611842</v>
      </c>
      <c r="AH1030" s="59">
        <v>12502216</v>
      </c>
      <c r="AI1030" s="59">
        <v>2679734</v>
      </c>
      <c r="AJ1030" s="59">
        <v>5922</v>
      </c>
      <c r="AK1030" s="59">
        <v>3046886</v>
      </c>
      <c r="AL1030" s="59">
        <v>15997568</v>
      </c>
      <c r="AN1030" s="126">
        <v>564969</v>
      </c>
      <c r="AP1030" s="77">
        <v>1372</v>
      </c>
      <c r="AQ1030" s="59">
        <v>129831</v>
      </c>
      <c r="AR1030" s="59">
        <v>5480974</v>
      </c>
      <c r="AS1030" s="59">
        <v>2700</v>
      </c>
      <c r="AT1030" s="59">
        <v>160282</v>
      </c>
      <c r="AU1030" s="59">
        <v>113739</v>
      </c>
      <c r="AV1030" s="27">
        <v>18366</v>
      </c>
      <c r="AW1030" s="79">
        <f t="shared" si="509"/>
        <v>6.4401091936188012E-4</v>
      </c>
      <c r="AX1030" s="59">
        <v>0</v>
      </c>
      <c r="AY1030" s="59">
        <v>0</v>
      </c>
      <c r="AZ1030" s="59">
        <v>0</v>
      </c>
      <c r="BA1030" s="59">
        <v>0</v>
      </c>
      <c r="BB1030" s="59">
        <v>0</v>
      </c>
      <c r="BC1030" s="59">
        <v>0</v>
      </c>
      <c r="BD1030" s="59">
        <v>18366</v>
      </c>
      <c r="BE1030" s="59">
        <v>0</v>
      </c>
      <c r="BF1030" s="59">
        <v>0</v>
      </c>
      <c r="BG1030" s="59">
        <v>0</v>
      </c>
      <c r="BH1030" s="59">
        <v>18366</v>
      </c>
      <c r="BI1030" s="59">
        <v>0</v>
      </c>
      <c r="BJ1030" s="59">
        <v>0</v>
      </c>
      <c r="BK1030" s="59">
        <v>0</v>
      </c>
      <c r="BL1030" s="59">
        <v>0</v>
      </c>
      <c r="BM1030" s="4">
        <v>1739753</v>
      </c>
      <c r="BN1030" s="32">
        <f t="shared" si="525"/>
        <v>298.72132554945057</v>
      </c>
      <c r="BO1030" s="281"/>
      <c r="BP1030" s="138">
        <v>21918378</v>
      </c>
      <c r="BQ1030" s="4">
        <v>750465216</v>
      </c>
      <c r="BR1030" s="4">
        <v>774123328</v>
      </c>
      <c r="BS1030" s="4">
        <v>795.29998999999998</v>
      </c>
      <c r="BT1030" s="4">
        <v>5824</v>
      </c>
      <c r="BV1030" s="175">
        <f t="shared" si="514"/>
        <v>-0.61930263862508894</v>
      </c>
    </row>
    <row r="1031" spans="1:74" ht="17.25" customHeight="1" x14ac:dyDescent="0.25">
      <c r="A1031" s="76" t="s">
        <v>212</v>
      </c>
      <c r="B1031" s="255" t="s">
        <v>143</v>
      </c>
      <c r="C1031" s="76">
        <v>1</v>
      </c>
      <c r="D1031" s="142">
        <v>2015</v>
      </c>
      <c r="E1031" s="77">
        <v>150</v>
      </c>
      <c r="F1031" s="59">
        <v>31957924</v>
      </c>
      <c r="G1031" s="59">
        <v>0</v>
      </c>
      <c r="H1031" s="179">
        <f t="shared" si="534"/>
        <v>0</v>
      </c>
      <c r="I1031" s="59">
        <f t="shared" si="511"/>
        <v>31957924</v>
      </c>
      <c r="J1031" s="59"/>
      <c r="K1031" s="59">
        <f t="shared" si="505"/>
        <v>31919110</v>
      </c>
      <c r="L1031" s="59">
        <f t="shared" si="533"/>
        <v>5480.6164148351645</v>
      </c>
      <c r="M1031" s="59"/>
      <c r="N1031" s="59"/>
      <c r="O1031" s="59">
        <v>397836</v>
      </c>
      <c r="P1031" s="13">
        <f t="shared" si="506"/>
        <v>1.2448743541664345E-2</v>
      </c>
      <c r="Q1031" s="59">
        <v>7616596</v>
      </c>
      <c r="R1031" s="79">
        <f t="shared" si="507"/>
        <v>0.23833200179085476</v>
      </c>
      <c r="S1031" s="59">
        <f t="shared" si="515"/>
        <v>2309083</v>
      </c>
      <c r="T1031" s="281">
        <f t="shared" si="513"/>
        <v>396.47716346153845</v>
      </c>
      <c r="U1031" s="281"/>
      <c r="V1031" s="131">
        <f t="shared" si="508"/>
        <v>7.2341710028882386E-2</v>
      </c>
      <c r="W1031" s="13"/>
      <c r="X1031" s="59">
        <v>0</v>
      </c>
      <c r="Y1031" s="59">
        <v>1778239</v>
      </c>
      <c r="Z1031" s="59">
        <v>323818</v>
      </c>
      <c r="AA1031" s="59">
        <v>44439</v>
      </c>
      <c r="AB1031" s="59">
        <v>151816</v>
      </c>
      <c r="AC1031" s="59">
        <v>0</v>
      </c>
      <c r="AD1031" s="59">
        <v>0</v>
      </c>
      <c r="AE1031" s="59">
        <v>10771</v>
      </c>
      <c r="AF1031" s="59">
        <v>4894102</v>
      </c>
      <c r="AG1031" s="59">
        <v>1027898</v>
      </c>
      <c r="AH1031" s="59">
        <v>16369720</v>
      </c>
      <c r="AI1031" s="59">
        <v>2990334</v>
      </c>
      <c r="AJ1031" s="59">
        <v>5666</v>
      </c>
      <c r="AK1031" s="59">
        <v>3907441</v>
      </c>
      <c r="AL1031" s="59">
        <v>15588205</v>
      </c>
      <c r="AM1031" s="59">
        <v>0</v>
      </c>
      <c r="AN1031" s="59">
        <v>627106</v>
      </c>
      <c r="AO1031" s="59">
        <v>0</v>
      </c>
      <c r="AP1031" s="59">
        <v>231</v>
      </c>
      <c r="AQ1031" s="59">
        <v>236153</v>
      </c>
      <c r="AR1031" s="59">
        <v>5495598</v>
      </c>
      <c r="AS1031" s="59">
        <v>0</v>
      </c>
      <c r="AT1031" s="59">
        <v>128769</v>
      </c>
      <c r="AU1031" s="59">
        <v>2321112</v>
      </c>
      <c r="AV1031" s="27">
        <v>38814</v>
      </c>
      <c r="AW1031" s="79">
        <f t="shared" si="509"/>
        <v>1.2130611564216327E-3</v>
      </c>
      <c r="AX1031" s="59">
        <v>26966</v>
      </c>
      <c r="AY1031" s="59">
        <v>0</v>
      </c>
      <c r="AZ1031" s="59">
        <v>0</v>
      </c>
      <c r="BA1031" s="59">
        <v>0</v>
      </c>
      <c r="BB1031" s="59">
        <v>0</v>
      </c>
      <c r="BC1031" s="59">
        <v>0</v>
      </c>
      <c r="BD1031" s="59">
        <v>11848</v>
      </c>
      <c r="BE1031" s="59">
        <v>0</v>
      </c>
      <c r="BF1031" s="59">
        <v>0</v>
      </c>
      <c r="BH1031" s="59">
        <v>38814</v>
      </c>
      <c r="BI1031" s="59">
        <v>0</v>
      </c>
      <c r="BJ1031" s="59">
        <v>0</v>
      </c>
      <c r="BK1031" s="59">
        <v>0</v>
      </c>
      <c r="BL1031" s="59">
        <v>0</v>
      </c>
      <c r="BM1031" s="4">
        <v>1812442</v>
      </c>
      <c r="BN1031" s="32">
        <f t="shared" si="525"/>
        <v>311.2022664835165</v>
      </c>
      <c r="BO1031" s="281"/>
      <c r="BP1031" s="138">
        <v>27627984</v>
      </c>
      <c r="BQ1031" s="4">
        <v>738700288</v>
      </c>
      <c r="BR1031" s="4">
        <v>768140736</v>
      </c>
      <c r="BS1031" s="4">
        <v>795.29998999999998</v>
      </c>
      <c r="BT1031" s="4">
        <v>5824</v>
      </c>
      <c r="BV1031" s="175">
        <f t="shared" si="514"/>
        <v>-0.61930263862508894</v>
      </c>
    </row>
    <row r="1032" spans="1:74" ht="17.25" customHeight="1" x14ac:dyDescent="0.25">
      <c r="A1032" s="76" t="s">
        <v>212</v>
      </c>
      <c r="B1032" s="255" t="s">
        <v>143</v>
      </c>
      <c r="C1032" s="76">
        <v>1</v>
      </c>
      <c r="D1032" s="142">
        <v>2016</v>
      </c>
      <c r="E1032" s="77">
        <v>150</v>
      </c>
      <c r="F1032" s="59">
        <v>35263040</v>
      </c>
      <c r="G1032" s="59">
        <v>0</v>
      </c>
      <c r="H1032" s="179">
        <f t="shared" si="534"/>
        <v>0</v>
      </c>
      <c r="I1032" s="59">
        <f t="shared" si="511"/>
        <v>35263040</v>
      </c>
      <c r="J1032" s="59"/>
      <c r="K1032" s="59">
        <f t="shared" si="505"/>
        <v>35233572</v>
      </c>
      <c r="L1032" s="59">
        <f t="shared" si="533"/>
        <v>6049.7204670329675</v>
      </c>
      <c r="M1032" s="59"/>
      <c r="N1032" s="59"/>
      <c r="O1032" s="59">
        <v>2029339</v>
      </c>
      <c r="P1032" s="13">
        <f t="shared" si="506"/>
        <v>5.7548611804314094E-2</v>
      </c>
      <c r="Q1032" s="59">
        <v>7616596</v>
      </c>
      <c r="R1032" s="79">
        <f t="shared" si="507"/>
        <v>0.21599374302385727</v>
      </c>
      <c r="S1032" s="59">
        <f t="shared" si="515"/>
        <v>2056457</v>
      </c>
      <c r="T1032" s="281">
        <f t="shared" si="513"/>
        <v>353.10044642857144</v>
      </c>
      <c r="U1032" s="281"/>
      <c r="V1032" s="131">
        <f t="shared" si="508"/>
        <v>5.836640690305258E-2</v>
      </c>
      <c r="W1032" s="13"/>
      <c r="X1032" s="59">
        <v>0</v>
      </c>
      <c r="Y1032" s="59">
        <v>1592571</v>
      </c>
      <c r="Z1032" s="59">
        <v>273949</v>
      </c>
      <c r="AA1032" s="59">
        <v>33266</v>
      </c>
      <c r="AB1032" s="59">
        <v>148085</v>
      </c>
      <c r="AC1032" s="59">
        <v>0</v>
      </c>
      <c r="AD1032" s="59">
        <v>0</v>
      </c>
      <c r="AE1032" s="59">
        <v>8586</v>
      </c>
      <c r="AF1032" s="59">
        <v>6335418</v>
      </c>
      <c r="AG1032" s="59">
        <v>512872</v>
      </c>
      <c r="AH1032" s="59">
        <v>16793932</v>
      </c>
      <c r="AI1032" s="59">
        <v>4171368</v>
      </c>
      <c r="AJ1032" s="59">
        <v>4655</v>
      </c>
      <c r="AK1032" s="59">
        <v>2734371</v>
      </c>
      <c r="AL1032" s="59">
        <v>18469108</v>
      </c>
      <c r="AM1032" s="59">
        <v>0</v>
      </c>
      <c r="AN1032" s="59">
        <v>460094</v>
      </c>
      <c r="AO1032" s="59">
        <v>0</v>
      </c>
      <c r="AP1032" s="59">
        <v>0</v>
      </c>
      <c r="AQ1032" s="59">
        <v>188268</v>
      </c>
      <c r="AR1032" s="59">
        <v>7183000</v>
      </c>
      <c r="AS1032" s="59">
        <v>0</v>
      </c>
      <c r="AT1032" s="59">
        <v>238375</v>
      </c>
      <c r="AU1032" s="59">
        <v>1732227</v>
      </c>
      <c r="AV1032" s="27">
        <v>29468</v>
      </c>
      <c r="AW1032" s="79">
        <f t="shared" si="509"/>
        <v>8.3496474662554448E-4</v>
      </c>
      <c r="AX1032" s="59">
        <v>19931</v>
      </c>
      <c r="AY1032" s="59">
        <v>0</v>
      </c>
      <c r="AZ1032" s="59">
        <v>0</v>
      </c>
      <c r="BA1032" s="59">
        <v>0</v>
      </c>
      <c r="BB1032" s="59">
        <v>0</v>
      </c>
      <c r="BC1032" s="59">
        <v>0</v>
      </c>
      <c r="BD1032" s="59">
        <v>9537</v>
      </c>
      <c r="BE1032" s="59">
        <v>0</v>
      </c>
      <c r="BF1032" s="59">
        <v>0</v>
      </c>
      <c r="BH1032" s="59">
        <v>29468</v>
      </c>
      <c r="BI1032" s="59">
        <v>0</v>
      </c>
      <c r="BJ1032" s="59">
        <v>0</v>
      </c>
      <c r="BK1032" s="59">
        <v>0</v>
      </c>
      <c r="BL1032" s="59">
        <v>0</v>
      </c>
      <c r="BM1032" s="4">
        <v>2641410</v>
      </c>
      <c r="BN1032" s="32">
        <f t="shared" si="525"/>
        <v>453.53880494505495</v>
      </c>
      <c r="BO1032" s="281"/>
      <c r="BP1032" s="138">
        <v>25512952</v>
      </c>
      <c r="BQ1032" s="4">
        <v>719868096</v>
      </c>
      <c r="BR1032" s="4">
        <v>748022464</v>
      </c>
      <c r="BS1032" s="4">
        <v>798.20001000000002</v>
      </c>
      <c r="BT1032" s="4">
        <v>5824</v>
      </c>
      <c r="BV1032" s="175">
        <f t="shared" si="514"/>
        <v>-0.61748273074828697</v>
      </c>
    </row>
    <row r="1033" spans="1:74" ht="17.25" customHeight="1" x14ac:dyDescent="0.25">
      <c r="A1033" s="76" t="s">
        <v>212</v>
      </c>
      <c r="B1033" s="255" t="s">
        <v>143</v>
      </c>
      <c r="C1033" s="76">
        <v>1</v>
      </c>
      <c r="D1033" s="142">
        <v>2017</v>
      </c>
      <c r="E1033" s="77">
        <v>150</v>
      </c>
      <c r="F1033" s="59">
        <v>31874936</v>
      </c>
      <c r="G1033" s="59">
        <v>0</v>
      </c>
      <c r="H1033" s="179">
        <f t="shared" si="534"/>
        <v>0</v>
      </c>
      <c r="I1033" s="59">
        <f t="shared" si="511"/>
        <v>31874936</v>
      </c>
      <c r="J1033" s="59"/>
      <c r="K1033" s="59">
        <f t="shared" si="505"/>
        <v>31905283</v>
      </c>
      <c r="L1033" s="59">
        <f t="shared" si="533"/>
        <v>5478.2422733516487</v>
      </c>
      <c r="M1033" s="59"/>
      <c r="N1033" s="59"/>
      <c r="O1033" s="59">
        <v>1603804</v>
      </c>
      <c r="P1033" s="13">
        <f t="shared" si="506"/>
        <v>5.0315520633515937E-2</v>
      </c>
      <c r="Q1033" s="59">
        <v>7616596</v>
      </c>
      <c r="R1033" s="79">
        <f t="shared" si="507"/>
        <v>0.23895251115170865</v>
      </c>
      <c r="S1033" s="59">
        <f t="shared" si="515"/>
        <v>2199033</v>
      </c>
      <c r="T1033" s="281">
        <f t="shared" si="513"/>
        <v>377.58121565934067</v>
      </c>
      <c r="U1033" s="281"/>
      <c r="V1033" s="131">
        <f t="shared" si="508"/>
        <v>6.8923789204439909E-2</v>
      </c>
      <c r="W1033" s="13"/>
      <c r="X1033" s="59">
        <v>0</v>
      </c>
      <c r="Y1033" s="59">
        <v>1731487</v>
      </c>
      <c r="Z1033" s="59">
        <v>283401</v>
      </c>
      <c r="AA1033" s="59">
        <v>40156</v>
      </c>
      <c r="AB1033" s="59">
        <v>131562</v>
      </c>
      <c r="AC1033" s="59">
        <v>0</v>
      </c>
      <c r="AD1033" s="59">
        <v>0</v>
      </c>
      <c r="AE1033" s="59">
        <v>12427</v>
      </c>
      <c r="AF1033" s="59">
        <v>6515762</v>
      </c>
      <c r="AG1033" s="59">
        <v>469576</v>
      </c>
      <c r="AH1033" s="59">
        <v>13736071</v>
      </c>
      <c r="AI1033" s="59">
        <v>3140506</v>
      </c>
      <c r="AJ1033" s="59">
        <v>3626</v>
      </c>
      <c r="AK1033" s="59">
        <v>3030573</v>
      </c>
      <c r="AL1033" s="59">
        <v>18138866</v>
      </c>
      <c r="AM1033" s="59">
        <v>0</v>
      </c>
      <c r="AN1033" s="59">
        <v>490590</v>
      </c>
      <c r="AO1033" s="59">
        <v>0</v>
      </c>
      <c r="AP1033" s="59">
        <v>79</v>
      </c>
      <c r="AQ1033" s="59">
        <v>136771</v>
      </c>
      <c r="AR1033" s="59">
        <v>6999268</v>
      </c>
      <c r="AS1033" s="59">
        <v>341943</v>
      </c>
      <c r="AT1033" s="59">
        <v>63274</v>
      </c>
      <c r="AU1033" s="59">
        <v>-736464</v>
      </c>
      <c r="AV1033" s="27">
        <v>-30347</v>
      </c>
      <c r="AW1033" s="79">
        <f t="shared" si="509"/>
        <v>-9.529719476046621E-4</v>
      </c>
      <c r="AX1033" s="59">
        <v>-41164</v>
      </c>
      <c r="AY1033" s="59">
        <v>0</v>
      </c>
      <c r="AZ1033" s="59">
        <v>0</v>
      </c>
      <c r="BA1033" s="59">
        <v>0</v>
      </c>
      <c r="BB1033" s="59">
        <v>0</v>
      </c>
      <c r="BC1033" s="59">
        <v>0</v>
      </c>
      <c r="BD1033" s="59">
        <v>10817</v>
      </c>
      <c r="BE1033" s="59">
        <v>0</v>
      </c>
      <c r="BF1033" s="59">
        <v>0</v>
      </c>
      <c r="BG1033" s="59">
        <v>0</v>
      </c>
      <c r="BH1033" s="59">
        <v>-30347</v>
      </c>
      <c r="BI1033" s="59">
        <v>0</v>
      </c>
      <c r="BJ1033" s="59">
        <v>0</v>
      </c>
      <c r="BK1033" s="59">
        <v>0</v>
      </c>
      <c r="BL1033" s="59">
        <v>0</v>
      </c>
      <c r="BM1033" s="4">
        <v>1983365</v>
      </c>
      <c r="BN1033" s="32">
        <f t="shared" si="525"/>
        <v>340.55030906593407</v>
      </c>
      <c r="BO1033" s="281"/>
      <c r="BP1033" s="138">
        <v>26547654</v>
      </c>
      <c r="BQ1033" s="4">
        <v>634996992</v>
      </c>
      <c r="BR1033" s="4">
        <v>663528000</v>
      </c>
      <c r="BS1033" s="4">
        <v>798.5</v>
      </c>
      <c r="BT1033" s="4">
        <v>5824</v>
      </c>
      <c r="BV1033" s="175">
        <f t="shared" si="514"/>
        <v>-0.6172948494921644</v>
      </c>
    </row>
    <row r="1034" spans="1:74" ht="17.25" customHeight="1" x14ac:dyDescent="0.25">
      <c r="A1034" s="76" t="s">
        <v>212</v>
      </c>
      <c r="B1034" s="255" t="s">
        <v>143</v>
      </c>
      <c r="C1034" s="76">
        <v>1</v>
      </c>
      <c r="D1034" s="142">
        <v>2018</v>
      </c>
      <c r="E1034" s="77">
        <v>150</v>
      </c>
      <c r="F1034" s="59">
        <v>38454488</v>
      </c>
      <c r="G1034" s="59">
        <v>0</v>
      </c>
      <c r="H1034" s="179">
        <f t="shared" si="534"/>
        <v>0</v>
      </c>
      <c r="I1034" s="59">
        <f t="shared" si="511"/>
        <v>38454488</v>
      </c>
      <c r="J1034" s="59"/>
      <c r="K1034" s="59">
        <f t="shared" si="505"/>
        <v>38443429</v>
      </c>
      <c r="L1034" s="59">
        <f t="shared" si="533"/>
        <v>6600.8634958791208</v>
      </c>
      <c r="M1034" s="59"/>
      <c r="N1034" s="59"/>
      <c r="O1034" s="59">
        <v>8022131</v>
      </c>
      <c r="P1034" s="13">
        <f t="shared" si="506"/>
        <v>0.20861364738492943</v>
      </c>
      <c r="Q1034" s="59">
        <v>7668860</v>
      </c>
      <c r="R1034" s="79">
        <f t="shared" si="507"/>
        <v>0.19942691734707271</v>
      </c>
      <c r="S1034" s="59">
        <f t="shared" si="515"/>
        <v>1279485</v>
      </c>
      <c r="T1034" s="281">
        <f t="shared" si="513"/>
        <v>219.69179258241758</v>
      </c>
      <c r="U1034" s="281"/>
      <c r="V1034" s="131">
        <f t="shared" si="508"/>
        <v>3.3282280828799117E-2</v>
      </c>
      <c r="W1034" s="13"/>
      <c r="X1034" s="59">
        <v>0</v>
      </c>
      <c r="Y1034" s="59">
        <v>1071794</v>
      </c>
      <c r="Z1034" s="59">
        <v>159764</v>
      </c>
      <c r="AA1034" s="59">
        <v>37376</v>
      </c>
      <c r="AB1034" s="59">
        <v>0</v>
      </c>
      <c r="AC1034" s="59">
        <v>0</v>
      </c>
      <c r="AD1034" s="59">
        <v>0</v>
      </c>
      <c r="AE1034" s="59">
        <v>10551</v>
      </c>
      <c r="AF1034" s="59">
        <v>5577148</v>
      </c>
      <c r="AG1034" s="59">
        <v>137735</v>
      </c>
      <c r="AH1034" s="59">
        <v>15546018</v>
      </c>
      <c r="AI1034" s="59">
        <v>3507983</v>
      </c>
      <c r="AJ1034" s="59">
        <v>0</v>
      </c>
      <c r="AK1034" s="59">
        <v>4756411</v>
      </c>
      <c r="AL1034" s="59">
        <v>22908472</v>
      </c>
      <c r="AM1034" s="59">
        <v>0</v>
      </c>
      <c r="AN1034" s="59">
        <v>6176</v>
      </c>
      <c r="AO1034" s="59">
        <v>0</v>
      </c>
      <c r="AP1034" s="59">
        <v>0</v>
      </c>
      <c r="AQ1034" s="59">
        <v>180287</v>
      </c>
      <c r="AR1034" s="59">
        <v>6966836</v>
      </c>
      <c r="AS1034" s="59">
        <v>64837</v>
      </c>
      <c r="AT1034" s="59">
        <v>180561</v>
      </c>
      <c r="AU1034" s="59">
        <v>106040</v>
      </c>
      <c r="AV1034" s="27">
        <v>11059</v>
      </c>
      <c r="AW1034" s="79">
        <f t="shared" si="509"/>
        <v>2.8750403575438562E-4</v>
      </c>
      <c r="AX1034" s="59">
        <v>0</v>
      </c>
      <c r="AY1034" s="59">
        <v>0</v>
      </c>
      <c r="AZ1034" s="59">
        <v>0</v>
      </c>
      <c r="BA1034" s="59">
        <v>0</v>
      </c>
      <c r="BB1034" s="59">
        <v>0</v>
      </c>
      <c r="BC1034" s="59">
        <v>0</v>
      </c>
      <c r="BD1034" s="59">
        <v>11059</v>
      </c>
      <c r="BE1034" s="59">
        <v>0</v>
      </c>
      <c r="BF1034" s="59">
        <v>0</v>
      </c>
      <c r="BG1034" s="59">
        <v>0</v>
      </c>
      <c r="BH1034" s="59">
        <v>11059</v>
      </c>
      <c r="BI1034" s="59">
        <v>0</v>
      </c>
      <c r="BJ1034" s="59">
        <v>0</v>
      </c>
      <c r="BK1034" s="59">
        <v>0</v>
      </c>
      <c r="BL1034" s="59">
        <v>0</v>
      </c>
      <c r="BM1034" s="4">
        <v>1574071</v>
      </c>
      <c r="BN1034" s="32">
        <f t="shared" si="525"/>
        <v>270.27317994505495</v>
      </c>
      <c r="BO1034" s="281"/>
      <c r="BP1034" s="138">
        <v>113616032</v>
      </c>
      <c r="BQ1034" s="4">
        <v>647750464</v>
      </c>
      <c r="BR1034" s="4">
        <v>762940544</v>
      </c>
      <c r="BS1034" s="4">
        <v>799.15997000000004</v>
      </c>
      <c r="BT1034" s="4">
        <v>5824</v>
      </c>
      <c r="BV1034" s="175">
        <f t="shared" si="514"/>
        <v>-0.61688176407353235</v>
      </c>
    </row>
    <row r="1035" spans="1:74" s="8" customFormat="1" ht="17.25" customHeight="1" thickBot="1" x14ac:dyDescent="0.3">
      <c r="A1035" s="84" t="s">
        <v>212</v>
      </c>
      <c r="B1035" s="256" t="s">
        <v>143</v>
      </c>
      <c r="C1035" s="84">
        <v>1</v>
      </c>
      <c r="D1035" s="143">
        <v>2019</v>
      </c>
      <c r="E1035" s="85">
        <v>150</v>
      </c>
      <c r="F1035" s="86">
        <v>36996824</v>
      </c>
      <c r="G1035" s="86">
        <v>0</v>
      </c>
      <c r="H1035" s="208">
        <f t="shared" si="534"/>
        <v>0</v>
      </c>
      <c r="I1035" s="86">
        <f t="shared" si="511"/>
        <v>36996824</v>
      </c>
      <c r="J1035" s="282">
        <f t="shared" ref="J1035" si="536">LN(I1035/I1011)/(2019-1995)</f>
        <v>4.1594535227152056E-2</v>
      </c>
      <c r="K1035" s="86">
        <f t="shared" ref="K1035:K1098" si="537">I1035-AV1035</f>
        <v>36989907</v>
      </c>
      <c r="L1035" s="86">
        <f t="shared" si="533"/>
        <v>6351.2889766483513</v>
      </c>
      <c r="M1035" s="282">
        <f t="shared" ref="M1035" si="538">LN(L1035/L1011)/(2019-1995)</f>
        <v>2.908167096042906E-2</v>
      </c>
      <c r="N1035" s="283">
        <f t="shared" ref="N1035" si="539">AVERAGE(L1033:L1035)</f>
        <v>6143.4649152930406</v>
      </c>
      <c r="O1035" s="86">
        <v>6994409</v>
      </c>
      <c r="P1035" s="14">
        <f t="shared" ref="P1035:P1098" si="540">O1035/I1035</f>
        <v>0.18905430909420765</v>
      </c>
      <c r="Q1035" s="86">
        <v>7673262</v>
      </c>
      <c r="R1035" s="87">
        <f t="shared" ref="R1035:R1098" si="541">Q1035/I1035</f>
        <v>0.20740326250707358</v>
      </c>
      <c r="S1035" s="86">
        <f t="shared" si="515"/>
        <v>1256203</v>
      </c>
      <c r="T1035" s="285">
        <f t="shared" si="513"/>
        <v>215.69419642857142</v>
      </c>
      <c r="U1035" s="285">
        <f t="shared" ref="U1035" si="542">AVERAGE(T1033:T1035)</f>
        <v>270.98906822344321</v>
      </c>
      <c r="V1035" s="170">
        <f t="shared" ref="V1035:V1098" si="543">S1035/K1035</f>
        <v>3.3960696359685356E-2</v>
      </c>
      <c r="W1035" s="14"/>
      <c r="X1035" s="86">
        <v>0</v>
      </c>
      <c r="Y1035" s="86">
        <v>1064890</v>
      </c>
      <c r="Z1035" s="86">
        <v>146793</v>
      </c>
      <c r="AA1035" s="86">
        <v>35521</v>
      </c>
      <c r="AB1035" s="86">
        <v>0</v>
      </c>
      <c r="AC1035" s="86">
        <v>0</v>
      </c>
      <c r="AD1035" s="86">
        <v>0</v>
      </c>
      <c r="AE1035" s="86">
        <v>8999</v>
      </c>
      <c r="AF1035" s="86">
        <v>6517123</v>
      </c>
      <c r="AG1035" s="86">
        <v>146360</v>
      </c>
      <c r="AH1035" s="86">
        <v>14445093</v>
      </c>
      <c r="AI1035" s="86">
        <v>1579434</v>
      </c>
      <c r="AJ1035" s="86">
        <v>0</v>
      </c>
      <c r="AK1035" s="86">
        <v>3075049</v>
      </c>
      <c r="AL1035" s="86">
        <v>22551728</v>
      </c>
      <c r="AM1035" s="86">
        <v>0</v>
      </c>
      <c r="AN1035" s="86">
        <v>8254</v>
      </c>
      <c r="AO1035" s="86">
        <v>0</v>
      </c>
      <c r="AP1035" s="86">
        <v>0</v>
      </c>
      <c r="AQ1035" s="86">
        <v>59659</v>
      </c>
      <c r="AR1035" s="86">
        <v>8762562</v>
      </c>
      <c r="AS1035" s="86">
        <v>74442</v>
      </c>
      <c r="AT1035" s="86">
        <v>51073</v>
      </c>
      <c r="AU1035" s="86">
        <v>798992</v>
      </c>
      <c r="AV1035" s="28">
        <v>6917</v>
      </c>
      <c r="AW1035" s="87">
        <f t="shared" ref="AW1035:AW1098" si="544">AV1035/(AV1035+I1035)</f>
        <v>1.8692704610595993E-4</v>
      </c>
      <c r="AX1035" s="86">
        <v>0</v>
      </c>
      <c r="AY1035" s="86">
        <v>0</v>
      </c>
      <c r="AZ1035" s="86">
        <v>0</v>
      </c>
      <c r="BA1035" s="86">
        <v>0</v>
      </c>
      <c r="BB1035" s="86">
        <v>0</v>
      </c>
      <c r="BC1035" s="86">
        <v>0</v>
      </c>
      <c r="BD1035" s="86">
        <v>6917</v>
      </c>
      <c r="BE1035" s="86">
        <v>0</v>
      </c>
      <c r="BF1035" s="86">
        <v>0</v>
      </c>
      <c r="BG1035" s="86">
        <v>0</v>
      </c>
      <c r="BH1035" s="86">
        <v>6917</v>
      </c>
      <c r="BI1035" s="86">
        <v>0</v>
      </c>
      <c r="BJ1035" s="86">
        <v>0</v>
      </c>
      <c r="BK1035" s="86">
        <v>0</v>
      </c>
      <c r="BL1035" s="86">
        <v>0</v>
      </c>
      <c r="BM1035" s="7">
        <v>1332056</v>
      </c>
      <c r="BN1035" s="32">
        <f t="shared" si="525"/>
        <v>228.7184065934066</v>
      </c>
      <c r="BO1035" s="285">
        <f t="shared" ref="BO1035" si="545">AVERAGE(BN1033:BN1035)</f>
        <v>279.84729853479854</v>
      </c>
      <c r="BP1035" s="154">
        <v>26416564</v>
      </c>
      <c r="BQ1035" s="7">
        <v>615936448</v>
      </c>
      <c r="BR1035" s="7">
        <v>643685120</v>
      </c>
      <c r="BS1035" s="7">
        <v>798.29998999999998</v>
      </c>
      <c r="BT1035" s="7">
        <v>5824</v>
      </c>
      <c r="BU1035" s="275">
        <f t="shared" ref="BU1035" si="546">AVERAGE(BT1033:BT1035)</f>
        <v>5824</v>
      </c>
      <c r="BV1035" s="175">
        <f t="shared" si="514"/>
        <v>-0.61742010625713084</v>
      </c>
    </row>
    <row r="1036" spans="1:74" ht="16.5" thickTop="1" x14ac:dyDescent="0.25">
      <c r="A1036" s="68" t="s">
        <v>213</v>
      </c>
      <c r="B1036" s="254"/>
      <c r="C1036" s="68">
        <v>0</v>
      </c>
      <c r="D1036" s="166">
        <v>1995</v>
      </c>
      <c r="E1036" s="69">
        <v>151</v>
      </c>
      <c r="F1036" s="70">
        <v>10311109</v>
      </c>
      <c r="G1036" s="70">
        <v>157319</v>
      </c>
      <c r="H1036" s="179">
        <f t="shared" si="534"/>
        <v>1.5493623563221221E-2</v>
      </c>
      <c r="I1036" s="70">
        <f t="shared" ref="I1036:I1099" si="547">F1036-G1036</f>
        <v>10153790</v>
      </c>
      <c r="J1036" s="70"/>
      <c r="K1036" s="70">
        <f t="shared" si="537"/>
        <v>10153790</v>
      </c>
      <c r="L1036" s="70">
        <f t="shared" si="533"/>
        <v>1648.6101639876604</v>
      </c>
      <c r="M1036" s="70"/>
      <c r="N1036" s="70"/>
      <c r="O1036" s="70">
        <v>283198</v>
      </c>
      <c r="P1036" s="40">
        <f t="shared" si="540"/>
        <v>2.7890866366154905E-2</v>
      </c>
      <c r="Q1036" s="70">
        <v>13267</v>
      </c>
      <c r="R1036" s="72">
        <f t="shared" si="541"/>
        <v>1.3066057107740065E-3</v>
      </c>
      <c r="S1036" s="169">
        <f t="shared" ref="S1036:S1046" si="548">F1036-G1036-O1036-Q1036-AF1036-AG1036-AI1036-AJ1036-AK1036-SUM(AM1036:AU1036)</f>
        <v>1896780</v>
      </c>
      <c r="T1036" s="281">
        <f t="shared" ref="T1036:T1099" si="549">S1036/BT1036</f>
        <v>307.96882610813446</v>
      </c>
      <c r="U1036" s="281"/>
      <c r="V1036" s="168">
        <f t="shared" si="543"/>
        <v>0.18680512399803423</v>
      </c>
      <c r="W1036" s="125"/>
      <c r="X1036" s="70">
        <v>0</v>
      </c>
      <c r="Y1036" s="70">
        <v>0</v>
      </c>
      <c r="Z1036" s="70">
        <v>0</v>
      </c>
      <c r="AA1036" s="70">
        <v>0</v>
      </c>
      <c r="AB1036" s="70">
        <v>0</v>
      </c>
      <c r="AC1036" s="70">
        <v>0</v>
      </c>
      <c r="AD1036" s="70">
        <v>0</v>
      </c>
      <c r="AE1036" s="70">
        <v>0</v>
      </c>
      <c r="AF1036" s="70">
        <v>1494203</v>
      </c>
      <c r="AG1036" s="70">
        <v>903849</v>
      </c>
      <c r="AH1036" s="70">
        <v>5865384</v>
      </c>
      <c r="AI1036" s="70">
        <v>0</v>
      </c>
      <c r="AJ1036" s="70">
        <v>65791</v>
      </c>
      <c r="AK1036" s="70">
        <v>1690556</v>
      </c>
      <c r="AL1036" s="70">
        <v>4445725</v>
      </c>
      <c r="AM1036" s="70">
        <v>0</v>
      </c>
      <c r="AN1036" s="70">
        <v>0</v>
      </c>
      <c r="AO1036" s="70">
        <v>0</v>
      </c>
      <c r="AP1036" s="70">
        <v>0</v>
      </c>
      <c r="AQ1036" s="70">
        <v>535167</v>
      </c>
      <c r="AR1036" s="70">
        <v>3236759</v>
      </c>
      <c r="AS1036" s="70">
        <v>34220</v>
      </c>
      <c r="AT1036" s="70">
        <v>0</v>
      </c>
      <c r="AU1036" s="70">
        <v>0</v>
      </c>
      <c r="AV1036" s="74">
        <v>0</v>
      </c>
      <c r="AW1036" s="72">
        <f t="shared" si="544"/>
        <v>0</v>
      </c>
      <c r="AX1036" s="70">
        <v>0</v>
      </c>
      <c r="AY1036" s="70">
        <v>0</v>
      </c>
      <c r="AZ1036" s="70">
        <v>0</v>
      </c>
      <c r="BA1036" s="70">
        <v>0</v>
      </c>
      <c r="BB1036" s="70">
        <v>0</v>
      </c>
      <c r="BC1036" s="70">
        <v>0</v>
      </c>
      <c r="BD1036" s="70">
        <v>0</v>
      </c>
      <c r="BE1036" s="70">
        <v>0</v>
      </c>
      <c r="BF1036" s="70">
        <v>0</v>
      </c>
      <c r="BG1036" s="70">
        <v>0</v>
      </c>
      <c r="BH1036" s="70">
        <v>0</v>
      </c>
      <c r="BI1036" s="70">
        <v>0</v>
      </c>
      <c r="BJ1036" s="70">
        <v>0</v>
      </c>
      <c r="BK1036" s="70">
        <v>0</v>
      </c>
      <c r="BL1036" s="70">
        <v>0</v>
      </c>
      <c r="BM1036" s="4">
        <v>8064473</v>
      </c>
      <c r="BN1036" s="32">
        <f t="shared" si="525"/>
        <v>1309.3802565351518</v>
      </c>
      <c r="BO1036" s="281"/>
      <c r="BP1036" s="4">
        <v>-900123</v>
      </c>
      <c r="BQ1036" s="4">
        <v>292118688</v>
      </c>
      <c r="BR1036" s="4">
        <v>299283040</v>
      </c>
      <c r="BS1036" s="4">
        <v>1274.3599899999999</v>
      </c>
      <c r="BT1036" s="4">
        <v>6159</v>
      </c>
      <c r="BV1036" s="175">
        <f t="shared" ref="BV1036:BV1099" si="550">0.5*LN(BS1036/BS$10)+0.5*LN(BT1036/BT$10)</f>
        <v>-0.35559909394611366</v>
      </c>
    </row>
    <row r="1037" spans="1:74" x14ac:dyDescent="0.25">
      <c r="A1037" s="76" t="s">
        <v>213</v>
      </c>
      <c r="C1037" s="76">
        <v>0</v>
      </c>
      <c r="D1037" s="141">
        <v>1996</v>
      </c>
      <c r="E1037" s="77">
        <v>151</v>
      </c>
      <c r="F1037" s="59">
        <v>10784548</v>
      </c>
      <c r="G1037" s="59">
        <v>190714</v>
      </c>
      <c r="H1037" s="179">
        <f t="shared" si="534"/>
        <v>1.8002358730559682E-2</v>
      </c>
      <c r="I1037" s="59">
        <f t="shared" si="547"/>
        <v>10593834</v>
      </c>
      <c r="J1037" s="59"/>
      <c r="K1037" s="59">
        <f t="shared" si="537"/>
        <v>10593834</v>
      </c>
      <c r="L1037" s="59">
        <f t="shared" si="533"/>
        <v>1720.057476863127</v>
      </c>
      <c r="M1037" s="59"/>
      <c r="N1037" s="59"/>
      <c r="O1037" s="59">
        <v>475918</v>
      </c>
      <c r="P1037" s="13">
        <f t="shared" si="540"/>
        <v>4.4924056767361088E-2</v>
      </c>
      <c r="Q1037" s="59">
        <v>12635</v>
      </c>
      <c r="R1037" s="79">
        <f t="shared" si="541"/>
        <v>1.1926749088196019E-3</v>
      </c>
      <c r="S1037" s="73">
        <f t="shared" si="548"/>
        <v>2311399</v>
      </c>
      <c r="T1037" s="281">
        <f t="shared" si="549"/>
        <v>375.28803377171619</v>
      </c>
      <c r="U1037" s="281"/>
      <c r="V1037" s="131">
        <f t="shared" si="543"/>
        <v>0.21818342632138657</v>
      </c>
      <c r="W1037" s="54"/>
      <c r="X1037" s="59">
        <v>0</v>
      </c>
      <c r="Y1037" s="59">
        <v>0</v>
      </c>
      <c r="Z1037" s="59">
        <v>0</v>
      </c>
      <c r="AA1037" s="59">
        <v>0</v>
      </c>
      <c r="AB1037" s="59">
        <v>0</v>
      </c>
      <c r="AC1037" s="59">
        <v>0</v>
      </c>
      <c r="AD1037" s="59">
        <v>0</v>
      </c>
      <c r="AE1037" s="59">
        <v>0</v>
      </c>
      <c r="AF1037" s="59">
        <v>1322547</v>
      </c>
      <c r="AG1037" s="59">
        <v>385800</v>
      </c>
      <c r="AH1037" s="59">
        <v>5320045</v>
      </c>
      <c r="AI1037" s="59">
        <v>0</v>
      </c>
      <c r="AJ1037" s="59">
        <v>469298</v>
      </c>
      <c r="AK1037" s="59">
        <v>1417607</v>
      </c>
      <c r="AL1037" s="59">
        <v>5464503</v>
      </c>
      <c r="AM1037" s="59">
        <v>0</v>
      </c>
      <c r="AN1037" s="59">
        <v>0</v>
      </c>
      <c r="AO1037" s="59">
        <v>0</v>
      </c>
      <c r="AP1037" s="59">
        <v>0</v>
      </c>
      <c r="AQ1037" s="59">
        <v>681992</v>
      </c>
      <c r="AR1037" s="59">
        <v>3499297</v>
      </c>
      <c r="AS1037" s="59">
        <v>17341</v>
      </c>
      <c r="AT1037" s="59">
        <v>0</v>
      </c>
      <c r="AU1037" s="59">
        <v>0</v>
      </c>
      <c r="AV1037" s="80">
        <v>0</v>
      </c>
      <c r="AW1037" s="79">
        <f t="shared" si="544"/>
        <v>0</v>
      </c>
      <c r="AX1037" s="59">
        <v>0</v>
      </c>
      <c r="AY1037" s="59">
        <v>0</v>
      </c>
      <c r="AZ1037" s="59">
        <v>0</v>
      </c>
      <c r="BA1037" s="59">
        <v>0</v>
      </c>
      <c r="BB1037" s="59">
        <v>0</v>
      </c>
      <c r="BC1037" s="59">
        <v>0</v>
      </c>
      <c r="BD1037" s="59">
        <v>0</v>
      </c>
      <c r="BE1037" s="59">
        <v>0</v>
      </c>
      <c r="BF1037" s="59">
        <v>0</v>
      </c>
      <c r="BG1037" s="59">
        <v>0</v>
      </c>
      <c r="BH1037" s="59">
        <v>0</v>
      </c>
      <c r="BI1037" s="59">
        <v>0</v>
      </c>
      <c r="BJ1037" s="59">
        <v>0</v>
      </c>
      <c r="BK1037" s="59">
        <v>0</v>
      </c>
      <c r="BL1037" s="59">
        <v>0</v>
      </c>
      <c r="BM1037" s="4">
        <v>8257133</v>
      </c>
      <c r="BN1037" s="32">
        <f t="shared" si="525"/>
        <v>1340.6613086540024</v>
      </c>
      <c r="BO1037" s="281"/>
      <c r="BP1037" s="4">
        <v>1454685</v>
      </c>
      <c r="BQ1037" s="4">
        <v>350628256</v>
      </c>
      <c r="BR1037" s="4">
        <v>360340064</v>
      </c>
      <c r="BS1037" s="4">
        <v>1274.6400100000001</v>
      </c>
      <c r="BT1037" s="4">
        <v>6159</v>
      </c>
      <c r="BV1037" s="175">
        <f t="shared" si="550"/>
        <v>-0.3554892391006344</v>
      </c>
    </row>
    <row r="1038" spans="1:74" x14ac:dyDescent="0.25">
      <c r="A1038" s="76" t="s">
        <v>213</v>
      </c>
      <c r="B1038" s="255"/>
      <c r="C1038" s="76">
        <v>0</v>
      </c>
      <c r="D1038" s="141">
        <v>1997</v>
      </c>
      <c r="E1038" s="77">
        <v>151</v>
      </c>
      <c r="F1038" s="59">
        <v>19078036</v>
      </c>
      <c r="G1038" s="59">
        <v>6578015</v>
      </c>
      <c r="H1038" s="179">
        <f t="shared" si="534"/>
        <v>0.5262403159162693</v>
      </c>
      <c r="I1038" s="59">
        <f t="shared" si="547"/>
        <v>12500021</v>
      </c>
      <c r="J1038" s="59"/>
      <c r="K1038" s="59">
        <f t="shared" si="537"/>
        <v>12500021</v>
      </c>
      <c r="L1038" s="59">
        <f t="shared" si="533"/>
        <v>1921.3066400245928</v>
      </c>
      <c r="M1038" s="59"/>
      <c r="N1038" s="59"/>
      <c r="O1038" s="59">
        <v>622914</v>
      </c>
      <c r="P1038" s="13">
        <f t="shared" si="540"/>
        <v>4.9833036280499052E-2</v>
      </c>
      <c r="Q1038" s="59">
        <v>6157</v>
      </c>
      <c r="R1038" s="79">
        <f t="shared" si="541"/>
        <v>4.9255917250059014E-4</v>
      </c>
      <c r="S1038" s="73">
        <f t="shared" si="548"/>
        <v>2221289</v>
      </c>
      <c r="T1038" s="281">
        <f t="shared" si="549"/>
        <v>341.42161082078081</v>
      </c>
      <c r="U1038" s="281"/>
      <c r="V1038" s="131">
        <f t="shared" si="543"/>
        <v>0.17770282145925995</v>
      </c>
      <c r="W1038" s="54"/>
      <c r="X1038" s="59">
        <v>0</v>
      </c>
      <c r="Y1038" s="59">
        <v>0</v>
      </c>
      <c r="Z1038" s="59">
        <v>0</v>
      </c>
      <c r="AA1038" s="59">
        <v>0</v>
      </c>
      <c r="AB1038" s="59">
        <v>0</v>
      </c>
      <c r="AC1038" s="59">
        <v>0</v>
      </c>
      <c r="AD1038" s="59">
        <v>0</v>
      </c>
      <c r="AE1038" s="59">
        <v>0</v>
      </c>
      <c r="AF1038" s="59">
        <v>3485263</v>
      </c>
      <c r="AG1038" s="59">
        <v>690132</v>
      </c>
      <c r="AH1038" s="59">
        <v>4858703</v>
      </c>
      <c r="AI1038" s="59">
        <v>6948</v>
      </c>
      <c r="AJ1038" s="59">
        <v>629964</v>
      </c>
      <c r="AK1038" s="59">
        <v>1178087</v>
      </c>
      <c r="AL1038" s="59">
        <v>14219333</v>
      </c>
      <c r="AM1038" s="59">
        <v>0</v>
      </c>
      <c r="AN1038" s="59">
        <v>0</v>
      </c>
      <c r="AO1038" s="59">
        <v>0</v>
      </c>
      <c r="AP1038" s="59">
        <v>0</v>
      </c>
      <c r="AQ1038" s="59">
        <v>675731</v>
      </c>
      <c r="AR1038" s="59">
        <v>2962088</v>
      </c>
      <c r="AS1038" s="59">
        <v>21448</v>
      </c>
      <c r="AT1038" s="59">
        <v>0</v>
      </c>
      <c r="AU1038" s="59">
        <v>0</v>
      </c>
      <c r="AV1038" s="80">
        <v>0</v>
      </c>
      <c r="AW1038" s="79">
        <f t="shared" si="544"/>
        <v>0</v>
      </c>
      <c r="AX1038" s="59">
        <v>0</v>
      </c>
      <c r="AY1038" s="59">
        <v>0</v>
      </c>
      <c r="AZ1038" s="59">
        <v>0</v>
      </c>
      <c r="BA1038" s="59">
        <v>0</v>
      </c>
      <c r="BB1038" s="59">
        <v>0</v>
      </c>
      <c r="BC1038" s="59">
        <v>0</v>
      </c>
      <c r="BD1038" s="59">
        <v>0</v>
      </c>
      <c r="BE1038" s="59">
        <v>0</v>
      </c>
      <c r="BF1038" s="59">
        <v>0</v>
      </c>
      <c r="BG1038" s="59">
        <v>0</v>
      </c>
      <c r="BH1038" s="59">
        <v>0</v>
      </c>
      <c r="BI1038" s="59">
        <v>0</v>
      </c>
      <c r="BJ1038" s="59">
        <v>0</v>
      </c>
      <c r="BK1038" s="59">
        <v>0</v>
      </c>
      <c r="BL1038" s="59">
        <v>0</v>
      </c>
      <c r="BM1038" s="4">
        <v>9372845</v>
      </c>
      <c r="BN1038" s="32">
        <f t="shared" si="525"/>
        <v>1440.6463264678757</v>
      </c>
      <c r="BO1038" s="281"/>
      <c r="BP1038" s="4">
        <v>277556</v>
      </c>
      <c r="BQ1038" s="4">
        <v>503896448</v>
      </c>
      <c r="BR1038" s="4">
        <v>513546848</v>
      </c>
      <c r="BS1038" s="4">
        <v>1274.56006</v>
      </c>
      <c r="BT1038" s="4">
        <v>6506</v>
      </c>
      <c r="BV1038" s="175">
        <f t="shared" si="550"/>
        <v>-0.32811540120713678</v>
      </c>
    </row>
    <row r="1039" spans="1:74" x14ac:dyDescent="0.25">
      <c r="A1039" s="76" t="s">
        <v>213</v>
      </c>
      <c r="B1039" s="254" t="s">
        <v>142</v>
      </c>
      <c r="C1039" s="76">
        <v>1</v>
      </c>
      <c r="D1039" s="141">
        <v>1998</v>
      </c>
      <c r="E1039" s="77">
        <v>151</v>
      </c>
      <c r="F1039" s="59">
        <v>30562620</v>
      </c>
      <c r="G1039" s="59">
        <v>21234962</v>
      </c>
      <c r="H1039" s="179">
        <f t="shared" si="534"/>
        <v>2.2765588103680474</v>
      </c>
      <c r="I1039" s="59">
        <f t="shared" si="547"/>
        <v>9327658</v>
      </c>
      <c r="J1039" s="59"/>
      <c r="K1039" s="59">
        <f t="shared" si="537"/>
        <v>9327658</v>
      </c>
      <c r="L1039" s="59">
        <f t="shared" si="533"/>
        <v>1433.7008914847834</v>
      </c>
      <c r="M1039" s="59"/>
      <c r="N1039" s="59"/>
      <c r="O1039" s="59">
        <v>750297</v>
      </c>
      <c r="P1039" s="13">
        <f t="shared" si="540"/>
        <v>8.0437876260042979E-2</v>
      </c>
      <c r="Q1039" s="59">
        <v>15223</v>
      </c>
      <c r="R1039" s="79">
        <f t="shared" si="541"/>
        <v>1.6320281039463496E-3</v>
      </c>
      <c r="S1039" s="73">
        <f t="shared" si="548"/>
        <v>1082353</v>
      </c>
      <c r="T1039" s="281">
        <f t="shared" si="549"/>
        <v>166.362280971411</v>
      </c>
      <c r="U1039" s="281"/>
      <c r="V1039" s="131">
        <f t="shared" si="543"/>
        <v>0.11603695161207668</v>
      </c>
      <c r="W1039" s="54"/>
      <c r="X1039" s="59">
        <v>0</v>
      </c>
      <c r="Y1039" s="59">
        <v>0</v>
      </c>
      <c r="Z1039" s="59">
        <v>0</v>
      </c>
      <c r="AA1039" s="59">
        <v>0</v>
      </c>
      <c r="AB1039" s="59">
        <v>0</v>
      </c>
      <c r="AC1039" s="59">
        <v>0</v>
      </c>
      <c r="AD1039" s="59">
        <v>0</v>
      </c>
      <c r="AE1039" s="59">
        <v>0</v>
      </c>
      <c r="AF1039" s="59">
        <v>1992334</v>
      </c>
      <c r="AG1039" s="59">
        <v>255906</v>
      </c>
      <c r="AH1039" s="59">
        <v>4363845</v>
      </c>
      <c r="AI1039" s="59">
        <v>1076</v>
      </c>
      <c r="AJ1039" s="59">
        <v>793464</v>
      </c>
      <c r="AK1039" s="59">
        <v>1261740</v>
      </c>
      <c r="AL1039" s="59">
        <v>26198776</v>
      </c>
      <c r="AM1039" s="59">
        <v>0</v>
      </c>
      <c r="AN1039" s="59">
        <v>0</v>
      </c>
      <c r="AO1039" s="59">
        <v>0</v>
      </c>
      <c r="AP1039" s="59">
        <v>0</v>
      </c>
      <c r="AQ1039" s="59">
        <v>330142</v>
      </c>
      <c r="AR1039" s="59">
        <v>2791159</v>
      </c>
      <c r="AS1039" s="59">
        <v>53964</v>
      </c>
      <c r="AT1039" s="59">
        <v>0</v>
      </c>
      <c r="AU1039" s="59">
        <v>0</v>
      </c>
      <c r="AV1039" s="80">
        <v>0</v>
      </c>
      <c r="AW1039" s="79">
        <f t="shared" si="544"/>
        <v>0</v>
      </c>
      <c r="AX1039" s="59">
        <v>0</v>
      </c>
      <c r="AY1039" s="59">
        <v>0</v>
      </c>
      <c r="AZ1039" s="59">
        <v>0</v>
      </c>
      <c r="BA1039" s="59">
        <v>0</v>
      </c>
      <c r="BB1039" s="59">
        <v>0</v>
      </c>
      <c r="BC1039" s="59">
        <v>0</v>
      </c>
      <c r="BD1039" s="59">
        <v>0</v>
      </c>
      <c r="BE1039" s="59">
        <v>0</v>
      </c>
      <c r="BF1039" s="59">
        <v>0</v>
      </c>
      <c r="BG1039" s="59">
        <v>0</v>
      </c>
      <c r="BH1039" s="59">
        <v>0</v>
      </c>
      <c r="BI1039" s="59">
        <v>0</v>
      </c>
      <c r="BJ1039" s="59">
        <v>0</v>
      </c>
      <c r="BK1039" s="59">
        <v>0</v>
      </c>
      <c r="BL1039" s="59">
        <v>0</v>
      </c>
      <c r="BM1039" s="4">
        <v>22180350</v>
      </c>
      <c r="BN1039" s="32">
        <f t="shared" si="525"/>
        <v>3409.2145711650783</v>
      </c>
      <c r="BO1039" s="281"/>
      <c r="BP1039" s="4">
        <v>145652</v>
      </c>
      <c r="BQ1039" s="4">
        <v>998894208</v>
      </c>
      <c r="BR1039" s="4">
        <v>1021220224</v>
      </c>
      <c r="BS1039" s="4">
        <v>1275.25</v>
      </c>
      <c r="BT1039" s="4">
        <v>6506</v>
      </c>
      <c r="BV1039" s="175">
        <f t="shared" si="550"/>
        <v>-0.32784481633979251</v>
      </c>
    </row>
    <row r="1040" spans="1:74" x14ac:dyDescent="0.25">
      <c r="A1040" s="76" t="s">
        <v>213</v>
      </c>
      <c r="B1040" s="254" t="s">
        <v>142</v>
      </c>
      <c r="C1040" s="76">
        <v>1</v>
      </c>
      <c r="D1040" s="141">
        <v>1999</v>
      </c>
      <c r="E1040" s="77">
        <v>151</v>
      </c>
      <c r="F1040" s="59">
        <v>30097812</v>
      </c>
      <c r="G1040" s="59">
        <v>20356752</v>
      </c>
      <c r="H1040" s="179">
        <f t="shared" si="534"/>
        <v>2.0897881750035419</v>
      </c>
      <c r="I1040" s="59">
        <f t="shared" si="547"/>
        <v>9741060</v>
      </c>
      <c r="J1040" s="59"/>
      <c r="K1040" s="59">
        <f t="shared" si="537"/>
        <v>9741060</v>
      </c>
      <c r="L1040" s="59">
        <f t="shared" si="533"/>
        <v>1456.4982057416269</v>
      </c>
      <c r="M1040" s="59"/>
      <c r="N1040" s="59"/>
      <c r="O1040" s="59">
        <v>413037</v>
      </c>
      <c r="P1040" s="13">
        <f t="shared" si="540"/>
        <v>4.240164828057727E-2</v>
      </c>
      <c r="Q1040" s="59">
        <v>37951</v>
      </c>
      <c r="R1040" s="79">
        <f t="shared" si="541"/>
        <v>3.8959825727384904E-3</v>
      </c>
      <c r="S1040" s="73">
        <f t="shared" si="548"/>
        <v>1167873</v>
      </c>
      <c r="T1040" s="281">
        <f t="shared" si="549"/>
        <v>174.62215909090909</v>
      </c>
      <c r="U1040" s="281"/>
      <c r="V1040" s="131">
        <f t="shared" si="543"/>
        <v>0.11989177769154487</v>
      </c>
      <c r="W1040" s="54"/>
      <c r="X1040" s="59">
        <v>0</v>
      </c>
      <c r="Y1040" s="59">
        <v>0</v>
      </c>
      <c r="Z1040" s="59">
        <v>0</v>
      </c>
      <c r="AA1040" s="59">
        <v>0</v>
      </c>
      <c r="AB1040" s="59">
        <v>0</v>
      </c>
      <c r="AC1040" s="59">
        <v>0</v>
      </c>
      <c r="AD1040" s="59">
        <v>0</v>
      </c>
      <c r="AE1040" s="59">
        <v>0</v>
      </c>
      <c r="AF1040" s="59">
        <v>1954557</v>
      </c>
      <c r="AG1040" s="59">
        <v>138058</v>
      </c>
      <c r="AH1040" s="59">
        <v>5038595</v>
      </c>
      <c r="AI1040" s="59">
        <v>22325</v>
      </c>
      <c r="AJ1040" s="59">
        <v>715186</v>
      </c>
      <c r="AK1040" s="59">
        <v>1395046</v>
      </c>
      <c r="AL1040" s="59">
        <v>25059216</v>
      </c>
      <c r="AM1040" s="59">
        <v>0</v>
      </c>
      <c r="AN1040" s="59">
        <v>0</v>
      </c>
      <c r="AO1040" s="59">
        <v>0</v>
      </c>
      <c r="AP1040" s="59">
        <v>0</v>
      </c>
      <c r="AQ1040" s="59">
        <v>413861</v>
      </c>
      <c r="AR1040" s="59">
        <v>3442037</v>
      </c>
      <c r="AS1040" s="59">
        <v>41129</v>
      </c>
      <c r="AT1040" s="59">
        <v>0</v>
      </c>
      <c r="AU1040" s="59">
        <v>0</v>
      </c>
      <c r="AV1040" s="80">
        <v>0</v>
      </c>
      <c r="AW1040" s="79">
        <f t="shared" si="544"/>
        <v>0</v>
      </c>
      <c r="AX1040" s="59">
        <v>0</v>
      </c>
      <c r="AY1040" s="59">
        <v>0</v>
      </c>
      <c r="AZ1040" s="59">
        <v>0</v>
      </c>
      <c r="BA1040" s="59">
        <v>0</v>
      </c>
      <c r="BB1040" s="59">
        <v>0</v>
      </c>
      <c r="BC1040" s="59">
        <v>0</v>
      </c>
      <c r="BD1040" s="59">
        <v>0</v>
      </c>
      <c r="BE1040" s="59">
        <v>0</v>
      </c>
      <c r="BF1040" s="59">
        <v>0</v>
      </c>
      <c r="BG1040" s="59">
        <v>0</v>
      </c>
      <c r="BH1040" s="59">
        <v>0</v>
      </c>
      <c r="BI1040" s="59">
        <v>0</v>
      </c>
      <c r="BJ1040" s="59">
        <v>0</v>
      </c>
      <c r="BK1040" s="59">
        <v>0</v>
      </c>
      <c r="BL1040" s="59">
        <v>0</v>
      </c>
      <c r="BM1040" s="4">
        <v>11086518</v>
      </c>
      <c r="BN1040" s="32">
        <f t="shared" si="525"/>
        <v>1657.6731459330144</v>
      </c>
      <c r="BO1040" s="281"/>
      <c r="BP1040" s="4">
        <v>489329</v>
      </c>
      <c r="BQ1040" s="4">
        <v>917991360</v>
      </c>
      <c r="BR1040" s="4">
        <v>929567232</v>
      </c>
      <c r="BS1040" s="4">
        <v>1275.25</v>
      </c>
      <c r="BT1040" s="4">
        <v>6688</v>
      </c>
      <c r="BV1040" s="175">
        <f t="shared" si="550"/>
        <v>-0.31404979247417208</v>
      </c>
    </row>
    <row r="1041" spans="1:74" x14ac:dyDescent="0.25">
      <c r="A1041" s="76" t="s">
        <v>213</v>
      </c>
      <c r="B1041" s="254" t="s">
        <v>142</v>
      </c>
      <c r="C1041" s="76">
        <v>1</v>
      </c>
      <c r="D1041" s="141">
        <v>2000</v>
      </c>
      <c r="E1041" s="77">
        <v>151</v>
      </c>
      <c r="F1041" s="59">
        <v>16734998</v>
      </c>
      <c r="G1041" s="59">
        <v>7040381</v>
      </c>
      <c r="H1041" s="179">
        <f t="shared" si="534"/>
        <v>0.72621548638796152</v>
      </c>
      <c r="I1041" s="59">
        <f t="shared" si="547"/>
        <v>9694617</v>
      </c>
      <c r="J1041" s="59"/>
      <c r="K1041" s="59">
        <f t="shared" si="537"/>
        <v>9694617</v>
      </c>
      <c r="L1041" s="59">
        <f t="shared" si="533"/>
        <v>1397.1201902291396</v>
      </c>
      <c r="M1041" s="59"/>
      <c r="N1041" s="59"/>
      <c r="O1041" s="59">
        <v>506473</v>
      </c>
      <c r="P1041" s="13">
        <f t="shared" si="540"/>
        <v>5.2242703347641271E-2</v>
      </c>
      <c r="Q1041" s="59">
        <v>34480</v>
      </c>
      <c r="R1041" s="79">
        <f t="shared" si="541"/>
        <v>3.5566129120933815E-3</v>
      </c>
      <c r="S1041" s="73">
        <f t="shared" si="548"/>
        <v>1341018</v>
      </c>
      <c r="T1041" s="281">
        <f t="shared" si="549"/>
        <v>193.25810635538261</v>
      </c>
      <c r="U1041" s="281"/>
      <c r="V1041" s="131">
        <f t="shared" si="543"/>
        <v>0.13832604217371353</v>
      </c>
      <c r="W1041" s="54"/>
      <c r="X1041" s="59">
        <v>0</v>
      </c>
      <c r="Y1041" s="59">
        <v>0</v>
      </c>
      <c r="Z1041" s="59">
        <v>0</v>
      </c>
      <c r="AA1041" s="59">
        <v>0</v>
      </c>
      <c r="AB1041" s="59">
        <v>0</v>
      </c>
      <c r="AC1041" s="59">
        <v>0</v>
      </c>
      <c r="AD1041" s="59">
        <v>0</v>
      </c>
      <c r="AE1041" s="59">
        <v>0</v>
      </c>
      <c r="AF1041" s="59">
        <v>1608571</v>
      </c>
      <c r="AG1041" s="59">
        <v>245804</v>
      </c>
      <c r="AH1041" s="59">
        <v>4616412</v>
      </c>
      <c r="AI1041" s="59">
        <v>16885</v>
      </c>
      <c r="AJ1041" s="59">
        <v>931830</v>
      </c>
      <c r="AK1041" s="59">
        <v>1385375</v>
      </c>
      <c r="AL1041" s="59">
        <v>12118586</v>
      </c>
      <c r="AM1041" s="59">
        <v>0</v>
      </c>
      <c r="AN1041" s="59">
        <v>0</v>
      </c>
      <c r="AO1041" s="59">
        <v>0</v>
      </c>
      <c r="AP1041" s="59">
        <v>0</v>
      </c>
      <c r="AQ1041" s="59">
        <v>655833</v>
      </c>
      <c r="AR1041" s="59">
        <v>2948156</v>
      </c>
      <c r="AS1041" s="59">
        <v>20192</v>
      </c>
      <c r="AT1041" s="59">
        <v>0</v>
      </c>
      <c r="AU1041" s="59">
        <v>0</v>
      </c>
      <c r="AV1041" s="80">
        <v>0</v>
      </c>
      <c r="AW1041" s="79">
        <f t="shared" si="544"/>
        <v>0</v>
      </c>
      <c r="AX1041" s="59">
        <v>0</v>
      </c>
      <c r="AY1041" s="59">
        <v>0</v>
      </c>
      <c r="AZ1041" s="59">
        <v>0</v>
      </c>
      <c r="BA1041" s="59">
        <v>0</v>
      </c>
      <c r="BB1041" s="59">
        <v>0</v>
      </c>
      <c r="BC1041" s="59">
        <v>0</v>
      </c>
      <c r="BD1041" s="59">
        <v>0</v>
      </c>
      <c r="BE1041" s="59">
        <v>0</v>
      </c>
      <c r="BF1041" s="59">
        <v>0</v>
      </c>
      <c r="BG1041" s="59">
        <v>0</v>
      </c>
      <c r="BH1041" s="59">
        <v>0</v>
      </c>
      <c r="BI1041" s="59">
        <v>0</v>
      </c>
      <c r="BJ1041" s="59">
        <v>0</v>
      </c>
      <c r="BK1041" s="59">
        <v>0</v>
      </c>
      <c r="BL1041" s="59">
        <v>0</v>
      </c>
      <c r="BM1041" s="4">
        <v>6318050</v>
      </c>
      <c r="BN1041" s="32">
        <f t="shared" si="525"/>
        <v>910.51304222510453</v>
      </c>
      <c r="BO1041" s="281"/>
      <c r="BP1041" s="4">
        <v>94997</v>
      </c>
      <c r="BQ1041" s="4">
        <v>1211860992</v>
      </c>
      <c r="BR1041" s="4">
        <v>1218274048</v>
      </c>
      <c r="BS1041" s="4">
        <v>1275.25</v>
      </c>
      <c r="BT1041" s="4">
        <v>6939</v>
      </c>
      <c r="BV1041" s="175">
        <f t="shared" si="550"/>
        <v>-0.29562839440666644</v>
      </c>
    </row>
    <row r="1042" spans="1:74" x14ac:dyDescent="0.25">
      <c r="A1042" s="76" t="s">
        <v>213</v>
      </c>
      <c r="B1042" s="255" t="s">
        <v>143</v>
      </c>
      <c r="C1042" s="76">
        <v>1</v>
      </c>
      <c r="D1042" s="141">
        <v>2001</v>
      </c>
      <c r="E1042" s="77">
        <v>151</v>
      </c>
      <c r="F1042" s="59">
        <v>8217722</v>
      </c>
      <c r="G1042" s="59">
        <v>0</v>
      </c>
      <c r="H1042" s="179">
        <f t="shared" si="534"/>
        <v>0</v>
      </c>
      <c r="I1042" s="59">
        <f t="shared" si="547"/>
        <v>8217722</v>
      </c>
      <c r="J1042" s="59"/>
      <c r="K1042" s="59">
        <f t="shared" si="537"/>
        <v>8217722</v>
      </c>
      <c r="L1042" s="59">
        <f t="shared" si="533"/>
        <v>1184.2804438679925</v>
      </c>
      <c r="M1042" s="59"/>
      <c r="N1042" s="59"/>
      <c r="O1042" s="59">
        <v>425174</v>
      </c>
      <c r="P1042" s="13">
        <f t="shared" si="540"/>
        <v>5.1738669183503651E-2</v>
      </c>
      <c r="Q1042" s="59">
        <v>251191</v>
      </c>
      <c r="R1042" s="79">
        <f t="shared" si="541"/>
        <v>3.0566986812160354E-2</v>
      </c>
      <c r="S1042" s="73">
        <f t="shared" si="548"/>
        <v>121363</v>
      </c>
      <c r="T1042" s="281">
        <f t="shared" si="549"/>
        <v>17.489984147571697</v>
      </c>
      <c r="U1042" s="281"/>
      <c r="V1042" s="131">
        <f t="shared" si="543"/>
        <v>1.4768447995685422E-2</v>
      </c>
      <c r="W1042" s="54"/>
      <c r="X1042" s="59">
        <v>0</v>
      </c>
      <c r="Y1042" s="59">
        <v>0</v>
      </c>
      <c r="Z1042" s="59">
        <v>0</v>
      </c>
      <c r="AA1042" s="59">
        <v>0</v>
      </c>
      <c r="AB1042" s="59">
        <v>0</v>
      </c>
      <c r="AC1042" s="59">
        <v>0</v>
      </c>
      <c r="AD1042" s="59">
        <v>0</v>
      </c>
      <c r="AE1042" s="59">
        <v>0</v>
      </c>
      <c r="AF1042" s="59">
        <v>1510320</v>
      </c>
      <c r="AG1042" s="59">
        <v>151696</v>
      </c>
      <c r="AH1042" s="59">
        <v>4575145</v>
      </c>
      <c r="AI1042" s="59">
        <v>3930</v>
      </c>
      <c r="AJ1042" s="59">
        <v>583341</v>
      </c>
      <c r="AK1042" s="59">
        <v>1806799</v>
      </c>
      <c r="AL1042" s="59">
        <v>3642577</v>
      </c>
      <c r="AM1042" s="59">
        <v>0</v>
      </c>
      <c r="AN1042" s="59">
        <v>0</v>
      </c>
      <c r="AO1042" s="59">
        <v>0</v>
      </c>
      <c r="AP1042" s="59">
        <v>0</v>
      </c>
      <c r="AQ1042" s="59">
        <v>751188</v>
      </c>
      <c r="AR1042" s="59">
        <v>2563803</v>
      </c>
      <c r="AS1042" s="59">
        <v>48917</v>
      </c>
      <c r="AT1042" s="59">
        <v>0</v>
      </c>
      <c r="AU1042" s="59">
        <v>0</v>
      </c>
      <c r="AV1042" s="80">
        <v>0</v>
      </c>
      <c r="AW1042" s="79">
        <f t="shared" si="544"/>
        <v>0</v>
      </c>
      <c r="AX1042" s="59">
        <v>0</v>
      </c>
      <c r="AY1042" s="59">
        <v>0</v>
      </c>
      <c r="AZ1042" s="59">
        <v>0</v>
      </c>
      <c r="BA1042" s="59">
        <v>0</v>
      </c>
      <c r="BB1042" s="59">
        <v>0</v>
      </c>
      <c r="BC1042" s="59">
        <v>0</v>
      </c>
      <c r="BD1042" s="59">
        <v>0</v>
      </c>
      <c r="BE1042" s="59">
        <v>0</v>
      </c>
      <c r="BF1042" s="59">
        <v>0</v>
      </c>
      <c r="BG1042" s="59">
        <v>0</v>
      </c>
      <c r="BH1042" s="59">
        <v>0</v>
      </c>
      <c r="BI1042" s="59">
        <v>0</v>
      </c>
      <c r="BJ1042" s="59">
        <v>0</v>
      </c>
      <c r="BK1042" s="59">
        <v>0</v>
      </c>
      <c r="BL1042" s="59">
        <v>0</v>
      </c>
      <c r="BM1042" s="4">
        <v>0</v>
      </c>
      <c r="BN1042" s="32">
        <f t="shared" si="525"/>
        <v>0</v>
      </c>
      <c r="BO1042" s="281"/>
      <c r="BP1042" s="4">
        <v>676173</v>
      </c>
      <c r="BQ1042" s="4">
        <v>1501570560</v>
      </c>
      <c r="BR1042" s="4">
        <v>1502246784</v>
      </c>
      <c r="BS1042" s="4">
        <v>1275.25</v>
      </c>
      <c r="BT1042" s="4">
        <v>6939</v>
      </c>
      <c r="BV1042" s="175">
        <f t="shared" si="550"/>
        <v>-0.29562839440666644</v>
      </c>
    </row>
    <row r="1043" spans="1:74" x14ac:dyDescent="0.25">
      <c r="A1043" s="76" t="s">
        <v>213</v>
      </c>
      <c r="B1043" s="255" t="s">
        <v>143</v>
      </c>
      <c r="C1043" s="76">
        <v>1</v>
      </c>
      <c r="D1043" s="141">
        <v>2002</v>
      </c>
      <c r="E1043" s="77">
        <v>151</v>
      </c>
      <c r="F1043" s="59">
        <v>12333346</v>
      </c>
      <c r="G1043" s="59">
        <v>0</v>
      </c>
      <c r="H1043" s="179">
        <f t="shared" si="534"/>
        <v>0</v>
      </c>
      <c r="I1043" s="59">
        <f t="shared" si="547"/>
        <v>12333346</v>
      </c>
      <c r="J1043" s="59"/>
      <c r="K1043" s="59">
        <f t="shared" si="537"/>
        <v>12333346</v>
      </c>
      <c r="L1043" s="59">
        <f t="shared" si="533"/>
        <v>1777.3953019167027</v>
      </c>
      <c r="M1043" s="59"/>
      <c r="N1043" s="59"/>
      <c r="O1043" s="59">
        <v>614744</v>
      </c>
      <c r="P1043" s="13">
        <f t="shared" si="540"/>
        <v>4.9844056916914521E-2</v>
      </c>
      <c r="Q1043" s="59">
        <v>236933</v>
      </c>
      <c r="R1043" s="79">
        <f t="shared" si="541"/>
        <v>1.9210764053809892E-2</v>
      </c>
      <c r="S1043" s="73">
        <f t="shared" si="548"/>
        <v>2077205</v>
      </c>
      <c r="T1043" s="281">
        <f t="shared" si="549"/>
        <v>299.35221213431328</v>
      </c>
      <c r="U1043" s="281"/>
      <c r="V1043" s="131">
        <f t="shared" si="543"/>
        <v>0.16842185405323098</v>
      </c>
      <c r="W1043" s="54"/>
      <c r="X1043" s="59">
        <v>0</v>
      </c>
      <c r="Y1043" s="59">
        <v>0</v>
      </c>
      <c r="Z1043" s="59">
        <v>0</v>
      </c>
      <c r="AA1043" s="59">
        <v>0</v>
      </c>
      <c r="AB1043" s="59">
        <v>0</v>
      </c>
      <c r="AC1043" s="59">
        <v>0</v>
      </c>
      <c r="AD1043" s="59">
        <v>0</v>
      </c>
      <c r="AE1043" s="59">
        <v>0</v>
      </c>
      <c r="AF1043" s="59">
        <v>2679978</v>
      </c>
      <c r="AG1043" s="59">
        <v>134210</v>
      </c>
      <c r="AH1043" s="59">
        <v>5467643</v>
      </c>
      <c r="AI1043" s="59">
        <v>1022</v>
      </c>
      <c r="AJ1043" s="59">
        <v>551475</v>
      </c>
      <c r="AK1043" s="59">
        <v>2404649</v>
      </c>
      <c r="AL1043" s="59">
        <v>6865703</v>
      </c>
      <c r="AM1043" s="59">
        <v>0</v>
      </c>
      <c r="AN1043" s="59">
        <v>0</v>
      </c>
      <c r="AO1043" s="59">
        <v>0</v>
      </c>
      <c r="AP1043" s="59">
        <v>0</v>
      </c>
      <c r="AQ1043" s="59">
        <v>705368</v>
      </c>
      <c r="AR1043" s="59">
        <v>2829386</v>
      </c>
      <c r="AS1043" s="59">
        <v>98376</v>
      </c>
      <c r="AT1043" s="59">
        <v>0</v>
      </c>
      <c r="AU1043" s="59">
        <v>0</v>
      </c>
      <c r="AV1043" s="80">
        <v>0</v>
      </c>
      <c r="AW1043" s="79">
        <f t="shared" si="544"/>
        <v>0</v>
      </c>
      <c r="AX1043" s="59">
        <v>0</v>
      </c>
      <c r="AY1043" s="59">
        <v>0</v>
      </c>
      <c r="AZ1043" s="59">
        <v>0</v>
      </c>
      <c r="BA1043" s="59">
        <v>0</v>
      </c>
      <c r="BB1043" s="59">
        <v>0</v>
      </c>
      <c r="BC1043" s="59">
        <v>0</v>
      </c>
      <c r="BD1043" s="59">
        <v>0</v>
      </c>
      <c r="BE1043" s="59">
        <v>0</v>
      </c>
      <c r="BF1043" s="59">
        <v>0</v>
      </c>
      <c r="BG1043" s="59">
        <v>0</v>
      </c>
      <c r="BH1043" s="59">
        <v>0</v>
      </c>
      <c r="BI1043" s="59">
        <v>0</v>
      </c>
      <c r="BJ1043" s="59">
        <v>0</v>
      </c>
      <c r="BK1043" s="59">
        <v>0</v>
      </c>
      <c r="BL1043" s="59">
        <v>0</v>
      </c>
      <c r="BM1043" s="4">
        <v>13323100</v>
      </c>
      <c r="BN1043" s="32">
        <f t="shared" si="525"/>
        <v>1920.0317048566076</v>
      </c>
      <c r="BO1043" s="281"/>
      <c r="BP1043" s="4">
        <v>43361</v>
      </c>
      <c r="BQ1043" s="4">
        <v>1625571968</v>
      </c>
      <c r="BR1043" s="4">
        <v>1638938496</v>
      </c>
      <c r="BS1043" s="4">
        <v>4017.3200700000002</v>
      </c>
      <c r="BT1043" s="4">
        <v>6939</v>
      </c>
      <c r="BV1043" s="175">
        <f t="shared" si="550"/>
        <v>0.2781080022167729</v>
      </c>
    </row>
    <row r="1044" spans="1:74" x14ac:dyDescent="0.25">
      <c r="A1044" s="76" t="s">
        <v>213</v>
      </c>
      <c r="B1044" s="255" t="s">
        <v>143</v>
      </c>
      <c r="C1044" s="76">
        <v>1</v>
      </c>
      <c r="D1044" s="141">
        <v>2003</v>
      </c>
      <c r="E1044" s="77">
        <v>151</v>
      </c>
      <c r="F1044" s="59">
        <v>13629166</v>
      </c>
      <c r="G1044" s="59">
        <v>0</v>
      </c>
      <c r="H1044" s="179">
        <f t="shared" si="534"/>
        <v>0</v>
      </c>
      <c r="I1044" s="59">
        <f t="shared" si="547"/>
        <v>13629166</v>
      </c>
      <c r="J1044" s="59"/>
      <c r="K1044" s="59">
        <f t="shared" si="537"/>
        <v>13629166</v>
      </c>
      <c r="L1044" s="59">
        <f t="shared" si="533"/>
        <v>1955.4040172166428</v>
      </c>
      <c r="M1044" s="59"/>
      <c r="N1044" s="59"/>
      <c r="O1044" s="59">
        <v>770971</v>
      </c>
      <c r="P1044" s="13">
        <f t="shared" si="540"/>
        <v>5.6567731290381229E-2</v>
      </c>
      <c r="Q1044" s="59">
        <v>274343</v>
      </c>
      <c r="R1044" s="79">
        <f t="shared" si="541"/>
        <v>2.0129111348412661E-2</v>
      </c>
      <c r="S1044" s="73">
        <f t="shared" si="548"/>
        <v>2121613</v>
      </c>
      <c r="T1044" s="281">
        <f t="shared" si="549"/>
        <v>304.39210903873743</v>
      </c>
      <c r="U1044" s="281"/>
      <c r="V1044" s="131">
        <f t="shared" si="543"/>
        <v>0.1556671185896481</v>
      </c>
      <c r="W1044" s="54"/>
      <c r="X1044" s="59">
        <v>0</v>
      </c>
      <c r="Y1044" s="59">
        <v>0</v>
      </c>
      <c r="Z1044" s="59">
        <v>0</v>
      </c>
      <c r="AA1044" s="59">
        <v>0</v>
      </c>
      <c r="AB1044" s="59">
        <v>0</v>
      </c>
      <c r="AC1044" s="59">
        <v>0</v>
      </c>
      <c r="AD1044" s="59">
        <v>0</v>
      </c>
      <c r="AE1044" s="59">
        <v>0</v>
      </c>
      <c r="AF1044" s="59">
        <v>1335803</v>
      </c>
      <c r="AG1044" s="59">
        <v>163240</v>
      </c>
      <c r="AH1044" s="59">
        <v>8295549</v>
      </c>
      <c r="AI1044" s="59">
        <v>789</v>
      </c>
      <c r="AJ1044" s="59">
        <v>285369</v>
      </c>
      <c r="AK1044" s="59">
        <v>4178747</v>
      </c>
      <c r="AL1044" s="59">
        <v>5333617</v>
      </c>
      <c r="AM1044" s="59">
        <v>0</v>
      </c>
      <c r="AN1044" s="59">
        <v>0</v>
      </c>
      <c r="AO1044" s="59">
        <v>0</v>
      </c>
      <c r="AP1044" s="59">
        <v>0</v>
      </c>
      <c r="AQ1044" s="59">
        <v>545518</v>
      </c>
      <c r="AR1044" s="59">
        <v>3924459</v>
      </c>
      <c r="AS1044" s="59">
        <v>28314</v>
      </c>
      <c r="AT1044" s="59">
        <v>0</v>
      </c>
      <c r="AU1044" s="59">
        <v>0</v>
      </c>
      <c r="AV1044" s="80">
        <v>0</v>
      </c>
      <c r="AW1044" s="79">
        <f t="shared" si="544"/>
        <v>0</v>
      </c>
      <c r="AX1044" s="59">
        <v>0</v>
      </c>
      <c r="AY1044" s="59">
        <v>0</v>
      </c>
      <c r="AZ1044" s="59">
        <v>0</v>
      </c>
      <c r="BA1044" s="59">
        <v>0</v>
      </c>
      <c r="BB1044" s="59">
        <v>0</v>
      </c>
      <c r="BC1044" s="59">
        <v>0</v>
      </c>
      <c r="BD1044" s="59">
        <v>0</v>
      </c>
      <c r="BE1044" s="59">
        <v>0</v>
      </c>
      <c r="BF1044" s="59">
        <v>0</v>
      </c>
      <c r="BG1044" s="59">
        <v>0</v>
      </c>
      <c r="BH1044" s="59">
        <v>0</v>
      </c>
      <c r="BI1044" s="59">
        <v>0</v>
      </c>
      <c r="BJ1044" s="59">
        <v>0</v>
      </c>
      <c r="BK1044" s="59">
        <v>0</v>
      </c>
      <c r="BL1044" s="59">
        <v>0</v>
      </c>
      <c r="BM1044" s="4">
        <v>13763243</v>
      </c>
      <c r="BN1044" s="32">
        <f t="shared" si="525"/>
        <v>1974.6403156384506</v>
      </c>
      <c r="BO1044" s="281"/>
      <c r="BP1044" s="4">
        <v>4557</v>
      </c>
      <c r="BQ1044" s="4">
        <v>1641307008</v>
      </c>
      <c r="BR1044" s="4">
        <v>1655074816</v>
      </c>
      <c r="BS1044" s="4">
        <v>4016.5800800000002</v>
      </c>
      <c r="BT1044" s="4">
        <v>6970</v>
      </c>
      <c r="BV1044" s="175">
        <f t="shared" si="550"/>
        <v>0.28024467020525906</v>
      </c>
    </row>
    <row r="1045" spans="1:74" x14ac:dyDescent="0.25">
      <c r="A1045" s="76" t="s">
        <v>213</v>
      </c>
      <c r="B1045" s="255" t="s">
        <v>143</v>
      </c>
      <c r="C1045" s="76">
        <v>1</v>
      </c>
      <c r="D1045" s="141">
        <v>2004</v>
      </c>
      <c r="E1045" s="77">
        <v>151</v>
      </c>
      <c r="F1045" s="59">
        <v>26136440</v>
      </c>
      <c r="G1045" s="59">
        <v>0</v>
      </c>
      <c r="H1045" s="179">
        <f t="shared" si="534"/>
        <v>0</v>
      </c>
      <c r="I1045" s="59">
        <f t="shared" si="547"/>
        <v>26136440</v>
      </c>
      <c r="J1045" s="59"/>
      <c r="K1045" s="59">
        <f t="shared" si="537"/>
        <v>26136440</v>
      </c>
      <c r="L1045" s="59">
        <f t="shared" si="533"/>
        <v>3630.5653562994862</v>
      </c>
      <c r="M1045" s="59"/>
      <c r="N1045" s="59"/>
      <c r="O1045" s="59">
        <v>4612243</v>
      </c>
      <c r="P1045" s="13">
        <f t="shared" si="540"/>
        <v>0.17646791223288252</v>
      </c>
      <c r="Q1045" s="59">
        <v>313408</v>
      </c>
      <c r="R1045" s="79">
        <f t="shared" si="541"/>
        <v>1.1991227573456829E-2</v>
      </c>
      <c r="S1045" s="73">
        <f t="shared" si="548"/>
        <v>3480161</v>
      </c>
      <c r="T1045" s="281">
        <f t="shared" si="549"/>
        <v>483.42283650507017</v>
      </c>
      <c r="U1045" s="281"/>
      <c r="V1045" s="131">
        <f t="shared" si="543"/>
        <v>0.13315359704688168</v>
      </c>
      <c r="W1045" s="54"/>
      <c r="X1045" s="59">
        <v>0</v>
      </c>
      <c r="Y1045" s="59">
        <v>0</v>
      </c>
      <c r="Z1045" s="59">
        <v>0</v>
      </c>
      <c r="AA1045" s="59">
        <v>0</v>
      </c>
      <c r="AB1045" s="59">
        <v>0</v>
      </c>
      <c r="AC1045" s="59">
        <v>0</v>
      </c>
      <c r="AD1045" s="59">
        <v>0</v>
      </c>
      <c r="AE1045" s="59">
        <v>0</v>
      </c>
      <c r="AF1045" s="59">
        <v>2190493</v>
      </c>
      <c r="AG1045" s="59">
        <v>159208</v>
      </c>
      <c r="AH1045" s="59">
        <v>13459140</v>
      </c>
      <c r="AI1045" s="59">
        <v>1979487</v>
      </c>
      <c r="AJ1045" s="59">
        <v>1239543</v>
      </c>
      <c r="AK1045" s="59">
        <v>7160454</v>
      </c>
      <c r="AL1045" s="59">
        <v>12677301</v>
      </c>
      <c r="AM1045" s="59">
        <v>0</v>
      </c>
      <c r="AN1045" s="59">
        <v>0</v>
      </c>
      <c r="AO1045" s="59">
        <v>0</v>
      </c>
      <c r="AP1045" s="59">
        <v>0</v>
      </c>
      <c r="AQ1045" s="59">
        <v>841452</v>
      </c>
      <c r="AR1045" s="59">
        <v>4137182</v>
      </c>
      <c r="AS1045" s="59">
        <v>22809</v>
      </c>
      <c r="AT1045" s="59">
        <v>0</v>
      </c>
      <c r="AU1045" s="59">
        <v>0</v>
      </c>
      <c r="AV1045" s="80">
        <v>0</v>
      </c>
      <c r="AW1045" s="79">
        <f t="shared" si="544"/>
        <v>0</v>
      </c>
      <c r="AX1045" s="59">
        <v>0</v>
      </c>
      <c r="AY1045" s="59">
        <v>0</v>
      </c>
      <c r="AZ1045" s="59">
        <v>0</v>
      </c>
      <c r="BA1045" s="59">
        <v>0</v>
      </c>
      <c r="BB1045" s="59">
        <v>0</v>
      </c>
      <c r="BC1045" s="59">
        <v>0</v>
      </c>
      <c r="BD1045" s="59">
        <v>0</v>
      </c>
      <c r="BE1045" s="59">
        <v>0</v>
      </c>
      <c r="BF1045" s="59">
        <v>0</v>
      </c>
      <c r="BG1045" s="59">
        <v>0</v>
      </c>
      <c r="BH1045" s="59">
        <v>0</v>
      </c>
      <c r="BI1045" s="59">
        <v>0</v>
      </c>
      <c r="BJ1045" s="59">
        <v>0</v>
      </c>
      <c r="BK1045" s="59">
        <v>0</v>
      </c>
      <c r="BL1045" s="59">
        <v>0</v>
      </c>
      <c r="BM1045" s="4">
        <v>15455138</v>
      </c>
      <c r="BN1045" s="32">
        <f t="shared" si="525"/>
        <v>2146.8451173774133</v>
      </c>
      <c r="BO1045" s="281"/>
      <c r="BP1045" s="4">
        <v>0</v>
      </c>
      <c r="BQ1045" s="4">
        <v>1702838784</v>
      </c>
      <c r="BR1045" s="4">
        <v>1718294016</v>
      </c>
      <c r="BS1045" s="4">
        <v>4027.9499500000002</v>
      </c>
      <c r="BT1045" s="4">
        <v>7199</v>
      </c>
      <c r="BV1045" s="175">
        <f t="shared" si="550"/>
        <v>0.29782148909664508</v>
      </c>
    </row>
    <row r="1046" spans="1:74" x14ac:dyDescent="0.25">
      <c r="A1046" s="76" t="s">
        <v>213</v>
      </c>
      <c r="B1046" s="255" t="s">
        <v>143</v>
      </c>
      <c r="C1046" s="76">
        <v>1</v>
      </c>
      <c r="D1046" s="141">
        <v>2005</v>
      </c>
      <c r="E1046" s="77">
        <v>151</v>
      </c>
      <c r="F1046" s="59">
        <v>207707488</v>
      </c>
      <c r="G1046" s="59">
        <v>181714800</v>
      </c>
      <c r="H1046" s="179">
        <f t="shared" si="534"/>
        <v>6.990996852653331</v>
      </c>
      <c r="I1046" s="59">
        <f t="shared" si="547"/>
        <v>25992688</v>
      </c>
      <c r="J1046" s="59"/>
      <c r="K1046" s="59">
        <f t="shared" si="537"/>
        <v>25992688</v>
      </c>
      <c r="L1046" s="59">
        <f t="shared" si="533"/>
        <v>3610.5970273649118</v>
      </c>
      <c r="M1046" s="59"/>
      <c r="N1046" s="59"/>
      <c r="O1046" s="59">
        <v>2469466</v>
      </c>
      <c r="P1046" s="13">
        <f t="shared" si="540"/>
        <v>9.5006180199600748E-2</v>
      </c>
      <c r="Q1046" s="59">
        <v>416663</v>
      </c>
      <c r="R1046" s="79">
        <f t="shared" si="541"/>
        <v>1.6030008131517601E-2</v>
      </c>
      <c r="S1046" s="73">
        <f t="shared" si="548"/>
        <v>4184074</v>
      </c>
      <c r="T1046" s="281">
        <f t="shared" si="549"/>
        <v>581.20211140436174</v>
      </c>
      <c r="U1046" s="281"/>
      <c r="V1046" s="131">
        <f t="shared" si="543"/>
        <v>0.16097119312939084</v>
      </c>
      <c r="W1046" s="54"/>
      <c r="X1046" s="59">
        <v>0</v>
      </c>
      <c r="Y1046" s="59">
        <v>0</v>
      </c>
      <c r="Z1046" s="59">
        <v>0</v>
      </c>
      <c r="AA1046" s="59">
        <v>0</v>
      </c>
      <c r="AB1046" s="59">
        <v>0</v>
      </c>
      <c r="AC1046" s="59">
        <v>0</v>
      </c>
      <c r="AD1046" s="59">
        <v>0</v>
      </c>
      <c r="AE1046" s="59">
        <v>0</v>
      </c>
      <c r="AF1046" s="59">
        <v>3221810</v>
      </c>
      <c r="AG1046" s="59">
        <v>179123</v>
      </c>
      <c r="AH1046" s="59">
        <v>13785934</v>
      </c>
      <c r="AI1046" s="59">
        <v>356441</v>
      </c>
      <c r="AJ1046" s="59">
        <v>1167615</v>
      </c>
      <c r="AK1046" s="59">
        <v>9092319</v>
      </c>
      <c r="AL1046" s="59">
        <v>193921568</v>
      </c>
      <c r="AM1046" s="59">
        <v>0</v>
      </c>
      <c r="AN1046" s="59">
        <v>0</v>
      </c>
      <c r="AO1046" s="59">
        <v>0</v>
      </c>
      <c r="AP1046" s="59">
        <v>0</v>
      </c>
      <c r="AQ1046" s="59">
        <v>747126</v>
      </c>
      <c r="AR1046" s="59">
        <v>4086949</v>
      </c>
      <c r="AS1046" s="59">
        <v>71102</v>
      </c>
      <c r="AT1046" s="59">
        <v>0</v>
      </c>
      <c r="AU1046" s="59">
        <v>0</v>
      </c>
      <c r="AV1046" s="80">
        <v>0</v>
      </c>
      <c r="AW1046" s="79">
        <f t="shared" si="544"/>
        <v>0</v>
      </c>
      <c r="AX1046" s="59">
        <v>0</v>
      </c>
      <c r="AY1046" s="59">
        <v>0</v>
      </c>
      <c r="AZ1046" s="59">
        <v>0</v>
      </c>
      <c r="BA1046" s="59">
        <v>0</v>
      </c>
      <c r="BB1046" s="59">
        <v>0</v>
      </c>
      <c r="BC1046" s="59">
        <v>0</v>
      </c>
      <c r="BD1046" s="59">
        <v>0</v>
      </c>
      <c r="BE1046" s="59">
        <v>0</v>
      </c>
      <c r="BF1046" s="59">
        <v>0</v>
      </c>
      <c r="BG1046" s="59">
        <v>0</v>
      </c>
      <c r="BH1046" s="59">
        <v>0</v>
      </c>
      <c r="BI1046" s="59">
        <v>0</v>
      </c>
      <c r="BJ1046" s="59">
        <v>0</v>
      </c>
      <c r="BK1046" s="59">
        <v>0</v>
      </c>
      <c r="BL1046" s="59">
        <v>0</v>
      </c>
      <c r="BM1046" s="4">
        <v>9792914</v>
      </c>
      <c r="BN1046" s="32">
        <f t="shared" si="525"/>
        <v>1360.3158772051675</v>
      </c>
      <c r="BO1046" s="281"/>
      <c r="BP1046" s="4">
        <v>0</v>
      </c>
      <c r="BQ1046" s="4">
        <v>1796730240</v>
      </c>
      <c r="BR1046" s="4">
        <v>1806523136</v>
      </c>
      <c r="BS1046" s="4">
        <v>4028.5600599999998</v>
      </c>
      <c r="BT1046" s="4">
        <v>7199</v>
      </c>
      <c r="BV1046" s="175">
        <f t="shared" si="550"/>
        <v>0.29789721791723967</v>
      </c>
    </row>
    <row r="1047" spans="1:74" ht="17.25" customHeight="1" x14ac:dyDescent="0.25">
      <c r="A1047" s="76" t="s">
        <v>213</v>
      </c>
      <c r="B1047" s="255" t="s">
        <v>143</v>
      </c>
      <c r="C1047" s="76">
        <v>1</v>
      </c>
      <c r="D1047" s="142">
        <v>2006</v>
      </c>
      <c r="E1047" s="77">
        <v>151</v>
      </c>
      <c r="F1047" s="59">
        <v>143887664</v>
      </c>
      <c r="G1047" s="59">
        <v>108888160</v>
      </c>
      <c r="H1047" s="179">
        <f t="shared" ref="H1047:H1071" si="551">G1047/I1047</f>
        <v>3.1111343749328562</v>
      </c>
      <c r="I1047" s="59">
        <f t="shared" si="547"/>
        <v>34999504</v>
      </c>
      <c r="J1047" s="59"/>
      <c r="K1047" s="59">
        <f t="shared" si="537"/>
        <v>32239069</v>
      </c>
      <c r="L1047" s="59">
        <f t="shared" si="533"/>
        <v>4478.2704542297543</v>
      </c>
      <c r="M1047" s="59"/>
      <c r="N1047" s="59"/>
      <c r="O1047" s="59">
        <v>2259505</v>
      </c>
      <c r="P1047" s="13">
        <f t="shared" si="540"/>
        <v>6.4558200596214158E-2</v>
      </c>
      <c r="Q1047" s="59">
        <v>360970</v>
      </c>
      <c r="R1047" s="79">
        <f t="shared" si="541"/>
        <v>1.0313574729516167E-2</v>
      </c>
      <c r="S1047" s="82">
        <f t="shared" ref="S1047:S1055" si="552">SUM(W1047:AE1047)</f>
        <v>10639482</v>
      </c>
      <c r="T1047" s="281">
        <f t="shared" si="549"/>
        <v>1477.9110987637173</v>
      </c>
      <c r="U1047" s="281"/>
      <c r="V1047" s="131">
        <f t="shared" si="543"/>
        <v>0.3300182768925492</v>
      </c>
      <c r="W1047" s="126">
        <v>1139165</v>
      </c>
      <c r="X1047" s="126">
        <v>1688022</v>
      </c>
      <c r="Y1047" s="126">
        <v>1695110</v>
      </c>
      <c r="AA1047" s="156">
        <v>4990218</v>
      </c>
      <c r="AB1047" s="126">
        <v>886148</v>
      </c>
      <c r="AE1047" s="126">
        <v>240819</v>
      </c>
      <c r="AF1047" s="59">
        <v>2056731</v>
      </c>
      <c r="AG1047" s="59">
        <v>397034</v>
      </c>
      <c r="AH1047" s="59">
        <v>17104916</v>
      </c>
      <c r="AI1047" s="59">
        <v>465632</v>
      </c>
      <c r="AJ1047" s="59">
        <v>1504258</v>
      </c>
      <c r="AK1047" s="59">
        <v>10343554</v>
      </c>
      <c r="AL1047" s="59">
        <v>126782744</v>
      </c>
      <c r="AM1047" s="126">
        <v>23091</v>
      </c>
      <c r="AN1047" s="126">
        <v>553783</v>
      </c>
      <c r="AO1047" s="126">
        <v>43547</v>
      </c>
      <c r="AP1047"/>
      <c r="AQ1047" s="59">
        <v>1071895</v>
      </c>
      <c r="AR1047" s="59">
        <v>5011905</v>
      </c>
      <c r="AS1047" s="59">
        <v>169713</v>
      </c>
      <c r="AT1047" s="59">
        <v>1743</v>
      </c>
      <c r="AU1047" s="59">
        <v>96656</v>
      </c>
      <c r="AV1047" s="27">
        <v>2760435</v>
      </c>
      <c r="AW1047" s="79">
        <f t="shared" si="544"/>
        <v>7.3104858564522576E-2</v>
      </c>
      <c r="AX1047" s="59">
        <v>0</v>
      </c>
      <c r="AY1047" s="59">
        <v>0</v>
      </c>
      <c r="AZ1047" s="59">
        <v>0</v>
      </c>
      <c r="BA1047" s="59">
        <v>0</v>
      </c>
      <c r="BB1047" s="59">
        <v>0</v>
      </c>
      <c r="BC1047" s="59">
        <v>0</v>
      </c>
      <c r="BD1047" s="59">
        <v>2760435</v>
      </c>
      <c r="BE1047" s="59">
        <v>0</v>
      </c>
      <c r="BF1047" s="59">
        <v>0</v>
      </c>
      <c r="BG1047" s="59">
        <v>0</v>
      </c>
      <c r="BH1047" s="59">
        <v>2760435</v>
      </c>
      <c r="BI1047" s="59">
        <v>0</v>
      </c>
      <c r="BJ1047" s="59">
        <v>0</v>
      </c>
      <c r="BK1047" s="59">
        <v>0</v>
      </c>
      <c r="BL1047" s="59">
        <v>0</v>
      </c>
      <c r="BM1047" s="4">
        <v>2635435</v>
      </c>
      <c r="BN1047" s="32">
        <f t="shared" si="525"/>
        <v>366.08348381719685</v>
      </c>
      <c r="BO1047" s="281"/>
      <c r="BP1047" s="4">
        <v>0</v>
      </c>
      <c r="BQ1047" s="4">
        <v>1909474432</v>
      </c>
      <c r="BR1047" s="4">
        <v>1912109824</v>
      </c>
      <c r="BS1047" s="4">
        <v>4030.2700199999999</v>
      </c>
      <c r="BT1047" s="4">
        <v>7199</v>
      </c>
      <c r="BV1047" s="175">
        <f t="shared" si="550"/>
        <v>0.29810940256546864</v>
      </c>
    </row>
    <row r="1048" spans="1:74" ht="17.25" customHeight="1" x14ac:dyDescent="0.25">
      <c r="A1048" s="76" t="s">
        <v>213</v>
      </c>
      <c r="B1048" s="255" t="s">
        <v>143</v>
      </c>
      <c r="C1048" s="76">
        <v>1</v>
      </c>
      <c r="D1048" s="142">
        <v>2007</v>
      </c>
      <c r="E1048" s="77">
        <v>151</v>
      </c>
      <c r="F1048" s="59">
        <v>178957248</v>
      </c>
      <c r="G1048" s="59">
        <v>141587168</v>
      </c>
      <c r="H1048" s="179">
        <f t="shared" si="551"/>
        <v>3.7887841824261548</v>
      </c>
      <c r="I1048" s="59">
        <f t="shared" si="547"/>
        <v>37370080</v>
      </c>
      <c r="J1048" s="59"/>
      <c r="K1048" s="59">
        <f t="shared" si="537"/>
        <v>33390918</v>
      </c>
      <c r="L1048" s="59">
        <f t="shared" si="533"/>
        <v>4638.2717044033898</v>
      </c>
      <c r="M1048" s="59"/>
      <c r="N1048" s="59"/>
      <c r="O1048" s="59">
        <v>2166133</v>
      </c>
      <c r="P1048" s="13">
        <f t="shared" si="540"/>
        <v>5.7964366145322674E-2</v>
      </c>
      <c r="Q1048" s="59">
        <v>361825</v>
      </c>
      <c r="R1048" s="79">
        <f t="shared" si="541"/>
        <v>9.6822110094492708E-3</v>
      </c>
      <c r="S1048" s="82">
        <f t="shared" si="552"/>
        <v>12336015</v>
      </c>
      <c r="T1048" s="281">
        <f t="shared" si="549"/>
        <v>1713.5734129740242</v>
      </c>
      <c r="U1048" s="281"/>
      <c r="V1048" s="131">
        <f t="shared" si="543"/>
        <v>0.36944222378072983</v>
      </c>
      <c r="W1048" s="126">
        <v>0</v>
      </c>
      <c r="X1048" s="126">
        <v>1716586</v>
      </c>
      <c r="Y1048" s="126">
        <v>2383262</v>
      </c>
      <c r="AA1048" s="156">
        <v>6673876</v>
      </c>
      <c r="AB1048" s="126">
        <v>1167647</v>
      </c>
      <c r="AC1048" s="126">
        <v>1981</v>
      </c>
      <c r="AE1048" s="126">
        <v>392663</v>
      </c>
      <c r="AF1048" s="59">
        <v>2359994</v>
      </c>
      <c r="AG1048" s="59">
        <v>386103</v>
      </c>
      <c r="AH1048" s="59">
        <v>17803684</v>
      </c>
      <c r="AI1048" s="59">
        <v>510307</v>
      </c>
      <c r="AJ1048" s="59">
        <v>1291640</v>
      </c>
      <c r="AK1048" s="59">
        <v>9436009</v>
      </c>
      <c r="AL1048" s="59">
        <v>161153568</v>
      </c>
      <c r="AM1048" s="126">
        <v>21893</v>
      </c>
      <c r="AN1048" s="126">
        <v>440285</v>
      </c>
      <c r="AO1048" s="126">
        <v>66661</v>
      </c>
      <c r="AP1048"/>
      <c r="AQ1048" s="59">
        <v>1050796</v>
      </c>
      <c r="AR1048" s="59">
        <v>5654570</v>
      </c>
      <c r="AS1048" s="59">
        <v>984826</v>
      </c>
      <c r="AT1048" s="59">
        <v>0</v>
      </c>
      <c r="AU1048" s="59">
        <v>303029</v>
      </c>
      <c r="AV1048" s="27">
        <v>3979162</v>
      </c>
      <c r="AW1048" s="79">
        <f t="shared" si="544"/>
        <v>9.623300954343976E-2</v>
      </c>
      <c r="AX1048" s="59">
        <v>0</v>
      </c>
      <c r="AY1048" s="59">
        <v>0</v>
      </c>
      <c r="AZ1048" s="59">
        <v>0</v>
      </c>
      <c r="BA1048" s="59">
        <v>0</v>
      </c>
      <c r="BB1048" s="59">
        <v>0</v>
      </c>
      <c r="BC1048" s="59">
        <v>0</v>
      </c>
      <c r="BD1048" s="59">
        <v>3979162</v>
      </c>
      <c r="BE1048" s="59">
        <v>0</v>
      </c>
      <c r="BF1048" s="59">
        <v>0</v>
      </c>
      <c r="BG1048" s="59">
        <v>0</v>
      </c>
      <c r="BH1048" s="59">
        <v>3979162</v>
      </c>
      <c r="BI1048" s="59">
        <v>0</v>
      </c>
      <c r="BJ1048" s="59">
        <v>0</v>
      </c>
      <c r="BK1048" s="59">
        <v>0</v>
      </c>
      <c r="BL1048" s="59">
        <v>0</v>
      </c>
      <c r="BM1048" s="139">
        <v>204476</v>
      </c>
      <c r="BN1048" s="32">
        <f t="shared" si="525"/>
        <v>28.403389359633284</v>
      </c>
      <c r="BO1048" s="281"/>
      <c r="BP1048" s="4">
        <v>0</v>
      </c>
      <c r="BQ1048" s="4">
        <v>2015907456</v>
      </c>
      <c r="BR1048" s="4">
        <v>2016112000</v>
      </c>
      <c r="BS1048" s="4">
        <v>4032.3501000000001</v>
      </c>
      <c r="BT1048" s="4">
        <v>7199</v>
      </c>
      <c r="BV1048" s="175">
        <f t="shared" si="550"/>
        <v>0.29836739314609773</v>
      </c>
    </row>
    <row r="1049" spans="1:74" ht="17.25" customHeight="1" x14ac:dyDescent="0.25">
      <c r="A1049" s="76" t="s">
        <v>213</v>
      </c>
      <c r="B1049" s="255" t="s">
        <v>143</v>
      </c>
      <c r="C1049" s="76">
        <v>1</v>
      </c>
      <c r="D1049" s="142">
        <v>2008</v>
      </c>
      <c r="E1049" s="77">
        <v>151</v>
      </c>
      <c r="F1049" s="59">
        <v>178070432</v>
      </c>
      <c r="G1049" s="59">
        <v>146916352</v>
      </c>
      <c r="H1049" s="179">
        <f t="shared" si="551"/>
        <v>4.7157981233918642</v>
      </c>
      <c r="I1049" s="59">
        <f t="shared" si="547"/>
        <v>31154080</v>
      </c>
      <c r="J1049" s="59"/>
      <c r="K1049" s="59">
        <f t="shared" si="537"/>
        <v>27797075</v>
      </c>
      <c r="L1049" s="59">
        <f t="shared" si="533"/>
        <v>3861.2411446034171</v>
      </c>
      <c r="M1049" s="59"/>
      <c r="N1049" s="59"/>
      <c r="O1049" s="59">
        <v>2180393</v>
      </c>
      <c r="P1049" s="13">
        <f t="shared" si="540"/>
        <v>6.9987398119283256E-2</v>
      </c>
      <c r="Q1049" s="59">
        <v>323931</v>
      </c>
      <c r="R1049" s="79">
        <f t="shared" si="541"/>
        <v>1.0397707138198271E-2</v>
      </c>
      <c r="S1049" s="82">
        <f t="shared" si="552"/>
        <v>9265183</v>
      </c>
      <c r="T1049" s="281">
        <f t="shared" si="549"/>
        <v>1287.0097235727185</v>
      </c>
      <c r="U1049" s="281"/>
      <c r="V1049" s="131">
        <f t="shared" si="543"/>
        <v>0.33331503404584834</v>
      </c>
      <c r="W1049" s="4"/>
      <c r="X1049" s="126">
        <v>1497516</v>
      </c>
      <c r="Y1049" s="126">
        <v>2471936</v>
      </c>
      <c r="AA1049" s="156">
        <v>3976956</v>
      </c>
      <c r="AB1049" s="126">
        <v>1089974</v>
      </c>
      <c r="AC1049" s="126">
        <v>0</v>
      </c>
      <c r="AE1049" s="126">
        <v>228801</v>
      </c>
      <c r="AF1049" s="59">
        <v>2274813</v>
      </c>
      <c r="AG1049" s="59">
        <v>581035</v>
      </c>
      <c r="AH1049" s="59">
        <v>14938018</v>
      </c>
      <c r="AI1049" s="59">
        <v>364029</v>
      </c>
      <c r="AJ1049" s="59">
        <v>1407261</v>
      </c>
      <c r="AK1049" s="59">
        <v>7886398</v>
      </c>
      <c r="AL1049" s="59">
        <v>163132416</v>
      </c>
      <c r="AM1049" s="126">
        <v>16946</v>
      </c>
      <c r="AN1049" s="126">
        <v>376387</v>
      </c>
      <c r="AO1049" s="126">
        <v>74277</v>
      </c>
      <c r="AP1049"/>
      <c r="AQ1049" s="59">
        <v>764050</v>
      </c>
      <c r="AR1049" s="59">
        <v>5364511</v>
      </c>
      <c r="AS1049" s="59">
        <v>123467</v>
      </c>
      <c r="AT1049" s="59">
        <v>433</v>
      </c>
      <c r="AU1049" s="59">
        <v>150968</v>
      </c>
      <c r="AV1049" s="27">
        <v>3357005</v>
      </c>
      <c r="AW1049" s="79">
        <f t="shared" si="544"/>
        <v>9.7273238439185561E-2</v>
      </c>
      <c r="AX1049" s="59">
        <v>0</v>
      </c>
      <c r="AY1049" s="59">
        <v>0</v>
      </c>
      <c r="AZ1049" s="59">
        <v>0</v>
      </c>
      <c r="BA1049" s="59">
        <v>0</v>
      </c>
      <c r="BB1049" s="59">
        <v>0</v>
      </c>
      <c r="BC1049" s="59">
        <v>0</v>
      </c>
      <c r="BD1049" s="59">
        <v>3357005</v>
      </c>
      <c r="BE1049" s="59">
        <v>0</v>
      </c>
      <c r="BF1049" s="59">
        <v>0</v>
      </c>
      <c r="BG1049" s="59">
        <v>0</v>
      </c>
      <c r="BH1049" s="59">
        <v>3357005</v>
      </c>
      <c r="BI1049" s="59">
        <v>0</v>
      </c>
      <c r="BJ1049" s="59">
        <v>0</v>
      </c>
      <c r="BK1049" s="59">
        <v>0</v>
      </c>
      <c r="BL1049" s="59">
        <v>0</v>
      </c>
      <c r="BM1049" s="139">
        <v>212216</v>
      </c>
      <c r="BN1049" s="32">
        <f t="shared" si="525"/>
        <v>29.478538685928601</v>
      </c>
      <c r="BO1049" s="281"/>
      <c r="BP1049" s="4">
        <v>0</v>
      </c>
      <c r="BQ1049" s="4">
        <v>1986139648</v>
      </c>
      <c r="BR1049" s="4">
        <v>1986351872</v>
      </c>
      <c r="BS1049" s="4">
        <v>4009.2900399999999</v>
      </c>
      <c r="BT1049" s="4">
        <v>7199</v>
      </c>
      <c r="BV1049" s="175">
        <f t="shared" si="550"/>
        <v>0.29549980359885797</v>
      </c>
    </row>
    <row r="1050" spans="1:74" ht="17.25" customHeight="1" x14ac:dyDescent="0.25">
      <c r="A1050" s="76" t="s">
        <v>213</v>
      </c>
      <c r="B1050" s="255" t="s">
        <v>143</v>
      </c>
      <c r="C1050" s="76">
        <v>1</v>
      </c>
      <c r="D1050" s="142">
        <v>2009</v>
      </c>
      <c r="E1050" s="77">
        <v>151</v>
      </c>
      <c r="F1050" s="59">
        <v>169611408</v>
      </c>
      <c r="G1050" s="59">
        <v>136881040</v>
      </c>
      <c r="H1050" s="179">
        <f t="shared" si="551"/>
        <v>4.1820806903240442</v>
      </c>
      <c r="I1050" s="59">
        <f t="shared" si="547"/>
        <v>32730368</v>
      </c>
      <c r="J1050" s="59"/>
      <c r="K1050" s="59">
        <f t="shared" si="537"/>
        <v>28624118</v>
      </c>
      <c r="L1050" s="59">
        <f t="shared" si="533"/>
        <v>3860.8198003776638</v>
      </c>
      <c r="M1050" s="59"/>
      <c r="N1050" s="59"/>
      <c r="O1050" s="59">
        <v>1596330</v>
      </c>
      <c r="P1050" s="13">
        <f t="shared" si="540"/>
        <v>4.8772137239642403E-2</v>
      </c>
      <c r="Q1050" s="59">
        <v>250038</v>
      </c>
      <c r="R1050" s="79">
        <f t="shared" si="541"/>
        <v>7.6393274893823372E-3</v>
      </c>
      <c r="S1050" s="82">
        <f t="shared" si="552"/>
        <v>9299468</v>
      </c>
      <c r="T1050" s="281">
        <f t="shared" si="549"/>
        <v>1254.3118424602103</v>
      </c>
      <c r="U1050" s="281"/>
      <c r="V1050" s="131">
        <f t="shared" si="543"/>
        <v>0.32488225488729472</v>
      </c>
      <c r="W1050" s="4"/>
      <c r="X1050" s="126">
        <v>981450</v>
      </c>
      <c r="Y1050" s="126">
        <v>2267985</v>
      </c>
      <c r="AA1050" s="156">
        <v>4467466</v>
      </c>
      <c r="AB1050" s="126">
        <v>1324691</v>
      </c>
      <c r="AE1050" s="126">
        <v>257876</v>
      </c>
      <c r="AF1050" s="59">
        <v>3233942</v>
      </c>
      <c r="AG1050" s="59">
        <v>587617</v>
      </c>
      <c r="AH1050" s="59">
        <v>16001701</v>
      </c>
      <c r="AI1050" s="59">
        <v>261948</v>
      </c>
      <c r="AJ1050" s="59">
        <v>1316791</v>
      </c>
      <c r="AK1050" s="59">
        <v>9290457</v>
      </c>
      <c r="AL1050" s="59">
        <v>153609696</v>
      </c>
      <c r="AM1050" s="126">
        <v>13750</v>
      </c>
      <c r="AN1050" s="126">
        <v>342879</v>
      </c>
      <c r="AO1050" s="126">
        <v>55418</v>
      </c>
      <c r="AP1050"/>
      <c r="AQ1050" s="59">
        <v>1029300</v>
      </c>
      <c r="AR1050" s="59">
        <v>5221107</v>
      </c>
      <c r="AS1050" s="59">
        <v>104884</v>
      </c>
      <c r="AT1050" s="59">
        <v>2787</v>
      </c>
      <c r="AU1050" s="59">
        <v>123641</v>
      </c>
      <c r="AV1050" s="27">
        <v>4106250</v>
      </c>
      <c r="AW1050" s="79">
        <f t="shared" si="544"/>
        <v>0.11147195977654627</v>
      </c>
      <c r="AX1050" s="59">
        <v>0</v>
      </c>
      <c r="AY1050" s="59">
        <v>0</v>
      </c>
      <c r="AZ1050" s="59">
        <v>0</v>
      </c>
      <c r="BA1050" s="59">
        <v>0</v>
      </c>
      <c r="BB1050" s="59">
        <v>0</v>
      </c>
      <c r="BC1050" s="59">
        <v>0</v>
      </c>
      <c r="BD1050" s="59">
        <v>4106250</v>
      </c>
      <c r="BE1050" s="59">
        <v>0</v>
      </c>
      <c r="BF1050" s="59">
        <v>0</v>
      </c>
      <c r="BG1050" s="59">
        <v>0</v>
      </c>
      <c r="BH1050" s="59">
        <v>4106250</v>
      </c>
      <c r="BI1050" s="59">
        <v>0</v>
      </c>
      <c r="BJ1050" s="59">
        <v>0</v>
      </c>
      <c r="BK1050" s="59">
        <v>0</v>
      </c>
      <c r="BL1050" s="59">
        <v>0</v>
      </c>
      <c r="BM1050" s="139">
        <v>208235</v>
      </c>
      <c r="BN1050" s="32">
        <f t="shared" si="525"/>
        <v>28.086727812247101</v>
      </c>
      <c r="BO1050" s="281"/>
      <c r="BP1050" s="4">
        <v>417739</v>
      </c>
      <c r="BQ1050" s="4">
        <v>1913496832</v>
      </c>
      <c r="BR1050" s="4">
        <v>1914122880</v>
      </c>
      <c r="BS1050" s="4">
        <v>4063.4499500000002</v>
      </c>
      <c r="BT1050" s="4">
        <v>7414</v>
      </c>
      <c r="BV1050" s="175">
        <f t="shared" si="550"/>
        <v>0.31692288017201697</v>
      </c>
    </row>
    <row r="1051" spans="1:74" ht="17.25" customHeight="1" x14ac:dyDescent="0.25">
      <c r="A1051" s="76" t="s">
        <v>213</v>
      </c>
      <c r="B1051" s="255" t="s">
        <v>143</v>
      </c>
      <c r="C1051" s="76">
        <v>1</v>
      </c>
      <c r="D1051" s="142">
        <v>2010</v>
      </c>
      <c r="E1051" s="77">
        <v>151</v>
      </c>
      <c r="F1051" s="59">
        <v>112323872</v>
      </c>
      <c r="G1051" s="59">
        <v>76672816</v>
      </c>
      <c r="H1051" s="179">
        <f t="shared" si="551"/>
        <v>2.1506464212448573</v>
      </c>
      <c r="I1051" s="59">
        <f t="shared" si="547"/>
        <v>35651056</v>
      </c>
      <c r="J1051" s="59"/>
      <c r="K1051" s="59">
        <f t="shared" si="537"/>
        <v>35644677</v>
      </c>
      <c r="L1051" s="59">
        <f t="shared" si="533"/>
        <v>4807.7524952792019</v>
      </c>
      <c r="M1051" s="59"/>
      <c r="N1051" s="59"/>
      <c r="O1051" s="59">
        <v>1427343</v>
      </c>
      <c r="P1051" s="13">
        <f t="shared" si="540"/>
        <v>4.0036485875761994E-2</v>
      </c>
      <c r="Q1051" s="59">
        <v>237824</v>
      </c>
      <c r="R1051" s="79">
        <f t="shared" si="541"/>
        <v>6.6708823435692897E-3</v>
      </c>
      <c r="S1051" s="73">
        <f t="shared" si="552"/>
        <v>3356135</v>
      </c>
      <c r="T1051" s="281">
        <f t="shared" si="549"/>
        <v>452.67534394388991</v>
      </c>
      <c r="U1051" s="281"/>
      <c r="V1051" s="131">
        <f t="shared" si="543"/>
        <v>9.4155292808516686E-2</v>
      </c>
      <c r="W1051" s="4"/>
      <c r="X1051" s="126">
        <v>1526079</v>
      </c>
      <c r="Y1051" s="126">
        <v>1205</v>
      </c>
      <c r="AA1051" s="126">
        <v>3690</v>
      </c>
      <c r="AB1051" s="126">
        <v>1824818</v>
      </c>
      <c r="AE1051" s="126">
        <v>343</v>
      </c>
      <c r="AF1051" s="59">
        <v>3080150</v>
      </c>
      <c r="AG1051" s="59">
        <v>602357</v>
      </c>
      <c r="AH1051" s="59">
        <v>25284452</v>
      </c>
      <c r="AI1051" s="59">
        <v>278017</v>
      </c>
      <c r="AJ1051" s="59">
        <v>1267539</v>
      </c>
      <c r="AK1051" s="59">
        <v>18371022</v>
      </c>
      <c r="AL1051" s="59">
        <v>87039424</v>
      </c>
      <c r="AM1051" s="126">
        <v>15610</v>
      </c>
      <c r="AN1051" s="126">
        <v>352181</v>
      </c>
      <c r="AO1051" s="126">
        <v>21452</v>
      </c>
      <c r="AP1051"/>
      <c r="AQ1051" s="59">
        <v>997611</v>
      </c>
      <c r="AR1051" s="59">
        <v>5312194</v>
      </c>
      <c r="AS1051" s="59">
        <v>219856</v>
      </c>
      <c r="AT1051" s="59">
        <v>0</v>
      </c>
      <c r="AU1051" s="59">
        <v>111764</v>
      </c>
      <c r="AV1051" s="27">
        <v>6379</v>
      </c>
      <c r="AW1051" s="79">
        <f t="shared" si="544"/>
        <v>1.7889677145874346E-4</v>
      </c>
      <c r="AX1051" s="59">
        <v>0</v>
      </c>
      <c r="AY1051" s="59">
        <v>0</v>
      </c>
      <c r="AZ1051" s="59">
        <v>0</v>
      </c>
      <c r="BA1051" s="59">
        <v>0</v>
      </c>
      <c r="BB1051" s="59">
        <v>0</v>
      </c>
      <c r="BC1051" s="59">
        <v>0</v>
      </c>
      <c r="BD1051" s="59">
        <v>6379</v>
      </c>
      <c r="BE1051" s="59">
        <v>0</v>
      </c>
      <c r="BF1051" s="59">
        <v>0</v>
      </c>
      <c r="BG1051" s="59">
        <v>0</v>
      </c>
      <c r="BH1051" s="59">
        <v>6379</v>
      </c>
      <c r="BI1051" s="59">
        <v>0</v>
      </c>
      <c r="BJ1051" s="59">
        <v>0</v>
      </c>
      <c r="BK1051" s="59">
        <v>0</v>
      </c>
      <c r="BL1051" s="59">
        <v>0</v>
      </c>
      <c r="BM1051" s="139">
        <v>109613</v>
      </c>
      <c r="BN1051" s="32">
        <f t="shared" si="525"/>
        <v>14.784596708929053</v>
      </c>
      <c r="BO1051" s="281"/>
      <c r="BP1051" s="4">
        <v>1697811</v>
      </c>
      <c r="BQ1051" s="4">
        <v>1390117376</v>
      </c>
      <c r="BR1051" s="4">
        <v>1391924736</v>
      </c>
      <c r="BS1051" s="4">
        <v>4075.8601100000001</v>
      </c>
      <c r="BT1051" s="4">
        <v>7414</v>
      </c>
      <c r="BV1051" s="175">
        <f t="shared" si="550"/>
        <v>0.3184476002681238</v>
      </c>
    </row>
    <row r="1052" spans="1:74" ht="17.25" customHeight="1" x14ac:dyDescent="0.25">
      <c r="A1052" s="76" t="s">
        <v>213</v>
      </c>
      <c r="B1052" s="255" t="s">
        <v>143</v>
      </c>
      <c r="C1052" s="76">
        <v>1</v>
      </c>
      <c r="D1052" s="142">
        <v>2011</v>
      </c>
      <c r="E1052" s="77">
        <v>151</v>
      </c>
      <c r="F1052" s="59">
        <v>97373800</v>
      </c>
      <c r="G1052" s="59">
        <v>58347728</v>
      </c>
      <c r="H1052" s="179">
        <f t="shared" si="551"/>
        <v>1.4950960988336208</v>
      </c>
      <c r="I1052" s="59">
        <f t="shared" si="547"/>
        <v>39026072</v>
      </c>
      <c r="J1052" s="59"/>
      <c r="K1052" s="59">
        <f t="shared" si="537"/>
        <v>38652362</v>
      </c>
      <c r="L1052" s="59">
        <f t="shared" si="533"/>
        <v>5213.4289182627463</v>
      </c>
      <c r="M1052" s="59"/>
      <c r="N1052" s="59"/>
      <c r="O1052" s="59">
        <v>1768279</v>
      </c>
      <c r="P1052" s="13">
        <f t="shared" si="540"/>
        <v>4.5310196732071831E-2</v>
      </c>
      <c r="Q1052" s="59">
        <v>349215</v>
      </c>
      <c r="R1052" s="79">
        <f t="shared" si="541"/>
        <v>8.9482487502201089E-3</v>
      </c>
      <c r="S1052" s="73">
        <f t="shared" si="552"/>
        <v>3777424</v>
      </c>
      <c r="T1052" s="281">
        <f t="shared" si="549"/>
        <v>509.49878608038847</v>
      </c>
      <c r="U1052" s="281"/>
      <c r="V1052" s="131">
        <f t="shared" si="543"/>
        <v>9.7728154362209482E-2</v>
      </c>
      <c r="W1052" s="4"/>
      <c r="X1052" s="126">
        <v>1397735</v>
      </c>
      <c r="Y1052" s="126">
        <v>185106</v>
      </c>
      <c r="AA1052" s="126">
        <v>439686</v>
      </c>
      <c r="AB1052" s="126">
        <v>1729572</v>
      </c>
      <c r="AE1052" s="126">
        <v>25325</v>
      </c>
      <c r="AF1052" s="59">
        <v>4953036</v>
      </c>
      <c r="AG1052" s="59">
        <v>539962</v>
      </c>
      <c r="AH1052" s="59">
        <v>26431332</v>
      </c>
      <c r="AI1052" s="59">
        <v>275774</v>
      </c>
      <c r="AJ1052" s="59">
        <v>1177725</v>
      </c>
      <c r="AK1052" s="59">
        <v>19584388</v>
      </c>
      <c r="AL1052" s="59">
        <v>70942464</v>
      </c>
      <c r="AM1052" s="126">
        <v>17201</v>
      </c>
      <c r="AN1052" s="126">
        <v>450112</v>
      </c>
      <c r="AO1052" s="126">
        <v>14064</v>
      </c>
      <c r="AP1052"/>
      <c r="AQ1052" s="59">
        <v>569060</v>
      </c>
      <c r="AR1052" s="59">
        <v>5353968</v>
      </c>
      <c r="AS1052" s="59">
        <v>84585</v>
      </c>
      <c r="AT1052" s="59">
        <v>0</v>
      </c>
      <c r="AU1052" s="59">
        <v>111278</v>
      </c>
      <c r="AV1052" s="27">
        <v>373710</v>
      </c>
      <c r="AW1052" s="79">
        <f t="shared" si="544"/>
        <v>9.4850778615983202E-3</v>
      </c>
      <c r="AX1052" s="59">
        <v>0</v>
      </c>
      <c r="AY1052" s="59">
        <v>0</v>
      </c>
      <c r="AZ1052" s="59">
        <v>0</v>
      </c>
      <c r="BA1052" s="59">
        <v>0</v>
      </c>
      <c r="BB1052" s="59">
        <v>0</v>
      </c>
      <c r="BC1052" s="59">
        <v>0</v>
      </c>
      <c r="BD1052" s="59">
        <v>373710</v>
      </c>
      <c r="BE1052" s="59">
        <v>0</v>
      </c>
      <c r="BF1052" s="59">
        <v>0</v>
      </c>
      <c r="BG1052" s="59">
        <v>0</v>
      </c>
      <c r="BH1052" s="59">
        <v>373710</v>
      </c>
      <c r="BI1052" s="59">
        <v>0</v>
      </c>
      <c r="BJ1052" s="59">
        <v>0</v>
      </c>
      <c r="BK1052" s="59">
        <v>0</v>
      </c>
      <c r="BL1052" s="59">
        <v>0</v>
      </c>
      <c r="BM1052" s="139">
        <v>47869</v>
      </c>
      <c r="BN1052" s="32">
        <f t="shared" si="525"/>
        <v>6.4565686538980307</v>
      </c>
      <c r="BO1052" s="281"/>
      <c r="BP1052" s="4">
        <v>3999927</v>
      </c>
      <c r="BQ1052" s="4">
        <v>759101376</v>
      </c>
      <c r="BR1052" s="4">
        <v>763149184</v>
      </c>
      <c r="BS1052" s="4">
        <v>4055.6599099999999</v>
      </c>
      <c r="BT1052" s="4">
        <v>7414</v>
      </c>
      <c r="BV1052" s="175">
        <f t="shared" si="550"/>
        <v>0.31596341016547869</v>
      </c>
    </row>
    <row r="1053" spans="1:74" ht="17.25" customHeight="1" x14ac:dyDescent="0.25">
      <c r="A1053" s="76" t="s">
        <v>213</v>
      </c>
      <c r="B1053" s="255" t="s">
        <v>143</v>
      </c>
      <c r="C1053" s="76">
        <v>1</v>
      </c>
      <c r="D1053" s="142">
        <v>2012</v>
      </c>
      <c r="E1053" s="77">
        <v>151</v>
      </c>
      <c r="F1053" s="59">
        <v>109797000</v>
      </c>
      <c r="G1053" s="59">
        <v>58090728</v>
      </c>
      <c r="H1053" s="179">
        <f t="shared" si="551"/>
        <v>1.1234754654135575</v>
      </c>
      <c r="I1053" s="59">
        <f t="shared" si="547"/>
        <v>51706272</v>
      </c>
      <c r="J1053" s="59"/>
      <c r="K1053" s="59">
        <f t="shared" si="537"/>
        <v>51235802</v>
      </c>
      <c r="L1053" s="59">
        <f t="shared" si="533"/>
        <v>6910.6827623415156</v>
      </c>
      <c r="M1053" s="59"/>
      <c r="N1053" s="59"/>
      <c r="O1053" s="59">
        <v>1744468</v>
      </c>
      <c r="P1053" s="13">
        <f t="shared" si="540"/>
        <v>3.3738034720430049E-2</v>
      </c>
      <c r="Q1053" s="59">
        <v>413132</v>
      </c>
      <c r="R1053" s="79">
        <f t="shared" si="541"/>
        <v>7.9899784691497382E-3</v>
      </c>
      <c r="S1053" s="73">
        <f t="shared" si="552"/>
        <v>3304183</v>
      </c>
      <c r="T1053" s="281">
        <f t="shared" si="549"/>
        <v>445.66806042622068</v>
      </c>
      <c r="U1053" s="281"/>
      <c r="V1053" s="131">
        <f t="shared" si="543"/>
        <v>6.4489729271730731E-2</v>
      </c>
      <c r="W1053" s="4"/>
      <c r="X1053" s="126">
        <v>856525</v>
      </c>
      <c r="Y1053" s="126">
        <v>0</v>
      </c>
      <c r="AA1053" s="126">
        <v>728472</v>
      </c>
      <c r="AB1053" s="126">
        <v>1676121</v>
      </c>
      <c r="AC1053" s="126">
        <v>11560</v>
      </c>
      <c r="AE1053" s="126">
        <v>31505</v>
      </c>
      <c r="AF1053" s="59">
        <v>7642055</v>
      </c>
      <c r="AG1053" s="59">
        <v>694232</v>
      </c>
      <c r="AH1053" s="59">
        <v>35971984</v>
      </c>
      <c r="AI1053" s="59">
        <v>182773</v>
      </c>
      <c r="AJ1053" s="59">
        <v>1912843</v>
      </c>
      <c r="AK1053" s="59">
        <v>27593558</v>
      </c>
      <c r="AL1053" s="59">
        <v>73825016</v>
      </c>
      <c r="AM1053" s="126">
        <v>19786</v>
      </c>
      <c r="AN1053" s="126">
        <v>464684</v>
      </c>
      <c r="AO1053" s="126">
        <v>6885</v>
      </c>
      <c r="AP1053"/>
      <c r="AQ1053" s="59">
        <v>717606</v>
      </c>
      <c r="AR1053" s="59">
        <v>6483365</v>
      </c>
      <c r="AS1053" s="59">
        <v>56448</v>
      </c>
      <c r="AT1053" s="59">
        <v>0</v>
      </c>
      <c r="AU1053" s="59">
        <v>470253</v>
      </c>
      <c r="AV1053" s="27">
        <v>470470</v>
      </c>
      <c r="AW1053" s="79">
        <f t="shared" si="544"/>
        <v>9.0168527578820459E-3</v>
      </c>
      <c r="AX1053" s="59">
        <v>0</v>
      </c>
      <c r="AY1053" s="59">
        <v>0</v>
      </c>
      <c r="AZ1053" s="59">
        <v>0</v>
      </c>
      <c r="BA1053" s="59">
        <v>0</v>
      </c>
      <c r="BB1053" s="59">
        <v>0</v>
      </c>
      <c r="BC1053" s="59">
        <v>0</v>
      </c>
      <c r="BD1053" s="59">
        <v>470470</v>
      </c>
      <c r="BE1053" s="59">
        <v>0</v>
      </c>
      <c r="BF1053" s="59">
        <v>0</v>
      </c>
      <c r="BG1053" s="59">
        <v>0</v>
      </c>
      <c r="BH1053" s="59">
        <v>470470</v>
      </c>
      <c r="BI1053" s="59">
        <v>0</v>
      </c>
      <c r="BJ1053" s="59">
        <v>0</v>
      </c>
      <c r="BK1053" s="59">
        <v>0</v>
      </c>
      <c r="BL1053" s="59">
        <v>0</v>
      </c>
      <c r="BM1053" s="139">
        <v>62458</v>
      </c>
      <c r="BN1053" s="32">
        <f t="shared" si="525"/>
        <v>8.4243323442136493</v>
      </c>
      <c r="BO1053" s="281"/>
      <c r="BP1053" s="4">
        <v>3621991</v>
      </c>
      <c r="BQ1053" s="4">
        <v>620414912</v>
      </c>
      <c r="BR1053" s="4">
        <v>624099392</v>
      </c>
      <c r="BS1053" s="4">
        <v>4122.9301800000003</v>
      </c>
      <c r="BT1053" s="4">
        <v>7414</v>
      </c>
      <c r="BV1053" s="175">
        <f t="shared" si="550"/>
        <v>0.32418876274355585</v>
      </c>
    </row>
    <row r="1054" spans="1:74" ht="17.25" customHeight="1" x14ac:dyDescent="0.25">
      <c r="A1054" s="76" t="s">
        <v>213</v>
      </c>
      <c r="B1054" s="255" t="s">
        <v>143</v>
      </c>
      <c r="C1054" s="76">
        <v>1</v>
      </c>
      <c r="D1054" s="142">
        <v>2013</v>
      </c>
      <c r="E1054" s="77">
        <v>151</v>
      </c>
      <c r="F1054" s="59">
        <v>115258864</v>
      </c>
      <c r="G1054" s="59">
        <v>66146408</v>
      </c>
      <c r="H1054" s="179">
        <f t="shared" si="551"/>
        <v>1.3468356785089306</v>
      </c>
      <c r="I1054" s="59">
        <f t="shared" si="547"/>
        <v>49112456</v>
      </c>
      <c r="J1054" s="59"/>
      <c r="K1054" s="59">
        <f t="shared" si="537"/>
        <v>48773316</v>
      </c>
      <c r="L1054" s="59">
        <f t="shared" si="533"/>
        <v>6578.5427569463181</v>
      </c>
      <c r="M1054" s="59"/>
      <c r="N1054" s="59"/>
      <c r="O1054" s="59">
        <v>1992157</v>
      </c>
      <c r="P1054" s="13">
        <f t="shared" si="540"/>
        <v>4.0563171998565906E-2</v>
      </c>
      <c r="Q1054" s="59">
        <v>775741</v>
      </c>
      <c r="R1054" s="79">
        <f t="shared" si="541"/>
        <v>1.5795198676278783E-2</v>
      </c>
      <c r="S1054" s="73">
        <f t="shared" si="552"/>
        <v>3118131</v>
      </c>
      <c r="T1054" s="281">
        <f t="shared" si="549"/>
        <v>420.57337469652009</v>
      </c>
      <c r="U1054" s="281"/>
      <c r="V1054" s="131">
        <f t="shared" si="543"/>
        <v>6.3931084775945932E-2</v>
      </c>
      <c r="W1054" s="4"/>
      <c r="X1054" s="126">
        <v>622249</v>
      </c>
      <c r="AA1054" s="126">
        <v>618612</v>
      </c>
      <c r="AB1054" s="126">
        <v>1380637</v>
      </c>
      <c r="AC1054" s="126">
        <v>1066</v>
      </c>
      <c r="AD1054" s="126">
        <v>468599</v>
      </c>
      <c r="AE1054" s="126">
        <v>26968</v>
      </c>
      <c r="AF1054" s="59">
        <v>8638138</v>
      </c>
      <c r="AG1054" s="59">
        <v>214823</v>
      </c>
      <c r="AH1054" s="59">
        <v>30584476</v>
      </c>
      <c r="AI1054" s="59">
        <v>224635</v>
      </c>
      <c r="AJ1054" s="59">
        <v>1600054</v>
      </c>
      <c r="AK1054" s="59">
        <v>20113140</v>
      </c>
      <c r="AL1054" s="59">
        <v>84674384</v>
      </c>
      <c r="AM1054" s="126">
        <v>9075</v>
      </c>
      <c r="AN1054" s="126">
        <v>217800</v>
      </c>
      <c r="AO1054" s="126">
        <v>23613</v>
      </c>
      <c r="AP1054"/>
      <c r="AQ1054" s="59">
        <v>2403755</v>
      </c>
      <c r="AR1054" s="59">
        <v>9358527</v>
      </c>
      <c r="AS1054" s="59">
        <v>30827</v>
      </c>
      <c r="AT1054" s="59">
        <v>0</v>
      </c>
      <c r="AU1054" s="59">
        <v>392035</v>
      </c>
      <c r="AV1054" s="27">
        <v>339140</v>
      </c>
      <c r="AW1054" s="79">
        <f t="shared" si="544"/>
        <v>6.8580193043718957E-3</v>
      </c>
      <c r="AX1054" s="59">
        <v>0</v>
      </c>
      <c r="AY1054" s="59">
        <v>0</v>
      </c>
      <c r="AZ1054" s="59">
        <v>0</v>
      </c>
      <c r="BA1054" s="59">
        <v>0</v>
      </c>
      <c r="BB1054" s="59">
        <v>0</v>
      </c>
      <c r="BC1054" s="59">
        <v>0</v>
      </c>
      <c r="BD1054" s="59">
        <v>339140</v>
      </c>
      <c r="BE1054" s="59">
        <v>0</v>
      </c>
      <c r="BF1054" s="59">
        <v>0</v>
      </c>
      <c r="BG1054" s="59">
        <v>0</v>
      </c>
      <c r="BH1054" s="59">
        <v>339140</v>
      </c>
      <c r="BI1054" s="59">
        <v>0</v>
      </c>
      <c r="BJ1054" s="59">
        <v>0</v>
      </c>
      <c r="BK1054" s="59">
        <v>0</v>
      </c>
      <c r="BL1054" s="59">
        <v>0</v>
      </c>
      <c r="BM1054" s="139">
        <v>57475</v>
      </c>
      <c r="BN1054" s="32">
        <f t="shared" si="525"/>
        <v>7.7522255192878342</v>
      </c>
      <c r="BO1054" s="281"/>
      <c r="BP1054" s="4">
        <v>2323045</v>
      </c>
      <c r="BQ1054" s="4">
        <v>630362752</v>
      </c>
      <c r="BR1054" s="4">
        <v>632743232</v>
      </c>
      <c r="BS1054" s="4">
        <v>4148.1699200000003</v>
      </c>
      <c r="BT1054" s="4">
        <v>7414</v>
      </c>
      <c r="BV1054" s="175">
        <f t="shared" si="550"/>
        <v>0.32724033001265862</v>
      </c>
    </row>
    <row r="1055" spans="1:74" ht="17.25" customHeight="1" x14ac:dyDescent="0.25">
      <c r="A1055" s="76" t="s">
        <v>213</v>
      </c>
      <c r="B1055" s="255" t="s">
        <v>143</v>
      </c>
      <c r="C1055" s="76">
        <v>1</v>
      </c>
      <c r="D1055" s="142">
        <v>2014</v>
      </c>
      <c r="E1055" s="77">
        <v>151</v>
      </c>
      <c r="F1055" s="59">
        <v>121863696</v>
      </c>
      <c r="G1055" s="59">
        <v>80276320</v>
      </c>
      <c r="H1055" s="179">
        <f t="shared" si="551"/>
        <v>1.9303050040954737</v>
      </c>
      <c r="I1055" s="59">
        <f t="shared" si="547"/>
        <v>41587376</v>
      </c>
      <c r="J1055" s="59"/>
      <c r="K1055" s="59">
        <f t="shared" si="537"/>
        <v>41365280</v>
      </c>
      <c r="L1055" s="59">
        <f t="shared" si="533"/>
        <v>5292.3848515864893</v>
      </c>
      <c r="M1055" s="59"/>
      <c r="N1055" s="59"/>
      <c r="O1055" s="59">
        <v>1543549</v>
      </c>
      <c r="P1055" s="13">
        <f t="shared" si="540"/>
        <v>3.7115806488969151E-2</v>
      </c>
      <c r="Q1055" s="59">
        <v>581297</v>
      </c>
      <c r="R1055" s="79">
        <f t="shared" si="541"/>
        <v>1.3977727279547525E-2</v>
      </c>
      <c r="S1055" s="73">
        <f t="shared" si="552"/>
        <v>2431400</v>
      </c>
      <c r="T1055" s="281">
        <f t="shared" si="549"/>
        <v>311.07983623336747</v>
      </c>
      <c r="U1055" s="281"/>
      <c r="V1055" s="131">
        <f t="shared" si="543"/>
        <v>5.8778763252660203E-2</v>
      </c>
      <c r="W1055" s="4"/>
      <c r="X1055" s="126">
        <v>473088</v>
      </c>
      <c r="AA1055" s="126">
        <v>327566</v>
      </c>
      <c r="AB1055" s="126">
        <v>1405283</v>
      </c>
      <c r="AC1055" s="126">
        <v>0</v>
      </c>
      <c r="AD1055" s="126">
        <v>211340</v>
      </c>
      <c r="AE1055" s="126">
        <v>14123</v>
      </c>
      <c r="AF1055" s="59">
        <v>6299756</v>
      </c>
      <c r="AG1055" s="59">
        <v>804152</v>
      </c>
      <c r="AH1055" s="59">
        <v>27337310</v>
      </c>
      <c r="AI1055" s="59">
        <v>257253</v>
      </c>
      <c r="AJ1055" s="59">
        <v>1691733</v>
      </c>
      <c r="AK1055" s="59">
        <v>18005856</v>
      </c>
      <c r="AL1055" s="59">
        <v>94526392</v>
      </c>
      <c r="AM1055" s="126">
        <v>21699</v>
      </c>
      <c r="AN1055" s="126">
        <v>520766</v>
      </c>
      <c r="AO1055" s="126">
        <v>9806</v>
      </c>
      <c r="AP1055"/>
      <c r="AQ1055" s="59">
        <v>1702335</v>
      </c>
      <c r="AR1055" s="59">
        <v>7575189</v>
      </c>
      <c r="AS1055" s="59">
        <v>85736</v>
      </c>
      <c r="AT1055" s="59">
        <v>0</v>
      </c>
      <c r="AU1055" s="59">
        <v>56852</v>
      </c>
      <c r="AV1055" s="27">
        <v>222096</v>
      </c>
      <c r="AW1055" s="79">
        <f t="shared" si="544"/>
        <v>5.3120976988181049E-3</v>
      </c>
      <c r="AX1055" s="59">
        <v>0</v>
      </c>
      <c r="AY1055" s="59">
        <v>0</v>
      </c>
      <c r="AZ1055" s="59">
        <v>0</v>
      </c>
      <c r="BA1055" s="59">
        <v>0</v>
      </c>
      <c r="BB1055" s="59">
        <v>0</v>
      </c>
      <c r="BC1055" s="59">
        <v>0</v>
      </c>
      <c r="BD1055" s="59">
        <v>222096</v>
      </c>
      <c r="BE1055" s="59">
        <v>0</v>
      </c>
      <c r="BF1055" s="59">
        <v>0</v>
      </c>
      <c r="BG1055" s="59">
        <v>0</v>
      </c>
      <c r="BH1055" s="59">
        <v>222096</v>
      </c>
      <c r="BI1055" s="59">
        <v>0</v>
      </c>
      <c r="BJ1055" s="59">
        <v>0</v>
      </c>
      <c r="BK1055" s="59">
        <v>0</v>
      </c>
      <c r="BL1055" s="59">
        <v>0</v>
      </c>
      <c r="BM1055" s="139">
        <v>57807</v>
      </c>
      <c r="BN1055" s="32">
        <f t="shared" si="525"/>
        <v>7.3959825997952917</v>
      </c>
      <c r="BO1055" s="281"/>
      <c r="BP1055" s="4">
        <v>2047917</v>
      </c>
      <c r="BQ1055" s="4">
        <v>660835712</v>
      </c>
      <c r="BR1055" s="4">
        <v>662941440</v>
      </c>
      <c r="BS1055" s="4">
        <v>4155.5</v>
      </c>
      <c r="BT1055" s="4">
        <v>7816</v>
      </c>
      <c r="BV1055" s="175">
        <f t="shared" si="550"/>
        <v>0.35452448709989093</v>
      </c>
    </row>
    <row r="1056" spans="1:74" ht="17.25" customHeight="1" x14ac:dyDescent="0.25">
      <c r="A1056" s="76" t="s">
        <v>213</v>
      </c>
      <c r="B1056" s="255" t="s">
        <v>143</v>
      </c>
      <c r="C1056" s="76">
        <v>1</v>
      </c>
      <c r="D1056" s="142">
        <v>2015</v>
      </c>
      <c r="E1056" s="77">
        <v>151</v>
      </c>
      <c r="F1056" s="59">
        <v>141493184</v>
      </c>
      <c r="G1056" s="59">
        <v>95373080</v>
      </c>
      <c r="H1056" s="179">
        <f t="shared" si="551"/>
        <v>2.0679285545409871</v>
      </c>
      <c r="I1056" s="59">
        <f t="shared" si="547"/>
        <v>46120104</v>
      </c>
      <c r="J1056" s="59"/>
      <c r="K1056" s="59">
        <f t="shared" si="537"/>
        <v>45908270</v>
      </c>
      <c r="L1056" s="164">
        <f t="shared" si="533"/>
        <v>5873.6271750255883</v>
      </c>
      <c r="M1056" s="59"/>
      <c r="N1056" s="59"/>
      <c r="O1056" s="59">
        <v>1493474</v>
      </c>
      <c r="P1056" s="13">
        <f t="shared" si="540"/>
        <v>3.2382277368672024E-2</v>
      </c>
      <c r="Q1056" s="59">
        <v>949185</v>
      </c>
      <c r="R1056" s="79">
        <f t="shared" si="541"/>
        <v>2.0580721153620991E-2</v>
      </c>
      <c r="S1056" s="59">
        <f t="shared" ref="S1056:S1085" si="553">SUM(X1056:AE1056)</f>
        <v>2201626</v>
      </c>
      <c r="T1056" s="281">
        <f t="shared" si="549"/>
        <v>281.681934493347</v>
      </c>
      <c r="U1056" s="281"/>
      <c r="V1056" s="131">
        <f t="shared" si="543"/>
        <v>4.7957067430334448E-2</v>
      </c>
      <c r="W1056" s="13"/>
      <c r="X1056" s="59">
        <v>233049</v>
      </c>
      <c r="Y1056" s="59">
        <v>0</v>
      </c>
      <c r="Z1056" s="59">
        <v>0</v>
      </c>
      <c r="AA1056" s="59">
        <v>327273</v>
      </c>
      <c r="AB1056" s="59">
        <v>1383081</v>
      </c>
      <c r="AC1056" s="59">
        <v>0</v>
      </c>
      <c r="AD1056" s="59">
        <v>243721</v>
      </c>
      <c r="AE1056" s="59">
        <v>14502</v>
      </c>
      <c r="AF1056" s="59">
        <v>7506087</v>
      </c>
      <c r="AG1056" s="59">
        <v>272371</v>
      </c>
      <c r="AH1056" s="59">
        <v>30323990</v>
      </c>
      <c r="AI1056" s="59">
        <v>229972</v>
      </c>
      <c r="AJ1056" s="59">
        <v>2631303</v>
      </c>
      <c r="AK1056" s="59">
        <v>20214680</v>
      </c>
      <c r="AL1056" s="59">
        <v>111169200</v>
      </c>
      <c r="AM1056" s="59">
        <v>1544767</v>
      </c>
      <c r="AN1056" s="59">
        <v>29728</v>
      </c>
      <c r="AO1056" s="59">
        <v>3669</v>
      </c>
      <c r="AP1056" s="59">
        <v>0</v>
      </c>
      <c r="AQ1056" s="59">
        <v>1014443</v>
      </c>
      <c r="AR1056" s="59">
        <v>6802467</v>
      </c>
      <c r="AS1056" s="59">
        <v>1006801</v>
      </c>
      <c r="AT1056" s="59">
        <v>0</v>
      </c>
      <c r="AU1056" s="59">
        <v>219534</v>
      </c>
      <c r="AV1056" s="27">
        <v>211834</v>
      </c>
      <c r="AW1056" s="79">
        <f t="shared" si="544"/>
        <v>4.5720945236523451E-3</v>
      </c>
      <c r="AX1056" s="59">
        <v>0</v>
      </c>
      <c r="AY1056" s="59">
        <v>0</v>
      </c>
      <c r="AZ1056" s="59">
        <v>0</v>
      </c>
      <c r="BA1056" s="59">
        <v>0</v>
      </c>
      <c r="BB1056" s="59">
        <v>0</v>
      </c>
      <c r="BC1056" s="59">
        <v>0</v>
      </c>
      <c r="BD1056" s="59">
        <v>211834</v>
      </c>
      <c r="BE1056" s="59">
        <v>0</v>
      </c>
      <c r="BF1056" s="59">
        <v>0</v>
      </c>
      <c r="BH1056" s="59">
        <v>211834</v>
      </c>
      <c r="BI1056" s="59">
        <v>0</v>
      </c>
      <c r="BJ1056" s="59">
        <v>0</v>
      </c>
      <c r="BK1056" s="59">
        <v>0</v>
      </c>
      <c r="BL1056" s="59">
        <v>0</v>
      </c>
      <c r="BM1056" s="139">
        <v>29690</v>
      </c>
      <c r="BN1056" s="32">
        <f t="shared" si="525"/>
        <v>3.7986182190378712</v>
      </c>
      <c r="BO1056" s="281"/>
      <c r="BP1056" s="4">
        <v>1912387</v>
      </c>
      <c r="BQ1056" s="4">
        <v>656114752</v>
      </c>
      <c r="BR1056" s="4">
        <v>658056832</v>
      </c>
      <c r="BS1056" s="4">
        <v>4207.2597699999997</v>
      </c>
      <c r="BT1056" s="4">
        <v>7816</v>
      </c>
      <c r="BV1056" s="175">
        <f t="shared" si="550"/>
        <v>0.36071388298956752</v>
      </c>
    </row>
    <row r="1057" spans="1:74" ht="17.25" customHeight="1" x14ac:dyDescent="0.25">
      <c r="A1057" s="76" t="s">
        <v>213</v>
      </c>
      <c r="B1057" s="255" t="s">
        <v>143</v>
      </c>
      <c r="C1057" s="76">
        <v>1</v>
      </c>
      <c r="D1057" s="142">
        <v>2016</v>
      </c>
      <c r="E1057" s="77">
        <v>151</v>
      </c>
      <c r="F1057" s="59">
        <v>146934880</v>
      </c>
      <c r="G1057" s="59">
        <v>104254616</v>
      </c>
      <c r="H1057" s="179">
        <f t="shared" si="551"/>
        <v>2.4426891080148896</v>
      </c>
      <c r="I1057" s="59">
        <f t="shared" si="547"/>
        <v>42680264</v>
      </c>
      <c r="J1057" s="59"/>
      <c r="K1057" s="59">
        <f t="shared" si="537"/>
        <v>42602905</v>
      </c>
      <c r="L1057" s="164">
        <f t="shared" si="533"/>
        <v>5450.729912998976</v>
      </c>
      <c r="M1057" s="59"/>
      <c r="N1057" s="59"/>
      <c r="O1057" s="59">
        <v>1807471</v>
      </c>
      <c r="P1057" s="13">
        <f t="shared" si="540"/>
        <v>4.2349105431962651E-2</v>
      </c>
      <c r="Q1057" s="59">
        <v>486182</v>
      </c>
      <c r="R1057" s="79">
        <f t="shared" si="541"/>
        <v>1.1391260372709973E-2</v>
      </c>
      <c r="S1057" s="59">
        <f t="shared" si="553"/>
        <v>1266394</v>
      </c>
      <c r="T1057" s="281">
        <f t="shared" si="549"/>
        <v>162.02584442169908</v>
      </c>
      <c r="U1057" s="281"/>
      <c r="V1057" s="131">
        <f t="shared" si="543"/>
        <v>2.9725531627479394E-2</v>
      </c>
      <c r="W1057" s="13"/>
      <c r="X1057" s="59">
        <v>13</v>
      </c>
      <c r="Y1057" s="59">
        <v>0</v>
      </c>
      <c r="Z1057" s="59">
        <v>0</v>
      </c>
      <c r="AA1057" s="59">
        <v>113764</v>
      </c>
      <c r="AB1057" s="59">
        <v>750529</v>
      </c>
      <c r="AC1057" s="59">
        <v>0</v>
      </c>
      <c r="AD1057" s="59">
        <v>397159</v>
      </c>
      <c r="AE1057" s="59">
        <v>4929</v>
      </c>
      <c r="AF1057" s="59">
        <v>9220642</v>
      </c>
      <c r="AG1057" s="59">
        <v>851083</v>
      </c>
      <c r="AH1057" s="59">
        <v>25412704</v>
      </c>
      <c r="AI1057" s="59">
        <v>188309</v>
      </c>
      <c r="AJ1057" s="59">
        <v>3185158</v>
      </c>
      <c r="AK1057" s="59">
        <v>15269847</v>
      </c>
      <c r="AL1057" s="59">
        <v>121522168</v>
      </c>
      <c r="AM1057" s="59">
        <v>960521</v>
      </c>
      <c r="AN1057" s="59">
        <v>30713</v>
      </c>
      <c r="AO1057" s="59">
        <v>314</v>
      </c>
      <c r="AP1057" s="59">
        <v>0</v>
      </c>
      <c r="AQ1057" s="59">
        <v>1301705</v>
      </c>
      <c r="AR1057" s="59">
        <v>7838447</v>
      </c>
      <c r="AS1057" s="59">
        <v>91015</v>
      </c>
      <c r="AT1057" s="59">
        <v>0</v>
      </c>
      <c r="AU1057" s="59">
        <v>182455</v>
      </c>
      <c r="AV1057" s="27">
        <v>77359</v>
      </c>
      <c r="AW1057" s="79">
        <f t="shared" si="544"/>
        <v>1.8092446345766228E-3</v>
      </c>
      <c r="AX1057" s="59">
        <v>0</v>
      </c>
      <c r="AY1057" s="59">
        <v>0</v>
      </c>
      <c r="AZ1057" s="59">
        <v>0</v>
      </c>
      <c r="BA1057" s="59">
        <v>0</v>
      </c>
      <c r="BB1057" s="59">
        <v>0</v>
      </c>
      <c r="BC1057" s="59">
        <v>0</v>
      </c>
      <c r="BD1057" s="59">
        <v>77359</v>
      </c>
      <c r="BE1057" s="59">
        <v>0</v>
      </c>
      <c r="BF1057" s="59">
        <v>0</v>
      </c>
      <c r="BH1057" s="59">
        <v>77359</v>
      </c>
      <c r="BI1057" s="59">
        <v>0</v>
      </c>
      <c r="BJ1057" s="59">
        <v>0</v>
      </c>
      <c r="BK1057" s="59">
        <v>0</v>
      </c>
      <c r="BL1057" s="59">
        <v>0</v>
      </c>
      <c r="BM1057" s="139">
        <v>5000</v>
      </c>
      <c r="BN1057" s="32">
        <f t="shared" si="525"/>
        <v>0.63971340839303992</v>
      </c>
      <c r="BO1057" s="281"/>
      <c r="BP1057" s="4">
        <v>922229</v>
      </c>
      <c r="BQ1057" s="4">
        <v>520870656</v>
      </c>
      <c r="BR1057" s="4">
        <v>521797888</v>
      </c>
      <c r="BS1057" s="4">
        <v>4230.5097699999997</v>
      </c>
      <c r="BT1057" s="4">
        <v>7816</v>
      </c>
      <c r="BV1057" s="175">
        <f t="shared" si="550"/>
        <v>0.36346935749414</v>
      </c>
    </row>
    <row r="1058" spans="1:74" ht="17.25" customHeight="1" x14ac:dyDescent="0.25">
      <c r="A1058" s="76" t="s">
        <v>213</v>
      </c>
      <c r="B1058" s="255" t="s">
        <v>143</v>
      </c>
      <c r="C1058" s="76">
        <v>1</v>
      </c>
      <c r="D1058" s="142">
        <v>2017</v>
      </c>
      <c r="E1058" s="77">
        <v>151</v>
      </c>
      <c r="F1058" s="59">
        <v>148234160</v>
      </c>
      <c r="G1058" s="59">
        <v>111467936</v>
      </c>
      <c r="H1058" s="179">
        <f t="shared" si="551"/>
        <v>3.0318026675788081</v>
      </c>
      <c r="I1058" s="59">
        <f t="shared" si="547"/>
        <v>36766224</v>
      </c>
      <c r="J1058" s="59"/>
      <c r="K1058" s="59">
        <f t="shared" si="537"/>
        <v>36685697</v>
      </c>
      <c r="L1058" s="164">
        <f t="shared" si="533"/>
        <v>4693.6664534288639</v>
      </c>
      <c r="M1058" s="59"/>
      <c r="N1058" s="59"/>
      <c r="O1058" s="59">
        <v>6654113</v>
      </c>
      <c r="P1058" s="13">
        <f t="shared" si="540"/>
        <v>0.18098440024735746</v>
      </c>
      <c r="Q1058" s="59">
        <v>566495</v>
      </c>
      <c r="R1058" s="79">
        <f t="shared" si="541"/>
        <v>1.5408027759391337E-2</v>
      </c>
      <c r="S1058" s="59">
        <f t="shared" si="553"/>
        <v>1416111</v>
      </c>
      <c r="T1058" s="281">
        <f t="shared" si="549"/>
        <v>181.18103889457524</v>
      </c>
      <c r="U1058" s="281"/>
      <c r="V1058" s="131">
        <f t="shared" si="543"/>
        <v>3.8601174730304291E-2</v>
      </c>
      <c r="W1058" s="13"/>
      <c r="X1058" s="59">
        <v>0</v>
      </c>
      <c r="Y1058" s="59">
        <v>0</v>
      </c>
      <c r="Z1058" s="59">
        <v>0</v>
      </c>
      <c r="AA1058" s="59">
        <v>117254</v>
      </c>
      <c r="AB1058" s="59">
        <v>899703</v>
      </c>
      <c r="AC1058" s="59">
        <v>0</v>
      </c>
      <c r="AD1058" s="59">
        <v>388728</v>
      </c>
      <c r="AE1058" s="59">
        <v>10426</v>
      </c>
      <c r="AF1058" s="59">
        <v>7445785</v>
      </c>
      <c r="AG1058" s="59">
        <v>349195</v>
      </c>
      <c r="AH1058" s="59">
        <v>18674028</v>
      </c>
      <c r="AI1058" s="59">
        <v>340150</v>
      </c>
      <c r="AJ1058" s="59">
        <v>1064542</v>
      </c>
      <c r="AK1058" s="59">
        <v>9849828</v>
      </c>
      <c r="AL1058" s="59">
        <v>129560136</v>
      </c>
      <c r="AM1058" s="59">
        <v>82705</v>
      </c>
      <c r="AN1058" s="59">
        <v>362250</v>
      </c>
      <c r="AO1058" s="59">
        <v>1759</v>
      </c>
      <c r="AP1058" s="59">
        <v>0</v>
      </c>
      <c r="AQ1058" s="59">
        <v>945159</v>
      </c>
      <c r="AR1058" s="59">
        <v>7407380</v>
      </c>
      <c r="AS1058" s="59">
        <v>170108</v>
      </c>
      <c r="AT1058" s="59">
        <v>0</v>
      </c>
      <c r="AU1058" s="59">
        <v>110654</v>
      </c>
      <c r="AV1058" s="27">
        <v>80527</v>
      </c>
      <c r="AW1058" s="79">
        <f t="shared" si="544"/>
        <v>2.1854572741026746E-3</v>
      </c>
      <c r="AX1058" s="59">
        <v>0</v>
      </c>
      <c r="AY1058" s="59">
        <v>0</v>
      </c>
      <c r="AZ1058" s="59">
        <v>0</v>
      </c>
      <c r="BA1058" s="59">
        <v>0</v>
      </c>
      <c r="BB1058" s="59">
        <v>0</v>
      </c>
      <c r="BC1058" s="59">
        <v>0</v>
      </c>
      <c r="BD1058" s="59">
        <v>80527</v>
      </c>
      <c r="BE1058" s="59">
        <v>0</v>
      </c>
      <c r="BF1058" s="59">
        <v>0</v>
      </c>
      <c r="BG1058" s="59">
        <v>0</v>
      </c>
      <c r="BH1058" s="59">
        <v>80527</v>
      </c>
      <c r="BI1058" s="59">
        <v>0</v>
      </c>
      <c r="BJ1058" s="59">
        <v>0</v>
      </c>
      <c r="BK1058" s="59">
        <v>0</v>
      </c>
      <c r="BL1058" s="59">
        <v>0</v>
      </c>
      <c r="BM1058" s="139">
        <v>5000</v>
      </c>
      <c r="BN1058" s="32">
        <f t="shared" si="525"/>
        <v>0.63971340839303992</v>
      </c>
      <c r="BO1058" s="281"/>
      <c r="BP1058" s="4">
        <v>997052</v>
      </c>
      <c r="BQ1058" s="4">
        <v>496003168</v>
      </c>
      <c r="BR1058" s="4">
        <v>497005216</v>
      </c>
      <c r="BS1058" s="4">
        <v>4224.5200199999999</v>
      </c>
      <c r="BT1058" s="4">
        <v>7816</v>
      </c>
      <c r="BV1058" s="175">
        <f t="shared" si="550"/>
        <v>0.36276093290537037</v>
      </c>
    </row>
    <row r="1059" spans="1:74" ht="17.25" customHeight="1" x14ac:dyDescent="0.25">
      <c r="A1059" s="76" t="s">
        <v>213</v>
      </c>
      <c r="B1059" s="255" t="s">
        <v>143</v>
      </c>
      <c r="C1059" s="76">
        <v>1</v>
      </c>
      <c r="D1059" s="142">
        <v>2018</v>
      </c>
      <c r="E1059" s="77">
        <v>151</v>
      </c>
      <c r="F1059" s="59">
        <v>179960112</v>
      </c>
      <c r="G1059" s="59">
        <v>138780896</v>
      </c>
      <c r="H1059" s="179">
        <f t="shared" si="551"/>
        <v>3.3701684849949549</v>
      </c>
      <c r="I1059" s="59">
        <f t="shared" si="547"/>
        <v>41179216</v>
      </c>
      <c r="J1059" s="59"/>
      <c r="K1059" s="59">
        <f t="shared" si="537"/>
        <v>41093838</v>
      </c>
      <c r="L1059" s="164">
        <f t="shared" si="533"/>
        <v>5257.6558341862847</v>
      </c>
      <c r="M1059" s="59"/>
      <c r="N1059" s="59"/>
      <c r="O1059" s="59">
        <v>7963239</v>
      </c>
      <c r="P1059" s="13">
        <f t="shared" si="540"/>
        <v>0.19338005366590758</v>
      </c>
      <c r="Q1059" s="59">
        <v>657481</v>
      </c>
      <c r="R1059" s="79">
        <f t="shared" si="541"/>
        <v>1.5966331170559438E-2</v>
      </c>
      <c r="S1059" s="59">
        <f t="shared" si="553"/>
        <v>1340809</v>
      </c>
      <c r="T1059" s="281">
        <f t="shared" si="549"/>
        <v>171.54669907881268</v>
      </c>
      <c r="U1059" s="281"/>
      <c r="V1059" s="131">
        <f t="shared" si="543"/>
        <v>3.2627981840002387E-2</v>
      </c>
      <c r="W1059" s="13"/>
      <c r="X1059" s="59">
        <v>0</v>
      </c>
      <c r="Y1059" s="59">
        <v>0</v>
      </c>
      <c r="Z1059" s="59">
        <v>0</v>
      </c>
      <c r="AA1059" s="59">
        <v>121456</v>
      </c>
      <c r="AB1059" s="59">
        <v>920664</v>
      </c>
      <c r="AC1059" s="59">
        <v>0</v>
      </c>
      <c r="AD1059" s="59">
        <v>291258</v>
      </c>
      <c r="AE1059" s="59">
        <v>7431</v>
      </c>
      <c r="AF1059" s="59">
        <v>8947690</v>
      </c>
      <c r="AG1059" s="59">
        <v>61561</v>
      </c>
      <c r="AH1059" s="59">
        <v>19343400</v>
      </c>
      <c r="AI1059" s="59">
        <v>327394</v>
      </c>
      <c r="AJ1059" s="59">
        <v>1222635</v>
      </c>
      <c r="AK1059" s="59">
        <v>13110727</v>
      </c>
      <c r="AL1059" s="59">
        <v>160616720</v>
      </c>
      <c r="AM1059" s="59">
        <v>196899</v>
      </c>
      <c r="AN1059" s="59">
        <v>31077</v>
      </c>
      <c r="AO1059" s="59">
        <v>973</v>
      </c>
      <c r="AP1059" s="59">
        <v>0</v>
      </c>
      <c r="AQ1059" s="59">
        <v>1703973</v>
      </c>
      <c r="AR1059" s="59">
        <v>4942435</v>
      </c>
      <c r="AS1059" s="59">
        <v>7654</v>
      </c>
      <c r="AT1059" s="59">
        <v>0</v>
      </c>
      <c r="AU1059" s="59">
        <v>664681</v>
      </c>
      <c r="AV1059" s="27">
        <v>85378</v>
      </c>
      <c r="AW1059" s="79">
        <f t="shared" si="544"/>
        <v>2.0690376839767283E-3</v>
      </c>
      <c r="AX1059" s="59">
        <v>0</v>
      </c>
      <c r="AY1059" s="59">
        <v>0</v>
      </c>
      <c r="AZ1059" s="59">
        <v>0</v>
      </c>
      <c r="BA1059" s="59">
        <v>0</v>
      </c>
      <c r="BB1059" s="59">
        <v>0</v>
      </c>
      <c r="BC1059" s="59">
        <v>0</v>
      </c>
      <c r="BD1059" s="59">
        <v>85378</v>
      </c>
      <c r="BE1059" s="59">
        <v>0</v>
      </c>
      <c r="BF1059" s="59">
        <v>0</v>
      </c>
      <c r="BG1059" s="59">
        <v>0</v>
      </c>
      <c r="BH1059" s="59">
        <v>85378</v>
      </c>
      <c r="BI1059" s="59">
        <v>0</v>
      </c>
      <c r="BJ1059" s="59">
        <v>0</v>
      </c>
      <c r="BK1059" s="59">
        <v>0</v>
      </c>
      <c r="BL1059" s="59">
        <v>0</v>
      </c>
      <c r="BM1059" s="139">
        <v>5000</v>
      </c>
      <c r="BN1059" s="32">
        <f t="shared" si="525"/>
        <v>0.63971340839303992</v>
      </c>
      <c r="BO1059" s="281"/>
      <c r="BP1059" s="4">
        <v>569857</v>
      </c>
      <c r="BQ1059" s="4">
        <v>541440448</v>
      </c>
      <c r="BR1059" s="4">
        <v>542015296</v>
      </c>
      <c r="BS1059" s="4">
        <v>4287.8198199999997</v>
      </c>
      <c r="BT1059" s="4">
        <v>7816</v>
      </c>
      <c r="BV1059" s="175">
        <f t="shared" si="550"/>
        <v>0.37019730974246945</v>
      </c>
    </row>
    <row r="1060" spans="1:74" s="8" customFormat="1" ht="17.25" customHeight="1" thickBot="1" x14ac:dyDescent="0.3">
      <c r="A1060" s="84" t="s">
        <v>213</v>
      </c>
      <c r="B1060" s="256" t="s">
        <v>143</v>
      </c>
      <c r="C1060" s="84">
        <v>1</v>
      </c>
      <c r="D1060" s="143">
        <v>2019</v>
      </c>
      <c r="E1060" s="85">
        <v>151</v>
      </c>
      <c r="F1060" s="86">
        <v>195905504</v>
      </c>
      <c r="G1060" s="86">
        <v>161069216</v>
      </c>
      <c r="H1060" s="208">
        <f t="shared" si="551"/>
        <v>4.6236044437340738</v>
      </c>
      <c r="I1060" s="86">
        <f t="shared" si="547"/>
        <v>34836288</v>
      </c>
      <c r="J1060" s="282">
        <f t="shared" ref="J1060" si="554">LN(I1060/I1036)/(2019-1995)</f>
        <v>5.1367190304145299E-2</v>
      </c>
      <c r="K1060" s="86">
        <f t="shared" si="537"/>
        <v>34751165</v>
      </c>
      <c r="L1060" s="191">
        <f t="shared" si="533"/>
        <v>4446.157241555783</v>
      </c>
      <c r="M1060" s="282">
        <f t="shared" ref="M1060" si="555">LN(L1060/L1036)/(2019-1995)</f>
        <v>4.1337815574442251E-2</v>
      </c>
      <c r="N1060" s="283">
        <f t="shared" ref="N1060" si="556">AVERAGE(L1058:L1060)</f>
        <v>4799.1598430569766</v>
      </c>
      <c r="O1060" s="86">
        <v>6910440</v>
      </c>
      <c r="P1060" s="14">
        <f t="shared" si="540"/>
        <v>0.19836901107259189</v>
      </c>
      <c r="Q1060" s="86">
        <v>808395</v>
      </c>
      <c r="R1060" s="87">
        <f t="shared" si="541"/>
        <v>2.3205543598675035E-2</v>
      </c>
      <c r="S1060" s="86">
        <f t="shared" si="553"/>
        <v>1464135</v>
      </c>
      <c r="T1060" s="285">
        <f t="shared" si="549"/>
        <v>187.32535823950869</v>
      </c>
      <c r="U1060" s="285">
        <f t="shared" ref="U1060" si="557">AVERAGE(T1058:T1060)</f>
        <v>180.01769873763217</v>
      </c>
      <c r="V1060" s="170">
        <f t="shared" si="543"/>
        <v>4.2131968813131873E-2</v>
      </c>
      <c r="W1060" s="14"/>
      <c r="X1060" s="86">
        <v>0</v>
      </c>
      <c r="Y1060" s="86">
        <v>0</v>
      </c>
      <c r="Z1060" s="86">
        <v>0</v>
      </c>
      <c r="AA1060" s="86">
        <v>118494</v>
      </c>
      <c r="AB1060" s="86">
        <v>981136</v>
      </c>
      <c r="AC1060" s="86">
        <v>0</v>
      </c>
      <c r="AD1060" s="86">
        <v>359069</v>
      </c>
      <c r="AE1060" s="86">
        <v>5436</v>
      </c>
      <c r="AF1060" s="86">
        <v>4472767</v>
      </c>
      <c r="AG1060" s="86">
        <v>60429</v>
      </c>
      <c r="AH1060" s="86">
        <v>18079782</v>
      </c>
      <c r="AI1060" s="86">
        <v>658579</v>
      </c>
      <c r="AJ1060" s="86">
        <v>1344599</v>
      </c>
      <c r="AK1060" s="86">
        <v>12027627</v>
      </c>
      <c r="AL1060" s="86">
        <v>177825728</v>
      </c>
      <c r="AM1060" s="86">
        <v>6076</v>
      </c>
      <c r="AN1060" s="86">
        <v>42911</v>
      </c>
      <c r="AO1060" s="86">
        <v>268</v>
      </c>
      <c r="AP1060" s="86">
        <v>0</v>
      </c>
      <c r="AQ1060" s="86">
        <v>1756164</v>
      </c>
      <c r="AR1060" s="86">
        <v>4993637</v>
      </c>
      <c r="AS1060" s="86">
        <v>505414</v>
      </c>
      <c r="AT1060" s="86">
        <v>0</v>
      </c>
      <c r="AU1060" s="86">
        <v>-215159</v>
      </c>
      <c r="AV1060" s="28">
        <v>85123</v>
      </c>
      <c r="AW1060" s="87">
        <f t="shared" si="544"/>
        <v>2.4375590092851631E-3</v>
      </c>
      <c r="AX1060" s="86">
        <v>0</v>
      </c>
      <c r="AY1060" s="86">
        <v>0</v>
      </c>
      <c r="AZ1060" s="86">
        <v>0</v>
      </c>
      <c r="BA1060" s="86">
        <v>0</v>
      </c>
      <c r="BB1060" s="86">
        <v>0</v>
      </c>
      <c r="BC1060" s="86">
        <v>0</v>
      </c>
      <c r="BD1060" s="86">
        <v>85123</v>
      </c>
      <c r="BE1060" s="86">
        <v>0</v>
      </c>
      <c r="BF1060" s="86">
        <v>0</v>
      </c>
      <c r="BG1060" s="86">
        <v>0</v>
      </c>
      <c r="BH1060" s="86">
        <v>85123</v>
      </c>
      <c r="BI1060" s="86">
        <v>0</v>
      </c>
      <c r="BJ1060" s="86">
        <v>0</v>
      </c>
      <c r="BK1060" s="86">
        <v>0</v>
      </c>
      <c r="BL1060" s="86">
        <v>0</v>
      </c>
      <c r="BM1060" s="140">
        <v>5000</v>
      </c>
      <c r="BN1060" s="32">
        <f t="shared" si="525"/>
        <v>0.63971340839303992</v>
      </c>
      <c r="BO1060" s="285">
        <f t="shared" ref="BO1060" si="558">AVERAGE(BN1058:BN1060)</f>
        <v>0.63971340839303992</v>
      </c>
      <c r="BP1060" s="7">
        <v>941900</v>
      </c>
      <c r="BQ1060" s="7">
        <v>549467968</v>
      </c>
      <c r="BR1060" s="7">
        <v>550414848</v>
      </c>
      <c r="BS1060" s="7">
        <v>4500.9902300000003</v>
      </c>
      <c r="BT1060" s="7">
        <v>7816</v>
      </c>
      <c r="BU1060" s="275">
        <f t="shared" ref="BU1060" si="559">AVERAGE(BT1058:BT1060)</f>
        <v>7816</v>
      </c>
      <c r="BV1060" s="175">
        <f t="shared" si="550"/>
        <v>0.39445681993426429</v>
      </c>
    </row>
    <row r="1061" spans="1:74" ht="16.5" thickTop="1" x14ac:dyDescent="0.25">
      <c r="A1061" s="68" t="s">
        <v>214</v>
      </c>
      <c r="C1061" s="68">
        <v>0</v>
      </c>
      <c r="D1061" s="166">
        <v>1995</v>
      </c>
      <c r="E1061" s="69">
        <v>152</v>
      </c>
      <c r="F1061" s="70">
        <v>12290770</v>
      </c>
      <c r="G1061" s="70">
        <v>439941</v>
      </c>
      <c r="H1061" s="179">
        <f t="shared" si="551"/>
        <v>3.7123225725390181E-2</v>
      </c>
      <c r="I1061" s="70">
        <f t="shared" si="547"/>
        <v>11850829</v>
      </c>
      <c r="J1061" s="70"/>
      <c r="K1061" s="70">
        <f t="shared" si="537"/>
        <v>11850829</v>
      </c>
      <c r="L1061" s="70">
        <f t="shared" si="533"/>
        <v>2724.3285057471267</v>
      </c>
      <c r="M1061" s="70"/>
      <c r="N1061" s="70"/>
      <c r="O1061" s="70">
        <v>1879694</v>
      </c>
      <c r="P1061" s="40">
        <f t="shared" si="540"/>
        <v>0.15861287003634936</v>
      </c>
      <c r="Q1061" s="70">
        <v>275217</v>
      </c>
      <c r="R1061" s="72">
        <f t="shared" si="541"/>
        <v>2.3223438630327043E-2</v>
      </c>
      <c r="S1061" s="169">
        <f t="shared" ref="S1061:S1071" si="560">F1061-G1061-O1061-Q1061-AF1061-AG1061-AI1061-AJ1061-AK1061-SUM(AM1061:AU1061)</f>
        <v>941686</v>
      </c>
      <c r="T1061" s="281">
        <f t="shared" si="549"/>
        <v>216.47954022988506</v>
      </c>
      <c r="U1061" s="281"/>
      <c r="V1061" s="168">
        <f t="shared" si="543"/>
        <v>7.9461614035608821E-2</v>
      </c>
      <c r="W1061" s="125"/>
      <c r="X1061" s="70">
        <v>0</v>
      </c>
      <c r="Y1061" s="70">
        <v>0</v>
      </c>
      <c r="Z1061" s="70">
        <v>0</v>
      </c>
      <c r="AA1061" s="70">
        <v>0</v>
      </c>
      <c r="AB1061" s="70">
        <v>0</v>
      </c>
      <c r="AC1061" s="70">
        <v>0</v>
      </c>
      <c r="AD1061" s="70">
        <v>0</v>
      </c>
      <c r="AE1061" s="70">
        <v>0</v>
      </c>
      <c r="AF1061" s="70">
        <v>961156</v>
      </c>
      <c r="AG1061" s="70">
        <v>359124</v>
      </c>
      <c r="AH1061" s="70">
        <v>6462851</v>
      </c>
      <c r="AI1061" s="70">
        <v>9029</v>
      </c>
      <c r="AJ1061" s="70">
        <v>462395</v>
      </c>
      <c r="AK1061" s="70">
        <v>3225104</v>
      </c>
      <c r="AL1061" s="70">
        <v>5827919</v>
      </c>
      <c r="AM1061" s="70">
        <v>0</v>
      </c>
      <c r="AN1061" s="70">
        <v>0</v>
      </c>
      <c r="AO1061" s="70">
        <v>0</v>
      </c>
      <c r="AP1061" s="70">
        <v>0</v>
      </c>
      <c r="AQ1061" s="70">
        <v>867830</v>
      </c>
      <c r="AR1061" s="70">
        <v>2715729</v>
      </c>
      <c r="AS1061" s="70">
        <v>153865</v>
      </c>
      <c r="AT1061" s="70">
        <v>0</v>
      </c>
      <c r="AU1061" s="70">
        <v>0</v>
      </c>
      <c r="AV1061" s="74">
        <v>0</v>
      </c>
      <c r="AW1061" s="72">
        <f t="shared" si="544"/>
        <v>0</v>
      </c>
      <c r="AX1061" s="70">
        <v>0</v>
      </c>
      <c r="AY1061" s="70">
        <v>0</v>
      </c>
      <c r="AZ1061" s="70">
        <v>0</v>
      </c>
      <c r="BA1061" s="70">
        <v>0</v>
      </c>
      <c r="BB1061" s="70">
        <v>0</v>
      </c>
      <c r="BC1061" s="70">
        <v>0</v>
      </c>
      <c r="BD1061" s="70">
        <v>0</v>
      </c>
      <c r="BE1061" s="70">
        <v>0</v>
      </c>
      <c r="BF1061" s="70">
        <v>0</v>
      </c>
      <c r="BG1061" s="70">
        <v>0</v>
      </c>
      <c r="BH1061" s="70">
        <v>0</v>
      </c>
      <c r="BI1061" s="70">
        <v>0</v>
      </c>
      <c r="BJ1061" s="70">
        <v>0</v>
      </c>
      <c r="BK1061" s="70">
        <v>0</v>
      </c>
      <c r="BL1061" s="70">
        <v>0</v>
      </c>
      <c r="BM1061" s="4">
        <v>793621</v>
      </c>
      <c r="BN1061" s="32">
        <f t="shared" ref="BN1061:BN1124" si="561">BM1061/BT1061</f>
        <v>182.44160919540229</v>
      </c>
      <c r="BO1061" s="281"/>
      <c r="BP1061" s="4">
        <v>-5464111</v>
      </c>
      <c r="BQ1061" s="4">
        <v>63866300</v>
      </c>
      <c r="BR1061" s="4">
        <v>59195808</v>
      </c>
      <c r="BS1061" s="4">
        <v>5621.9301800000003</v>
      </c>
      <c r="BT1061" s="4">
        <v>4350</v>
      </c>
      <c r="BV1061" s="175">
        <f t="shared" si="550"/>
        <v>0.21264709994411235</v>
      </c>
    </row>
    <row r="1062" spans="1:74" x14ac:dyDescent="0.25">
      <c r="A1062" s="76" t="s">
        <v>214</v>
      </c>
      <c r="B1062" s="255"/>
      <c r="C1062" s="76">
        <v>0</v>
      </c>
      <c r="D1062" s="141">
        <v>1996</v>
      </c>
      <c r="E1062" s="77">
        <v>152</v>
      </c>
      <c r="F1062" s="59">
        <v>19111396</v>
      </c>
      <c r="G1062" s="59">
        <v>3138852</v>
      </c>
      <c r="H1062" s="179">
        <f t="shared" si="551"/>
        <v>0.19651547054745944</v>
      </c>
      <c r="I1062" s="59">
        <f t="shared" si="547"/>
        <v>15972544</v>
      </c>
      <c r="J1062" s="59"/>
      <c r="K1062" s="59">
        <f t="shared" si="537"/>
        <v>15972544</v>
      </c>
      <c r="L1062" s="59">
        <f t="shared" si="533"/>
        <v>3598.2302320342419</v>
      </c>
      <c r="M1062" s="59"/>
      <c r="N1062" s="59"/>
      <c r="O1062" s="59">
        <v>90944</v>
      </c>
      <c r="P1062" s="13">
        <f t="shared" si="540"/>
        <v>5.6937705101954951E-3</v>
      </c>
      <c r="Q1062" s="59">
        <v>3116886</v>
      </c>
      <c r="R1062" s="79">
        <f t="shared" si="541"/>
        <v>0.19514023564436572</v>
      </c>
      <c r="S1062" s="73">
        <f t="shared" si="560"/>
        <v>2292056</v>
      </c>
      <c r="T1062" s="281">
        <f t="shared" si="549"/>
        <v>516.34512277539989</v>
      </c>
      <c r="U1062" s="281"/>
      <c r="V1062" s="131">
        <f t="shared" si="543"/>
        <v>0.14349974556338677</v>
      </c>
      <c r="W1062" s="54"/>
      <c r="X1062" s="59">
        <v>0</v>
      </c>
      <c r="Y1062" s="59">
        <v>0</v>
      </c>
      <c r="Z1062" s="59">
        <v>0</v>
      </c>
      <c r="AA1062" s="59">
        <v>0</v>
      </c>
      <c r="AB1062" s="59">
        <v>0</v>
      </c>
      <c r="AC1062" s="59">
        <v>0</v>
      </c>
      <c r="AD1062" s="59">
        <v>0</v>
      </c>
      <c r="AE1062" s="59">
        <v>0</v>
      </c>
      <c r="AF1062" s="59">
        <v>786215</v>
      </c>
      <c r="AG1062" s="59">
        <v>821285</v>
      </c>
      <c r="AH1062" s="59">
        <v>7541788</v>
      </c>
      <c r="AI1062" s="59">
        <v>-40480</v>
      </c>
      <c r="AJ1062" s="59">
        <v>1004102</v>
      </c>
      <c r="AK1062" s="59">
        <v>3814976</v>
      </c>
      <c r="AL1062" s="59">
        <v>11569609</v>
      </c>
      <c r="AM1062" s="59">
        <v>0</v>
      </c>
      <c r="AN1062" s="59">
        <v>0</v>
      </c>
      <c r="AO1062" s="59">
        <v>0</v>
      </c>
      <c r="AP1062" s="59">
        <v>0</v>
      </c>
      <c r="AQ1062" s="59">
        <v>1140553</v>
      </c>
      <c r="AR1062" s="59">
        <v>2810374</v>
      </c>
      <c r="AS1062" s="59">
        <v>135633</v>
      </c>
      <c r="AT1062" s="59">
        <v>0</v>
      </c>
      <c r="AU1062" s="59">
        <v>0</v>
      </c>
      <c r="AV1062" s="80">
        <v>0</v>
      </c>
      <c r="AW1062" s="79">
        <f t="shared" si="544"/>
        <v>0</v>
      </c>
      <c r="AX1062" s="59">
        <v>0</v>
      </c>
      <c r="AY1062" s="59">
        <v>0</v>
      </c>
      <c r="AZ1062" s="59">
        <v>0</v>
      </c>
      <c r="BA1062" s="59">
        <v>0</v>
      </c>
      <c r="BB1062" s="59">
        <v>0</v>
      </c>
      <c r="BC1062" s="59">
        <v>0</v>
      </c>
      <c r="BD1062" s="59">
        <v>0</v>
      </c>
      <c r="BE1062" s="59">
        <v>0</v>
      </c>
      <c r="BF1062" s="59">
        <v>0</v>
      </c>
      <c r="BG1062" s="59">
        <v>0</v>
      </c>
      <c r="BH1062" s="59">
        <v>0</v>
      </c>
      <c r="BI1062" s="59">
        <v>0</v>
      </c>
      <c r="BJ1062" s="59">
        <v>0</v>
      </c>
      <c r="BK1062" s="59">
        <v>0</v>
      </c>
      <c r="BL1062" s="59">
        <v>0</v>
      </c>
      <c r="BM1062" s="4">
        <v>1352941</v>
      </c>
      <c r="BN1062" s="32">
        <f t="shared" si="561"/>
        <v>304.78508673124577</v>
      </c>
      <c r="BO1062" s="281"/>
      <c r="BP1062" s="4">
        <v>6716884</v>
      </c>
      <c r="BQ1062" s="4">
        <v>155848384</v>
      </c>
      <c r="BR1062" s="4">
        <v>163918208</v>
      </c>
      <c r="BS1062" s="4">
        <v>5263.7997999999998</v>
      </c>
      <c r="BT1062" s="4">
        <v>4439</v>
      </c>
      <c r="BV1062" s="175">
        <f t="shared" si="550"/>
        <v>0.18986279434257267</v>
      </c>
    </row>
    <row r="1063" spans="1:74" x14ac:dyDescent="0.25">
      <c r="A1063" s="76" t="s">
        <v>214</v>
      </c>
      <c r="B1063" s="255"/>
      <c r="C1063" s="76">
        <v>0</v>
      </c>
      <c r="D1063" s="141">
        <v>1997</v>
      </c>
      <c r="E1063" s="77">
        <v>152</v>
      </c>
      <c r="F1063" s="59">
        <v>17571830</v>
      </c>
      <c r="G1063" s="59">
        <v>4729538</v>
      </c>
      <c r="H1063" s="179">
        <f t="shared" si="551"/>
        <v>0.36827834159198375</v>
      </c>
      <c r="I1063" s="59">
        <f t="shared" si="547"/>
        <v>12842292</v>
      </c>
      <c r="J1063" s="59"/>
      <c r="K1063" s="59">
        <f t="shared" si="537"/>
        <v>12842292</v>
      </c>
      <c r="L1063" s="59">
        <f t="shared" si="533"/>
        <v>2685.5483061480554</v>
      </c>
      <c r="M1063" s="59"/>
      <c r="N1063" s="59"/>
      <c r="O1063" s="59">
        <v>-85520</v>
      </c>
      <c r="P1063" s="13">
        <f t="shared" si="540"/>
        <v>-6.6592474302873657E-3</v>
      </c>
      <c r="Q1063" s="59">
        <v>2190004</v>
      </c>
      <c r="R1063" s="79">
        <f t="shared" si="541"/>
        <v>0.17053061867772512</v>
      </c>
      <c r="S1063" s="73">
        <f t="shared" si="560"/>
        <v>2795245</v>
      </c>
      <c r="T1063" s="281">
        <f t="shared" si="549"/>
        <v>584.53471350899201</v>
      </c>
      <c r="U1063" s="281"/>
      <c r="V1063" s="131">
        <f t="shared" si="543"/>
        <v>0.21765935551068299</v>
      </c>
      <c r="W1063" s="54"/>
      <c r="X1063" s="59">
        <v>0</v>
      </c>
      <c r="Y1063" s="59">
        <v>0</v>
      </c>
      <c r="Z1063" s="59">
        <v>0</v>
      </c>
      <c r="AA1063" s="59">
        <v>0</v>
      </c>
      <c r="AB1063" s="59">
        <v>0</v>
      </c>
      <c r="AC1063" s="59">
        <v>0</v>
      </c>
      <c r="AD1063" s="59">
        <v>0</v>
      </c>
      <c r="AE1063" s="59">
        <v>0</v>
      </c>
      <c r="AF1063" s="59">
        <v>661496</v>
      </c>
      <c r="AG1063" s="59">
        <v>690926</v>
      </c>
      <c r="AH1063" s="59">
        <v>5889139</v>
      </c>
      <c r="AI1063" s="59">
        <v>-25880</v>
      </c>
      <c r="AJ1063" s="59">
        <v>297189</v>
      </c>
      <c r="AK1063" s="59">
        <v>2508820</v>
      </c>
      <c r="AL1063" s="59">
        <v>11682691</v>
      </c>
      <c r="AM1063" s="59">
        <v>0</v>
      </c>
      <c r="AN1063" s="59">
        <v>0</v>
      </c>
      <c r="AO1063" s="59">
        <v>0</v>
      </c>
      <c r="AP1063" s="59">
        <v>0</v>
      </c>
      <c r="AQ1063" s="59">
        <v>1094739</v>
      </c>
      <c r="AR1063" s="59">
        <v>2711632</v>
      </c>
      <c r="AS1063" s="59">
        <v>3641</v>
      </c>
      <c r="AT1063" s="59">
        <v>0</v>
      </c>
      <c r="AU1063" s="59">
        <v>0</v>
      </c>
      <c r="AV1063" s="80">
        <v>0</v>
      </c>
      <c r="AW1063" s="79">
        <f t="shared" si="544"/>
        <v>0</v>
      </c>
      <c r="AX1063" s="59">
        <v>0</v>
      </c>
      <c r="AY1063" s="59">
        <v>0</v>
      </c>
      <c r="AZ1063" s="59">
        <v>0</v>
      </c>
      <c r="BA1063" s="59">
        <v>0</v>
      </c>
      <c r="BB1063" s="59">
        <v>0</v>
      </c>
      <c r="BC1063" s="59">
        <v>0</v>
      </c>
      <c r="BD1063" s="59">
        <v>0</v>
      </c>
      <c r="BE1063" s="59">
        <v>0</v>
      </c>
      <c r="BF1063" s="59">
        <v>0</v>
      </c>
      <c r="BG1063" s="59">
        <v>0</v>
      </c>
      <c r="BH1063" s="59">
        <v>0</v>
      </c>
      <c r="BI1063" s="59">
        <v>0</v>
      </c>
      <c r="BJ1063" s="59">
        <v>0</v>
      </c>
      <c r="BK1063" s="59">
        <v>0</v>
      </c>
      <c r="BL1063" s="59">
        <v>0</v>
      </c>
      <c r="BM1063" s="4">
        <v>781743</v>
      </c>
      <c r="BN1063" s="32">
        <f t="shared" si="561"/>
        <v>163.47616060225846</v>
      </c>
      <c r="BO1063" s="281"/>
      <c r="BP1063" s="4">
        <v>5442663</v>
      </c>
      <c r="BQ1063" s="4">
        <v>666224448</v>
      </c>
      <c r="BR1063" s="4">
        <v>672448832</v>
      </c>
      <c r="BS1063" s="4">
        <v>5264.5097699999997</v>
      </c>
      <c r="BT1063" s="4">
        <v>4782</v>
      </c>
      <c r="BV1063" s="175">
        <f t="shared" si="550"/>
        <v>0.22714510031210416</v>
      </c>
    </row>
    <row r="1064" spans="1:74" x14ac:dyDescent="0.25">
      <c r="A1064" s="76" t="s">
        <v>214</v>
      </c>
      <c r="B1064" s="255"/>
      <c r="C1064" s="76">
        <v>0</v>
      </c>
      <c r="D1064" s="141">
        <v>1998</v>
      </c>
      <c r="E1064" s="77">
        <v>152</v>
      </c>
      <c r="F1064" s="59">
        <v>32492876</v>
      </c>
      <c r="G1064" s="59">
        <v>18371478</v>
      </c>
      <c r="H1064" s="179">
        <f t="shared" si="551"/>
        <v>1.3009673688115015</v>
      </c>
      <c r="I1064" s="59">
        <f t="shared" si="547"/>
        <v>14121398</v>
      </c>
      <c r="J1064" s="59"/>
      <c r="K1064" s="59">
        <f t="shared" si="537"/>
        <v>14121398</v>
      </c>
      <c r="L1064" s="59">
        <f t="shared" si="533"/>
        <v>2953.0317858636554</v>
      </c>
      <c r="M1064" s="59"/>
      <c r="N1064" s="59"/>
      <c r="O1064" s="59">
        <v>165138</v>
      </c>
      <c r="P1064" s="13">
        <f t="shared" si="540"/>
        <v>1.1694167957025218E-2</v>
      </c>
      <c r="Q1064" s="59">
        <v>2114118</v>
      </c>
      <c r="R1064" s="79">
        <f t="shared" si="541"/>
        <v>0.14971024823462947</v>
      </c>
      <c r="S1064" s="73">
        <f t="shared" si="560"/>
        <v>3090147</v>
      </c>
      <c r="T1064" s="281">
        <f t="shared" si="549"/>
        <v>646.20388958594731</v>
      </c>
      <c r="U1064" s="281"/>
      <c r="V1064" s="131">
        <f t="shared" si="543"/>
        <v>0.21882727191741214</v>
      </c>
      <c r="W1064" s="54"/>
      <c r="X1064" s="59">
        <v>0</v>
      </c>
      <c r="Y1064" s="59">
        <v>0</v>
      </c>
      <c r="Z1064" s="59">
        <v>0</v>
      </c>
      <c r="AA1064" s="59">
        <v>0</v>
      </c>
      <c r="AB1064" s="59">
        <v>0</v>
      </c>
      <c r="AC1064" s="59">
        <v>0</v>
      </c>
      <c r="AD1064" s="59">
        <v>0</v>
      </c>
      <c r="AE1064" s="59">
        <v>0</v>
      </c>
      <c r="AF1064" s="59">
        <v>985771</v>
      </c>
      <c r="AG1064" s="59">
        <v>689347</v>
      </c>
      <c r="AH1064" s="59">
        <v>6221650</v>
      </c>
      <c r="AI1064" s="59">
        <v>11986</v>
      </c>
      <c r="AJ1064" s="59">
        <v>531576</v>
      </c>
      <c r="AK1064" s="59">
        <v>3245721</v>
      </c>
      <c r="AL1064" s="59">
        <v>26271224</v>
      </c>
      <c r="AM1064" s="59">
        <v>0</v>
      </c>
      <c r="AN1064" s="59">
        <v>0</v>
      </c>
      <c r="AO1064" s="59">
        <v>0</v>
      </c>
      <c r="AP1064" s="59">
        <v>0</v>
      </c>
      <c r="AQ1064" s="59">
        <v>1012998</v>
      </c>
      <c r="AR1064" s="59">
        <v>2268932</v>
      </c>
      <c r="AS1064" s="59">
        <v>0</v>
      </c>
      <c r="AT1064" s="59">
        <v>0</v>
      </c>
      <c r="AU1064" s="59">
        <v>5664</v>
      </c>
      <c r="AV1064" s="80">
        <v>0</v>
      </c>
      <c r="AW1064" s="79">
        <f t="shared" si="544"/>
        <v>0</v>
      </c>
      <c r="AX1064" s="59">
        <v>0</v>
      </c>
      <c r="AY1064" s="59">
        <v>0</v>
      </c>
      <c r="AZ1064" s="59">
        <v>0</v>
      </c>
      <c r="BA1064" s="59">
        <v>0</v>
      </c>
      <c r="BB1064" s="59">
        <v>0</v>
      </c>
      <c r="BC1064" s="59">
        <v>0</v>
      </c>
      <c r="BD1064" s="59">
        <v>0</v>
      </c>
      <c r="BE1064" s="59">
        <v>0</v>
      </c>
      <c r="BF1064" s="59">
        <v>0</v>
      </c>
      <c r="BG1064" s="59">
        <v>0</v>
      </c>
      <c r="BH1064" s="59">
        <v>0</v>
      </c>
      <c r="BI1064" s="59">
        <v>0</v>
      </c>
      <c r="BJ1064" s="59">
        <v>0</v>
      </c>
      <c r="BK1064" s="59">
        <v>0</v>
      </c>
      <c r="BL1064" s="59">
        <v>0</v>
      </c>
      <c r="BM1064" s="4">
        <v>637751</v>
      </c>
      <c r="BN1064" s="32">
        <f t="shared" si="561"/>
        <v>133.36491007946466</v>
      </c>
      <c r="BO1064" s="281"/>
      <c r="BP1064" s="4">
        <v>-8956296</v>
      </c>
      <c r="BQ1064" s="4">
        <v>1166147712</v>
      </c>
      <c r="BR1064" s="4">
        <v>1157829120</v>
      </c>
      <c r="BS1064" s="4">
        <v>5267.6000999999997</v>
      </c>
      <c r="BT1064" s="4">
        <v>4782</v>
      </c>
      <c r="BV1064" s="175">
        <f t="shared" si="550"/>
        <v>0.22743852016119728</v>
      </c>
    </row>
    <row r="1065" spans="1:74" x14ac:dyDescent="0.25">
      <c r="A1065" s="76" t="s">
        <v>214</v>
      </c>
      <c r="B1065" s="255"/>
      <c r="C1065" s="76">
        <v>0</v>
      </c>
      <c r="D1065" s="141">
        <v>1999</v>
      </c>
      <c r="E1065" s="77">
        <v>152</v>
      </c>
      <c r="F1065" s="59">
        <v>30121084</v>
      </c>
      <c r="G1065" s="59">
        <v>15983509</v>
      </c>
      <c r="H1065" s="179">
        <f t="shared" si="551"/>
        <v>1.1305693515330599</v>
      </c>
      <c r="I1065" s="59">
        <f t="shared" si="547"/>
        <v>14137575</v>
      </c>
      <c r="J1065" s="59"/>
      <c r="K1065" s="59">
        <f t="shared" si="537"/>
        <v>14137575</v>
      </c>
      <c r="L1065" s="59">
        <f t="shared" si="533"/>
        <v>2956.4146800501881</v>
      </c>
      <c r="M1065" s="59"/>
      <c r="N1065" s="59"/>
      <c r="O1065" s="59">
        <v>150364</v>
      </c>
      <c r="P1065" s="13">
        <f t="shared" si="540"/>
        <v>1.0635770278849096E-2</v>
      </c>
      <c r="Q1065" s="59">
        <v>1300628</v>
      </c>
      <c r="R1065" s="79">
        <f t="shared" si="541"/>
        <v>9.1997955802179648E-2</v>
      </c>
      <c r="S1065" s="73">
        <f t="shared" si="560"/>
        <v>3154771</v>
      </c>
      <c r="T1065" s="281">
        <f t="shared" si="549"/>
        <v>659.71790046005856</v>
      </c>
      <c r="U1065" s="281"/>
      <c r="V1065" s="131">
        <f t="shared" si="543"/>
        <v>0.22314795854310235</v>
      </c>
      <c r="W1065" s="54"/>
      <c r="X1065" s="59">
        <v>0</v>
      </c>
      <c r="Y1065" s="59">
        <v>0</v>
      </c>
      <c r="Z1065" s="59">
        <v>0</v>
      </c>
      <c r="AA1065" s="59">
        <v>0</v>
      </c>
      <c r="AB1065" s="59">
        <v>0</v>
      </c>
      <c r="AC1065" s="59">
        <v>0</v>
      </c>
      <c r="AD1065" s="59">
        <v>0</v>
      </c>
      <c r="AE1065" s="59">
        <v>0</v>
      </c>
      <c r="AF1065" s="59">
        <v>713073</v>
      </c>
      <c r="AG1065" s="59">
        <v>1049330</v>
      </c>
      <c r="AH1065" s="59">
        <v>7920423</v>
      </c>
      <c r="AI1065" s="59">
        <v>120610</v>
      </c>
      <c r="AJ1065" s="59">
        <v>559630</v>
      </c>
      <c r="AK1065" s="59">
        <v>3773683</v>
      </c>
      <c r="AL1065" s="59">
        <v>22200662</v>
      </c>
      <c r="AM1065" s="59">
        <v>0</v>
      </c>
      <c r="AN1065" s="59">
        <v>0</v>
      </c>
      <c r="AO1065" s="59">
        <v>0</v>
      </c>
      <c r="AP1065" s="59">
        <v>0</v>
      </c>
      <c r="AQ1065" s="59">
        <v>338686</v>
      </c>
      <c r="AR1065" s="59">
        <v>2920266</v>
      </c>
      <c r="AS1065" s="59">
        <v>55027</v>
      </c>
      <c r="AT1065" s="59">
        <v>0</v>
      </c>
      <c r="AU1065" s="59">
        <v>1507</v>
      </c>
      <c r="AV1065" s="80">
        <v>0</v>
      </c>
      <c r="AW1065" s="79">
        <f t="shared" si="544"/>
        <v>0</v>
      </c>
      <c r="AX1065" s="59">
        <v>0</v>
      </c>
      <c r="AY1065" s="59">
        <v>0</v>
      </c>
      <c r="AZ1065" s="59">
        <v>0</v>
      </c>
      <c r="BA1065" s="59">
        <v>0</v>
      </c>
      <c r="BB1065" s="59">
        <v>0</v>
      </c>
      <c r="BC1065" s="59">
        <v>0</v>
      </c>
      <c r="BD1065" s="59">
        <v>0</v>
      </c>
      <c r="BE1065" s="59">
        <v>0</v>
      </c>
      <c r="BF1065" s="59">
        <v>0</v>
      </c>
      <c r="BG1065" s="59">
        <v>0</v>
      </c>
      <c r="BH1065" s="59">
        <v>0</v>
      </c>
      <c r="BI1065" s="59">
        <v>0</v>
      </c>
      <c r="BJ1065" s="59">
        <v>0</v>
      </c>
      <c r="BK1065" s="59">
        <v>0</v>
      </c>
      <c r="BL1065" s="59">
        <v>0</v>
      </c>
      <c r="BM1065" s="4">
        <v>692973</v>
      </c>
      <c r="BN1065" s="32">
        <f t="shared" si="561"/>
        <v>144.91279799247178</v>
      </c>
      <c r="BO1065" s="281"/>
      <c r="BP1065" s="4">
        <v>751508</v>
      </c>
      <c r="BQ1065" s="4">
        <v>817008448</v>
      </c>
      <c r="BR1065" s="4">
        <v>818452928</v>
      </c>
      <c r="BS1065" s="4">
        <v>5283.6298800000004</v>
      </c>
      <c r="BT1065" s="4">
        <v>4782</v>
      </c>
      <c r="BV1065" s="175">
        <f t="shared" si="550"/>
        <v>0.22895775463556853</v>
      </c>
    </row>
    <row r="1066" spans="1:74" x14ac:dyDescent="0.25">
      <c r="A1066" s="76" t="s">
        <v>214</v>
      </c>
      <c r="B1066" s="255"/>
      <c r="C1066" s="76">
        <v>0</v>
      </c>
      <c r="D1066" s="141">
        <v>2000</v>
      </c>
      <c r="E1066" s="77">
        <v>152</v>
      </c>
      <c r="F1066" s="59">
        <v>39779544</v>
      </c>
      <c r="G1066" s="59">
        <v>18559576</v>
      </c>
      <c r="H1066" s="179">
        <f t="shared" si="551"/>
        <v>0.874627897648102</v>
      </c>
      <c r="I1066" s="59">
        <f t="shared" si="547"/>
        <v>21219968</v>
      </c>
      <c r="J1066" s="59"/>
      <c r="K1066" s="59">
        <f t="shared" si="537"/>
        <v>21219968</v>
      </c>
      <c r="L1066" s="59">
        <f t="shared" si="533"/>
        <v>4437.4671685487247</v>
      </c>
      <c r="M1066" s="59"/>
      <c r="N1066" s="59"/>
      <c r="O1066" s="59">
        <v>7855224</v>
      </c>
      <c r="P1066" s="13">
        <f t="shared" si="540"/>
        <v>0.3701807655883364</v>
      </c>
      <c r="Q1066" s="59">
        <v>1008730</v>
      </c>
      <c r="R1066" s="79">
        <f t="shared" si="541"/>
        <v>4.7536829461759793E-2</v>
      </c>
      <c r="S1066" s="73">
        <f t="shared" si="560"/>
        <v>2944621</v>
      </c>
      <c r="T1066" s="281">
        <f t="shared" si="549"/>
        <v>615.77185278126308</v>
      </c>
      <c r="U1066" s="281"/>
      <c r="V1066" s="131">
        <f t="shared" si="543"/>
        <v>0.13876651463376383</v>
      </c>
      <c r="W1066" s="54"/>
      <c r="X1066" s="59">
        <v>0</v>
      </c>
      <c r="Y1066" s="59">
        <v>0</v>
      </c>
      <c r="Z1066" s="59">
        <v>0</v>
      </c>
      <c r="AA1066" s="59">
        <v>0</v>
      </c>
      <c r="AB1066" s="59">
        <v>0</v>
      </c>
      <c r="AC1066" s="59">
        <v>0</v>
      </c>
      <c r="AD1066" s="59">
        <v>0</v>
      </c>
      <c r="AE1066" s="59">
        <v>0</v>
      </c>
      <c r="AF1066" s="59">
        <v>592204</v>
      </c>
      <c r="AG1066" s="59">
        <v>1360809</v>
      </c>
      <c r="AH1066" s="59">
        <v>8005098</v>
      </c>
      <c r="AI1066" s="59">
        <v>93010</v>
      </c>
      <c r="AJ1066" s="59">
        <v>712028</v>
      </c>
      <c r="AK1066" s="59">
        <v>3543999</v>
      </c>
      <c r="AL1066" s="59">
        <v>31774446</v>
      </c>
      <c r="AM1066" s="59">
        <v>0</v>
      </c>
      <c r="AN1066" s="59">
        <v>0</v>
      </c>
      <c r="AO1066" s="59">
        <v>0</v>
      </c>
      <c r="AP1066" s="59">
        <v>0</v>
      </c>
      <c r="AQ1066" s="59">
        <v>102063</v>
      </c>
      <c r="AR1066" s="59">
        <v>2896804</v>
      </c>
      <c r="AS1066" s="59">
        <v>99429</v>
      </c>
      <c r="AT1066" s="59">
        <v>0</v>
      </c>
      <c r="AU1066" s="59">
        <v>11047</v>
      </c>
      <c r="AV1066" s="80">
        <v>0</v>
      </c>
      <c r="AW1066" s="79">
        <f t="shared" si="544"/>
        <v>0</v>
      </c>
      <c r="AX1066" s="59">
        <v>0</v>
      </c>
      <c r="AY1066" s="59">
        <v>0</v>
      </c>
      <c r="AZ1066" s="59">
        <v>0</v>
      </c>
      <c r="BA1066" s="59">
        <v>0</v>
      </c>
      <c r="BB1066" s="59">
        <v>0</v>
      </c>
      <c r="BC1066" s="59">
        <v>0</v>
      </c>
      <c r="BD1066" s="59">
        <v>0</v>
      </c>
      <c r="BE1066" s="59">
        <v>0</v>
      </c>
      <c r="BF1066" s="59">
        <v>0</v>
      </c>
      <c r="BG1066" s="59">
        <v>0</v>
      </c>
      <c r="BH1066" s="59">
        <v>0</v>
      </c>
      <c r="BI1066" s="59">
        <v>0</v>
      </c>
      <c r="BJ1066" s="59">
        <v>0</v>
      </c>
      <c r="BK1066" s="59">
        <v>0</v>
      </c>
      <c r="BL1066" s="59">
        <v>0</v>
      </c>
      <c r="BM1066" s="4">
        <v>421125</v>
      </c>
      <c r="BN1066" s="32">
        <f t="shared" si="561"/>
        <v>88.064617314930985</v>
      </c>
      <c r="BO1066" s="281"/>
      <c r="BP1066" s="4">
        <v>-25609612</v>
      </c>
      <c r="BQ1066" s="4">
        <v>1317823488</v>
      </c>
      <c r="BR1066" s="4">
        <v>1292635008</v>
      </c>
      <c r="BS1066" s="4">
        <v>5300.4502000000002</v>
      </c>
      <c r="BT1066" s="4">
        <v>4782</v>
      </c>
      <c r="BV1066" s="175">
        <f t="shared" si="550"/>
        <v>0.23054696541565298</v>
      </c>
    </row>
    <row r="1067" spans="1:74" x14ac:dyDescent="0.25">
      <c r="A1067" s="76" t="s">
        <v>214</v>
      </c>
      <c r="B1067" s="255"/>
      <c r="C1067" s="76">
        <v>0</v>
      </c>
      <c r="D1067" s="141">
        <v>2001</v>
      </c>
      <c r="E1067" s="77">
        <v>152</v>
      </c>
      <c r="F1067" s="59">
        <v>23451412</v>
      </c>
      <c r="G1067" s="59">
        <v>17077436</v>
      </c>
      <c r="H1067" s="179">
        <f t="shared" si="551"/>
        <v>2.6792438503063081</v>
      </c>
      <c r="I1067" s="59">
        <f t="shared" si="547"/>
        <v>6373976</v>
      </c>
      <c r="J1067" s="59"/>
      <c r="K1067" s="59">
        <f t="shared" si="537"/>
        <v>6373976</v>
      </c>
      <c r="L1067" s="59">
        <f t="shared" si="533"/>
        <v>1332.9100794646592</v>
      </c>
      <c r="M1067" s="59"/>
      <c r="N1067" s="59"/>
      <c r="O1067" s="59">
        <v>-7542869</v>
      </c>
      <c r="P1067" s="13">
        <f t="shared" si="540"/>
        <v>-1.1833852214065443</v>
      </c>
      <c r="Q1067" s="59">
        <v>-106246</v>
      </c>
      <c r="R1067" s="79">
        <f t="shared" si="541"/>
        <v>-1.6668716669155956E-2</v>
      </c>
      <c r="S1067" s="73">
        <f t="shared" si="560"/>
        <v>2784218</v>
      </c>
      <c r="T1067" s="281">
        <f t="shared" si="549"/>
        <v>582.22877457130903</v>
      </c>
      <c r="U1067" s="281"/>
      <c r="V1067" s="131">
        <f t="shared" si="543"/>
        <v>0.43681024214713077</v>
      </c>
      <c r="W1067" s="54"/>
      <c r="X1067" s="59">
        <v>0</v>
      </c>
      <c r="Y1067" s="59">
        <v>0</v>
      </c>
      <c r="Z1067" s="59">
        <v>0</v>
      </c>
      <c r="AA1067" s="59">
        <v>0</v>
      </c>
      <c r="AB1067" s="59">
        <v>0</v>
      </c>
      <c r="AC1067" s="59">
        <v>0</v>
      </c>
      <c r="AD1067" s="59">
        <v>0</v>
      </c>
      <c r="AE1067" s="59">
        <v>0</v>
      </c>
      <c r="AF1067" s="59">
        <v>644581</v>
      </c>
      <c r="AG1067" s="59">
        <v>1355733</v>
      </c>
      <c r="AH1067" s="59">
        <v>10022762</v>
      </c>
      <c r="AI1067" s="59">
        <v>49663</v>
      </c>
      <c r="AJ1067" s="59">
        <v>439535</v>
      </c>
      <c r="AK1067" s="59">
        <v>5416262</v>
      </c>
      <c r="AL1067" s="59">
        <v>13428651</v>
      </c>
      <c r="AM1067" s="59">
        <v>0</v>
      </c>
      <c r="AN1067" s="59">
        <v>0</v>
      </c>
      <c r="AO1067" s="59">
        <v>0</v>
      </c>
      <c r="AP1067" s="59">
        <v>0</v>
      </c>
      <c r="AQ1067" s="59">
        <v>131995</v>
      </c>
      <c r="AR1067" s="59">
        <v>3038668</v>
      </c>
      <c r="AS1067" s="59">
        <v>162286</v>
      </c>
      <c r="AT1067" s="59">
        <v>0</v>
      </c>
      <c r="AU1067" s="59">
        <v>150</v>
      </c>
      <c r="AV1067" s="80">
        <v>0</v>
      </c>
      <c r="AW1067" s="79">
        <f t="shared" si="544"/>
        <v>0</v>
      </c>
      <c r="AX1067" s="59">
        <v>0</v>
      </c>
      <c r="AY1067" s="59">
        <v>0</v>
      </c>
      <c r="AZ1067" s="59">
        <v>0</v>
      </c>
      <c r="BA1067" s="59">
        <v>0</v>
      </c>
      <c r="BB1067" s="59">
        <v>0</v>
      </c>
      <c r="BC1067" s="59">
        <v>0</v>
      </c>
      <c r="BD1067" s="59">
        <v>0</v>
      </c>
      <c r="BE1067" s="59">
        <v>0</v>
      </c>
      <c r="BF1067" s="59">
        <v>0</v>
      </c>
      <c r="BG1067" s="59">
        <v>0</v>
      </c>
      <c r="BH1067" s="59">
        <v>0</v>
      </c>
      <c r="BI1067" s="59">
        <v>0</v>
      </c>
      <c r="BJ1067" s="59">
        <v>0</v>
      </c>
      <c r="BK1067" s="59">
        <v>0</v>
      </c>
      <c r="BL1067" s="59">
        <v>0</v>
      </c>
      <c r="BM1067" s="4">
        <v>357237</v>
      </c>
      <c r="BN1067" s="32">
        <f t="shared" si="561"/>
        <v>74.704516938519447</v>
      </c>
      <c r="BO1067" s="281"/>
      <c r="BP1067" s="4">
        <v>21687868</v>
      </c>
      <c r="BQ1067" s="4">
        <v>2712483584</v>
      </c>
      <c r="BR1067" s="4">
        <v>2734528768</v>
      </c>
      <c r="BS1067" s="4">
        <v>5394.9799800000001</v>
      </c>
      <c r="BT1067" s="4">
        <v>4782</v>
      </c>
      <c r="BV1067" s="175">
        <f t="shared" si="550"/>
        <v>0.23938552917216432</v>
      </c>
    </row>
    <row r="1068" spans="1:74" x14ac:dyDescent="0.25">
      <c r="A1068" s="76" t="s">
        <v>214</v>
      </c>
      <c r="B1068" s="254" t="s">
        <v>139</v>
      </c>
      <c r="C1068" s="76">
        <v>1</v>
      </c>
      <c r="D1068" s="141">
        <v>2002</v>
      </c>
      <c r="E1068" s="77">
        <v>152</v>
      </c>
      <c r="F1068" s="59">
        <v>33820660</v>
      </c>
      <c r="G1068" s="59">
        <v>19508276</v>
      </c>
      <c r="H1068" s="179">
        <f t="shared" si="551"/>
        <v>1.363034697783402</v>
      </c>
      <c r="I1068" s="59">
        <f t="shared" si="547"/>
        <v>14312384</v>
      </c>
      <c r="J1068" s="59"/>
      <c r="K1068" s="59">
        <f t="shared" si="537"/>
        <v>14312384</v>
      </c>
      <c r="L1068" s="59">
        <f t="shared" si="533"/>
        <v>2992.970305311585</v>
      </c>
      <c r="M1068" s="59"/>
      <c r="N1068" s="59"/>
      <c r="O1068" s="59">
        <v>166221</v>
      </c>
      <c r="P1068" s="13">
        <f t="shared" si="540"/>
        <v>1.1613788450617311E-2</v>
      </c>
      <c r="Q1068" s="59">
        <v>687397</v>
      </c>
      <c r="R1068" s="79">
        <f t="shared" si="541"/>
        <v>4.8028127249799893E-2</v>
      </c>
      <c r="S1068" s="73">
        <f t="shared" si="560"/>
        <v>2515730</v>
      </c>
      <c r="T1068" s="281">
        <f t="shared" si="549"/>
        <v>526.08322877457135</v>
      </c>
      <c r="U1068" s="281"/>
      <c r="V1068" s="131">
        <f t="shared" si="543"/>
        <v>0.17577295298952292</v>
      </c>
      <c r="W1068" s="54"/>
      <c r="X1068" s="59">
        <v>0</v>
      </c>
      <c r="Y1068" s="59">
        <v>0</v>
      </c>
      <c r="Z1068" s="59">
        <v>0</v>
      </c>
      <c r="AA1068" s="59">
        <v>0</v>
      </c>
      <c r="AB1068" s="59">
        <v>0</v>
      </c>
      <c r="AC1068" s="59">
        <v>0</v>
      </c>
      <c r="AD1068" s="59">
        <v>0</v>
      </c>
      <c r="AE1068" s="59">
        <v>0</v>
      </c>
      <c r="AF1068" s="59">
        <v>714412</v>
      </c>
      <c r="AG1068" s="59">
        <v>1404547</v>
      </c>
      <c r="AH1068" s="59">
        <v>9592344</v>
      </c>
      <c r="AI1068" s="59">
        <v>46156</v>
      </c>
      <c r="AJ1068" s="59">
        <v>593828</v>
      </c>
      <c r="AK1068" s="59">
        <v>4696502</v>
      </c>
      <c r="AL1068" s="59">
        <v>24228316</v>
      </c>
      <c r="AM1068" s="59">
        <v>0</v>
      </c>
      <c r="AN1068" s="59">
        <v>0</v>
      </c>
      <c r="AO1068" s="59">
        <v>0</v>
      </c>
      <c r="AP1068" s="59">
        <v>0</v>
      </c>
      <c r="AQ1068" s="59">
        <v>42452</v>
      </c>
      <c r="AR1068" s="59">
        <v>3288727</v>
      </c>
      <c r="AS1068" s="59">
        <v>156254</v>
      </c>
      <c r="AT1068" s="59">
        <v>0</v>
      </c>
      <c r="AU1068" s="59">
        <v>158</v>
      </c>
      <c r="AV1068" s="80">
        <v>0</v>
      </c>
      <c r="AW1068" s="79">
        <f t="shared" si="544"/>
        <v>0</v>
      </c>
      <c r="AX1068" s="59">
        <v>0</v>
      </c>
      <c r="AY1068" s="59">
        <v>0</v>
      </c>
      <c r="AZ1068" s="59">
        <v>0</v>
      </c>
      <c r="BA1068" s="59">
        <v>0</v>
      </c>
      <c r="BB1068" s="59">
        <v>0</v>
      </c>
      <c r="BC1068" s="59">
        <v>0</v>
      </c>
      <c r="BD1068" s="59">
        <v>0</v>
      </c>
      <c r="BE1068" s="59">
        <v>0</v>
      </c>
      <c r="BF1068" s="59">
        <v>0</v>
      </c>
      <c r="BG1068" s="59">
        <v>0</v>
      </c>
      <c r="BH1068" s="59">
        <v>0</v>
      </c>
      <c r="BI1068" s="59">
        <v>0</v>
      </c>
      <c r="BJ1068" s="59">
        <v>0</v>
      </c>
      <c r="BK1068" s="59">
        <v>0</v>
      </c>
      <c r="BL1068" s="59">
        <v>0</v>
      </c>
      <c r="BM1068" s="4">
        <v>89731</v>
      </c>
      <c r="BN1068" s="32">
        <f t="shared" si="561"/>
        <v>18.764324550397323</v>
      </c>
      <c r="BO1068" s="281"/>
      <c r="BP1068" s="4">
        <v>15739834</v>
      </c>
      <c r="BQ1068" s="4">
        <v>820972096</v>
      </c>
      <c r="BR1068" s="4">
        <v>836801664</v>
      </c>
      <c r="BS1068" s="4">
        <v>5353.9101600000004</v>
      </c>
      <c r="BT1068" s="4">
        <v>4782</v>
      </c>
      <c r="BV1068" s="175">
        <f t="shared" si="550"/>
        <v>0.23556466773213897</v>
      </c>
    </row>
    <row r="1069" spans="1:74" x14ac:dyDescent="0.25">
      <c r="A1069" s="76" t="s">
        <v>214</v>
      </c>
      <c r="B1069" s="254" t="s">
        <v>139</v>
      </c>
      <c r="C1069" s="76">
        <v>1</v>
      </c>
      <c r="D1069" s="141">
        <v>2003</v>
      </c>
      <c r="E1069" s="77">
        <v>152</v>
      </c>
      <c r="F1069" s="59">
        <v>22208284</v>
      </c>
      <c r="G1069" s="59">
        <v>4151257</v>
      </c>
      <c r="H1069" s="179">
        <f t="shared" si="551"/>
        <v>0.2298970367602596</v>
      </c>
      <c r="I1069" s="59">
        <f t="shared" si="547"/>
        <v>18057027</v>
      </c>
      <c r="J1069" s="59"/>
      <c r="K1069" s="59">
        <f t="shared" si="537"/>
        <v>18057027</v>
      </c>
      <c r="L1069" s="59">
        <f t="shared" si="533"/>
        <v>3483.2228009259261</v>
      </c>
      <c r="M1069" s="59"/>
      <c r="N1069" s="59"/>
      <c r="O1069" s="59">
        <v>-261093</v>
      </c>
      <c r="P1069" s="13">
        <f t="shared" si="540"/>
        <v>-1.4459357013754257E-2</v>
      </c>
      <c r="Q1069" s="59">
        <v>832274</v>
      </c>
      <c r="R1069" s="79">
        <f t="shared" si="541"/>
        <v>4.6091419146684555E-2</v>
      </c>
      <c r="S1069" s="73">
        <f t="shared" si="560"/>
        <v>2958741</v>
      </c>
      <c r="T1069" s="281">
        <f t="shared" si="549"/>
        <v>570.74479166666663</v>
      </c>
      <c r="U1069" s="281"/>
      <c r="V1069" s="131">
        <f t="shared" si="543"/>
        <v>0.16385537885057158</v>
      </c>
      <c r="W1069" s="54"/>
      <c r="X1069" s="59">
        <v>0</v>
      </c>
      <c r="Y1069" s="59">
        <v>0</v>
      </c>
      <c r="Z1069" s="59">
        <v>0</v>
      </c>
      <c r="AA1069" s="59">
        <v>0</v>
      </c>
      <c r="AB1069" s="59">
        <v>0</v>
      </c>
      <c r="AC1069" s="59">
        <v>0</v>
      </c>
      <c r="AD1069" s="59">
        <v>0</v>
      </c>
      <c r="AE1069" s="59">
        <v>0</v>
      </c>
      <c r="AF1069" s="59">
        <v>713604</v>
      </c>
      <c r="AG1069" s="59">
        <v>1564299</v>
      </c>
      <c r="AH1069" s="59">
        <v>12885401</v>
      </c>
      <c r="AI1069" s="59">
        <v>595378</v>
      </c>
      <c r="AJ1069" s="59">
        <v>808501</v>
      </c>
      <c r="AK1069" s="59">
        <v>7416987</v>
      </c>
      <c r="AL1069" s="59">
        <v>9322884</v>
      </c>
      <c r="AM1069" s="59">
        <v>0</v>
      </c>
      <c r="AN1069" s="59">
        <v>0</v>
      </c>
      <c r="AO1069" s="59">
        <v>0</v>
      </c>
      <c r="AP1069" s="59">
        <v>0</v>
      </c>
      <c r="AQ1069" s="59">
        <v>119599</v>
      </c>
      <c r="AR1069" s="59">
        <v>3126271</v>
      </c>
      <c r="AS1069" s="59">
        <v>182163</v>
      </c>
      <c r="AT1069" s="59">
        <v>0</v>
      </c>
      <c r="AU1069" s="59">
        <v>303</v>
      </c>
      <c r="AV1069" s="80">
        <v>0</v>
      </c>
      <c r="AW1069" s="79">
        <f t="shared" si="544"/>
        <v>0</v>
      </c>
      <c r="AX1069" s="59">
        <v>0</v>
      </c>
      <c r="AY1069" s="59">
        <v>0</v>
      </c>
      <c r="AZ1069" s="59">
        <v>0</v>
      </c>
      <c r="BA1069" s="59">
        <v>0</v>
      </c>
      <c r="BB1069" s="59">
        <v>0</v>
      </c>
      <c r="BC1069" s="59">
        <v>0</v>
      </c>
      <c r="BD1069" s="59">
        <v>0</v>
      </c>
      <c r="BE1069" s="59">
        <v>0</v>
      </c>
      <c r="BF1069" s="59">
        <v>0</v>
      </c>
      <c r="BG1069" s="59">
        <v>0</v>
      </c>
      <c r="BH1069" s="59">
        <v>0</v>
      </c>
      <c r="BI1069" s="59">
        <v>0</v>
      </c>
      <c r="BJ1069" s="59">
        <v>0</v>
      </c>
      <c r="BK1069" s="59">
        <v>0</v>
      </c>
      <c r="BL1069" s="59">
        <v>0</v>
      </c>
      <c r="BM1069" s="4">
        <v>100246</v>
      </c>
      <c r="BN1069" s="32">
        <f t="shared" si="561"/>
        <v>19.337577160493826</v>
      </c>
      <c r="BO1069" s="281"/>
      <c r="BP1069" s="4">
        <v>62805216</v>
      </c>
      <c r="BQ1069" s="4">
        <v>248377456</v>
      </c>
      <c r="BR1069" s="4">
        <v>311282912</v>
      </c>
      <c r="BS1069" s="4">
        <v>5351.7797899999996</v>
      </c>
      <c r="BT1069" s="4">
        <v>5184</v>
      </c>
      <c r="BV1069" s="175">
        <f t="shared" si="550"/>
        <v>0.27572471855577257</v>
      </c>
    </row>
    <row r="1070" spans="1:74" x14ac:dyDescent="0.25">
      <c r="A1070" s="76" t="s">
        <v>214</v>
      </c>
      <c r="B1070" s="254" t="s">
        <v>139</v>
      </c>
      <c r="C1070" s="76">
        <v>1</v>
      </c>
      <c r="D1070" s="141">
        <v>2004</v>
      </c>
      <c r="E1070" s="77">
        <v>152</v>
      </c>
      <c r="F1070" s="59">
        <v>27939460</v>
      </c>
      <c r="G1070" s="59">
        <v>3986552</v>
      </c>
      <c r="H1070" s="179">
        <f t="shared" si="551"/>
        <v>0.1664329024267116</v>
      </c>
      <c r="I1070" s="59">
        <f t="shared" si="547"/>
        <v>23952908</v>
      </c>
      <c r="J1070" s="59"/>
      <c r="K1070" s="59">
        <f t="shared" si="537"/>
        <v>23952908</v>
      </c>
      <c r="L1070" s="59">
        <f t="shared" si="533"/>
        <v>4620.545524691358</v>
      </c>
      <c r="M1070" s="59"/>
      <c r="N1070" s="59"/>
      <c r="O1070" s="59">
        <v>1554616</v>
      </c>
      <c r="P1070" s="13">
        <f t="shared" si="540"/>
        <v>6.4903017203589639E-2</v>
      </c>
      <c r="Q1070" s="59">
        <v>388181</v>
      </c>
      <c r="R1070" s="79">
        <f t="shared" si="541"/>
        <v>1.620600722050116E-2</v>
      </c>
      <c r="S1070" s="82">
        <f t="shared" si="560"/>
        <v>7336625</v>
      </c>
      <c r="T1070" s="281">
        <f t="shared" si="549"/>
        <v>1415.2440200617284</v>
      </c>
      <c r="U1070" s="281"/>
      <c r="V1070" s="131">
        <f t="shared" si="543"/>
        <v>0.30629370763666774</v>
      </c>
      <c r="W1070" s="54"/>
      <c r="X1070" s="59">
        <v>0</v>
      </c>
      <c r="Y1070" s="59">
        <v>0</v>
      </c>
      <c r="Z1070" s="59">
        <v>0</v>
      </c>
      <c r="AA1070" s="59">
        <v>0</v>
      </c>
      <c r="AB1070" s="59">
        <v>0</v>
      </c>
      <c r="AC1070" s="59">
        <v>0</v>
      </c>
      <c r="AD1070" s="59">
        <v>0</v>
      </c>
      <c r="AE1070" s="59">
        <v>0</v>
      </c>
      <c r="AF1070" s="59">
        <v>604718</v>
      </c>
      <c r="AG1070" s="59">
        <v>1417926</v>
      </c>
      <c r="AH1070" s="59">
        <v>13140567</v>
      </c>
      <c r="AI1070" s="59">
        <v>77479</v>
      </c>
      <c r="AJ1070" s="59">
        <v>762783</v>
      </c>
      <c r="AK1070" s="59">
        <v>7057266</v>
      </c>
      <c r="AL1070" s="59">
        <v>14798893</v>
      </c>
      <c r="AM1070" s="59">
        <v>0</v>
      </c>
      <c r="AN1070" s="59">
        <v>0</v>
      </c>
      <c r="AO1070" s="59">
        <v>0</v>
      </c>
      <c r="AP1070" s="59">
        <v>0</v>
      </c>
      <c r="AQ1070" s="59">
        <v>165418</v>
      </c>
      <c r="AR1070" s="59">
        <v>4369105</v>
      </c>
      <c r="AS1070" s="59">
        <v>218476</v>
      </c>
      <c r="AT1070" s="59">
        <v>0</v>
      </c>
      <c r="AU1070" s="59">
        <v>315</v>
      </c>
      <c r="AV1070" s="80">
        <v>0</v>
      </c>
      <c r="AW1070" s="79">
        <f t="shared" si="544"/>
        <v>0</v>
      </c>
      <c r="AX1070" s="59">
        <v>0</v>
      </c>
      <c r="AY1070" s="59">
        <v>0</v>
      </c>
      <c r="AZ1070" s="59">
        <v>0</v>
      </c>
      <c r="BA1070" s="59">
        <v>0</v>
      </c>
      <c r="BB1070" s="59">
        <v>0</v>
      </c>
      <c r="BC1070" s="59">
        <v>0</v>
      </c>
      <c r="BD1070" s="59">
        <v>0</v>
      </c>
      <c r="BE1070" s="59">
        <v>0</v>
      </c>
      <c r="BF1070" s="59">
        <v>0</v>
      </c>
      <c r="BG1070" s="59">
        <v>0</v>
      </c>
      <c r="BH1070" s="59">
        <v>0</v>
      </c>
      <c r="BI1070" s="59">
        <v>0</v>
      </c>
      <c r="BJ1070" s="59">
        <v>0</v>
      </c>
      <c r="BK1070" s="59">
        <v>0</v>
      </c>
      <c r="BL1070" s="59">
        <v>0</v>
      </c>
      <c r="BM1070" s="4">
        <v>111261</v>
      </c>
      <c r="BN1070" s="32">
        <f t="shared" si="561"/>
        <v>21.46238425925926</v>
      </c>
      <c r="BO1070" s="281"/>
      <c r="BP1070" s="4">
        <v>8539916</v>
      </c>
      <c r="BQ1070" s="4">
        <v>217930320</v>
      </c>
      <c r="BR1070" s="4">
        <v>226581504</v>
      </c>
      <c r="BS1070" s="4">
        <v>5354.2797899999996</v>
      </c>
      <c r="BT1070" s="4">
        <v>5184</v>
      </c>
      <c r="BV1070" s="175">
        <f t="shared" si="550"/>
        <v>0.27595823117792445</v>
      </c>
    </row>
    <row r="1071" spans="1:74" x14ac:dyDescent="0.25">
      <c r="A1071" s="76" t="s">
        <v>214</v>
      </c>
      <c r="B1071" s="254" t="s">
        <v>139</v>
      </c>
      <c r="C1071" s="76">
        <v>1</v>
      </c>
      <c r="D1071" s="141">
        <v>2005</v>
      </c>
      <c r="E1071" s="77">
        <v>152</v>
      </c>
      <c r="F1071" s="59">
        <v>28930120</v>
      </c>
      <c r="G1071" s="59">
        <v>2382336</v>
      </c>
      <c r="H1071" s="179">
        <f t="shared" si="551"/>
        <v>8.9737659459637006E-2</v>
      </c>
      <c r="I1071" s="59">
        <f t="shared" si="547"/>
        <v>26547784</v>
      </c>
      <c r="J1071" s="59"/>
      <c r="K1071" s="59">
        <f t="shared" si="537"/>
        <v>26547784</v>
      </c>
      <c r="L1071" s="59">
        <f t="shared" si="533"/>
        <v>5080.9155980861242</v>
      </c>
      <c r="M1071" s="59"/>
      <c r="N1071" s="59"/>
      <c r="O1071" s="59">
        <v>1125573</v>
      </c>
      <c r="P1071" s="13">
        <f t="shared" si="540"/>
        <v>4.2398002032862703E-2</v>
      </c>
      <c r="Q1071" s="59">
        <v>6181</v>
      </c>
      <c r="R1071" s="79">
        <f t="shared" si="541"/>
        <v>2.3282545917956843E-4</v>
      </c>
      <c r="S1071" s="82">
        <f t="shared" si="560"/>
        <v>10401671</v>
      </c>
      <c r="T1071" s="281">
        <f t="shared" si="549"/>
        <v>1990.7504306220096</v>
      </c>
      <c r="U1071" s="281"/>
      <c r="V1071" s="131">
        <f t="shared" si="543"/>
        <v>0.39180938793234116</v>
      </c>
      <c r="W1071" s="54"/>
      <c r="X1071" s="59">
        <v>0</v>
      </c>
      <c r="Y1071" s="59">
        <v>0</v>
      </c>
      <c r="Z1071" s="59">
        <v>0</v>
      </c>
      <c r="AA1071" s="59">
        <v>0</v>
      </c>
      <c r="AB1071" s="59">
        <v>0</v>
      </c>
      <c r="AC1071" s="59">
        <v>0</v>
      </c>
      <c r="AD1071" s="59">
        <v>0</v>
      </c>
      <c r="AE1071" s="59">
        <v>0</v>
      </c>
      <c r="AF1071" s="59">
        <v>596048</v>
      </c>
      <c r="AG1071" s="59">
        <v>1332988</v>
      </c>
      <c r="AH1071" s="59">
        <v>12826989</v>
      </c>
      <c r="AI1071" s="59">
        <v>-53972</v>
      </c>
      <c r="AJ1071" s="59">
        <v>1399175</v>
      </c>
      <c r="AK1071" s="59">
        <v>7646865</v>
      </c>
      <c r="AL1071" s="59">
        <v>16103132</v>
      </c>
      <c r="AM1071" s="59">
        <v>0</v>
      </c>
      <c r="AN1071" s="59">
        <v>0</v>
      </c>
      <c r="AO1071" s="59">
        <v>0</v>
      </c>
      <c r="AP1071" s="59">
        <v>0</v>
      </c>
      <c r="AQ1071" s="59">
        <v>192147</v>
      </c>
      <c r="AR1071" s="59">
        <v>3636775</v>
      </c>
      <c r="AS1071" s="59">
        <v>263333</v>
      </c>
      <c r="AT1071" s="59">
        <v>0</v>
      </c>
      <c r="AU1071" s="59">
        <v>1000</v>
      </c>
      <c r="AV1071" s="80">
        <v>0</v>
      </c>
      <c r="AW1071" s="79">
        <f t="shared" si="544"/>
        <v>0</v>
      </c>
      <c r="AX1071" s="59">
        <v>0</v>
      </c>
      <c r="AY1071" s="59">
        <v>0</v>
      </c>
      <c r="AZ1071" s="59">
        <v>0</v>
      </c>
      <c r="BA1071" s="59">
        <v>0</v>
      </c>
      <c r="BB1071" s="59">
        <v>0</v>
      </c>
      <c r="BC1071" s="59">
        <v>0</v>
      </c>
      <c r="BD1071" s="59">
        <v>0</v>
      </c>
      <c r="BE1071" s="59">
        <v>0</v>
      </c>
      <c r="BF1071" s="59">
        <v>0</v>
      </c>
      <c r="BG1071" s="59">
        <v>0</v>
      </c>
      <c r="BH1071" s="59">
        <v>0</v>
      </c>
      <c r="BI1071" s="59">
        <v>0</v>
      </c>
      <c r="BJ1071" s="59">
        <v>0</v>
      </c>
      <c r="BK1071" s="59">
        <v>0</v>
      </c>
      <c r="BL1071" s="59">
        <v>0</v>
      </c>
      <c r="BM1071" s="4">
        <v>106442</v>
      </c>
      <c r="BN1071" s="32">
        <f t="shared" si="561"/>
        <v>20.371674641148324</v>
      </c>
      <c r="BO1071" s="281"/>
      <c r="BP1071" s="4">
        <v>-100389784</v>
      </c>
      <c r="BQ1071" s="4">
        <v>209375808</v>
      </c>
      <c r="BR1071" s="4">
        <v>109092464</v>
      </c>
      <c r="BS1071" s="4">
        <v>7891.8901400000004</v>
      </c>
      <c r="BT1071" s="4">
        <v>5225</v>
      </c>
      <c r="BV1071" s="175">
        <f t="shared" si="550"/>
        <v>0.47386688346848116</v>
      </c>
    </row>
    <row r="1072" spans="1:74" ht="17.25" customHeight="1" x14ac:dyDescent="0.25">
      <c r="A1072" s="76" t="s">
        <v>214</v>
      </c>
      <c r="B1072" s="254" t="s">
        <v>139</v>
      </c>
      <c r="C1072" s="76">
        <v>1</v>
      </c>
      <c r="D1072" s="142">
        <v>2006</v>
      </c>
      <c r="E1072" s="77">
        <v>152</v>
      </c>
      <c r="F1072" s="59">
        <v>32194096</v>
      </c>
      <c r="G1072" s="59">
        <v>1657198</v>
      </c>
      <c r="H1072" s="179">
        <f t="shared" ref="H1072:H1096" si="562">G1072/I1072</f>
        <v>5.4268707974202225E-2</v>
      </c>
      <c r="I1072" s="59">
        <f t="shared" si="547"/>
        <v>30536898</v>
      </c>
      <c r="J1072" s="59"/>
      <c r="K1072" s="59">
        <f t="shared" si="537"/>
        <v>30596223</v>
      </c>
      <c r="L1072" s="59">
        <f t="shared" si="533"/>
        <v>5855.7364593301436</v>
      </c>
      <c r="M1072" s="59"/>
      <c r="N1072" s="59"/>
      <c r="O1072" s="59">
        <v>6612944</v>
      </c>
      <c r="P1072" s="13">
        <f t="shared" si="540"/>
        <v>0.2165558531845638</v>
      </c>
      <c r="Q1072" s="59">
        <v>-2819</v>
      </c>
      <c r="R1072" s="79">
        <f t="shared" si="541"/>
        <v>-9.2314550089534305E-5</v>
      </c>
      <c r="S1072" s="82">
        <f t="shared" ref="S1072:S1080" si="563">SUM(W1072:AE1072)</f>
        <v>10104195</v>
      </c>
      <c r="T1072" s="281">
        <f t="shared" si="549"/>
        <v>1933.8172248803828</v>
      </c>
      <c r="U1072" s="281"/>
      <c r="V1072" s="131">
        <f t="shared" si="543"/>
        <v>0.33024321335349138</v>
      </c>
      <c r="W1072" s="126">
        <v>3984844</v>
      </c>
      <c r="X1072" s="126">
        <v>120657</v>
      </c>
      <c r="Y1072" s="126">
        <v>1939248</v>
      </c>
      <c r="AA1072" s="126">
        <v>3788633</v>
      </c>
      <c r="AE1072" s="126">
        <v>270813</v>
      </c>
      <c r="AF1072" s="59">
        <v>-464266</v>
      </c>
      <c r="AG1072" s="59">
        <v>1465338</v>
      </c>
      <c r="AH1072" s="59">
        <v>13334610</v>
      </c>
      <c r="AI1072" s="59">
        <v>-537182</v>
      </c>
      <c r="AJ1072" s="59">
        <v>874565</v>
      </c>
      <c r="AK1072" s="59">
        <v>8963659</v>
      </c>
      <c r="AL1072" s="59">
        <v>18859488</v>
      </c>
      <c r="AP1072"/>
      <c r="AQ1072" s="59">
        <v>77670</v>
      </c>
      <c r="AR1072" s="59">
        <v>3262767</v>
      </c>
      <c r="AS1072" s="59">
        <v>175967</v>
      </c>
      <c r="AT1072" s="59">
        <v>0</v>
      </c>
      <c r="AU1072" s="59">
        <v>4061</v>
      </c>
      <c r="AV1072" s="27">
        <v>-59325</v>
      </c>
      <c r="AW1072" s="79">
        <f t="shared" si="544"/>
        <v>-1.9465132607507823E-3</v>
      </c>
      <c r="AX1072" s="59">
        <v>0</v>
      </c>
      <c r="AY1072" s="59">
        <v>0</v>
      </c>
      <c r="AZ1072" s="59">
        <v>0</v>
      </c>
      <c r="BA1072" s="59">
        <v>0</v>
      </c>
      <c r="BB1072" s="59">
        <v>0</v>
      </c>
      <c r="BC1072" s="59">
        <v>0</v>
      </c>
      <c r="BD1072" s="59">
        <v>-59325</v>
      </c>
      <c r="BE1072" s="59">
        <v>0</v>
      </c>
      <c r="BF1072" s="59">
        <v>0</v>
      </c>
      <c r="BG1072" s="59">
        <v>0</v>
      </c>
      <c r="BH1072" s="59">
        <v>-59325</v>
      </c>
      <c r="BI1072" s="59">
        <v>0</v>
      </c>
      <c r="BJ1072" s="59">
        <v>0</v>
      </c>
      <c r="BK1072" s="59">
        <v>0</v>
      </c>
      <c r="BL1072" s="59">
        <v>0</v>
      </c>
      <c r="BM1072" s="4">
        <v>685547</v>
      </c>
      <c r="BN1072" s="32">
        <f t="shared" si="561"/>
        <v>131.20516746411482</v>
      </c>
      <c r="BO1072" s="281"/>
      <c r="BP1072" s="4">
        <v>143451904</v>
      </c>
      <c r="BQ1072" s="4">
        <v>172333120</v>
      </c>
      <c r="BR1072" s="4">
        <v>316470560</v>
      </c>
      <c r="BS1072" s="4">
        <v>5686.7202100000004</v>
      </c>
      <c r="BT1072" s="4">
        <v>5225</v>
      </c>
      <c r="BV1072" s="175">
        <f t="shared" si="550"/>
        <v>0.31001588412117809</v>
      </c>
    </row>
    <row r="1073" spans="1:74" ht="17.25" customHeight="1" x14ac:dyDescent="0.25">
      <c r="A1073" s="76" t="s">
        <v>214</v>
      </c>
      <c r="B1073" s="254" t="s">
        <v>139</v>
      </c>
      <c r="C1073" s="76">
        <v>1</v>
      </c>
      <c r="D1073" s="142">
        <v>2007</v>
      </c>
      <c r="E1073" s="77">
        <v>152</v>
      </c>
      <c r="F1073" s="59">
        <v>32611042</v>
      </c>
      <c r="G1073" s="59">
        <v>1803000</v>
      </c>
      <c r="H1073" s="179">
        <f t="shared" si="562"/>
        <v>5.8523680278026111E-2</v>
      </c>
      <c r="I1073" s="59">
        <f t="shared" si="547"/>
        <v>30808042</v>
      </c>
      <c r="J1073" s="59"/>
      <c r="K1073" s="59">
        <f t="shared" si="537"/>
        <v>23776170</v>
      </c>
      <c r="L1073" s="59">
        <f t="shared" si="533"/>
        <v>4276.2895683453235</v>
      </c>
      <c r="M1073" s="59"/>
      <c r="N1073" s="59"/>
      <c r="O1073" s="59">
        <v>-255050</v>
      </c>
      <c r="P1073" s="13">
        <f t="shared" si="540"/>
        <v>-8.2786825595732444E-3</v>
      </c>
      <c r="Q1073" s="59">
        <v>6546133</v>
      </c>
      <c r="R1073" s="79">
        <f t="shared" si="541"/>
        <v>0.21248130601743531</v>
      </c>
      <c r="S1073" s="82">
        <f t="shared" si="563"/>
        <v>8570906</v>
      </c>
      <c r="T1073" s="281">
        <f t="shared" si="549"/>
        <v>1541.5298561151078</v>
      </c>
      <c r="U1073" s="281"/>
      <c r="V1073" s="131">
        <f t="shared" si="543"/>
        <v>0.36048303826898948</v>
      </c>
      <c r="W1073" s="126">
        <v>-68912</v>
      </c>
      <c r="X1073" s="126">
        <v>490111</v>
      </c>
      <c r="Y1073" s="126">
        <v>2016160</v>
      </c>
      <c r="AA1073" s="126">
        <v>5791554</v>
      </c>
      <c r="AE1073" s="126">
        <v>341993</v>
      </c>
      <c r="AF1073" s="59">
        <v>2078778</v>
      </c>
      <c r="AG1073" s="59">
        <v>1017038</v>
      </c>
      <c r="AH1073" s="59">
        <v>12240808</v>
      </c>
      <c r="AI1073" s="59">
        <v>485011</v>
      </c>
      <c r="AJ1073" s="59">
        <v>695750</v>
      </c>
      <c r="AK1073" s="59">
        <v>7319642</v>
      </c>
      <c r="AL1073" s="59">
        <v>20370234</v>
      </c>
      <c r="AP1073"/>
      <c r="AQ1073" s="59">
        <v>930717</v>
      </c>
      <c r="AR1073" s="59">
        <v>3089537</v>
      </c>
      <c r="AS1073" s="59">
        <v>329580</v>
      </c>
      <c r="AT1073" s="59">
        <v>0</v>
      </c>
      <c r="AU1073" s="59">
        <v>0</v>
      </c>
      <c r="AV1073" s="27">
        <v>7031872</v>
      </c>
      <c r="AW1073" s="79">
        <f t="shared" si="544"/>
        <v>0.18583213481933389</v>
      </c>
      <c r="AX1073" s="59">
        <v>0</v>
      </c>
      <c r="AY1073" s="59">
        <v>0</v>
      </c>
      <c r="AZ1073" s="59">
        <v>0</v>
      </c>
      <c r="BA1073" s="59">
        <v>0</v>
      </c>
      <c r="BB1073" s="59">
        <v>0</v>
      </c>
      <c r="BC1073" s="59">
        <v>0</v>
      </c>
      <c r="BD1073" s="59">
        <v>7031872</v>
      </c>
      <c r="BE1073" s="59">
        <v>0</v>
      </c>
      <c r="BF1073" s="59">
        <v>0</v>
      </c>
      <c r="BG1073" s="59">
        <v>0</v>
      </c>
      <c r="BH1073" s="59">
        <v>7031872</v>
      </c>
      <c r="BI1073" s="59">
        <v>0</v>
      </c>
      <c r="BJ1073" s="59">
        <v>0</v>
      </c>
      <c r="BK1073" s="59">
        <v>0</v>
      </c>
      <c r="BL1073" s="59">
        <v>0</v>
      </c>
      <c r="BM1073" s="4">
        <v>1009852</v>
      </c>
      <c r="BN1073" s="32">
        <f t="shared" si="561"/>
        <v>181.62805755395684</v>
      </c>
      <c r="BO1073" s="281"/>
      <c r="BP1073" s="4">
        <v>-80340352</v>
      </c>
      <c r="BQ1073" s="4">
        <v>209586768</v>
      </c>
      <c r="BR1073" s="4">
        <v>130256264</v>
      </c>
      <c r="BS1073" s="4">
        <v>5371.0400399999999</v>
      </c>
      <c r="BT1073" s="4">
        <v>5560</v>
      </c>
      <c r="BV1073" s="175">
        <f t="shared" si="550"/>
        <v>0.31253148772825173</v>
      </c>
    </row>
    <row r="1074" spans="1:74" ht="17.25" customHeight="1" x14ac:dyDescent="0.25">
      <c r="A1074" s="76" t="s">
        <v>214</v>
      </c>
      <c r="B1074" s="254" t="s">
        <v>139</v>
      </c>
      <c r="C1074" s="76">
        <v>1</v>
      </c>
      <c r="D1074" s="142">
        <v>2008</v>
      </c>
      <c r="E1074" s="77">
        <v>152</v>
      </c>
      <c r="F1074" s="59">
        <v>36046668</v>
      </c>
      <c r="G1074" s="59">
        <v>6083809</v>
      </c>
      <c r="H1074" s="179">
        <f t="shared" si="562"/>
        <v>0.20304500982366203</v>
      </c>
      <c r="I1074" s="59">
        <f t="shared" si="547"/>
        <v>29962859</v>
      </c>
      <c r="J1074" s="59"/>
      <c r="K1074" s="59">
        <f t="shared" si="537"/>
        <v>23337485</v>
      </c>
      <c r="L1074" s="59">
        <f t="shared" si="533"/>
        <v>4183.0946406165976</v>
      </c>
      <c r="M1074" s="59"/>
      <c r="N1074" s="59"/>
      <c r="O1074" s="59">
        <v>-1138466</v>
      </c>
      <c r="P1074" s="13">
        <f t="shared" si="540"/>
        <v>-3.7995906865896878E-2</v>
      </c>
      <c r="Q1074" s="59">
        <v>4619000</v>
      </c>
      <c r="R1074" s="79">
        <f t="shared" si="541"/>
        <v>0.15415751881354178</v>
      </c>
      <c r="S1074" s="82">
        <f t="shared" si="563"/>
        <v>9175964</v>
      </c>
      <c r="T1074" s="281">
        <f t="shared" si="549"/>
        <v>1644.732747804266</v>
      </c>
      <c r="U1074" s="281"/>
      <c r="V1074" s="131">
        <f t="shared" si="543"/>
        <v>0.3931856410405834</v>
      </c>
      <c r="W1074" s="126">
        <v>0</v>
      </c>
      <c r="X1074" s="126">
        <v>2639918</v>
      </c>
      <c r="Y1074" s="126">
        <v>953696</v>
      </c>
      <c r="Z1074" s="126">
        <v>-3775</v>
      </c>
      <c r="AA1074" s="126">
        <v>5273150</v>
      </c>
      <c r="AE1074" s="126">
        <v>312975</v>
      </c>
      <c r="AF1074" s="59">
        <v>935298</v>
      </c>
      <c r="AG1074" s="59">
        <v>505855</v>
      </c>
      <c r="AH1074" s="59">
        <v>15008034</v>
      </c>
      <c r="AI1074" s="59">
        <v>-43911</v>
      </c>
      <c r="AJ1074" s="59">
        <v>697787</v>
      </c>
      <c r="AK1074" s="59">
        <v>10754794</v>
      </c>
      <c r="AL1074" s="59">
        <v>21038634</v>
      </c>
      <c r="AM1074" s="126">
        <v>12601</v>
      </c>
      <c r="AN1074" s="126">
        <v>150762</v>
      </c>
      <c r="AP1074"/>
      <c r="AQ1074" s="59">
        <v>670242</v>
      </c>
      <c r="AR1074" s="59">
        <v>3323115</v>
      </c>
      <c r="AS1074" s="59">
        <v>300943</v>
      </c>
      <c r="AT1074" s="59">
        <v>-5000</v>
      </c>
      <c r="AU1074" s="59">
        <v>3875</v>
      </c>
      <c r="AV1074" s="27">
        <v>6625374</v>
      </c>
      <c r="AW1074" s="79">
        <f t="shared" si="544"/>
        <v>0.18107936505160005</v>
      </c>
      <c r="AX1074" s="59">
        <v>0</v>
      </c>
      <c r="AY1074" s="59">
        <v>0</v>
      </c>
      <c r="AZ1074" s="59">
        <v>0</v>
      </c>
      <c r="BA1074" s="59">
        <v>0</v>
      </c>
      <c r="BB1074" s="59">
        <v>0</v>
      </c>
      <c r="BC1074" s="59">
        <v>0</v>
      </c>
      <c r="BD1074" s="59">
        <v>6625374</v>
      </c>
      <c r="BE1074" s="59">
        <v>0</v>
      </c>
      <c r="BF1074" s="59">
        <v>0</v>
      </c>
      <c r="BG1074" s="59">
        <v>0</v>
      </c>
      <c r="BH1074" s="59">
        <v>6625374</v>
      </c>
      <c r="BI1074" s="59">
        <v>0</v>
      </c>
      <c r="BJ1074" s="59">
        <v>0</v>
      </c>
      <c r="BK1074" s="59">
        <v>0</v>
      </c>
      <c r="BL1074" s="59">
        <v>0</v>
      </c>
      <c r="BM1074" s="4">
        <v>516784</v>
      </c>
      <c r="BN1074" s="32">
        <f t="shared" si="561"/>
        <v>92.630220469618209</v>
      </c>
      <c r="BO1074" s="281"/>
      <c r="BP1074" s="4">
        <v>5377150</v>
      </c>
      <c r="BQ1074" s="4">
        <v>253646832</v>
      </c>
      <c r="BR1074" s="4">
        <v>259540768</v>
      </c>
      <c r="BS1074" s="4">
        <v>5376.0698199999997</v>
      </c>
      <c r="BT1074" s="4">
        <v>5579</v>
      </c>
      <c r="BV1074" s="175">
        <f t="shared" si="550"/>
        <v>0.31470522039972582</v>
      </c>
    </row>
    <row r="1075" spans="1:74" ht="17.25" customHeight="1" x14ac:dyDescent="0.25">
      <c r="A1075" s="76" t="s">
        <v>214</v>
      </c>
      <c r="B1075" s="254" t="s">
        <v>139</v>
      </c>
      <c r="C1075" s="76">
        <v>1</v>
      </c>
      <c r="D1075" s="142">
        <v>2009</v>
      </c>
      <c r="E1075" s="77">
        <v>152</v>
      </c>
      <c r="F1075" s="59">
        <v>30828204</v>
      </c>
      <c r="G1075" s="59">
        <v>7264301</v>
      </c>
      <c r="H1075" s="179">
        <f t="shared" si="562"/>
        <v>0.3082808904789669</v>
      </c>
      <c r="I1075" s="59">
        <f t="shared" si="547"/>
        <v>23563903</v>
      </c>
      <c r="J1075" s="59"/>
      <c r="K1075" s="59">
        <f t="shared" si="537"/>
        <v>16575145</v>
      </c>
      <c r="L1075" s="59">
        <f t="shared" si="533"/>
        <v>2945.1217128642502</v>
      </c>
      <c r="M1075" s="59"/>
      <c r="N1075" s="59"/>
      <c r="O1075" s="59">
        <v>-2494437</v>
      </c>
      <c r="P1075" s="13">
        <f t="shared" si="540"/>
        <v>-0.10585839705756725</v>
      </c>
      <c r="Q1075" s="59">
        <v>212000</v>
      </c>
      <c r="R1075" s="79">
        <f t="shared" si="541"/>
        <v>8.9968117760457593E-3</v>
      </c>
      <c r="S1075" s="82">
        <f t="shared" si="563"/>
        <v>9497503</v>
      </c>
      <c r="T1075" s="281">
        <f t="shared" si="549"/>
        <v>1687.5449538024166</v>
      </c>
      <c r="U1075" s="281"/>
      <c r="V1075" s="131">
        <f t="shared" si="543"/>
        <v>0.57299667665049081</v>
      </c>
      <c r="W1075" s="4"/>
      <c r="X1075" s="126">
        <v>1937532</v>
      </c>
      <c r="Y1075" s="126">
        <v>1211833</v>
      </c>
      <c r="Z1075" s="126">
        <v>691352</v>
      </c>
      <c r="AA1075" s="126">
        <v>5335911</v>
      </c>
      <c r="AE1075" s="126">
        <v>320875</v>
      </c>
      <c r="AF1075" s="59">
        <v>54524</v>
      </c>
      <c r="AG1075" s="59">
        <v>0</v>
      </c>
      <c r="AH1075" s="59">
        <v>12727372</v>
      </c>
      <c r="AI1075" s="59">
        <v>50</v>
      </c>
      <c r="AJ1075" s="59">
        <v>2098142</v>
      </c>
      <c r="AK1075" s="59">
        <v>6163549</v>
      </c>
      <c r="AL1075" s="59">
        <v>18100832</v>
      </c>
      <c r="AM1075" s="126">
        <v>68344</v>
      </c>
      <c r="AN1075" s="126">
        <v>1094425</v>
      </c>
      <c r="AO1075" s="126">
        <v>1261</v>
      </c>
      <c r="AP1075"/>
      <c r="AQ1075" s="59">
        <v>1473470</v>
      </c>
      <c r="AR1075" s="59">
        <v>4936460</v>
      </c>
      <c r="AS1075" s="59">
        <v>451951</v>
      </c>
      <c r="AT1075" s="59">
        <v>-4671</v>
      </c>
      <c r="AU1075" s="59">
        <v>11332</v>
      </c>
      <c r="AV1075" s="27">
        <v>6988758</v>
      </c>
      <c r="AW1075" s="79">
        <f t="shared" si="544"/>
        <v>0.22874465828033769</v>
      </c>
      <c r="AX1075" s="59">
        <v>0</v>
      </c>
      <c r="AY1075" s="59">
        <v>0</v>
      </c>
      <c r="AZ1075" s="59">
        <v>0</v>
      </c>
      <c r="BA1075" s="59">
        <v>0</v>
      </c>
      <c r="BB1075" s="59">
        <v>0</v>
      </c>
      <c r="BC1075" s="59">
        <v>0</v>
      </c>
      <c r="BD1075" s="59">
        <v>6988758</v>
      </c>
      <c r="BE1075" s="59">
        <v>0</v>
      </c>
      <c r="BF1075" s="59">
        <v>0</v>
      </c>
      <c r="BG1075" s="59">
        <v>0</v>
      </c>
      <c r="BH1075" s="59">
        <v>6988758</v>
      </c>
      <c r="BI1075" s="59">
        <v>0</v>
      </c>
      <c r="BJ1075" s="59">
        <v>0</v>
      </c>
      <c r="BK1075" s="59">
        <v>0</v>
      </c>
      <c r="BL1075" s="59">
        <v>0</v>
      </c>
      <c r="BM1075" s="4">
        <v>-26104</v>
      </c>
      <c r="BN1075" s="32">
        <f t="shared" si="561"/>
        <v>-4.6382373845060414</v>
      </c>
      <c r="BO1075" s="281"/>
      <c r="BP1075" s="4">
        <v>52094072</v>
      </c>
      <c r="BQ1075" s="4">
        <v>195973680</v>
      </c>
      <c r="BR1075" s="4">
        <v>248041648</v>
      </c>
      <c r="BS1075" s="4">
        <v>5756.3300799999997</v>
      </c>
      <c r="BT1075" s="4">
        <v>5628</v>
      </c>
      <c r="BV1075" s="175">
        <f t="shared" si="550"/>
        <v>0.35324878673008603</v>
      </c>
    </row>
    <row r="1076" spans="1:74" ht="17.25" customHeight="1" x14ac:dyDescent="0.25">
      <c r="A1076" s="76" t="s">
        <v>214</v>
      </c>
      <c r="B1076" s="254" t="s">
        <v>139</v>
      </c>
      <c r="C1076" s="76">
        <v>1</v>
      </c>
      <c r="D1076" s="142">
        <v>2010</v>
      </c>
      <c r="E1076" s="77">
        <v>152</v>
      </c>
      <c r="F1076" s="59">
        <v>41010716</v>
      </c>
      <c r="G1076" s="59">
        <v>8785253</v>
      </c>
      <c r="H1076" s="179">
        <f t="shared" si="562"/>
        <v>0.27261836393165245</v>
      </c>
      <c r="I1076" s="59">
        <f t="shared" si="547"/>
        <v>32225463</v>
      </c>
      <c r="J1076" s="59"/>
      <c r="K1076" s="59">
        <f t="shared" si="537"/>
        <v>24505645</v>
      </c>
      <c r="L1076" s="59">
        <f t="shared" si="533"/>
        <v>4354.2368514570007</v>
      </c>
      <c r="M1076" s="59"/>
      <c r="N1076" s="59"/>
      <c r="O1076" s="59">
        <v>905383</v>
      </c>
      <c r="P1076" s="13">
        <f t="shared" si="540"/>
        <v>2.8095267397709692E-2</v>
      </c>
      <c r="Q1076" s="59">
        <v>2326000</v>
      </c>
      <c r="R1076" s="79">
        <f t="shared" si="541"/>
        <v>7.2178947436690052E-2</v>
      </c>
      <c r="S1076" s="82">
        <f t="shared" si="563"/>
        <v>9479457</v>
      </c>
      <c r="T1076" s="281">
        <f t="shared" si="549"/>
        <v>1684.3384861407249</v>
      </c>
      <c r="U1076" s="281"/>
      <c r="V1076" s="131">
        <f t="shared" si="543"/>
        <v>0.38682748403480094</v>
      </c>
      <c r="W1076" s="4"/>
      <c r="X1076" s="126">
        <v>2317689</v>
      </c>
      <c r="Y1076" s="126">
        <v>1774213</v>
      </c>
      <c r="Z1076" s="126">
        <v>175806</v>
      </c>
      <c r="AA1076" s="126">
        <v>4924611</v>
      </c>
      <c r="AE1076" s="126">
        <v>287138</v>
      </c>
      <c r="AF1076" s="59">
        <v>61955</v>
      </c>
      <c r="AG1076" s="59">
        <v>0</v>
      </c>
      <c r="AH1076" s="59">
        <v>16659824</v>
      </c>
      <c r="AI1076" s="59">
        <v>0</v>
      </c>
      <c r="AJ1076" s="59">
        <v>1491395</v>
      </c>
      <c r="AK1076" s="59">
        <v>11486182</v>
      </c>
      <c r="AL1076" s="59">
        <v>24350892</v>
      </c>
      <c r="AM1076" s="126">
        <v>60943</v>
      </c>
      <c r="AN1076" s="126">
        <v>971738</v>
      </c>
      <c r="AO1076" s="126">
        <v>577</v>
      </c>
      <c r="AP1076"/>
      <c r="AQ1076" s="59">
        <v>1301448</v>
      </c>
      <c r="AR1076" s="59">
        <v>3617334</v>
      </c>
      <c r="AS1076" s="59">
        <v>480983</v>
      </c>
      <c r="AT1076" s="59">
        <v>0</v>
      </c>
      <c r="AU1076" s="59">
        <v>42067</v>
      </c>
      <c r="AV1076" s="27">
        <v>7719818</v>
      </c>
      <c r="AW1076" s="79">
        <f t="shared" si="544"/>
        <v>0.19325982460856891</v>
      </c>
      <c r="AX1076" s="59">
        <v>0</v>
      </c>
      <c r="AY1076" s="59">
        <v>0</v>
      </c>
      <c r="AZ1076" s="59">
        <v>0</v>
      </c>
      <c r="BA1076" s="59">
        <v>0</v>
      </c>
      <c r="BB1076" s="59">
        <v>0</v>
      </c>
      <c r="BC1076" s="59">
        <v>0</v>
      </c>
      <c r="BD1076" s="59">
        <v>7719818</v>
      </c>
      <c r="BE1076" s="59">
        <v>0</v>
      </c>
      <c r="BF1076" s="59">
        <v>0</v>
      </c>
      <c r="BG1076" s="59">
        <v>0</v>
      </c>
      <c r="BH1076" s="59">
        <v>7719818</v>
      </c>
      <c r="BI1076" s="59">
        <v>0</v>
      </c>
      <c r="BJ1076" s="59">
        <v>0</v>
      </c>
      <c r="BK1076" s="59">
        <v>0</v>
      </c>
      <c r="BL1076" s="59">
        <v>0</v>
      </c>
      <c r="BM1076" s="4">
        <v>19731</v>
      </c>
      <c r="BN1076" s="32">
        <f t="shared" si="561"/>
        <v>3.5058635394456288</v>
      </c>
      <c r="BO1076" s="281"/>
      <c r="BP1076" s="4">
        <v>-47369376</v>
      </c>
      <c r="BQ1076" s="4">
        <v>221215664</v>
      </c>
      <c r="BR1076" s="4">
        <v>173866016</v>
      </c>
      <c r="BS1076" s="4">
        <v>5360.9399400000002</v>
      </c>
      <c r="BT1076" s="4">
        <v>5628</v>
      </c>
      <c r="BV1076" s="175">
        <f t="shared" si="550"/>
        <v>0.3176683811747002</v>
      </c>
    </row>
    <row r="1077" spans="1:74" ht="17.25" customHeight="1" x14ac:dyDescent="0.25">
      <c r="A1077" s="76" t="s">
        <v>214</v>
      </c>
      <c r="B1077" s="254" t="s">
        <v>139</v>
      </c>
      <c r="C1077" s="76">
        <v>1</v>
      </c>
      <c r="D1077" s="142">
        <v>2011</v>
      </c>
      <c r="E1077" s="77">
        <v>152</v>
      </c>
      <c r="F1077" s="59">
        <v>35642580</v>
      </c>
      <c r="G1077" s="59">
        <v>12397136</v>
      </c>
      <c r="H1077" s="179">
        <f t="shared" si="562"/>
        <v>0.53331465727219496</v>
      </c>
      <c r="I1077" s="59">
        <f t="shared" si="547"/>
        <v>23245444</v>
      </c>
      <c r="J1077" s="59"/>
      <c r="K1077" s="59">
        <f t="shared" si="537"/>
        <v>16248655</v>
      </c>
      <c r="L1077" s="59">
        <f t="shared" si="533"/>
        <v>2887.1099857853587</v>
      </c>
      <c r="M1077" s="59"/>
      <c r="N1077" s="59"/>
      <c r="O1077" s="59">
        <v>-3407572</v>
      </c>
      <c r="P1077" s="13">
        <f t="shared" si="540"/>
        <v>-0.14659096208272038</v>
      </c>
      <c r="Q1077" s="59">
        <v>1026315</v>
      </c>
      <c r="R1077" s="79">
        <f t="shared" si="541"/>
        <v>4.4151232387731547E-2</v>
      </c>
      <c r="S1077" s="82">
        <f t="shared" si="563"/>
        <v>10416472</v>
      </c>
      <c r="T1077" s="281">
        <f t="shared" si="549"/>
        <v>1850.8301350390902</v>
      </c>
      <c r="U1077" s="281"/>
      <c r="V1077" s="131">
        <f t="shared" si="543"/>
        <v>0.64106672213792459</v>
      </c>
      <c r="W1077" s="4"/>
      <c r="X1077" s="126">
        <v>2024829</v>
      </c>
      <c r="Y1077" s="126">
        <v>1821328</v>
      </c>
      <c r="Z1077" s="126">
        <v>184581</v>
      </c>
      <c r="AA1077" s="126">
        <v>6062965</v>
      </c>
      <c r="AE1077" s="126">
        <v>322769</v>
      </c>
      <c r="AF1077" s="59">
        <v>145691</v>
      </c>
      <c r="AG1077" s="59">
        <v>0</v>
      </c>
      <c r="AH1077" s="59">
        <v>12387156</v>
      </c>
      <c r="AI1077" s="59">
        <v>0</v>
      </c>
      <c r="AJ1077" s="59">
        <v>1464224</v>
      </c>
      <c r="AK1077" s="59">
        <v>6534605</v>
      </c>
      <c r="AL1077" s="59">
        <v>23255424</v>
      </c>
      <c r="AM1077" s="126">
        <v>7050</v>
      </c>
      <c r="AN1077" s="126">
        <v>1268252</v>
      </c>
      <c r="AO1077" s="126">
        <v>31976</v>
      </c>
      <c r="AP1077"/>
      <c r="AQ1077" s="59">
        <v>1213157</v>
      </c>
      <c r="AR1077" s="59">
        <v>4088394</v>
      </c>
      <c r="AS1077" s="59">
        <v>362960</v>
      </c>
      <c r="AT1077" s="59">
        <v>0</v>
      </c>
      <c r="AU1077" s="59">
        <v>93919</v>
      </c>
      <c r="AV1077" s="27">
        <v>6996789</v>
      </c>
      <c r="AW1077" s="79">
        <f t="shared" si="544"/>
        <v>0.23135821352874306</v>
      </c>
      <c r="AX1077" s="59">
        <v>0</v>
      </c>
      <c r="AY1077" s="59">
        <v>0</v>
      </c>
      <c r="AZ1077" s="59">
        <v>0</v>
      </c>
      <c r="BA1077" s="59">
        <v>0</v>
      </c>
      <c r="BB1077" s="59">
        <v>0</v>
      </c>
      <c r="BC1077" s="59">
        <v>0</v>
      </c>
      <c r="BD1077" s="59">
        <v>6996789</v>
      </c>
      <c r="BE1077" s="59">
        <v>0</v>
      </c>
      <c r="BF1077" s="59">
        <v>0</v>
      </c>
      <c r="BG1077" s="59">
        <v>0</v>
      </c>
      <c r="BH1077" s="59">
        <v>6996789</v>
      </c>
      <c r="BI1077" s="59">
        <v>0</v>
      </c>
      <c r="BJ1077" s="59">
        <v>0</v>
      </c>
      <c r="BK1077" s="59">
        <v>0</v>
      </c>
      <c r="BL1077" s="59">
        <v>0</v>
      </c>
      <c r="BM1077" s="4">
        <v>17315</v>
      </c>
      <c r="BN1077" s="32">
        <f t="shared" si="561"/>
        <v>3.076581378820185</v>
      </c>
      <c r="BO1077" s="281"/>
      <c r="BP1077" s="4">
        <v>-13935678</v>
      </c>
      <c r="BQ1077" s="4">
        <v>297245536</v>
      </c>
      <c r="BR1077" s="4">
        <v>283327168</v>
      </c>
      <c r="BS1077" s="4">
        <v>5342.8398399999996</v>
      </c>
      <c r="BT1077" s="4">
        <v>5628</v>
      </c>
      <c r="BV1077" s="175">
        <f t="shared" si="550"/>
        <v>0.31597737877887699</v>
      </c>
    </row>
    <row r="1078" spans="1:74" ht="17.25" customHeight="1" x14ac:dyDescent="0.25">
      <c r="A1078" s="76" t="s">
        <v>214</v>
      </c>
      <c r="B1078" s="254" t="s">
        <v>139</v>
      </c>
      <c r="C1078" s="76">
        <v>1</v>
      </c>
      <c r="D1078" s="142">
        <v>2012</v>
      </c>
      <c r="E1078" s="77">
        <v>152</v>
      </c>
      <c r="F1078" s="59">
        <v>37734300</v>
      </c>
      <c r="G1078" s="59">
        <v>12274802</v>
      </c>
      <c r="H1078" s="179">
        <f t="shared" si="562"/>
        <v>0.4821305588979013</v>
      </c>
      <c r="I1078" s="59">
        <f t="shared" si="547"/>
        <v>25459498</v>
      </c>
      <c r="J1078" s="59"/>
      <c r="K1078" s="59">
        <f t="shared" si="537"/>
        <v>18326327</v>
      </c>
      <c r="L1078" s="59">
        <f t="shared" si="533"/>
        <v>3256.2770078180524</v>
      </c>
      <c r="M1078" s="59"/>
      <c r="N1078" s="59"/>
      <c r="O1078" s="59">
        <v>745765</v>
      </c>
      <c r="P1078" s="13">
        <f t="shared" si="540"/>
        <v>2.9292211496078989E-2</v>
      </c>
      <c r="Q1078" s="59">
        <v>492000</v>
      </c>
      <c r="R1078" s="79">
        <f t="shared" si="541"/>
        <v>1.932481151042334E-2</v>
      </c>
      <c r="S1078" s="82">
        <f t="shared" si="563"/>
        <v>10578709</v>
      </c>
      <c r="T1078" s="281">
        <f t="shared" si="549"/>
        <v>1879.6568941009239</v>
      </c>
      <c r="U1078" s="281"/>
      <c r="V1078" s="131">
        <f t="shared" si="543"/>
        <v>0.5772410914636632</v>
      </c>
      <c r="W1078" s="4"/>
      <c r="X1078" s="126">
        <v>1204661</v>
      </c>
      <c r="Y1078" s="126">
        <v>2269005</v>
      </c>
      <c r="Z1078" s="126">
        <v>204505</v>
      </c>
      <c r="AA1078" s="126">
        <v>6554105</v>
      </c>
      <c r="AE1078" s="126">
        <v>346433</v>
      </c>
      <c r="AF1078" s="59">
        <v>223285</v>
      </c>
      <c r="AG1078" s="59">
        <v>0</v>
      </c>
      <c r="AH1078" s="59">
        <v>10390171</v>
      </c>
      <c r="AI1078" s="59">
        <v>0</v>
      </c>
      <c r="AJ1078" s="59">
        <v>1890430</v>
      </c>
      <c r="AK1078" s="59">
        <v>5137745</v>
      </c>
      <c r="AL1078" s="59">
        <v>27344128</v>
      </c>
      <c r="AM1078" s="126">
        <v>548</v>
      </c>
      <c r="AN1078" s="126">
        <v>1213523</v>
      </c>
      <c r="AO1078" s="126">
        <v>35088</v>
      </c>
      <c r="AP1078"/>
      <c r="AQ1078" s="59">
        <v>1139138</v>
      </c>
      <c r="AR1078" s="59">
        <v>3595419</v>
      </c>
      <c r="AS1078" s="59">
        <v>267020</v>
      </c>
      <c r="AT1078" s="59">
        <v>0</v>
      </c>
      <c r="AU1078" s="59">
        <v>140828</v>
      </c>
      <c r="AV1078" s="27">
        <v>7133171</v>
      </c>
      <c r="AW1078" s="79">
        <f t="shared" si="544"/>
        <v>0.21885814260869524</v>
      </c>
      <c r="AX1078" s="59">
        <v>0</v>
      </c>
      <c r="AY1078" s="59">
        <v>0</v>
      </c>
      <c r="AZ1078" s="59">
        <v>0</v>
      </c>
      <c r="BA1078" s="59">
        <v>0</v>
      </c>
      <c r="BB1078" s="59">
        <v>0</v>
      </c>
      <c r="BC1078" s="59">
        <v>0</v>
      </c>
      <c r="BD1078" s="59">
        <v>7133171</v>
      </c>
      <c r="BE1078" s="59">
        <v>0</v>
      </c>
      <c r="BF1078" s="59">
        <v>0</v>
      </c>
      <c r="BG1078" s="59">
        <v>0</v>
      </c>
      <c r="BH1078" s="59">
        <v>7133171</v>
      </c>
      <c r="BI1078" s="59">
        <v>0</v>
      </c>
      <c r="BJ1078" s="59">
        <v>0</v>
      </c>
      <c r="BK1078" s="59">
        <v>0</v>
      </c>
      <c r="BL1078" s="59">
        <v>0</v>
      </c>
      <c r="BM1078" s="4">
        <v>-1998</v>
      </c>
      <c r="BN1078" s="32">
        <f t="shared" si="561"/>
        <v>-0.35501066098081024</v>
      </c>
      <c r="BO1078" s="281"/>
      <c r="BP1078" s="4">
        <v>5535856</v>
      </c>
      <c r="BQ1078" s="4">
        <v>376658528</v>
      </c>
      <c r="BR1078" s="4">
        <v>382192384</v>
      </c>
      <c r="BS1078" s="4">
        <v>5279.6801800000003</v>
      </c>
      <c r="BT1078" s="4">
        <v>5628</v>
      </c>
      <c r="BV1078" s="175">
        <f t="shared" si="550"/>
        <v>0.31003148230720812</v>
      </c>
    </row>
    <row r="1079" spans="1:74" ht="17.25" customHeight="1" x14ac:dyDescent="0.25">
      <c r="A1079" s="76" t="s">
        <v>214</v>
      </c>
      <c r="B1079" s="254" t="s">
        <v>139</v>
      </c>
      <c r="C1079" s="76">
        <v>1</v>
      </c>
      <c r="D1079" s="142">
        <v>2013</v>
      </c>
      <c r="E1079" s="77">
        <v>152</v>
      </c>
      <c r="F1079" s="59">
        <v>46187932</v>
      </c>
      <c r="G1079" s="59">
        <v>16098289</v>
      </c>
      <c r="H1079" s="179">
        <f t="shared" si="562"/>
        <v>0.53501096706265339</v>
      </c>
      <c r="I1079" s="59">
        <f t="shared" si="547"/>
        <v>30089643</v>
      </c>
      <c r="J1079" s="59"/>
      <c r="K1079" s="59">
        <f t="shared" si="537"/>
        <v>23530118</v>
      </c>
      <c r="L1079" s="59">
        <f t="shared" si="533"/>
        <v>4180.902274342573</v>
      </c>
      <c r="M1079" s="59"/>
      <c r="N1079" s="59"/>
      <c r="O1079" s="59">
        <v>268762</v>
      </c>
      <c r="P1079" s="13">
        <f t="shared" si="540"/>
        <v>8.9320434941684082E-3</v>
      </c>
      <c r="Q1079" s="59">
        <v>92115</v>
      </c>
      <c r="R1079" s="79">
        <f t="shared" si="541"/>
        <v>3.0613523729743153E-3</v>
      </c>
      <c r="S1079" s="82">
        <f t="shared" si="563"/>
        <v>10988507</v>
      </c>
      <c r="T1079" s="281">
        <f t="shared" si="549"/>
        <v>1952.4710376687988</v>
      </c>
      <c r="U1079" s="281"/>
      <c r="V1079" s="131">
        <f t="shared" si="543"/>
        <v>0.46699753056911997</v>
      </c>
      <c r="W1079" s="4"/>
      <c r="X1079" s="126">
        <v>2092350</v>
      </c>
      <c r="Y1079" s="126">
        <v>1956464</v>
      </c>
      <c r="Z1079" s="126">
        <v>159062</v>
      </c>
      <c r="AA1079" s="126">
        <v>6440351</v>
      </c>
      <c r="AE1079" s="126">
        <v>340280</v>
      </c>
      <c r="AF1079" s="59">
        <v>180225</v>
      </c>
      <c r="AG1079" s="59">
        <v>432301</v>
      </c>
      <c r="AH1079" s="59">
        <v>16454484</v>
      </c>
      <c r="AI1079" s="59">
        <v>0</v>
      </c>
      <c r="AJ1079" s="59">
        <v>1500877</v>
      </c>
      <c r="AK1079" s="59">
        <v>10195474</v>
      </c>
      <c r="AL1079" s="59">
        <v>29733448</v>
      </c>
      <c r="AM1079" s="126">
        <v>92</v>
      </c>
      <c r="AN1079" s="126">
        <v>763851</v>
      </c>
      <c r="AO1079" s="126">
        <v>12707</v>
      </c>
      <c r="AP1079"/>
      <c r="AQ1079" s="59">
        <v>604673</v>
      </c>
      <c r="AR1079" s="59">
        <v>4361794</v>
      </c>
      <c r="AS1079" s="59">
        <v>585467</v>
      </c>
      <c r="AT1079" s="59">
        <v>0</v>
      </c>
      <c r="AU1079" s="59">
        <v>102798</v>
      </c>
      <c r="AV1079" s="27">
        <v>6559525</v>
      </c>
      <c r="AW1079" s="79">
        <f t="shared" si="544"/>
        <v>0.1789815528690856</v>
      </c>
      <c r="AX1079" s="59">
        <v>0</v>
      </c>
      <c r="AY1079" s="59">
        <v>0</v>
      </c>
      <c r="AZ1079" s="59">
        <v>0</v>
      </c>
      <c r="BA1079" s="59">
        <v>0</v>
      </c>
      <c r="BB1079" s="59">
        <v>0</v>
      </c>
      <c r="BC1079" s="59">
        <v>0</v>
      </c>
      <c r="BD1079" s="59">
        <v>6559525</v>
      </c>
      <c r="BE1079" s="59">
        <v>0</v>
      </c>
      <c r="BF1079" s="59">
        <v>0</v>
      </c>
      <c r="BG1079" s="59">
        <v>0</v>
      </c>
      <c r="BH1079" s="59">
        <v>6559525</v>
      </c>
      <c r="BI1079" s="59">
        <v>0</v>
      </c>
      <c r="BJ1079" s="59">
        <v>0</v>
      </c>
      <c r="BK1079" s="59">
        <v>0</v>
      </c>
      <c r="BL1079" s="59">
        <v>0</v>
      </c>
      <c r="BM1079" s="4">
        <v>-500</v>
      </c>
      <c r="BN1079" s="32">
        <f t="shared" si="561"/>
        <v>-8.8841506751954513E-2</v>
      </c>
      <c r="BO1079" s="281"/>
      <c r="BP1079" s="4">
        <v>26658180</v>
      </c>
      <c r="BQ1079" s="4">
        <v>316927328</v>
      </c>
      <c r="BR1079" s="4">
        <v>343584992</v>
      </c>
      <c r="BS1079" s="4">
        <v>5284.7997999999998</v>
      </c>
      <c r="BT1079" s="4">
        <v>5628</v>
      </c>
      <c r="BV1079" s="175">
        <f t="shared" si="550"/>
        <v>0.31051608925525126</v>
      </c>
    </row>
    <row r="1080" spans="1:74" ht="17.25" customHeight="1" x14ac:dyDescent="0.25">
      <c r="A1080" s="76" t="s">
        <v>214</v>
      </c>
      <c r="B1080" s="254" t="s">
        <v>139</v>
      </c>
      <c r="C1080" s="76">
        <v>1</v>
      </c>
      <c r="D1080" s="142">
        <v>2014</v>
      </c>
      <c r="E1080" s="77">
        <v>152</v>
      </c>
      <c r="F1080" s="59">
        <v>49650656</v>
      </c>
      <c r="G1080" s="59">
        <v>21741900</v>
      </c>
      <c r="H1080" s="179">
        <f t="shared" si="562"/>
        <v>0.77903508131999866</v>
      </c>
      <c r="I1080" s="59">
        <f t="shared" si="547"/>
        <v>27908756</v>
      </c>
      <c r="J1080" s="59"/>
      <c r="K1080" s="59">
        <f t="shared" si="537"/>
        <v>21841693</v>
      </c>
      <c r="L1080" s="59">
        <f t="shared" si="533"/>
        <v>3801.8612706701479</v>
      </c>
      <c r="M1080" s="59"/>
      <c r="N1080" s="59"/>
      <c r="O1080" s="59">
        <v>927291</v>
      </c>
      <c r="P1080" s="13">
        <f t="shared" si="540"/>
        <v>3.3225809133162365E-2</v>
      </c>
      <c r="Q1080" s="59">
        <v>48967</v>
      </c>
      <c r="R1080" s="79">
        <f t="shared" si="541"/>
        <v>1.7545389697770837E-3</v>
      </c>
      <c r="S1080" s="82">
        <f t="shared" si="563"/>
        <v>12453270</v>
      </c>
      <c r="T1080" s="281">
        <f t="shared" si="549"/>
        <v>2167.6710182767624</v>
      </c>
      <c r="U1080" s="281"/>
      <c r="V1080" s="131">
        <f t="shared" si="543"/>
        <v>0.5701604724505559</v>
      </c>
      <c r="W1080" s="4"/>
      <c r="X1080" s="126">
        <v>187891</v>
      </c>
      <c r="Y1080" s="126">
        <v>5656612</v>
      </c>
      <c r="Z1080" s="126">
        <v>657307</v>
      </c>
      <c r="AA1080" s="126">
        <v>5596441</v>
      </c>
      <c r="AB1080" s="126">
        <v>57579</v>
      </c>
      <c r="AE1080" s="126">
        <v>297440</v>
      </c>
      <c r="AF1080" s="59">
        <v>13879</v>
      </c>
      <c r="AG1080" s="59">
        <v>106</v>
      </c>
      <c r="AH1080" s="59">
        <v>12958628</v>
      </c>
      <c r="AI1080" s="59">
        <v>25900</v>
      </c>
      <c r="AJ1080" s="59">
        <v>856456</v>
      </c>
      <c r="AK1080" s="59">
        <v>8377064</v>
      </c>
      <c r="AL1080" s="59">
        <v>36692024</v>
      </c>
      <c r="AM1080" s="126">
        <v>131421</v>
      </c>
      <c r="AN1080" s="126">
        <v>756094</v>
      </c>
      <c r="AO1080" s="126">
        <v>0</v>
      </c>
      <c r="AP1080"/>
      <c r="AQ1080" s="59">
        <v>650262</v>
      </c>
      <c r="AR1080" s="59">
        <v>3124442</v>
      </c>
      <c r="AS1080" s="59">
        <v>332722</v>
      </c>
      <c r="AT1080" s="59">
        <v>0</v>
      </c>
      <c r="AU1080" s="59">
        <v>210879</v>
      </c>
      <c r="AV1080" s="27">
        <v>6067063</v>
      </c>
      <c r="AW1080" s="79">
        <f t="shared" si="544"/>
        <v>0.17857002946713366</v>
      </c>
      <c r="AX1080" s="59">
        <v>0</v>
      </c>
      <c r="AY1080" s="59">
        <v>0</v>
      </c>
      <c r="AZ1080" s="59">
        <v>0</v>
      </c>
      <c r="BA1080" s="59">
        <v>0</v>
      </c>
      <c r="BB1080" s="59">
        <v>0</v>
      </c>
      <c r="BC1080" s="59">
        <v>0</v>
      </c>
      <c r="BD1080" s="59">
        <v>6067063</v>
      </c>
      <c r="BE1080" s="59">
        <v>0</v>
      </c>
      <c r="BF1080" s="59">
        <v>0</v>
      </c>
      <c r="BG1080" s="59">
        <v>0</v>
      </c>
      <c r="BH1080" s="59">
        <v>6067063</v>
      </c>
      <c r="BI1080" s="59">
        <v>0</v>
      </c>
      <c r="BJ1080" s="59">
        <v>0</v>
      </c>
      <c r="BK1080" s="59">
        <v>0</v>
      </c>
      <c r="BL1080" s="59">
        <v>0</v>
      </c>
      <c r="BM1080" s="4">
        <v>15101</v>
      </c>
      <c r="BN1080" s="32">
        <f t="shared" si="561"/>
        <v>2.6285465622280242</v>
      </c>
      <c r="BO1080" s="281"/>
      <c r="BP1080" s="4">
        <v>54727588</v>
      </c>
      <c r="BQ1080" s="4">
        <v>386325152</v>
      </c>
      <c r="BR1080" s="4">
        <v>441067840</v>
      </c>
      <c r="BS1080" s="4">
        <v>5297.1298800000004</v>
      </c>
      <c r="BT1080" s="4">
        <v>5745</v>
      </c>
      <c r="BV1080" s="175">
        <f t="shared" si="550"/>
        <v>0.32196917727511398</v>
      </c>
    </row>
    <row r="1081" spans="1:74" ht="17.25" customHeight="1" x14ac:dyDescent="0.25">
      <c r="A1081" s="76" t="s">
        <v>214</v>
      </c>
      <c r="B1081" s="254" t="s">
        <v>139</v>
      </c>
      <c r="C1081" s="76">
        <v>1</v>
      </c>
      <c r="D1081" s="142">
        <v>2015</v>
      </c>
      <c r="E1081" s="77">
        <v>152</v>
      </c>
      <c r="F1081" s="59">
        <v>62855008</v>
      </c>
      <c r="G1081" s="59">
        <v>31067680</v>
      </c>
      <c r="H1081" s="179">
        <f t="shared" si="562"/>
        <v>0.97736053813645485</v>
      </c>
      <c r="I1081" s="59">
        <f t="shared" si="547"/>
        <v>31787328</v>
      </c>
      <c r="J1081" s="59"/>
      <c r="K1081" s="59">
        <f t="shared" si="537"/>
        <v>26418796</v>
      </c>
      <c r="L1081" s="164">
        <f t="shared" ref="L1081:L1144" si="564">K1081/BT1081</f>
        <v>4598.5719756309836</v>
      </c>
      <c r="M1081" s="59"/>
      <c r="N1081" s="59"/>
      <c r="O1081" s="59">
        <v>3007732</v>
      </c>
      <c r="P1081" s="13">
        <f t="shared" si="540"/>
        <v>9.4620472661307048E-2</v>
      </c>
      <c r="Q1081" s="59">
        <v>111379</v>
      </c>
      <c r="R1081" s="79">
        <f t="shared" si="541"/>
        <v>3.5038805400693005E-3</v>
      </c>
      <c r="S1081" s="82">
        <f t="shared" si="553"/>
        <v>12993914</v>
      </c>
      <c r="T1081" s="281">
        <f t="shared" si="549"/>
        <v>2261.7778938207139</v>
      </c>
      <c r="U1081" s="281"/>
      <c r="V1081" s="131">
        <f t="shared" si="543"/>
        <v>0.49184353442904816</v>
      </c>
      <c r="W1081" s="13"/>
      <c r="X1081" s="59">
        <v>-237943</v>
      </c>
      <c r="Y1081" s="59">
        <v>6157326</v>
      </c>
      <c r="Z1081" s="59">
        <v>717172</v>
      </c>
      <c r="AA1081" s="59">
        <v>6022501</v>
      </c>
      <c r="AB1081" s="59">
        <v>9411</v>
      </c>
      <c r="AC1081" s="59">
        <v>0</v>
      </c>
      <c r="AD1081" s="59">
        <v>0</v>
      </c>
      <c r="AE1081" s="59">
        <v>325447</v>
      </c>
      <c r="AF1081" s="59">
        <v>-42724</v>
      </c>
      <c r="AG1081" s="59">
        <v>0</v>
      </c>
      <c r="AH1081" s="59">
        <v>14645950</v>
      </c>
      <c r="AI1081" s="59">
        <v>25319</v>
      </c>
      <c r="AJ1081" s="59">
        <v>333959</v>
      </c>
      <c r="AK1081" s="59">
        <v>9872039</v>
      </c>
      <c r="AL1081" s="59">
        <v>48209056</v>
      </c>
      <c r="AM1081" s="59">
        <v>1562</v>
      </c>
      <c r="AN1081" s="59">
        <v>929596</v>
      </c>
      <c r="AO1081" s="59">
        <v>0</v>
      </c>
      <c r="AP1081" s="59">
        <v>0</v>
      </c>
      <c r="AQ1081" s="59">
        <v>737118</v>
      </c>
      <c r="AR1081" s="59">
        <v>3627743</v>
      </c>
      <c r="AS1081" s="59">
        <v>229691</v>
      </c>
      <c r="AT1081" s="59">
        <v>0</v>
      </c>
      <c r="AU1081" s="59">
        <v>-40000</v>
      </c>
      <c r="AV1081" s="27">
        <v>5368532</v>
      </c>
      <c r="AW1081" s="79">
        <f t="shared" si="544"/>
        <v>0.14448681849915465</v>
      </c>
      <c r="AX1081" s="59">
        <v>0</v>
      </c>
      <c r="AY1081" s="59">
        <v>0</v>
      </c>
      <c r="AZ1081" s="59">
        <v>0</v>
      </c>
      <c r="BA1081" s="59">
        <v>0</v>
      </c>
      <c r="BB1081" s="59">
        <v>0</v>
      </c>
      <c r="BC1081" s="59">
        <v>0</v>
      </c>
      <c r="BD1081" s="59">
        <v>5368532</v>
      </c>
      <c r="BE1081" s="59">
        <v>0</v>
      </c>
      <c r="BF1081" s="59">
        <v>0</v>
      </c>
      <c r="BH1081" s="59">
        <v>5368532</v>
      </c>
      <c r="BI1081" s="59">
        <v>0</v>
      </c>
      <c r="BJ1081" s="59">
        <v>0</v>
      </c>
      <c r="BK1081" s="59">
        <v>0</v>
      </c>
      <c r="BL1081" s="59">
        <v>0</v>
      </c>
      <c r="BM1081" s="4">
        <v>11935</v>
      </c>
      <c r="BN1081" s="32">
        <f t="shared" si="561"/>
        <v>2.0774586597040905</v>
      </c>
      <c r="BO1081" s="281"/>
      <c r="BP1081" s="4">
        <v>-23289756</v>
      </c>
      <c r="BQ1081" s="4">
        <v>259957104</v>
      </c>
      <c r="BR1081" s="4">
        <v>236679280</v>
      </c>
      <c r="BS1081" s="4">
        <v>5302.8398399999996</v>
      </c>
      <c r="BT1081" s="4">
        <v>5745</v>
      </c>
      <c r="BV1081" s="175">
        <f t="shared" si="550"/>
        <v>0.3225078543377019</v>
      </c>
    </row>
    <row r="1082" spans="1:74" ht="17.25" customHeight="1" x14ac:dyDescent="0.25">
      <c r="A1082" s="76" t="s">
        <v>214</v>
      </c>
      <c r="B1082" s="254" t="s">
        <v>139</v>
      </c>
      <c r="C1082" s="76">
        <v>1</v>
      </c>
      <c r="D1082" s="142">
        <v>2016</v>
      </c>
      <c r="E1082" s="77">
        <v>152</v>
      </c>
      <c r="F1082" s="59">
        <v>76550392</v>
      </c>
      <c r="G1082" s="59">
        <v>41439496</v>
      </c>
      <c r="H1082" s="179">
        <f t="shared" si="562"/>
        <v>1.1802460410010613</v>
      </c>
      <c r="I1082" s="59">
        <f t="shared" si="547"/>
        <v>35110896</v>
      </c>
      <c r="J1082" s="59"/>
      <c r="K1082" s="59">
        <f t="shared" si="537"/>
        <v>29502108</v>
      </c>
      <c r="L1082" s="164">
        <f t="shared" si="564"/>
        <v>5135.2668407310703</v>
      </c>
      <c r="M1082" s="59"/>
      <c r="N1082" s="59"/>
      <c r="O1082" s="59">
        <v>3317144</v>
      </c>
      <c r="P1082" s="13">
        <f t="shared" si="540"/>
        <v>9.4476199069371519E-2</v>
      </c>
      <c r="Q1082" s="59">
        <v>77045</v>
      </c>
      <c r="R1082" s="79">
        <f t="shared" si="541"/>
        <v>2.1943330640152277E-3</v>
      </c>
      <c r="S1082" s="82">
        <f t="shared" si="553"/>
        <v>15084159</v>
      </c>
      <c r="T1082" s="281">
        <f t="shared" si="549"/>
        <v>2625.6151436031332</v>
      </c>
      <c r="U1082" s="281"/>
      <c r="V1082" s="131">
        <f t="shared" si="543"/>
        <v>0.51129088809518286</v>
      </c>
      <c r="W1082" s="13"/>
      <c r="X1082" s="59">
        <v>109922</v>
      </c>
      <c r="Y1082" s="59">
        <v>5987902</v>
      </c>
      <c r="Z1082" s="59">
        <v>857090</v>
      </c>
      <c r="AA1082" s="59">
        <v>7694901</v>
      </c>
      <c r="AB1082" s="59">
        <v>91639</v>
      </c>
      <c r="AC1082" s="59">
        <v>0</v>
      </c>
      <c r="AD1082" s="59">
        <v>2771</v>
      </c>
      <c r="AE1082" s="59">
        <v>339934</v>
      </c>
      <c r="AF1082" s="59">
        <v>23293</v>
      </c>
      <c r="AG1082" s="59">
        <v>0</v>
      </c>
      <c r="AH1082" s="59">
        <v>15159392</v>
      </c>
      <c r="AI1082" s="59">
        <v>0</v>
      </c>
      <c r="AJ1082" s="59">
        <v>762246</v>
      </c>
      <c r="AK1082" s="59">
        <v>10223316</v>
      </c>
      <c r="AL1082" s="59">
        <v>61391004</v>
      </c>
      <c r="AM1082" s="59">
        <v>3242</v>
      </c>
      <c r="AN1082" s="59">
        <v>1472088</v>
      </c>
      <c r="AO1082" s="59">
        <v>0</v>
      </c>
      <c r="AP1082" s="59">
        <v>0</v>
      </c>
      <c r="AQ1082" s="59">
        <v>687619</v>
      </c>
      <c r="AR1082" s="59">
        <v>3095999</v>
      </c>
      <c r="AS1082" s="59">
        <v>364747</v>
      </c>
      <c r="AT1082" s="59">
        <v>0</v>
      </c>
      <c r="AU1082" s="59">
        <v>0</v>
      </c>
      <c r="AV1082" s="27">
        <v>5608788</v>
      </c>
      <c r="AW1082" s="79">
        <f t="shared" si="544"/>
        <v>0.13774144219783238</v>
      </c>
      <c r="AX1082" s="59">
        <v>0</v>
      </c>
      <c r="AY1082" s="59">
        <v>0</v>
      </c>
      <c r="AZ1082" s="59">
        <v>0</v>
      </c>
      <c r="BA1082" s="59">
        <v>0</v>
      </c>
      <c r="BB1082" s="59">
        <v>0</v>
      </c>
      <c r="BC1082" s="59">
        <v>0</v>
      </c>
      <c r="BD1082" s="59">
        <v>5608788</v>
      </c>
      <c r="BE1082" s="59">
        <v>0</v>
      </c>
      <c r="BF1082" s="59">
        <v>0</v>
      </c>
      <c r="BH1082" s="59">
        <v>5608788</v>
      </c>
      <c r="BI1082" s="59">
        <v>0</v>
      </c>
      <c r="BJ1082" s="59">
        <v>0</v>
      </c>
      <c r="BK1082" s="59">
        <v>0</v>
      </c>
      <c r="BL1082" s="59">
        <v>0</v>
      </c>
      <c r="BM1082" s="4">
        <v>10618</v>
      </c>
      <c r="BN1082" s="32">
        <f t="shared" si="561"/>
        <v>1.8482158398607484</v>
      </c>
      <c r="BO1082" s="281"/>
      <c r="BP1082" s="4">
        <v>-86144328</v>
      </c>
      <c r="BQ1082" s="4">
        <v>307772800</v>
      </c>
      <c r="BR1082" s="4">
        <v>221639104</v>
      </c>
      <c r="BS1082" s="4">
        <v>5153.7597699999997</v>
      </c>
      <c r="BT1082" s="4">
        <v>5745</v>
      </c>
      <c r="BV1082" s="175">
        <f t="shared" si="550"/>
        <v>0.3082498567466303</v>
      </c>
    </row>
    <row r="1083" spans="1:74" ht="17.25" customHeight="1" x14ac:dyDescent="0.25">
      <c r="A1083" s="76" t="s">
        <v>214</v>
      </c>
      <c r="B1083" s="254" t="s">
        <v>139</v>
      </c>
      <c r="C1083" s="76">
        <v>1</v>
      </c>
      <c r="D1083" s="142">
        <v>2017</v>
      </c>
      <c r="E1083" s="77">
        <v>152</v>
      </c>
      <c r="F1083" s="59">
        <v>82484616</v>
      </c>
      <c r="G1083" s="59">
        <v>49989864</v>
      </c>
      <c r="H1083" s="179">
        <f t="shared" si="562"/>
        <v>1.5383980773264556</v>
      </c>
      <c r="I1083" s="59">
        <f t="shared" si="547"/>
        <v>32494752</v>
      </c>
      <c r="J1083" s="59"/>
      <c r="K1083" s="59">
        <f t="shared" si="537"/>
        <v>27394941</v>
      </c>
      <c r="L1083" s="164">
        <f t="shared" si="564"/>
        <v>4768.4840731070499</v>
      </c>
      <c r="M1083" s="59"/>
      <c r="N1083" s="59"/>
      <c r="O1083" s="59">
        <v>1061667</v>
      </c>
      <c r="P1083" s="13">
        <f t="shared" si="540"/>
        <v>3.2671952689468133E-2</v>
      </c>
      <c r="Q1083" s="59">
        <v>129643</v>
      </c>
      <c r="R1083" s="79">
        <f t="shared" si="541"/>
        <v>3.9896596225753624E-3</v>
      </c>
      <c r="S1083" s="82">
        <f t="shared" si="553"/>
        <v>13452793</v>
      </c>
      <c r="T1083" s="281">
        <f t="shared" si="549"/>
        <v>2341.6523933855528</v>
      </c>
      <c r="U1083" s="281"/>
      <c r="V1083" s="131">
        <f t="shared" si="543"/>
        <v>0.49106851516854882</v>
      </c>
      <c r="W1083" s="13"/>
      <c r="X1083" s="59">
        <v>-299842</v>
      </c>
      <c r="Y1083" s="59">
        <v>5764939</v>
      </c>
      <c r="Z1083" s="59">
        <v>823675</v>
      </c>
      <c r="AA1083" s="59">
        <v>6680684</v>
      </c>
      <c r="AB1083" s="59">
        <v>130513</v>
      </c>
      <c r="AC1083" s="59">
        <v>0</v>
      </c>
      <c r="AD1083" s="59">
        <v>1425</v>
      </c>
      <c r="AE1083" s="59">
        <v>351399</v>
      </c>
      <c r="AF1083" s="59">
        <v>14222</v>
      </c>
      <c r="AG1083" s="59">
        <v>0</v>
      </c>
      <c r="AH1083" s="59">
        <v>15990372</v>
      </c>
      <c r="AI1083" s="59">
        <v>4710</v>
      </c>
      <c r="AJ1083" s="59">
        <v>1063771</v>
      </c>
      <c r="AK1083" s="59">
        <v>11893478</v>
      </c>
      <c r="AL1083" s="59">
        <v>66494240</v>
      </c>
      <c r="AM1083" s="59">
        <v>316</v>
      </c>
      <c r="AN1083" s="59">
        <v>751422</v>
      </c>
      <c r="AO1083" s="59">
        <v>0</v>
      </c>
      <c r="AP1083" s="59">
        <v>0</v>
      </c>
      <c r="AQ1083" s="59">
        <v>782283</v>
      </c>
      <c r="AR1083" s="59">
        <v>3062070</v>
      </c>
      <c r="AS1083" s="59">
        <v>278376</v>
      </c>
      <c r="AT1083" s="59">
        <v>0</v>
      </c>
      <c r="AU1083" s="59">
        <v>0</v>
      </c>
      <c r="AV1083" s="27">
        <v>5099811</v>
      </c>
      <c r="AW1083" s="79">
        <f t="shared" si="544"/>
        <v>0.1356528868283427</v>
      </c>
      <c r="AX1083" s="59">
        <v>0</v>
      </c>
      <c r="AY1083" s="59">
        <v>0</v>
      </c>
      <c r="AZ1083" s="59">
        <v>0</v>
      </c>
      <c r="BA1083" s="59">
        <v>0</v>
      </c>
      <c r="BB1083" s="59">
        <v>0</v>
      </c>
      <c r="BC1083" s="59">
        <v>0</v>
      </c>
      <c r="BD1083" s="59">
        <v>5099811</v>
      </c>
      <c r="BE1083" s="59">
        <v>0</v>
      </c>
      <c r="BF1083" s="59">
        <v>0</v>
      </c>
      <c r="BG1083" s="59">
        <v>0</v>
      </c>
      <c r="BH1083" s="59">
        <v>5099811</v>
      </c>
      <c r="BI1083" s="59">
        <v>0</v>
      </c>
      <c r="BJ1083" s="59">
        <v>0</v>
      </c>
      <c r="BK1083" s="59">
        <v>0</v>
      </c>
      <c r="BL1083" s="59">
        <v>0</v>
      </c>
      <c r="BM1083" s="4">
        <v>14028</v>
      </c>
      <c r="BN1083" s="32">
        <f t="shared" si="561"/>
        <v>2.4417754569190602</v>
      </c>
      <c r="BO1083" s="281"/>
      <c r="BP1083" s="4">
        <v>76262856</v>
      </c>
      <c r="BQ1083" s="4">
        <v>297063776</v>
      </c>
      <c r="BR1083" s="4">
        <v>373340640</v>
      </c>
      <c r="BS1083" s="4">
        <v>5308.3398399999996</v>
      </c>
      <c r="BT1083" s="4">
        <v>5745</v>
      </c>
      <c r="BV1083" s="175">
        <f t="shared" si="550"/>
        <v>0.32302617564206215</v>
      </c>
    </row>
    <row r="1084" spans="1:74" ht="17.25" customHeight="1" x14ac:dyDescent="0.25">
      <c r="A1084" s="76" t="s">
        <v>214</v>
      </c>
      <c r="B1084" s="254" t="s">
        <v>139</v>
      </c>
      <c r="C1084" s="76">
        <v>1</v>
      </c>
      <c r="D1084" s="142">
        <v>2018</v>
      </c>
      <c r="E1084" s="77">
        <v>152</v>
      </c>
      <c r="F1084" s="59">
        <v>91492720</v>
      </c>
      <c r="G1084" s="59">
        <v>59735024</v>
      </c>
      <c r="H1084" s="179">
        <f t="shared" si="562"/>
        <v>1.8809621453647014</v>
      </c>
      <c r="I1084" s="59">
        <f t="shared" si="547"/>
        <v>31757696</v>
      </c>
      <c r="J1084" s="59"/>
      <c r="K1084" s="59">
        <f t="shared" si="537"/>
        <v>25618786</v>
      </c>
      <c r="L1084" s="164">
        <f t="shared" si="564"/>
        <v>4459.3187119234117</v>
      </c>
      <c r="M1084" s="59"/>
      <c r="N1084" s="59"/>
      <c r="O1084" s="59">
        <v>5243926</v>
      </c>
      <c r="P1084" s="13">
        <f t="shared" si="540"/>
        <v>0.16512299884727155</v>
      </c>
      <c r="Q1084" s="59">
        <v>187692</v>
      </c>
      <c r="R1084" s="79">
        <f t="shared" si="541"/>
        <v>5.9101264776890618E-3</v>
      </c>
      <c r="S1084" s="82">
        <f t="shared" si="553"/>
        <v>13652946</v>
      </c>
      <c r="T1084" s="281">
        <f t="shared" si="549"/>
        <v>2376.4919060052221</v>
      </c>
      <c r="U1084" s="281"/>
      <c r="V1084" s="131">
        <f t="shared" si="543"/>
        <v>0.53292712621121074</v>
      </c>
      <c r="W1084" s="13"/>
      <c r="X1084" s="59">
        <v>-665812</v>
      </c>
      <c r="Y1084" s="59">
        <v>5583050</v>
      </c>
      <c r="Z1084" s="59">
        <v>769313</v>
      </c>
      <c r="AA1084" s="59">
        <v>7447059</v>
      </c>
      <c r="AB1084" s="59">
        <v>129756</v>
      </c>
      <c r="AC1084" s="59">
        <v>0</v>
      </c>
      <c r="AD1084" s="59">
        <v>0</v>
      </c>
      <c r="AE1084" s="59">
        <v>389580</v>
      </c>
      <c r="AF1084" s="59">
        <v>55494</v>
      </c>
      <c r="AG1084" s="59">
        <v>31000</v>
      </c>
      <c r="AH1084" s="59">
        <v>10302510</v>
      </c>
      <c r="AI1084" s="59">
        <v>10967</v>
      </c>
      <c r="AJ1084" s="59">
        <v>1709622</v>
      </c>
      <c r="AK1084" s="59">
        <v>5623335</v>
      </c>
      <c r="AL1084" s="59">
        <v>81190208</v>
      </c>
      <c r="AM1084" s="59">
        <v>2</v>
      </c>
      <c r="AN1084" s="59">
        <v>1775661</v>
      </c>
      <c r="AO1084" s="59">
        <v>0</v>
      </c>
      <c r="AP1084" s="59">
        <v>0</v>
      </c>
      <c r="AQ1084" s="59">
        <v>605504</v>
      </c>
      <c r="AR1084" s="59">
        <v>2581897</v>
      </c>
      <c r="AS1084" s="59">
        <v>283648</v>
      </c>
      <c r="AT1084" s="59">
        <v>0</v>
      </c>
      <c r="AU1084" s="59">
        <v>-4000</v>
      </c>
      <c r="AV1084" s="27">
        <v>6138910</v>
      </c>
      <c r="AW1084" s="79">
        <f t="shared" si="544"/>
        <v>0.16199102368164578</v>
      </c>
      <c r="AX1084" s="59">
        <v>0</v>
      </c>
      <c r="AY1084" s="59">
        <v>0</v>
      </c>
      <c r="AZ1084" s="59">
        <v>0</v>
      </c>
      <c r="BA1084" s="59">
        <v>0</v>
      </c>
      <c r="BB1084" s="59">
        <v>0</v>
      </c>
      <c r="BC1084" s="59">
        <v>0</v>
      </c>
      <c r="BD1084" s="59">
        <v>6138910</v>
      </c>
      <c r="BE1084" s="59">
        <v>0</v>
      </c>
      <c r="BF1084" s="59">
        <v>0</v>
      </c>
      <c r="BG1084" s="59">
        <v>0</v>
      </c>
      <c r="BH1084" s="59">
        <v>6138910</v>
      </c>
      <c r="BI1084" s="59">
        <v>0</v>
      </c>
      <c r="BJ1084" s="59">
        <v>0</v>
      </c>
      <c r="BK1084" s="59">
        <v>0</v>
      </c>
      <c r="BL1084" s="59">
        <v>0</v>
      </c>
      <c r="BM1084" s="4">
        <v>16641</v>
      </c>
      <c r="BN1084" s="32">
        <f t="shared" si="561"/>
        <v>2.8966057441253263</v>
      </c>
      <c r="BO1084" s="281"/>
      <c r="BP1084" s="4">
        <v>21768874</v>
      </c>
      <c r="BQ1084" s="4">
        <v>318568832</v>
      </c>
      <c r="BR1084" s="4">
        <v>340354368</v>
      </c>
      <c r="BS1084" s="4">
        <v>5311.0200199999999</v>
      </c>
      <c r="BT1084" s="4">
        <v>5745</v>
      </c>
      <c r="BV1084" s="175">
        <f t="shared" si="550"/>
        <v>0.32327856185858012</v>
      </c>
    </row>
    <row r="1085" spans="1:74" s="8" customFormat="1" ht="17.25" customHeight="1" thickBot="1" x14ac:dyDescent="0.3">
      <c r="A1085" s="84" t="s">
        <v>214</v>
      </c>
      <c r="B1085" s="262" t="s">
        <v>139</v>
      </c>
      <c r="C1085" s="84">
        <v>1</v>
      </c>
      <c r="D1085" s="143">
        <v>2019</v>
      </c>
      <c r="E1085" s="85">
        <v>152</v>
      </c>
      <c r="F1085" s="86">
        <v>110818352</v>
      </c>
      <c r="G1085" s="86">
        <v>78484072</v>
      </c>
      <c r="H1085" s="208">
        <f t="shared" si="562"/>
        <v>2.4272713664878265</v>
      </c>
      <c r="I1085" s="86">
        <f t="shared" si="547"/>
        <v>32334280</v>
      </c>
      <c r="J1085" s="282">
        <f t="shared" ref="J1085" si="565">LN(I1085/I1061)/(2019-1995)</f>
        <v>4.1822089367377996E-2</v>
      </c>
      <c r="K1085" s="86">
        <f t="shared" si="537"/>
        <v>24792294</v>
      </c>
      <c r="L1085" s="191">
        <f t="shared" si="564"/>
        <v>4299.738813735692</v>
      </c>
      <c r="M1085" s="282">
        <f t="shared" ref="M1085" si="566">LN(L1085/L1061)/(2019-1995)</f>
        <v>1.9013845917645288E-2</v>
      </c>
      <c r="N1085" s="283">
        <f t="shared" ref="N1085" si="567">AVERAGE(L1083:L1085)</f>
        <v>4509.1805329220506</v>
      </c>
      <c r="O1085" s="86">
        <v>4035142</v>
      </c>
      <c r="P1085" s="14">
        <f t="shared" si="540"/>
        <v>0.12479455240691922</v>
      </c>
      <c r="Q1085" s="86">
        <v>89278</v>
      </c>
      <c r="R1085" s="87">
        <f t="shared" si="541"/>
        <v>2.7610944174417985E-3</v>
      </c>
      <c r="S1085" s="104">
        <f t="shared" si="553"/>
        <v>11983765</v>
      </c>
      <c r="T1085" s="285">
        <f t="shared" si="549"/>
        <v>2078.3498092265004</v>
      </c>
      <c r="U1085" s="285">
        <f t="shared" ref="U1085" si="568">AVERAGE(T1083:T1085)</f>
        <v>2265.4980362057581</v>
      </c>
      <c r="V1085" s="170">
        <f t="shared" si="543"/>
        <v>0.48336652509848421</v>
      </c>
      <c r="W1085" s="14"/>
      <c r="X1085" s="86">
        <v>-1534787</v>
      </c>
      <c r="Y1085" s="86">
        <v>4535902</v>
      </c>
      <c r="Z1085" s="86">
        <v>1141222</v>
      </c>
      <c r="AA1085" s="86">
        <v>7321450</v>
      </c>
      <c r="AB1085" s="86">
        <v>151178</v>
      </c>
      <c r="AC1085" s="86">
        <v>-7300</v>
      </c>
      <c r="AD1085" s="86">
        <v>0</v>
      </c>
      <c r="AE1085" s="86">
        <v>376100</v>
      </c>
      <c r="AF1085" s="86">
        <v>27119</v>
      </c>
      <c r="AG1085" s="86">
        <v>11098</v>
      </c>
      <c r="AH1085" s="86">
        <v>15133592</v>
      </c>
      <c r="AI1085" s="86">
        <v>6218</v>
      </c>
      <c r="AJ1085" s="86">
        <v>469759</v>
      </c>
      <c r="AK1085" s="86">
        <v>10999701</v>
      </c>
      <c r="AL1085" s="86">
        <v>95684752</v>
      </c>
      <c r="AM1085" s="86">
        <v>4433</v>
      </c>
      <c r="AN1085" s="86">
        <v>927376</v>
      </c>
      <c r="AO1085" s="86">
        <v>0</v>
      </c>
      <c r="AP1085" s="86">
        <v>0</v>
      </c>
      <c r="AQ1085" s="86">
        <v>595623</v>
      </c>
      <c r="AR1085" s="86">
        <v>2892385</v>
      </c>
      <c r="AS1085" s="86">
        <v>292381</v>
      </c>
      <c r="AT1085" s="86">
        <v>0</v>
      </c>
      <c r="AU1085" s="86">
        <v>0</v>
      </c>
      <c r="AV1085" s="28">
        <v>7541986</v>
      </c>
      <c r="AW1085" s="87">
        <f t="shared" si="544"/>
        <v>0.18913470985472913</v>
      </c>
      <c r="AX1085" s="86">
        <v>0</v>
      </c>
      <c r="AY1085" s="86">
        <v>0</v>
      </c>
      <c r="AZ1085" s="86">
        <v>0</v>
      </c>
      <c r="BA1085" s="86">
        <v>0</v>
      </c>
      <c r="BB1085" s="86">
        <v>0</v>
      </c>
      <c r="BC1085" s="86">
        <v>0</v>
      </c>
      <c r="BD1085" s="86">
        <v>7541986</v>
      </c>
      <c r="BE1085" s="86">
        <v>0</v>
      </c>
      <c r="BF1085" s="86">
        <v>0</v>
      </c>
      <c r="BG1085" s="86">
        <v>0</v>
      </c>
      <c r="BH1085" s="86">
        <v>7541986</v>
      </c>
      <c r="BI1085" s="86">
        <v>0</v>
      </c>
      <c r="BJ1085" s="86">
        <v>0</v>
      </c>
      <c r="BK1085" s="86">
        <v>0</v>
      </c>
      <c r="BL1085" s="86">
        <v>0</v>
      </c>
      <c r="BM1085" s="7">
        <v>1779437</v>
      </c>
      <c r="BN1085" s="32">
        <f t="shared" si="561"/>
        <v>308.60856746444676</v>
      </c>
      <c r="BO1085" s="285">
        <f t="shared" ref="BO1085" si="569">AVERAGE(BN1083:BN1085)</f>
        <v>104.64898288849706</v>
      </c>
      <c r="BP1085" s="7">
        <v>69678752</v>
      </c>
      <c r="BQ1085" s="7">
        <v>369449568</v>
      </c>
      <c r="BR1085" s="7">
        <v>440907776</v>
      </c>
      <c r="BS1085" s="7">
        <v>5311.6899400000002</v>
      </c>
      <c r="BT1085" s="7">
        <v>5766</v>
      </c>
      <c r="BU1085" s="277">
        <f t="shared" ref="BU1085" si="570">AVERAGE(BT1083:BT1085)</f>
        <v>5752</v>
      </c>
      <c r="BV1085" s="175">
        <f t="shared" si="550"/>
        <v>0.32516597070310249</v>
      </c>
    </row>
    <row r="1086" spans="1:74" s="20" customFormat="1" ht="16.5" thickTop="1" x14ac:dyDescent="0.25">
      <c r="A1086" s="49" t="s">
        <v>215</v>
      </c>
      <c r="B1086" s="257"/>
      <c r="C1086" s="49">
        <v>0</v>
      </c>
      <c r="D1086" s="195">
        <v>1995</v>
      </c>
      <c r="E1086" s="97">
        <v>153</v>
      </c>
      <c r="F1086" s="98">
        <v>14567231</v>
      </c>
      <c r="G1086" s="98">
        <v>8359072</v>
      </c>
      <c r="H1086" s="187">
        <f t="shared" si="562"/>
        <v>1.346465514172559</v>
      </c>
      <c r="I1086" s="98">
        <f t="shared" si="547"/>
        <v>6208159</v>
      </c>
      <c r="J1086" s="90"/>
      <c r="K1086" s="98">
        <f t="shared" si="537"/>
        <v>6208159</v>
      </c>
      <c r="L1086" s="98">
        <f t="shared" si="564"/>
        <v>1580.4885437881874</v>
      </c>
      <c r="M1086" s="90"/>
      <c r="N1086" s="90"/>
      <c r="O1086" s="98">
        <v>714997</v>
      </c>
      <c r="P1086" s="42">
        <f t="shared" si="540"/>
        <v>0.11517053606391202</v>
      </c>
      <c r="Q1086" s="98">
        <v>179875</v>
      </c>
      <c r="R1086" s="99">
        <f t="shared" si="541"/>
        <v>2.8973967966993114E-2</v>
      </c>
      <c r="S1086" s="169">
        <f t="shared" ref="S1086:S1096" si="571">F1086-G1086-O1086-Q1086-AF1086-AG1086-AI1086-AJ1086-AK1086-SUM(AM1086:AU1086)</f>
        <v>1451736</v>
      </c>
      <c r="T1086" s="281">
        <f t="shared" si="549"/>
        <v>369.58655804480651</v>
      </c>
      <c r="U1086" s="281"/>
      <c r="V1086" s="145">
        <f t="shared" si="543"/>
        <v>0.2338432375846044</v>
      </c>
      <c r="W1086" s="212"/>
      <c r="X1086" s="98">
        <v>0</v>
      </c>
      <c r="Y1086" s="98">
        <v>0</v>
      </c>
      <c r="Z1086" s="98">
        <v>0</v>
      </c>
      <c r="AA1086" s="98">
        <v>0</v>
      </c>
      <c r="AB1086" s="98">
        <v>0</v>
      </c>
      <c r="AC1086" s="98">
        <v>0</v>
      </c>
      <c r="AD1086" s="98">
        <v>0</v>
      </c>
      <c r="AE1086" s="98">
        <v>0</v>
      </c>
      <c r="AF1086" s="98">
        <v>476717</v>
      </c>
      <c r="AG1086" s="98">
        <v>277314</v>
      </c>
      <c r="AH1086" s="98">
        <v>2230428</v>
      </c>
      <c r="AI1086" s="98">
        <v>446173</v>
      </c>
      <c r="AJ1086" s="98">
        <v>701248</v>
      </c>
      <c r="AK1086" s="98">
        <v>749281</v>
      </c>
      <c r="AL1086" s="98">
        <v>12336803</v>
      </c>
      <c r="AM1086" s="98">
        <v>0</v>
      </c>
      <c r="AN1086" s="98">
        <v>0</v>
      </c>
      <c r="AO1086" s="98">
        <v>0</v>
      </c>
      <c r="AP1086" s="98">
        <v>0</v>
      </c>
      <c r="AQ1086" s="98">
        <v>453158</v>
      </c>
      <c r="AR1086" s="98">
        <v>736796</v>
      </c>
      <c r="AS1086" s="98">
        <v>6546</v>
      </c>
      <c r="AT1086" s="98">
        <v>0</v>
      </c>
      <c r="AU1086" s="98">
        <v>14318</v>
      </c>
      <c r="AV1086" s="74">
        <v>0</v>
      </c>
      <c r="AW1086" s="99">
        <f t="shared" si="544"/>
        <v>0</v>
      </c>
      <c r="AX1086" s="98">
        <v>0</v>
      </c>
      <c r="AY1086" s="98">
        <v>0</v>
      </c>
      <c r="AZ1086" s="98">
        <v>0</v>
      </c>
      <c r="BA1086" s="98">
        <v>0</v>
      </c>
      <c r="BB1086" s="98">
        <v>0</v>
      </c>
      <c r="BC1086" s="98">
        <v>0</v>
      </c>
      <c r="BD1086" s="98">
        <v>0</v>
      </c>
      <c r="BE1086" s="98">
        <v>0</v>
      </c>
      <c r="BF1086" s="98">
        <v>0</v>
      </c>
      <c r="BG1086" s="98">
        <v>0</v>
      </c>
      <c r="BH1086" s="98">
        <v>0</v>
      </c>
      <c r="BI1086" s="98">
        <v>0</v>
      </c>
      <c r="BJ1086" s="98">
        <v>0</v>
      </c>
      <c r="BK1086" s="98">
        <v>0</v>
      </c>
      <c r="BL1086" s="98">
        <v>0</v>
      </c>
      <c r="BM1086" s="19">
        <v>2641895</v>
      </c>
      <c r="BN1086" s="32">
        <f t="shared" si="561"/>
        <v>672.5801934826884</v>
      </c>
      <c r="BO1086" s="281"/>
      <c r="BP1086" s="19">
        <v>13130388</v>
      </c>
      <c r="BQ1086" s="19">
        <v>439541824</v>
      </c>
      <c r="BR1086" s="19">
        <v>455314112</v>
      </c>
      <c r="BS1086" s="19">
        <v>3535.3998999999999</v>
      </c>
      <c r="BT1086" s="19">
        <v>3928</v>
      </c>
      <c r="BU1086" s="4"/>
      <c r="BV1086" s="175">
        <f t="shared" si="550"/>
        <v>-7.0299944612560783E-2</v>
      </c>
    </row>
    <row r="1087" spans="1:74" s="20" customFormat="1" x14ac:dyDescent="0.25">
      <c r="A1087" s="100" t="s">
        <v>215</v>
      </c>
      <c r="B1087" s="258"/>
      <c r="C1087" s="49">
        <v>0</v>
      </c>
      <c r="D1087" s="144">
        <v>1996</v>
      </c>
      <c r="E1087" s="62">
        <v>153</v>
      </c>
      <c r="F1087" s="63">
        <v>16044609</v>
      </c>
      <c r="G1087" s="63">
        <v>9283857</v>
      </c>
      <c r="H1087" s="187">
        <f t="shared" si="562"/>
        <v>1.3731988690015549</v>
      </c>
      <c r="I1087" s="63">
        <f t="shared" si="547"/>
        <v>6760752</v>
      </c>
      <c r="J1087" s="58"/>
      <c r="K1087" s="63">
        <f t="shared" si="537"/>
        <v>6760752</v>
      </c>
      <c r="L1087" s="63">
        <f t="shared" si="564"/>
        <v>1678.4389275074479</v>
      </c>
      <c r="M1087" s="58"/>
      <c r="N1087" s="58"/>
      <c r="O1087" s="63">
        <v>1186651</v>
      </c>
      <c r="P1087" s="29">
        <f t="shared" si="540"/>
        <v>0.175520563392948</v>
      </c>
      <c r="Q1087" s="63">
        <v>200385</v>
      </c>
      <c r="R1087" s="94">
        <f t="shared" si="541"/>
        <v>2.9639454309224773E-2</v>
      </c>
      <c r="S1087" s="73">
        <f t="shared" si="571"/>
        <v>1337766</v>
      </c>
      <c r="T1087" s="281">
        <f t="shared" si="549"/>
        <v>332.11668321747766</v>
      </c>
      <c r="U1087" s="281"/>
      <c r="V1087" s="39">
        <f t="shared" si="543"/>
        <v>0.19787236686096457</v>
      </c>
      <c r="W1087" s="18"/>
      <c r="X1087" s="63">
        <v>0</v>
      </c>
      <c r="Y1087" s="63">
        <v>0</v>
      </c>
      <c r="Z1087" s="63">
        <v>0</v>
      </c>
      <c r="AA1087" s="63">
        <v>0</v>
      </c>
      <c r="AB1087" s="63">
        <v>0</v>
      </c>
      <c r="AC1087" s="63">
        <v>0</v>
      </c>
      <c r="AD1087" s="63">
        <v>0</v>
      </c>
      <c r="AE1087" s="63">
        <v>0</v>
      </c>
      <c r="AF1087" s="63">
        <v>424537</v>
      </c>
      <c r="AG1087" s="63">
        <v>306460</v>
      </c>
      <c r="AH1087" s="63">
        <v>2521638</v>
      </c>
      <c r="AI1087" s="63">
        <v>654447</v>
      </c>
      <c r="AJ1087" s="63">
        <v>645600</v>
      </c>
      <c r="AK1087" s="63">
        <v>781711</v>
      </c>
      <c r="AL1087" s="63">
        <v>13522971</v>
      </c>
      <c r="AM1087" s="63">
        <v>0</v>
      </c>
      <c r="AN1087" s="63">
        <v>0</v>
      </c>
      <c r="AO1087" s="63">
        <v>0</v>
      </c>
      <c r="AP1087" s="63">
        <v>0</v>
      </c>
      <c r="AQ1087" s="63">
        <v>444175</v>
      </c>
      <c r="AR1087" s="63">
        <v>747958</v>
      </c>
      <c r="AS1087" s="63">
        <v>106</v>
      </c>
      <c r="AT1087" s="63">
        <v>0</v>
      </c>
      <c r="AU1087" s="63">
        <v>30956</v>
      </c>
      <c r="AV1087" s="80">
        <v>0</v>
      </c>
      <c r="AW1087" s="94">
        <f t="shared" si="544"/>
        <v>0</v>
      </c>
      <c r="AX1087" s="63">
        <v>0</v>
      </c>
      <c r="AY1087" s="63">
        <v>0</v>
      </c>
      <c r="AZ1087" s="63">
        <v>0</v>
      </c>
      <c r="BA1087" s="63">
        <v>0</v>
      </c>
      <c r="BB1087" s="63">
        <v>0</v>
      </c>
      <c r="BC1087" s="63">
        <v>0</v>
      </c>
      <c r="BD1087" s="63">
        <v>0</v>
      </c>
      <c r="BE1087" s="63">
        <v>0</v>
      </c>
      <c r="BF1087" s="63">
        <v>0</v>
      </c>
      <c r="BG1087" s="63">
        <v>0</v>
      </c>
      <c r="BH1087" s="63">
        <v>0</v>
      </c>
      <c r="BI1087" s="63">
        <v>0</v>
      </c>
      <c r="BJ1087" s="63">
        <v>0</v>
      </c>
      <c r="BK1087" s="63">
        <v>0</v>
      </c>
      <c r="BL1087" s="63">
        <v>0</v>
      </c>
      <c r="BM1087" s="19">
        <v>2682704</v>
      </c>
      <c r="BN1087" s="32">
        <f t="shared" si="561"/>
        <v>666.01390268123134</v>
      </c>
      <c r="BO1087" s="281"/>
      <c r="BP1087" s="19">
        <v>2076509</v>
      </c>
      <c r="BQ1087" s="19">
        <v>439179360</v>
      </c>
      <c r="BR1087" s="19">
        <v>443938560</v>
      </c>
      <c r="BS1087" s="19">
        <v>3590.62012</v>
      </c>
      <c r="BT1087" s="19">
        <v>4028</v>
      </c>
      <c r="BU1087" s="4"/>
      <c r="BV1087" s="175">
        <f t="shared" si="550"/>
        <v>-4.998090036806653E-2</v>
      </c>
    </row>
    <row r="1088" spans="1:74" s="20" customFormat="1" x14ac:dyDescent="0.25">
      <c r="A1088" s="100" t="s">
        <v>215</v>
      </c>
      <c r="B1088" s="258"/>
      <c r="C1088" s="49">
        <v>0</v>
      </c>
      <c r="D1088" s="144">
        <v>1997</v>
      </c>
      <c r="E1088" s="62">
        <v>153</v>
      </c>
      <c r="F1088" s="63">
        <v>15870867</v>
      </c>
      <c r="G1088" s="63">
        <v>7218526</v>
      </c>
      <c r="H1088" s="187">
        <f t="shared" si="562"/>
        <v>0.83428588863984898</v>
      </c>
      <c r="I1088" s="63">
        <f t="shared" si="547"/>
        <v>8652341</v>
      </c>
      <c r="J1088" s="58"/>
      <c r="K1088" s="63">
        <f t="shared" si="537"/>
        <v>8652341</v>
      </c>
      <c r="L1088" s="63">
        <f t="shared" si="564"/>
        <v>2016.3926823584245</v>
      </c>
      <c r="M1088" s="58"/>
      <c r="N1088" s="58"/>
      <c r="O1088" s="63">
        <v>2177728</v>
      </c>
      <c r="P1088" s="29">
        <f t="shared" si="540"/>
        <v>0.25169234545887637</v>
      </c>
      <c r="Q1088" s="63">
        <v>214090</v>
      </c>
      <c r="R1088" s="94">
        <f t="shared" si="541"/>
        <v>2.4743592514442046E-2</v>
      </c>
      <c r="S1088" s="73">
        <f t="shared" si="571"/>
        <v>2535688</v>
      </c>
      <c r="T1088" s="281">
        <f t="shared" si="549"/>
        <v>590.93171754835703</v>
      </c>
      <c r="U1088" s="281"/>
      <c r="V1088" s="39">
        <f t="shared" si="543"/>
        <v>0.29306380781802288</v>
      </c>
      <c r="W1088" s="18"/>
      <c r="X1088" s="63">
        <v>0</v>
      </c>
      <c r="Y1088" s="63">
        <v>0</v>
      </c>
      <c r="Z1088" s="63">
        <v>0</v>
      </c>
      <c r="AA1088" s="63">
        <v>0</v>
      </c>
      <c r="AB1088" s="63">
        <v>0</v>
      </c>
      <c r="AC1088" s="63">
        <v>0</v>
      </c>
      <c r="AD1088" s="63">
        <v>0</v>
      </c>
      <c r="AE1088" s="63">
        <v>0</v>
      </c>
      <c r="AF1088" s="63">
        <v>371938</v>
      </c>
      <c r="AG1088" s="63">
        <v>256672</v>
      </c>
      <c r="AH1088" s="63">
        <v>2330722</v>
      </c>
      <c r="AI1088" s="63">
        <v>735473</v>
      </c>
      <c r="AJ1088" s="63">
        <v>641111</v>
      </c>
      <c r="AK1088" s="63">
        <v>712444</v>
      </c>
      <c r="AL1088" s="63">
        <v>13540145</v>
      </c>
      <c r="AM1088" s="63">
        <v>0</v>
      </c>
      <c r="AN1088" s="63">
        <v>0</v>
      </c>
      <c r="AO1088" s="63">
        <v>0</v>
      </c>
      <c r="AP1088" s="63">
        <v>0</v>
      </c>
      <c r="AQ1088" s="63">
        <v>379926</v>
      </c>
      <c r="AR1088" s="63">
        <v>595241</v>
      </c>
      <c r="AS1088" s="63">
        <v>0</v>
      </c>
      <c r="AT1088" s="63">
        <v>1138</v>
      </c>
      <c r="AU1088" s="63">
        <v>30892</v>
      </c>
      <c r="AV1088" s="80">
        <v>0</v>
      </c>
      <c r="AW1088" s="94">
        <f t="shared" si="544"/>
        <v>0</v>
      </c>
      <c r="AX1088" s="63">
        <v>0</v>
      </c>
      <c r="AY1088" s="63">
        <v>0</v>
      </c>
      <c r="AZ1088" s="63">
        <v>0</v>
      </c>
      <c r="BA1088" s="63">
        <v>0</v>
      </c>
      <c r="BB1088" s="63">
        <v>0</v>
      </c>
      <c r="BC1088" s="63">
        <v>0</v>
      </c>
      <c r="BD1088" s="63">
        <v>0</v>
      </c>
      <c r="BE1088" s="63">
        <v>0</v>
      </c>
      <c r="BF1088" s="63">
        <v>0</v>
      </c>
      <c r="BG1088" s="63">
        <v>0</v>
      </c>
      <c r="BH1088" s="63">
        <v>0</v>
      </c>
      <c r="BI1088" s="63">
        <v>0</v>
      </c>
      <c r="BJ1088" s="63">
        <v>0</v>
      </c>
      <c r="BK1088" s="63">
        <v>0</v>
      </c>
      <c r="BL1088" s="63">
        <v>0</v>
      </c>
      <c r="BM1088" s="19">
        <v>1298811</v>
      </c>
      <c r="BN1088" s="32">
        <f t="shared" si="561"/>
        <v>302.6825914705197</v>
      </c>
      <c r="BO1088" s="281"/>
      <c r="BP1088" s="19">
        <v>-13319597</v>
      </c>
      <c r="BQ1088" s="19">
        <v>474546976</v>
      </c>
      <c r="BR1088" s="19">
        <v>462526176</v>
      </c>
      <c r="BS1088" s="19">
        <v>3628.12988</v>
      </c>
      <c r="BT1088" s="19">
        <v>4291</v>
      </c>
      <c r="BU1088" s="4"/>
      <c r="BV1088" s="175">
        <f t="shared" si="550"/>
        <v>-1.3159780795834228E-2</v>
      </c>
    </row>
    <row r="1089" spans="1:74" s="20" customFormat="1" x14ac:dyDescent="0.25">
      <c r="A1089" s="100" t="s">
        <v>215</v>
      </c>
      <c r="B1089" s="258"/>
      <c r="C1089" s="49">
        <v>0</v>
      </c>
      <c r="D1089" s="144">
        <v>1998</v>
      </c>
      <c r="E1089" s="62">
        <v>153</v>
      </c>
      <c r="F1089" s="63">
        <v>19929720</v>
      </c>
      <c r="G1089" s="63">
        <v>11553042</v>
      </c>
      <c r="H1089" s="187">
        <f t="shared" si="562"/>
        <v>1.379191369180002</v>
      </c>
      <c r="I1089" s="63">
        <f t="shared" si="547"/>
        <v>8376678</v>
      </c>
      <c r="J1089" s="58"/>
      <c r="K1089" s="63">
        <f t="shared" si="537"/>
        <v>8376678</v>
      </c>
      <c r="L1089" s="63">
        <f t="shared" si="564"/>
        <v>1952.1505476578886</v>
      </c>
      <c r="M1089" s="58"/>
      <c r="N1089" s="58"/>
      <c r="O1089" s="63">
        <v>936194</v>
      </c>
      <c r="P1089" s="29">
        <f t="shared" si="540"/>
        <v>0.11176196578166189</v>
      </c>
      <c r="Q1089" s="63">
        <v>197823</v>
      </c>
      <c r="R1089" s="94">
        <f t="shared" si="541"/>
        <v>2.3615925071967671E-2</v>
      </c>
      <c r="S1089" s="73">
        <f t="shared" si="571"/>
        <v>3550013</v>
      </c>
      <c r="T1089" s="281">
        <f t="shared" si="549"/>
        <v>827.31601025402006</v>
      </c>
      <c r="U1089" s="281"/>
      <c r="V1089" s="39">
        <f t="shared" si="543"/>
        <v>0.42379723799816588</v>
      </c>
      <c r="W1089" s="18"/>
      <c r="X1089" s="63">
        <v>0</v>
      </c>
      <c r="Y1089" s="63">
        <v>0</v>
      </c>
      <c r="Z1089" s="63">
        <v>0</v>
      </c>
      <c r="AA1089" s="63">
        <v>0</v>
      </c>
      <c r="AB1089" s="63">
        <v>0</v>
      </c>
      <c r="AC1089" s="63">
        <v>0</v>
      </c>
      <c r="AD1089" s="63">
        <v>0</v>
      </c>
      <c r="AE1089" s="63">
        <v>0</v>
      </c>
      <c r="AF1089" s="63">
        <v>275966</v>
      </c>
      <c r="AG1089" s="63">
        <v>241804</v>
      </c>
      <c r="AH1089" s="63">
        <v>2353192</v>
      </c>
      <c r="AI1089" s="63">
        <v>734391</v>
      </c>
      <c r="AJ1089" s="63">
        <v>622167</v>
      </c>
      <c r="AK1089" s="63">
        <v>723529</v>
      </c>
      <c r="AL1089" s="63">
        <v>17576528</v>
      </c>
      <c r="AM1089" s="63">
        <v>0</v>
      </c>
      <c r="AN1089" s="63">
        <v>0</v>
      </c>
      <c r="AO1089" s="63">
        <v>0</v>
      </c>
      <c r="AP1089" s="63">
        <v>0</v>
      </c>
      <c r="AQ1089" s="63">
        <v>441323</v>
      </c>
      <c r="AR1089" s="63">
        <v>610070</v>
      </c>
      <c r="AS1089" s="63">
        <v>0</v>
      </c>
      <c r="AT1089" s="63">
        <v>0</v>
      </c>
      <c r="AU1089" s="63">
        <v>43398</v>
      </c>
      <c r="AV1089" s="80">
        <v>0</v>
      </c>
      <c r="AW1089" s="94">
        <f t="shared" si="544"/>
        <v>0</v>
      </c>
      <c r="AX1089" s="63">
        <v>0</v>
      </c>
      <c r="AY1089" s="63">
        <v>0</v>
      </c>
      <c r="AZ1089" s="63">
        <v>0</v>
      </c>
      <c r="BA1089" s="63">
        <v>0</v>
      </c>
      <c r="BB1089" s="63">
        <v>0</v>
      </c>
      <c r="BC1089" s="63">
        <v>0</v>
      </c>
      <c r="BD1089" s="63">
        <v>0</v>
      </c>
      <c r="BE1089" s="63">
        <v>0</v>
      </c>
      <c r="BF1089" s="63">
        <v>0</v>
      </c>
      <c r="BG1089" s="63">
        <v>0</v>
      </c>
      <c r="BH1089" s="63">
        <v>0</v>
      </c>
      <c r="BI1089" s="63">
        <v>0</v>
      </c>
      <c r="BJ1089" s="63">
        <v>0</v>
      </c>
      <c r="BK1089" s="63">
        <v>0</v>
      </c>
      <c r="BL1089" s="63">
        <v>0</v>
      </c>
      <c r="BM1089" s="19">
        <v>1289798</v>
      </c>
      <c r="BN1089" s="32">
        <f t="shared" si="561"/>
        <v>300.5821486832906</v>
      </c>
      <c r="BO1089" s="281"/>
      <c r="BP1089" s="19">
        <v>1615285</v>
      </c>
      <c r="BQ1089" s="19">
        <v>587572672</v>
      </c>
      <c r="BR1089" s="19">
        <v>590477760</v>
      </c>
      <c r="BS1089" s="19">
        <v>3621.3100599999998</v>
      </c>
      <c r="BT1089" s="19">
        <v>4291</v>
      </c>
      <c r="BU1089" s="4"/>
      <c r="BV1089" s="175">
        <f t="shared" si="550"/>
        <v>-1.4100518572581468E-2</v>
      </c>
    </row>
    <row r="1090" spans="1:74" s="20" customFormat="1" x14ac:dyDescent="0.25">
      <c r="A1090" s="100" t="s">
        <v>215</v>
      </c>
      <c r="B1090" s="258"/>
      <c r="C1090" s="49">
        <v>0</v>
      </c>
      <c r="D1090" s="144">
        <v>1999</v>
      </c>
      <c r="E1090" s="62">
        <v>153</v>
      </c>
      <c r="F1090" s="63">
        <v>21467248</v>
      </c>
      <c r="G1090" s="63">
        <v>12153406</v>
      </c>
      <c r="H1090" s="187">
        <f t="shared" si="562"/>
        <v>1.3048756893234821</v>
      </c>
      <c r="I1090" s="63">
        <f t="shared" si="547"/>
        <v>9313842</v>
      </c>
      <c r="J1090" s="58"/>
      <c r="K1090" s="63">
        <f t="shared" si="537"/>
        <v>9313842</v>
      </c>
      <c r="L1090" s="63">
        <f t="shared" si="564"/>
        <v>2145.5521769177608</v>
      </c>
      <c r="M1090" s="58"/>
      <c r="N1090" s="58"/>
      <c r="O1090" s="63">
        <v>1076449</v>
      </c>
      <c r="P1090" s="29">
        <f t="shared" si="540"/>
        <v>0.1155751836889653</v>
      </c>
      <c r="Q1090" s="63">
        <v>316116</v>
      </c>
      <c r="R1090" s="94">
        <f t="shared" si="541"/>
        <v>3.3940451212292416E-2</v>
      </c>
      <c r="S1090" s="73">
        <f t="shared" si="571"/>
        <v>3516048</v>
      </c>
      <c r="T1090" s="281">
        <f t="shared" si="549"/>
        <v>809.9626814098134</v>
      </c>
      <c r="U1090" s="281"/>
      <c r="V1090" s="39">
        <f t="shared" si="543"/>
        <v>0.37750779968137749</v>
      </c>
      <c r="W1090" s="18"/>
      <c r="X1090" s="63">
        <v>0</v>
      </c>
      <c r="Y1090" s="63">
        <v>0</v>
      </c>
      <c r="Z1090" s="63">
        <v>0</v>
      </c>
      <c r="AA1090" s="63">
        <v>0</v>
      </c>
      <c r="AB1090" s="63">
        <v>0</v>
      </c>
      <c r="AC1090" s="63">
        <v>0</v>
      </c>
      <c r="AD1090" s="63">
        <v>0</v>
      </c>
      <c r="AE1090" s="63">
        <v>0</v>
      </c>
      <c r="AF1090" s="63">
        <v>250713</v>
      </c>
      <c r="AG1090" s="63">
        <v>276911</v>
      </c>
      <c r="AH1090" s="63">
        <v>3087304</v>
      </c>
      <c r="AI1090" s="63">
        <v>682516</v>
      </c>
      <c r="AJ1090" s="63">
        <v>702513</v>
      </c>
      <c r="AK1090" s="63">
        <v>1296775</v>
      </c>
      <c r="AL1090" s="63">
        <v>18379944</v>
      </c>
      <c r="AM1090" s="63">
        <v>0</v>
      </c>
      <c r="AN1090" s="63">
        <v>0</v>
      </c>
      <c r="AO1090" s="63">
        <v>0</v>
      </c>
      <c r="AP1090" s="63">
        <v>0</v>
      </c>
      <c r="AQ1090" s="63">
        <v>364699</v>
      </c>
      <c r="AR1090" s="63">
        <v>767420</v>
      </c>
      <c r="AS1090" s="63">
        <v>0</v>
      </c>
      <c r="AT1090" s="63">
        <v>0</v>
      </c>
      <c r="AU1090" s="63">
        <v>63682</v>
      </c>
      <c r="AV1090" s="80">
        <v>0</v>
      </c>
      <c r="AW1090" s="94">
        <f t="shared" si="544"/>
        <v>0</v>
      </c>
      <c r="AX1090" s="63">
        <v>0</v>
      </c>
      <c r="AY1090" s="63">
        <v>0</v>
      </c>
      <c r="AZ1090" s="63">
        <v>0</v>
      </c>
      <c r="BA1090" s="63">
        <v>0</v>
      </c>
      <c r="BB1090" s="63">
        <v>0</v>
      </c>
      <c r="BC1090" s="63">
        <v>0</v>
      </c>
      <c r="BD1090" s="63">
        <v>0</v>
      </c>
      <c r="BE1090" s="63">
        <v>0</v>
      </c>
      <c r="BF1090" s="63">
        <v>0</v>
      </c>
      <c r="BG1090" s="63">
        <v>0</v>
      </c>
      <c r="BH1090" s="63">
        <v>0</v>
      </c>
      <c r="BI1090" s="63">
        <v>0</v>
      </c>
      <c r="BJ1090" s="63">
        <v>0</v>
      </c>
      <c r="BK1090" s="63">
        <v>0</v>
      </c>
      <c r="BL1090" s="63">
        <v>0</v>
      </c>
      <c r="BM1090" s="19">
        <v>516552</v>
      </c>
      <c r="BN1090" s="32">
        <f t="shared" si="561"/>
        <v>118.9937802349689</v>
      </c>
      <c r="BO1090" s="281"/>
      <c r="BP1090" s="19">
        <v>6624109</v>
      </c>
      <c r="BQ1090" s="19">
        <v>948834816</v>
      </c>
      <c r="BR1090" s="19">
        <v>955975488</v>
      </c>
      <c r="BS1090" s="19">
        <v>3622.76001</v>
      </c>
      <c r="BT1090" s="19">
        <v>4341</v>
      </c>
      <c r="BU1090" s="4"/>
      <c r="BV1090" s="175">
        <f t="shared" si="550"/>
        <v>-8.1078965998868172E-3</v>
      </c>
    </row>
    <row r="1091" spans="1:74" s="20" customFormat="1" x14ac:dyDescent="0.25">
      <c r="A1091" s="100" t="s">
        <v>215</v>
      </c>
      <c r="B1091" s="258"/>
      <c r="C1091" s="49">
        <v>0</v>
      </c>
      <c r="D1091" s="144">
        <v>2000</v>
      </c>
      <c r="E1091" s="62">
        <v>153</v>
      </c>
      <c r="F1091" s="63">
        <v>50863016</v>
      </c>
      <c r="G1091" s="63">
        <v>41397864</v>
      </c>
      <c r="H1091" s="187">
        <f t="shared" si="562"/>
        <v>4.3737135969924203</v>
      </c>
      <c r="I1091" s="63">
        <f t="shared" si="547"/>
        <v>9465152</v>
      </c>
      <c r="J1091" s="58"/>
      <c r="K1091" s="63">
        <f t="shared" si="537"/>
        <v>9465152</v>
      </c>
      <c r="L1091" s="63">
        <f t="shared" si="564"/>
        <v>2108.5212742258855</v>
      </c>
      <c r="M1091" s="58"/>
      <c r="N1091" s="58"/>
      <c r="O1091" s="63">
        <v>1264675</v>
      </c>
      <c r="P1091" s="29">
        <f t="shared" si="540"/>
        <v>0.13361380778671067</v>
      </c>
      <c r="Q1091" s="63">
        <v>314362</v>
      </c>
      <c r="R1091" s="94">
        <f t="shared" si="541"/>
        <v>3.3212567531931872E-2</v>
      </c>
      <c r="S1091" s="73">
        <f t="shared" si="571"/>
        <v>3803489</v>
      </c>
      <c r="T1091" s="281">
        <f t="shared" si="549"/>
        <v>847.29093339273777</v>
      </c>
      <c r="U1091" s="281"/>
      <c r="V1091" s="39">
        <f t="shared" si="543"/>
        <v>0.40184130165051762</v>
      </c>
      <c r="W1091" s="18"/>
      <c r="X1091" s="63">
        <v>0</v>
      </c>
      <c r="Y1091" s="63">
        <v>0</v>
      </c>
      <c r="Z1091" s="63">
        <v>0</v>
      </c>
      <c r="AA1091" s="63">
        <v>0</v>
      </c>
      <c r="AB1091" s="63">
        <v>0</v>
      </c>
      <c r="AC1091" s="63">
        <v>0</v>
      </c>
      <c r="AD1091" s="63">
        <v>0</v>
      </c>
      <c r="AE1091" s="63">
        <v>0</v>
      </c>
      <c r="AF1091" s="63">
        <v>254541</v>
      </c>
      <c r="AG1091" s="63">
        <v>233951</v>
      </c>
      <c r="AH1091" s="63">
        <v>2672107</v>
      </c>
      <c r="AI1091" s="63">
        <v>818950</v>
      </c>
      <c r="AJ1091" s="63">
        <v>798564</v>
      </c>
      <c r="AK1091" s="63">
        <v>1025211</v>
      </c>
      <c r="AL1091" s="63">
        <v>48190908</v>
      </c>
      <c r="AM1091" s="63">
        <v>0</v>
      </c>
      <c r="AN1091" s="63">
        <v>0</v>
      </c>
      <c r="AO1091" s="63">
        <v>0</v>
      </c>
      <c r="AP1091" s="63">
        <v>0</v>
      </c>
      <c r="AQ1091" s="63">
        <v>357414</v>
      </c>
      <c r="AR1091" s="63">
        <v>520039</v>
      </c>
      <c r="AS1091" s="63">
        <v>0</v>
      </c>
      <c r="AT1091" s="63">
        <v>0</v>
      </c>
      <c r="AU1091" s="63">
        <v>73956</v>
      </c>
      <c r="AV1091" s="80">
        <v>0</v>
      </c>
      <c r="AW1091" s="94">
        <f t="shared" si="544"/>
        <v>0</v>
      </c>
      <c r="AX1091" s="63">
        <v>0</v>
      </c>
      <c r="AY1091" s="63">
        <v>0</v>
      </c>
      <c r="AZ1091" s="63">
        <v>0</v>
      </c>
      <c r="BA1091" s="63">
        <v>0</v>
      </c>
      <c r="BB1091" s="63">
        <v>0</v>
      </c>
      <c r="BC1091" s="63">
        <v>0</v>
      </c>
      <c r="BD1091" s="63">
        <v>0</v>
      </c>
      <c r="BE1091" s="63">
        <v>0</v>
      </c>
      <c r="BF1091" s="63">
        <v>0</v>
      </c>
      <c r="BG1091" s="63">
        <v>0</v>
      </c>
      <c r="BH1091" s="63">
        <v>0</v>
      </c>
      <c r="BI1091" s="63">
        <v>0</v>
      </c>
      <c r="BJ1091" s="63">
        <v>0</v>
      </c>
      <c r="BK1091" s="63">
        <v>0</v>
      </c>
      <c r="BL1091" s="63">
        <v>0</v>
      </c>
      <c r="BM1091" s="19">
        <v>501909</v>
      </c>
      <c r="BN1091" s="32">
        <f t="shared" si="561"/>
        <v>111.80864335041211</v>
      </c>
      <c r="BO1091" s="281"/>
      <c r="BP1091" s="19">
        <v>20302740</v>
      </c>
      <c r="BQ1091" s="19">
        <v>1564959744</v>
      </c>
      <c r="BR1091" s="19">
        <v>1585764480</v>
      </c>
      <c r="BS1091" s="19">
        <v>3628.1101100000001</v>
      </c>
      <c r="BT1091" s="19">
        <v>4489</v>
      </c>
      <c r="BU1091" s="4"/>
      <c r="BV1091" s="175">
        <f t="shared" si="550"/>
        <v>9.3925715478074129E-3</v>
      </c>
    </row>
    <row r="1092" spans="1:74" s="20" customFormat="1" x14ac:dyDescent="0.25">
      <c r="A1092" s="100" t="s">
        <v>215</v>
      </c>
      <c r="B1092" s="258"/>
      <c r="C1092" s="49">
        <v>0</v>
      </c>
      <c r="D1092" s="144">
        <v>2001</v>
      </c>
      <c r="E1092" s="62">
        <v>153</v>
      </c>
      <c r="F1092" s="63">
        <v>86831240</v>
      </c>
      <c r="G1092" s="63">
        <v>77407096</v>
      </c>
      <c r="H1092" s="187">
        <f t="shared" si="562"/>
        <v>8.2137004697721085</v>
      </c>
      <c r="I1092" s="63">
        <f t="shared" si="547"/>
        <v>9424144</v>
      </c>
      <c r="J1092" s="58"/>
      <c r="K1092" s="63">
        <f t="shared" si="537"/>
        <v>9424144</v>
      </c>
      <c r="L1092" s="63">
        <f t="shared" si="564"/>
        <v>2016.2909713307658</v>
      </c>
      <c r="M1092" s="58"/>
      <c r="N1092" s="58"/>
      <c r="O1092" s="63">
        <v>1406672</v>
      </c>
      <c r="P1092" s="29">
        <f t="shared" si="540"/>
        <v>0.14926257493518774</v>
      </c>
      <c r="Q1092" s="63">
        <v>-35287</v>
      </c>
      <c r="R1092" s="94">
        <f t="shared" si="541"/>
        <v>-3.7443188474199883E-3</v>
      </c>
      <c r="S1092" s="73">
        <f t="shared" si="571"/>
        <v>4382546</v>
      </c>
      <c r="T1092" s="281">
        <f t="shared" si="549"/>
        <v>937.6435601198117</v>
      </c>
      <c r="U1092" s="281"/>
      <c r="V1092" s="39">
        <f t="shared" si="543"/>
        <v>0.46503385347252757</v>
      </c>
      <c r="W1092" s="18"/>
      <c r="X1092" s="63">
        <v>0</v>
      </c>
      <c r="Y1092" s="63">
        <v>0</v>
      </c>
      <c r="Z1092" s="63">
        <v>0</v>
      </c>
      <c r="AA1092" s="63">
        <v>0</v>
      </c>
      <c r="AB1092" s="63">
        <v>0</v>
      </c>
      <c r="AC1092" s="63">
        <v>0</v>
      </c>
      <c r="AD1092" s="63">
        <v>0</v>
      </c>
      <c r="AE1092" s="63">
        <v>0</v>
      </c>
      <c r="AF1092" s="63">
        <v>283719</v>
      </c>
      <c r="AG1092" s="63">
        <v>45414</v>
      </c>
      <c r="AH1092" s="63">
        <v>2588561</v>
      </c>
      <c r="AI1092" s="63">
        <v>158972</v>
      </c>
      <c r="AJ1092" s="63">
        <v>475952</v>
      </c>
      <c r="AK1092" s="63">
        <v>1998239</v>
      </c>
      <c r="AL1092" s="63">
        <v>84242680</v>
      </c>
      <c r="AM1092" s="63">
        <v>0</v>
      </c>
      <c r="AN1092" s="63">
        <v>0</v>
      </c>
      <c r="AO1092" s="63">
        <v>0</v>
      </c>
      <c r="AP1092" s="63">
        <v>0</v>
      </c>
      <c r="AQ1092" s="63">
        <v>321981</v>
      </c>
      <c r="AR1092" s="63">
        <v>296032</v>
      </c>
      <c r="AS1092" s="63">
        <v>0</v>
      </c>
      <c r="AT1092" s="63">
        <v>0</v>
      </c>
      <c r="AU1092" s="63">
        <v>89904</v>
      </c>
      <c r="AV1092" s="80">
        <v>0</v>
      </c>
      <c r="AW1092" s="94">
        <f t="shared" si="544"/>
        <v>0</v>
      </c>
      <c r="AX1092" s="63">
        <v>0</v>
      </c>
      <c r="AY1092" s="63">
        <v>0</v>
      </c>
      <c r="AZ1092" s="63">
        <v>0</v>
      </c>
      <c r="BA1092" s="63">
        <v>0</v>
      </c>
      <c r="BB1092" s="63">
        <v>0</v>
      </c>
      <c r="BC1092" s="63">
        <v>0</v>
      </c>
      <c r="BD1092" s="63">
        <v>0</v>
      </c>
      <c r="BE1092" s="63">
        <v>0</v>
      </c>
      <c r="BF1092" s="63">
        <v>0</v>
      </c>
      <c r="BG1092" s="63">
        <v>0</v>
      </c>
      <c r="BH1092" s="63">
        <v>0</v>
      </c>
      <c r="BI1092" s="63">
        <v>0</v>
      </c>
      <c r="BJ1092" s="63">
        <v>0</v>
      </c>
      <c r="BK1092" s="63">
        <v>0</v>
      </c>
      <c r="BL1092" s="63">
        <v>0</v>
      </c>
      <c r="BM1092" s="19">
        <v>285222</v>
      </c>
      <c r="BN1092" s="32">
        <f t="shared" si="561"/>
        <v>61.02310654685494</v>
      </c>
      <c r="BO1092" s="281"/>
      <c r="BP1092" s="19">
        <v>-4225370</v>
      </c>
      <c r="BQ1092" s="19">
        <v>2165616384</v>
      </c>
      <c r="BR1092" s="19">
        <v>2161676288</v>
      </c>
      <c r="BS1092" s="19">
        <v>3682.73999</v>
      </c>
      <c r="BT1092" s="19">
        <v>4674</v>
      </c>
      <c r="BU1092" s="4"/>
      <c r="BV1092" s="175">
        <f t="shared" si="550"/>
        <v>3.7057787598357837E-2</v>
      </c>
    </row>
    <row r="1093" spans="1:74" s="20" customFormat="1" x14ac:dyDescent="0.25">
      <c r="A1093" s="100" t="s">
        <v>215</v>
      </c>
      <c r="B1093" s="258"/>
      <c r="C1093" s="49">
        <v>0</v>
      </c>
      <c r="D1093" s="144">
        <v>2002</v>
      </c>
      <c r="E1093" s="62">
        <v>153</v>
      </c>
      <c r="F1093" s="63">
        <v>47135736</v>
      </c>
      <c r="G1093" s="63">
        <v>35474440</v>
      </c>
      <c r="H1093" s="187">
        <f t="shared" si="562"/>
        <v>3.0420666793810911</v>
      </c>
      <c r="I1093" s="63">
        <f t="shared" si="547"/>
        <v>11661296</v>
      </c>
      <c r="J1093" s="58"/>
      <c r="K1093" s="63">
        <f t="shared" si="537"/>
        <v>11661296</v>
      </c>
      <c r="L1093" s="63">
        <f t="shared" si="564"/>
        <v>2381.3142740453341</v>
      </c>
      <c r="M1093" s="58"/>
      <c r="N1093" s="58"/>
      <c r="O1093" s="63">
        <v>1131273</v>
      </c>
      <c r="P1093" s="29">
        <f t="shared" si="540"/>
        <v>9.7010915424837862E-2</v>
      </c>
      <c r="Q1093" s="63">
        <v>2228</v>
      </c>
      <c r="R1093" s="94">
        <f t="shared" si="541"/>
        <v>1.9105938139294296E-4</v>
      </c>
      <c r="S1093" s="73">
        <f t="shared" si="571"/>
        <v>5077403</v>
      </c>
      <c r="T1093" s="281">
        <f t="shared" si="549"/>
        <v>1036.8394935674903</v>
      </c>
      <c r="U1093" s="281"/>
      <c r="V1093" s="39">
        <f t="shared" si="543"/>
        <v>0.43540640765829114</v>
      </c>
      <c r="W1093" s="18"/>
      <c r="X1093" s="63">
        <v>0</v>
      </c>
      <c r="Y1093" s="63">
        <v>0</v>
      </c>
      <c r="Z1093" s="63">
        <v>0</v>
      </c>
      <c r="AA1093" s="63">
        <v>0</v>
      </c>
      <c r="AB1093" s="63">
        <v>0</v>
      </c>
      <c r="AC1093" s="63">
        <v>0</v>
      </c>
      <c r="AD1093" s="63">
        <v>0</v>
      </c>
      <c r="AE1093" s="63">
        <v>0</v>
      </c>
      <c r="AF1093" s="63">
        <v>199527</v>
      </c>
      <c r="AG1093" s="63">
        <v>44677</v>
      </c>
      <c r="AH1093" s="63">
        <v>3185834</v>
      </c>
      <c r="AI1093" s="63">
        <v>156392</v>
      </c>
      <c r="AJ1093" s="63">
        <v>1803222</v>
      </c>
      <c r="AK1093" s="63">
        <v>1451429</v>
      </c>
      <c r="AL1093" s="63">
        <v>43949904</v>
      </c>
      <c r="AM1093" s="63">
        <v>0</v>
      </c>
      <c r="AN1093" s="63">
        <v>0</v>
      </c>
      <c r="AO1093" s="63">
        <v>0</v>
      </c>
      <c r="AP1093" s="63">
        <v>0</v>
      </c>
      <c r="AQ1093" s="63">
        <v>261809</v>
      </c>
      <c r="AR1093" s="63">
        <v>1530970</v>
      </c>
      <c r="AS1093" s="63">
        <v>0</v>
      </c>
      <c r="AT1093" s="63">
        <v>0</v>
      </c>
      <c r="AU1093" s="63">
        <v>2366</v>
      </c>
      <c r="AV1093" s="80">
        <v>0</v>
      </c>
      <c r="AW1093" s="94">
        <f t="shared" si="544"/>
        <v>0</v>
      </c>
      <c r="AX1093" s="63">
        <v>0</v>
      </c>
      <c r="AY1093" s="63">
        <v>0</v>
      </c>
      <c r="AZ1093" s="63">
        <v>0</v>
      </c>
      <c r="BA1093" s="63">
        <v>0</v>
      </c>
      <c r="BB1093" s="63">
        <v>0</v>
      </c>
      <c r="BC1093" s="63">
        <v>0</v>
      </c>
      <c r="BD1093" s="63">
        <v>0</v>
      </c>
      <c r="BE1093" s="63">
        <v>0</v>
      </c>
      <c r="BF1093" s="63">
        <v>0</v>
      </c>
      <c r="BG1093" s="63">
        <v>0</v>
      </c>
      <c r="BH1093" s="63">
        <v>0</v>
      </c>
      <c r="BI1093" s="63">
        <v>0</v>
      </c>
      <c r="BJ1093" s="63">
        <v>0</v>
      </c>
      <c r="BK1093" s="63">
        <v>0</v>
      </c>
      <c r="BL1093" s="63">
        <v>0</v>
      </c>
      <c r="BM1093" s="19">
        <v>56819</v>
      </c>
      <c r="BN1093" s="32">
        <f t="shared" si="561"/>
        <v>11.602818051868491</v>
      </c>
      <c r="BO1093" s="281"/>
      <c r="BP1093" s="19">
        <v>-121164728</v>
      </c>
      <c r="BQ1093" s="19">
        <v>2169467392</v>
      </c>
      <c r="BR1093" s="19">
        <v>2048359424</v>
      </c>
      <c r="BS1093" s="19">
        <v>3691.8898899999999</v>
      </c>
      <c r="BT1093" s="19">
        <v>4897</v>
      </c>
      <c r="BU1093" s="4"/>
      <c r="BV1093" s="175">
        <f t="shared" si="550"/>
        <v>6.1602283210368924E-2</v>
      </c>
    </row>
    <row r="1094" spans="1:74" s="20" customFormat="1" x14ac:dyDescent="0.25">
      <c r="A1094" s="100" t="s">
        <v>215</v>
      </c>
      <c r="B1094" s="258"/>
      <c r="C1094" s="49">
        <v>0</v>
      </c>
      <c r="D1094" s="144">
        <v>2003</v>
      </c>
      <c r="E1094" s="62">
        <v>153</v>
      </c>
      <c r="F1094" s="63">
        <v>41645024</v>
      </c>
      <c r="G1094" s="63">
        <v>28807420</v>
      </c>
      <c r="H1094" s="187">
        <f t="shared" si="562"/>
        <v>2.2439872736376665</v>
      </c>
      <c r="I1094" s="63">
        <f t="shared" si="547"/>
        <v>12837604</v>
      </c>
      <c r="J1094" s="58"/>
      <c r="K1094" s="63">
        <f t="shared" si="537"/>
        <v>12837604</v>
      </c>
      <c r="L1094" s="63">
        <f t="shared" si="564"/>
        <v>2621.5241984888708</v>
      </c>
      <c r="M1094" s="58"/>
      <c r="N1094" s="58"/>
      <c r="O1094" s="63">
        <v>1164483</v>
      </c>
      <c r="P1094" s="29">
        <f t="shared" si="540"/>
        <v>9.0708749078098991E-2</v>
      </c>
      <c r="Q1094" s="63">
        <v>232859</v>
      </c>
      <c r="R1094" s="94">
        <f t="shared" si="541"/>
        <v>1.8138820920165475E-2</v>
      </c>
      <c r="S1094" s="73">
        <f t="shared" si="571"/>
        <v>4769959</v>
      </c>
      <c r="T1094" s="281">
        <f t="shared" si="549"/>
        <v>974.05738207065554</v>
      </c>
      <c r="U1094" s="281"/>
      <c r="V1094" s="39">
        <f t="shared" si="543"/>
        <v>0.37156146894700909</v>
      </c>
      <c r="W1094" s="18"/>
      <c r="X1094" s="63">
        <v>0</v>
      </c>
      <c r="Y1094" s="63">
        <v>0</v>
      </c>
      <c r="Z1094" s="63">
        <v>0</v>
      </c>
      <c r="AA1094" s="63">
        <v>0</v>
      </c>
      <c r="AB1094" s="63">
        <v>0</v>
      </c>
      <c r="AC1094" s="63">
        <v>0</v>
      </c>
      <c r="AD1094" s="63">
        <v>0</v>
      </c>
      <c r="AE1094" s="63">
        <v>0</v>
      </c>
      <c r="AF1094" s="63">
        <v>2237061</v>
      </c>
      <c r="AG1094" s="63">
        <v>20497</v>
      </c>
      <c r="AH1094" s="63">
        <v>2525998</v>
      </c>
      <c r="AI1094" s="63">
        <v>106484</v>
      </c>
      <c r="AJ1094" s="63">
        <v>1565100</v>
      </c>
      <c r="AK1094" s="63">
        <v>775116</v>
      </c>
      <c r="AL1094" s="63">
        <v>39119028</v>
      </c>
      <c r="AM1094" s="63">
        <v>0</v>
      </c>
      <c r="AN1094" s="63">
        <v>0</v>
      </c>
      <c r="AO1094" s="63">
        <v>0</v>
      </c>
      <c r="AP1094" s="63">
        <v>0</v>
      </c>
      <c r="AQ1094" s="63">
        <v>341689</v>
      </c>
      <c r="AR1094" s="63">
        <v>1623901</v>
      </c>
      <c r="AS1094" s="63">
        <v>0</v>
      </c>
      <c r="AT1094" s="63">
        <v>455</v>
      </c>
      <c r="AU1094" s="63">
        <v>0</v>
      </c>
      <c r="AV1094" s="80">
        <v>0</v>
      </c>
      <c r="AW1094" s="94">
        <f t="shared" si="544"/>
        <v>0</v>
      </c>
      <c r="AX1094" s="63">
        <v>0</v>
      </c>
      <c r="AY1094" s="63">
        <v>0</v>
      </c>
      <c r="AZ1094" s="63">
        <v>0</v>
      </c>
      <c r="BA1094" s="63">
        <v>0</v>
      </c>
      <c r="BB1094" s="63">
        <v>0</v>
      </c>
      <c r="BC1094" s="63">
        <v>0</v>
      </c>
      <c r="BD1094" s="63">
        <v>0</v>
      </c>
      <c r="BE1094" s="63">
        <v>0</v>
      </c>
      <c r="BF1094" s="63">
        <v>0</v>
      </c>
      <c r="BG1094" s="63">
        <v>0</v>
      </c>
      <c r="BH1094" s="63">
        <v>0</v>
      </c>
      <c r="BI1094" s="63">
        <v>0</v>
      </c>
      <c r="BJ1094" s="63">
        <v>0</v>
      </c>
      <c r="BK1094" s="63">
        <v>0</v>
      </c>
      <c r="BL1094" s="63">
        <v>0</v>
      </c>
      <c r="BM1094" s="19">
        <v>446841</v>
      </c>
      <c r="BN1094" s="32">
        <f t="shared" si="561"/>
        <v>91.247906881764351</v>
      </c>
      <c r="BO1094" s="281"/>
      <c r="BP1094" s="19">
        <v>64474068</v>
      </c>
      <c r="BQ1094" s="19">
        <v>961268608</v>
      </c>
      <c r="BR1094" s="19">
        <v>1026189568</v>
      </c>
      <c r="BS1094" s="19">
        <v>3695.01001</v>
      </c>
      <c r="BT1094" s="19">
        <v>4897</v>
      </c>
      <c r="BU1094" s="4"/>
      <c r="BV1094" s="175">
        <f t="shared" si="550"/>
        <v>6.2024668815669017E-2</v>
      </c>
    </row>
    <row r="1095" spans="1:74" s="20" customFormat="1" x14ac:dyDescent="0.25">
      <c r="A1095" s="100" t="s">
        <v>215</v>
      </c>
      <c r="B1095" s="258"/>
      <c r="C1095" s="49">
        <v>0</v>
      </c>
      <c r="D1095" s="144">
        <v>2004</v>
      </c>
      <c r="E1095" s="62">
        <v>153</v>
      </c>
      <c r="F1095" s="63">
        <v>30562856</v>
      </c>
      <c r="G1095" s="63">
        <v>15674310</v>
      </c>
      <c r="H1095" s="187">
        <f t="shared" si="562"/>
        <v>1.0527764094626837</v>
      </c>
      <c r="I1095" s="63">
        <f t="shared" si="547"/>
        <v>14888546</v>
      </c>
      <c r="J1095" s="58"/>
      <c r="K1095" s="63">
        <f t="shared" si="537"/>
        <v>14888546</v>
      </c>
      <c r="L1095" s="63">
        <f t="shared" si="564"/>
        <v>2760.2050426399705</v>
      </c>
      <c r="M1095" s="58"/>
      <c r="N1095" s="58"/>
      <c r="O1095" s="63">
        <v>945987</v>
      </c>
      <c r="P1095" s="29">
        <f t="shared" si="540"/>
        <v>6.3537903566943346E-2</v>
      </c>
      <c r="Q1095" s="63">
        <v>593203</v>
      </c>
      <c r="R1095" s="94">
        <f t="shared" si="541"/>
        <v>3.9842910113586642E-2</v>
      </c>
      <c r="S1095" s="73">
        <f t="shared" si="571"/>
        <v>4988569</v>
      </c>
      <c r="T1095" s="281">
        <f t="shared" si="549"/>
        <v>924.83667037449015</v>
      </c>
      <c r="U1095" s="281"/>
      <c r="V1095" s="39">
        <f t="shared" si="543"/>
        <v>0.33506085819259984</v>
      </c>
      <c r="W1095" s="18"/>
      <c r="X1095" s="63">
        <v>0</v>
      </c>
      <c r="Y1095" s="63">
        <v>0</v>
      </c>
      <c r="Z1095" s="63">
        <v>0</v>
      </c>
      <c r="AA1095" s="63">
        <v>0</v>
      </c>
      <c r="AB1095" s="63">
        <v>0</v>
      </c>
      <c r="AC1095" s="63">
        <v>0</v>
      </c>
      <c r="AD1095" s="63">
        <v>0</v>
      </c>
      <c r="AE1095" s="63">
        <v>0</v>
      </c>
      <c r="AF1095" s="63">
        <v>2752040</v>
      </c>
      <c r="AG1095" s="63">
        <v>197</v>
      </c>
      <c r="AH1095" s="63">
        <v>3372285</v>
      </c>
      <c r="AI1095" s="63">
        <v>42814</v>
      </c>
      <c r="AJ1095" s="63">
        <v>1463671</v>
      </c>
      <c r="AK1095" s="63">
        <v>1804684</v>
      </c>
      <c r="AL1095" s="63">
        <v>27190572</v>
      </c>
      <c r="AM1095" s="63">
        <v>0</v>
      </c>
      <c r="AN1095" s="63">
        <v>0</v>
      </c>
      <c r="AO1095" s="63">
        <v>0</v>
      </c>
      <c r="AP1095" s="63">
        <v>0</v>
      </c>
      <c r="AQ1095" s="63">
        <v>772720</v>
      </c>
      <c r="AR1095" s="63">
        <v>1519797</v>
      </c>
      <c r="AS1095" s="63">
        <v>0</v>
      </c>
      <c r="AT1095" s="63">
        <v>71</v>
      </c>
      <c r="AU1095" s="63">
        <v>4793</v>
      </c>
      <c r="AV1095" s="80">
        <v>0</v>
      </c>
      <c r="AW1095" s="94">
        <f t="shared" si="544"/>
        <v>0</v>
      </c>
      <c r="AX1095" s="63">
        <v>0</v>
      </c>
      <c r="AY1095" s="63">
        <v>0</v>
      </c>
      <c r="AZ1095" s="63">
        <v>0</v>
      </c>
      <c r="BA1095" s="63">
        <v>0</v>
      </c>
      <c r="BB1095" s="63">
        <v>0</v>
      </c>
      <c r="BC1095" s="63">
        <v>0</v>
      </c>
      <c r="BD1095" s="63">
        <v>0</v>
      </c>
      <c r="BE1095" s="63">
        <v>0</v>
      </c>
      <c r="BF1095" s="63">
        <v>0</v>
      </c>
      <c r="BG1095" s="63">
        <v>0</v>
      </c>
      <c r="BH1095" s="63">
        <v>0</v>
      </c>
      <c r="BI1095" s="63">
        <v>0</v>
      </c>
      <c r="BJ1095" s="63">
        <v>0</v>
      </c>
      <c r="BK1095" s="63">
        <v>0</v>
      </c>
      <c r="BL1095" s="63">
        <v>0</v>
      </c>
      <c r="BM1095" s="19">
        <v>696823</v>
      </c>
      <c r="BN1095" s="32">
        <f t="shared" si="561"/>
        <v>129.18483500185391</v>
      </c>
      <c r="BO1095" s="281"/>
      <c r="BP1095" s="19">
        <v>9438261</v>
      </c>
      <c r="BQ1095" s="19">
        <v>1347985792</v>
      </c>
      <c r="BR1095" s="19">
        <v>1358120960</v>
      </c>
      <c r="BS1095" s="19">
        <v>3769.37988</v>
      </c>
      <c r="BT1095" s="19">
        <v>5394</v>
      </c>
      <c r="BU1095" s="4"/>
      <c r="BV1095" s="175">
        <f t="shared" si="550"/>
        <v>0.12032051301625415</v>
      </c>
    </row>
    <row r="1096" spans="1:74" s="20" customFormat="1" x14ac:dyDescent="0.25">
      <c r="A1096" s="100" t="s">
        <v>215</v>
      </c>
      <c r="B1096" s="258"/>
      <c r="C1096" s="49">
        <v>0</v>
      </c>
      <c r="D1096" s="144">
        <v>2005</v>
      </c>
      <c r="E1096" s="62">
        <v>153</v>
      </c>
      <c r="F1096" s="63">
        <v>28749212</v>
      </c>
      <c r="G1096" s="63">
        <v>13498730</v>
      </c>
      <c r="H1096" s="187">
        <f t="shared" si="562"/>
        <v>0.88513464689181631</v>
      </c>
      <c r="I1096" s="63">
        <f t="shared" si="547"/>
        <v>15250482</v>
      </c>
      <c r="J1096" s="58"/>
      <c r="K1096" s="63">
        <f t="shared" si="537"/>
        <v>15250482</v>
      </c>
      <c r="L1096" s="63">
        <f t="shared" si="564"/>
        <v>2761.2677892449756</v>
      </c>
      <c r="M1096" s="58"/>
      <c r="N1096" s="58"/>
      <c r="O1096" s="63">
        <v>1160469</v>
      </c>
      <c r="P1096" s="29">
        <f t="shared" si="540"/>
        <v>7.6093922801915376E-2</v>
      </c>
      <c r="Q1096" s="63">
        <v>1037678</v>
      </c>
      <c r="R1096" s="94">
        <f t="shared" si="541"/>
        <v>6.8042308433267876E-2</v>
      </c>
      <c r="S1096" s="73">
        <f t="shared" si="571"/>
        <v>4165813</v>
      </c>
      <c r="T1096" s="281">
        <f t="shared" si="549"/>
        <v>754.26634075683501</v>
      </c>
      <c r="U1096" s="281"/>
      <c r="V1096" s="39">
        <f t="shared" si="543"/>
        <v>0.27315943194451164</v>
      </c>
      <c r="W1096" s="18"/>
      <c r="X1096" s="63">
        <v>0</v>
      </c>
      <c r="Y1096" s="63">
        <v>0</v>
      </c>
      <c r="Z1096" s="63">
        <v>0</v>
      </c>
      <c r="AA1096" s="63">
        <v>0</v>
      </c>
      <c r="AB1096" s="63">
        <v>0</v>
      </c>
      <c r="AC1096" s="63">
        <v>0</v>
      </c>
      <c r="AD1096" s="63">
        <v>0</v>
      </c>
      <c r="AE1096" s="63">
        <v>0</v>
      </c>
      <c r="AF1096" s="63">
        <v>3447856</v>
      </c>
      <c r="AG1096" s="63">
        <v>1165</v>
      </c>
      <c r="AH1096" s="63">
        <v>3310743</v>
      </c>
      <c r="AI1096" s="63">
        <v>38514</v>
      </c>
      <c r="AJ1096" s="63">
        <v>1579594</v>
      </c>
      <c r="AK1096" s="63">
        <v>1944972</v>
      </c>
      <c r="AL1096" s="63">
        <v>25438470</v>
      </c>
      <c r="AM1096" s="63">
        <v>0</v>
      </c>
      <c r="AN1096" s="63">
        <v>0</v>
      </c>
      <c r="AO1096" s="63">
        <v>0</v>
      </c>
      <c r="AP1096" s="63">
        <v>0</v>
      </c>
      <c r="AQ1096" s="63">
        <v>548021</v>
      </c>
      <c r="AR1096" s="63">
        <v>1311259</v>
      </c>
      <c r="AS1096" s="63">
        <v>0</v>
      </c>
      <c r="AT1096" s="63">
        <v>308</v>
      </c>
      <c r="AU1096" s="63">
        <v>14833</v>
      </c>
      <c r="AV1096" s="80">
        <v>0</v>
      </c>
      <c r="AW1096" s="94">
        <f t="shared" si="544"/>
        <v>0</v>
      </c>
      <c r="AX1096" s="63">
        <v>0</v>
      </c>
      <c r="AY1096" s="63">
        <v>0</v>
      </c>
      <c r="AZ1096" s="63">
        <v>0</v>
      </c>
      <c r="BA1096" s="63">
        <v>0</v>
      </c>
      <c r="BB1096" s="63">
        <v>0</v>
      </c>
      <c r="BC1096" s="63">
        <v>0</v>
      </c>
      <c r="BD1096" s="63">
        <v>0</v>
      </c>
      <c r="BE1096" s="63">
        <v>0</v>
      </c>
      <c r="BF1096" s="63">
        <v>0</v>
      </c>
      <c r="BG1096" s="63">
        <v>0</v>
      </c>
      <c r="BH1096" s="63">
        <v>0</v>
      </c>
      <c r="BI1096" s="63">
        <v>0</v>
      </c>
      <c r="BJ1096" s="63">
        <v>0</v>
      </c>
      <c r="BK1096" s="63">
        <v>0</v>
      </c>
      <c r="BL1096" s="63">
        <v>0</v>
      </c>
      <c r="BM1096" s="19">
        <v>753658</v>
      </c>
      <c r="BN1096" s="32">
        <f t="shared" si="561"/>
        <v>136.45808437443418</v>
      </c>
      <c r="BO1096" s="281"/>
      <c r="BP1096" s="19">
        <v>17028648</v>
      </c>
      <c r="BQ1096" s="19">
        <v>1626347264</v>
      </c>
      <c r="BR1096" s="19">
        <v>1644129536</v>
      </c>
      <c r="BS1096" s="19">
        <v>3994.87988</v>
      </c>
      <c r="BT1096" s="19">
        <v>5523</v>
      </c>
      <c r="BU1096" s="4"/>
      <c r="BV1096" s="175">
        <f t="shared" si="550"/>
        <v>0.16118900177456269</v>
      </c>
    </row>
    <row r="1097" spans="1:74" s="20" customFormat="1" ht="17.25" customHeight="1" x14ac:dyDescent="0.25">
      <c r="A1097" s="48" t="s">
        <v>215</v>
      </c>
      <c r="B1097" s="252"/>
      <c r="C1097" s="49">
        <v>0</v>
      </c>
      <c r="D1097" s="146">
        <v>2006</v>
      </c>
      <c r="E1097" s="62">
        <v>153</v>
      </c>
      <c r="F1097" s="63">
        <v>32743524</v>
      </c>
      <c r="G1097" s="63">
        <v>15100872</v>
      </c>
      <c r="H1097" s="187">
        <f t="shared" ref="H1097:H1121" si="572">G1097/I1097</f>
        <v>0.85592982279534846</v>
      </c>
      <c r="I1097" s="63">
        <f t="shared" si="547"/>
        <v>17642652</v>
      </c>
      <c r="J1097" s="58"/>
      <c r="K1097" s="63">
        <f t="shared" si="537"/>
        <v>17515563</v>
      </c>
      <c r="L1097" s="63">
        <f t="shared" si="564"/>
        <v>3171.3856599674091</v>
      </c>
      <c r="M1097" s="58"/>
      <c r="N1097" s="58"/>
      <c r="O1097" s="63">
        <v>1405184</v>
      </c>
      <c r="P1097" s="29">
        <f t="shared" si="540"/>
        <v>7.9646982777872619E-2</v>
      </c>
      <c r="Q1097" s="63">
        <v>1064663</v>
      </c>
      <c r="R1097" s="94">
        <f t="shared" si="541"/>
        <v>6.0345972929693334E-2</v>
      </c>
      <c r="S1097" s="73">
        <f t="shared" ref="S1097:S1105" si="573">SUM(W1097:AE1097)</f>
        <v>5458943</v>
      </c>
      <c r="T1097" s="281">
        <f t="shared" si="549"/>
        <v>988.40177439797208</v>
      </c>
      <c r="U1097" s="281"/>
      <c r="V1097" s="39">
        <f t="shared" si="543"/>
        <v>0.31166243414499439</v>
      </c>
      <c r="W1097" s="127">
        <v>2030976</v>
      </c>
      <c r="X1097" s="127">
        <v>436196</v>
      </c>
      <c r="Y1097" s="127">
        <v>2602988</v>
      </c>
      <c r="Z1097" s="127">
        <v>244199</v>
      </c>
      <c r="AA1097" s="127">
        <v>10758</v>
      </c>
      <c r="AB1097" s="127">
        <v>106971</v>
      </c>
      <c r="AC1097" s="127">
        <v>23611</v>
      </c>
      <c r="AD1097" s="127">
        <v>2223</v>
      </c>
      <c r="AE1097" s="127">
        <v>1021</v>
      </c>
      <c r="AF1097" s="63">
        <v>3118522</v>
      </c>
      <c r="AG1097" s="63">
        <v>87660</v>
      </c>
      <c r="AH1097" s="63">
        <v>3594661</v>
      </c>
      <c r="AI1097" s="63">
        <v>91614</v>
      </c>
      <c r="AJ1097" s="63">
        <v>2505488</v>
      </c>
      <c r="AK1097" s="63">
        <v>1596528</v>
      </c>
      <c r="AL1097" s="63">
        <v>29148864</v>
      </c>
      <c r="AM1097" s="63">
        <v>0</v>
      </c>
      <c r="AN1097" s="63">
        <v>0</v>
      </c>
      <c r="AO1097" s="63">
        <v>0</v>
      </c>
      <c r="AP1097" s="63">
        <v>0</v>
      </c>
      <c r="AQ1097" s="63">
        <v>494749</v>
      </c>
      <c r="AR1097" s="63">
        <v>1818775</v>
      </c>
      <c r="AS1097" s="63">
        <v>0</v>
      </c>
      <c r="AT1097" s="63">
        <v>442</v>
      </c>
      <c r="AU1097" s="63">
        <v>84</v>
      </c>
      <c r="AV1097" s="27">
        <v>127089</v>
      </c>
      <c r="AW1097" s="94">
        <f t="shared" si="544"/>
        <v>7.1519894409265731E-3</v>
      </c>
      <c r="AX1097" s="63">
        <v>818</v>
      </c>
      <c r="AY1097" s="63">
        <v>0</v>
      </c>
      <c r="AZ1097" s="63">
        <v>0</v>
      </c>
      <c r="BA1097" s="63">
        <v>0</v>
      </c>
      <c r="BB1097" s="63">
        <v>173</v>
      </c>
      <c r="BC1097" s="63">
        <v>112759</v>
      </c>
      <c r="BD1097" s="63">
        <v>0</v>
      </c>
      <c r="BE1097" s="63">
        <v>0</v>
      </c>
      <c r="BF1097" s="63">
        <v>491</v>
      </c>
      <c r="BG1097" s="63">
        <v>0</v>
      </c>
      <c r="BH1097" s="63">
        <v>127089</v>
      </c>
      <c r="BI1097" s="63">
        <v>0</v>
      </c>
      <c r="BJ1097" s="63">
        <v>12848</v>
      </c>
      <c r="BK1097" s="63">
        <v>0</v>
      </c>
      <c r="BL1097" s="63">
        <v>0</v>
      </c>
      <c r="BM1097" s="19">
        <v>353869</v>
      </c>
      <c r="BN1097" s="32">
        <f t="shared" si="561"/>
        <v>64.071881223972483</v>
      </c>
      <c r="BO1097" s="281"/>
      <c r="BP1097" s="19">
        <v>46989896</v>
      </c>
      <c r="BQ1097" s="19">
        <v>1409184384</v>
      </c>
      <c r="BR1097" s="19">
        <v>1456528128</v>
      </c>
      <c r="BS1097" s="19">
        <v>3999.1001000000001</v>
      </c>
      <c r="BT1097" s="19">
        <v>5523</v>
      </c>
      <c r="BU1097" s="4"/>
      <c r="BV1097" s="175">
        <f t="shared" si="550"/>
        <v>0.16171692658831294</v>
      </c>
    </row>
    <row r="1098" spans="1:74" s="20" customFormat="1" ht="17.25" customHeight="1" x14ac:dyDescent="0.25">
      <c r="A1098" s="48" t="s">
        <v>215</v>
      </c>
      <c r="B1098" s="252"/>
      <c r="C1098" s="49">
        <v>0</v>
      </c>
      <c r="D1098" s="146">
        <v>2007</v>
      </c>
      <c r="E1098" s="62">
        <v>153</v>
      </c>
      <c r="F1098" s="63">
        <v>34707804</v>
      </c>
      <c r="G1098" s="63">
        <v>18431796</v>
      </c>
      <c r="H1098" s="187">
        <f t="shared" si="572"/>
        <v>1.1324518886940826</v>
      </c>
      <c r="I1098" s="63">
        <f t="shared" si="547"/>
        <v>16276008</v>
      </c>
      <c r="J1098" s="58"/>
      <c r="K1098" s="63">
        <f t="shared" si="537"/>
        <v>16058171</v>
      </c>
      <c r="L1098" s="63">
        <f t="shared" si="564"/>
        <v>2837.1326855123675</v>
      </c>
      <c r="M1098" s="58"/>
      <c r="N1098" s="58"/>
      <c r="O1098" s="63">
        <v>749640</v>
      </c>
      <c r="P1098" s="29">
        <f t="shared" si="540"/>
        <v>4.6057976870003993E-2</v>
      </c>
      <c r="Q1098" s="63">
        <v>1105529</v>
      </c>
      <c r="R1098" s="94">
        <f t="shared" si="541"/>
        <v>6.7923842259109232E-2</v>
      </c>
      <c r="S1098" s="73">
        <f t="shared" si="573"/>
        <v>5088291</v>
      </c>
      <c r="T1098" s="281">
        <f t="shared" si="549"/>
        <v>898.99134275618371</v>
      </c>
      <c r="U1098" s="281"/>
      <c r="V1098" s="39">
        <f t="shared" si="543"/>
        <v>0.31686616115870231</v>
      </c>
      <c r="W1098" s="127">
        <v>0</v>
      </c>
      <c r="X1098" s="127">
        <v>614146</v>
      </c>
      <c r="Y1098" s="127">
        <v>3487938</v>
      </c>
      <c r="Z1098" s="127">
        <v>592760</v>
      </c>
      <c r="AA1098" s="127">
        <v>141899</v>
      </c>
      <c r="AB1098" s="127">
        <v>179780</v>
      </c>
      <c r="AC1098" s="127">
        <v>33613</v>
      </c>
      <c r="AD1098" s="127">
        <v>26465</v>
      </c>
      <c r="AE1098" s="127">
        <v>11690</v>
      </c>
      <c r="AF1098" s="63">
        <v>3404184</v>
      </c>
      <c r="AG1098" s="63">
        <v>102939</v>
      </c>
      <c r="AH1098" s="63">
        <v>3950498</v>
      </c>
      <c r="AI1098" s="63">
        <v>50072</v>
      </c>
      <c r="AJ1098" s="63">
        <v>1399434</v>
      </c>
      <c r="AK1098" s="63">
        <v>2222039</v>
      </c>
      <c r="AL1098" s="63">
        <v>30757306</v>
      </c>
      <c r="AM1098" s="63">
        <v>0</v>
      </c>
      <c r="AN1098" s="63">
        <v>0</v>
      </c>
      <c r="AO1098" s="63">
        <v>0</v>
      </c>
      <c r="AP1098" s="63">
        <v>0</v>
      </c>
      <c r="AQ1098" s="63">
        <v>540726</v>
      </c>
      <c r="AR1098" s="63">
        <v>1564018</v>
      </c>
      <c r="AS1098" s="63">
        <v>0</v>
      </c>
      <c r="AT1098" s="63">
        <v>37707</v>
      </c>
      <c r="AU1098" s="63">
        <v>11430</v>
      </c>
      <c r="AV1098" s="27">
        <v>217837</v>
      </c>
      <c r="AW1098" s="94">
        <f t="shared" si="544"/>
        <v>1.3207169098533422E-2</v>
      </c>
      <c r="AX1098" s="63">
        <v>0</v>
      </c>
      <c r="AY1098" s="63">
        <v>0</v>
      </c>
      <c r="AZ1098" s="63">
        <v>0</v>
      </c>
      <c r="BA1098" s="63">
        <v>0</v>
      </c>
      <c r="BB1098" s="63">
        <v>2597</v>
      </c>
      <c r="BC1098" s="63">
        <v>186604</v>
      </c>
      <c r="BD1098" s="63">
        <v>11094</v>
      </c>
      <c r="BE1098" s="63">
        <v>0</v>
      </c>
      <c r="BF1098" s="63">
        <v>0</v>
      </c>
      <c r="BG1098" s="63">
        <v>0</v>
      </c>
      <c r="BH1098" s="63">
        <v>217837</v>
      </c>
      <c r="BI1098" s="63">
        <v>0</v>
      </c>
      <c r="BJ1098" s="63">
        <v>17542</v>
      </c>
      <c r="BK1098" s="63">
        <v>0</v>
      </c>
      <c r="BL1098" s="63">
        <v>0</v>
      </c>
      <c r="BM1098" s="19">
        <v>104714</v>
      </c>
      <c r="BN1098" s="32">
        <f t="shared" si="561"/>
        <v>18.500706713780918</v>
      </c>
      <c r="BO1098" s="281"/>
      <c r="BP1098" s="19">
        <v>-2649105</v>
      </c>
      <c r="BQ1098" s="19">
        <v>1167136896</v>
      </c>
      <c r="BR1098" s="19">
        <v>1164592512</v>
      </c>
      <c r="BS1098" s="19">
        <v>4152.6000999999997</v>
      </c>
      <c r="BT1098" s="19">
        <v>5660</v>
      </c>
      <c r="BU1098" s="4"/>
      <c r="BV1098" s="175">
        <f t="shared" si="550"/>
        <v>0.19280093091924083</v>
      </c>
    </row>
    <row r="1099" spans="1:74" s="20" customFormat="1" ht="17.25" customHeight="1" x14ac:dyDescent="0.25">
      <c r="A1099" s="48" t="s">
        <v>215</v>
      </c>
      <c r="B1099" s="252"/>
      <c r="C1099" s="49">
        <v>0</v>
      </c>
      <c r="D1099" s="146">
        <v>2008</v>
      </c>
      <c r="E1099" s="62">
        <v>153</v>
      </c>
      <c r="F1099" s="63">
        <v>38867776</v>
      </c>
      <c r="G1099" s="63">
        <v>20110896</v>
      </c>
      <c r="H1099" s="187">
        <f t="shared" si="572"/>
        <v>1.0721876985937959</v>
      </c>
      <c r="I1099" s="63">
        <f t="shared" si="547"/>
        <v>18756880</v>
      </c>
      <c r="J1099" s="58"/>
      <c r="K1099" s="63">
        <f t="shared" ref="K1099:K1162" si="574">I1099-AV1099</f>
        <v>18389707</v>
      </c>
      <c r="L1099" s="63">
        <f t="shared" si="564"/>
        <v>3249.0648409893993</v>
      </c>
      <c r="M1099" s="58"/>
      <c r="N1099" s="58"/>
      <c r="O1099" s="63">
        <v>1316040</v>
      </c>
      <c r="P1099" s="29">
        <f t="shared" ref="P1099:P1162" si="575">O1099/I1099</f>
        <v>7.0163054836412025E-2</v>
      </c>
      <c r="Q1099" s="63">
        <v>1326070</v>
      </c>
      <c r="R1099" s="94">
        <f t="shared" ref="R1099:R1162" si="576">Q1099/I1099</f>
        <v>7.0697791956871286E-2</v>
      </c>
      <c r="S1099" s="73">
        <f t="shared" si="573"/>
        <v>4874237</v>
      </c>
      <c r="T1099" s="281">
        <f t="shared" si="549"/>
        <v>861.17261484098935</v>
      </c>
      <c r="U1099" s="281"/>
      <c r="V1099" s="39">
        <f t="shared" ref="V1099:V1162" si="577">S1099/K1099</f>
        <v>0.26505245570252967</v>
      </c>
      <c r="W1099" s="19"/>
      <c r="X1099" s="127">
        <v>551245</v>
      </c>
      <c r="Y1099" s="127">
        <v>3081688</v>
      </c>
      <c r="Z1099" s="127">
        <v>902910</v>
      </c>
      <c r="AA1099" s="127">
        <v>105917</v>
      </c>
      <c r="AB1099" s="127">
        <v>150048</v>
      </c>
      <c r="AC1099" s="127">
        <v>28635</v>
      </c>
      <c r="AD1099" s="127">
        <v>2182</v>
      </c>
      <c r="AE1099" s="127">
        <v>51612</v>
      </c>
      <c r="AF1099" s="63">
        <v>3735129</v>
      </c>
      <c r="AG1099" s="63">
        <v>53582</v>
      </c>
      <c r="AH1099" s="63">
        <v>5329921</v>
      </c>
      <c r="AI1099" s="63">
        <v>20323</v>
      </c>
      <c r="AJ1099" s="63">
        <v>1581474</v>
      </c>
      <c r="AK1099" s="63">
        <v>3160164</v>
      </c>
      <c r="AL1099" s="63">
        <v>33537852</v>
      </c>
      <c r="AM1099" s="63">
        <v>0</v>
      </c>
      <c r="AN1099" s="63">
        <v>0</v>
      </c>
      <c r="AO1099" s="63">
        <v>0</v>
      </c>
      <c r="AP1099" s="63">
        <v>0</v>
      </c>
      <c r="AQ1099" s="63">
        <v>514172</v>
      </c>
      <c r="AR1099" s="63">
        <v>2095528</v>
      </c>
      <c r="AS1099" s="63">
        <v>0</v>
      </c>
      <c r="AT1099" s="63">
        <v>79835</v>
      </c>
      <c r="AU1099" s="63">
        <v>324</v>
      </c>
      <c r="AV1099" s="27">
        <v>367173</v>
      </c>
      <c r="AW1099" s="94">
        <f t="shared" ref="AW1099:AW1162" si="578">AV1099/(AV1099+I1099)</f>
        <v>1.9199538926188919E-2</v>
      </c>
      <c r="AX1099" s="63">
        <v>0</v>
      </c>
      <c r="AY1099" s="63">
        <v>0</v>
      </c>
      <c r="AZ1099" s="63">
        <v>0</v>
      </c>
      <c r="BA1099" s="63">
        <v>0</v>
      </c>
      <c r="BB1099" s="63">
        <v>0</v>
      </c>
      <c r="BC1099" s="63">
        <v>256206</v>
      </c>
      <c r="BD1099" s="63">
        <v>91879</v>
      </c>
      <c r="BE1099" s="63">
        <v>0</v>
      </c>
      <c r="BF1099" s="63">
        <v>0</v>
      </c>
      <c r="BG1099" s="63">
        <v>0</v>
      </c>
      <c r="BH1099" s="63">
        <v>367173</v>
      </c>
      <c r="BI1099" s="63">
        <v>0</v>
      </c>
      <c r="BJ1099" s="63">
        <v>19088</v>
      </c>
      <c r="BK1099" s="63">
        <v>0</v>
      </c>
      <c r="BL1099" s="63">
        <v>0</v>
      </c>
      <c r="BM1099" s="19">
        <v>60923</v>
      </c>
      <c r="BN1099" s="32">
        <f t="shared" si="561"/>
        <v>10.763780918727916</v>
      </c>
      <c r="BO1099" s="281"/>
      <c r="BP1099" s="19">
        <v>87570840</v>
      </c>
      <c r="BQ1099" s="19">
        <v>1270545664</v>
      </c>
      <c r="BR1099" s="19">
        <v>1358177408</v>
      </c>
      <c r="BS1099" s="19">
        <v>4143.7402300000003</v>
      </c>
      <c r="BT1099" s="19">
        <v>5660</v>
      </c>
      <c r="BU1099" s="4"/>
      <c r="BV1099" s="175">
        <f t="shared" si="550"/>
        <v>0.19173300542249083</v>
      </c>
    </row>
    <row r="1100" spans="1:74" s="20" customFormat="1" ht="17.25" customHeight="1" x14ac:dyDescent="0.25">
      <c r="A1100" s="48" t="s">
        <v>215</v>
      </c>
      <c r="B1100" s="252"/>
      <c r="C1100" s="49">
        <v>0</v>
      </c>
      <c r="D1100" s="146">
        <v>2009</v>
      </c>
      <c r="E1100" s="62">
        <v>153</v>
      </c>
      <c r="F1100" s="63">
        <v>40702540</v>
      </c>
      <c r="G1100" s="63">
        <v>21291098</v>
      </c>
      <c r="H1100" s="187">
        <f t="shared" si="572"/>
        <v>1.0968323734012135</v>
      </c>
      <c r="I1100" s="63">
        <f t="shared" ref="I1100:I1163" si="579">F1100-G1100</f>
        <v>19411442</v>
      </c>
      <c r="J1100" s="58"/>
      <c r="K1100" s="63">
        <f t="shared" si="574"/>
        <v>18821281</v>
      </c>
      <c r="L1100" s="63">
        <f t="shared" si="564"/>
        <v>3325.314664310954</v>
      </c>
      <c r="M1100" s="58"/>
      <c r="N1100" s="58"/>
      <c r="O1100" s="63">
        <v>427739</v>
      </c>
      <c r="P1100" s="29">
        <f t="shared" si="575"/>
        <v>2.203540571586593E-2</v>
      </c>
      <c r="Q1100" s="63">
        <v>1418484</v>
      </c>
      <c r="R1100" s="94">
        <f t="shared" si="576"/>
        <v>7.3074632992232103E-2</v>
      </c>
      <c r="S1100" s="73">
        <f t="shared" si="573"/>
        <v>3718344</v>
      </c>
      <c r="T1100" s="281">
        <f t="shared" ref="T1100:T1163" si="580">S1100/BT1100</f>
        <v>656.95123674911656</v>
      </c>
      <c r="U1100" s="281"/>
      <c r="V1100" s="39">
        <f t="shared" si="577"/>
        <v>0.19756062299904029</v>
      </c>
      <c r="W1100" s="19"/>
      <c r="X1100" s="127">
        <v>61174</v>
      </c>
      <c r="Y1100" s="127">
        <v>2212591</v>
      </c>
      <c r="Z1100" s="127">
        <v>1122212</v>
      </c>
      <c r="AA1100" s="127">
        <v>79788</v>
      </c>
      <c r="AB1100" s="127">
        <v>155698</v>
      </c>
      <c r="AC1100" s="127">
        <v>26241</v>
      </c>
      <c r="AD1100" s="127">
        <v>18043</v>
      </c>
      <c r="AE1100" s="127">
        <v>42597</v>
      </c>
      <c r="AF1100" s="63">
        <v>4388455</v>
      </c>
      <c r="AG1100" s="63">
        <v>92814</v>
      </c>
      <c r="AH1100" s="63">
        <v>7119854</v>
      </c>
      <c r="AI1100" s="63">
        <v>52117</v>
      </c>
      <c r="AJ1100" s="63">
        <v>1732679</v>
      </c>
      <c r="AK1100" s="63">
        <v>4553236</v>
      </c>
      <c r="AL1100" s="63">
        <v>33582688</v>
      </c>
      <c r="AM1100" s="63">
        <v>0</v>
      </c>
      <c r="AN1100" s="63">
        <v>0</v>
      </c>
      <c r="AO1100" s="63">
        <v>0</v>
      </c>
      <c r="AP1100" s="63">
        <v>0</v>
      </c>
      <c r="AQ1100" s="63">
        <v>493993</v>
      </c>
      <c r="AR1100" s="63">
        <v>2413971</v>
      </c>
      <c r="AS1100" s="63">
        <v>0</v>
      </c>
      <c r="AT1100" s="63">
        <v>111894</v>
      </c>
      <c r="AU1100" s="63">
        <v>7716</v>
      </c>
      <c r="AV1100" s="27">
        <v>590161</v>
      </c>
      <c r="AW1100" s="94">
        <f t="shared" si="578"/>
        <v>2.9505685119337686E-2</v>
      </c>
      <c r="AX1100" s="63">
        <v>63850</v>
      </c>
      <c r="AY1100" s="63">
        <v>0</v>
      </c>
      <c r="AZ1100" s="63">
        <v>0</v>
      </c>
      <c r="BA1100" s="63">
        <v>0</v>
      </c>
      <c r="BB1100" s="63">
        <v>70140</v>
      </c>
      <c r="BC1100" s="63">
        <v>198975</v>
      </c>
      <c r="BD1100" s="63">
        <v>149202</v>
      </c>
      <c r="BE1100" s="63">
        <v>0</v>
      </c>
      <c r="BF1100" s="63">
        <v>61091</v>
      </c>
      <c r="BG1100" s="63">
        <v>0</v>
      </c>
      <c r="BH1100" s="63">
        <v>590161</v>
      </c>
      <c r="BI1100" s="63">
        <v>0</v>
      </c>
      <c r="BJ1100" s="63">
        <v>46903</v>
      </c>
      <c r="BK1100" s="63">
        <v>0</v>
      </c>
      <c r="BL1100" s="63">
        <v>0</v>
      </c>
      <c r="BM1100" s="19">
        <v>902718</v>
      </c>
      <c r="BN1100" s="32">
        <f t="shared" si="561"/>
        <v>159.49081272084806</v>
      </c>
      <c r="BO1100" s="281"/>
      <c r="BP1100" s="19">
        <v>-34505760</v>
      </c>
      <c r="BQ1100" s="19">
        <v>1068244480</v>
      </c>
      <c r="BR1100" s="19">
        <v>1034641472</v>
      </c>
      <c r="BS1100" s="19">
        <v>4357.4599600000001</v>
      </c>
      <c r="BT1100" s="19">
        <v>5660</v>
      </c>
      <c r="BU1100" s="4"/>
      <c r="BV1100" s="175">
        <f t="shared" ref="BV1100:BV1163" si="581">0.5*LN(BS1100/BS$10)+0.5*LN(BT1100/BT$10)</f>
        <v>0.216878251639125</v>
      </c>
    </row>
    <row r="1101" spans="1:74" s="20" customFormat="1" ht="17.25" customHeight="1" x14ac:dyDescent="0.25">
      <c r="A1101" s="48" t="s">
        <v>215</v>
      </c>
      <c r="B1101" s="252"/>
      <c r="C1101" s="49">
        <v>0</v>
      </c>
      <c r="D1101" s="146">
        <v>2010</v>
      </c>
      <c r="E1101" s="62">
        <v>153</v>
      </c>
      <c r="F1101" s="63">
        <v>43098456</v>
      </c>
      <c r="G1101" s="63">
        <v>21022638</v>
      </c>
      <c r="H1101" s="187">
        <f t="shared" si="572"/>
        <v>0.95229259454847837</v>
      </c>
      <c r="I1101" s="63">
        <f t="shared" si="579"/>
        <v>22075818</v>
      </c>
      <c r="J1101" s="58"/>
      <c r="K1101" s="63">
        <f t="shared" si="574"/>
        <v>21319535</v>
      </c>
      <c r="L1101" s="63">
        <f t="shared" si="564"/>
        <v>3732.4115896358544</v>
      </c>
      <c r="M1101" s="58"/>
      <c r="N1101" s="58"/>
      <c r="O1101" s="63">
        <v>2011395</v>
      </c>
      <c r="P1101" s="29">
        <f t="shared" si="575"/>
        <v>9.1113045052283001E-2</v>
      </c>
      <c r="Q1101" s="63">
        <v>1413116</v>
      </c>
      <c r="R1101" s="94">
        <f t="shared" si="576"/>
        <v>6.4011942841710329E-2</v>
      </c>
      <c r="S1101" s="73">
        <f t="shared" si="573"/>
        <v>3678809</v>
      </c>
      <c r="T1101" s="281">
        <f t="shared" si="580"/>
        <v>644.04919467787113</v>
      </c>
      <c r="U1101" s="281"/>
      <c r="V1101" s="39">
        <f t="shared" si="577"/>
        <v>0.17255578041453531</v>
      </c>
      <c r="W1101" s="19"/>
      <c r="X1101" s="127">
        <v>78525</v>
      </c>
      <c r="Y1101" s="127">
        <v>2174328</v>
      </c>
      <c r="Z1101" s="127">
        <v>940206</v>
      </c>
      <c r="AA1101" s="127">
        <v>69419</v>
      </c>
      <c r="AB1101" s="127">
        <v>316947</v>
      </c>
      <c r="AC1101" s="127">
        <v>34486</v>
      </c>
      <c r="AD1101" s="127">
        <v>30069</v>
      </c>
      <c r="AE1101" s="127">
        <v>34829</v>
      </c>
      <c r="AF1101" s="63">
        <v>4999314</v>
      </c>
      <c r="AG1101" s="63">
        <v>105599</v>
      </c>
      <c r="AH1101" s="63">
        <v>7634247</v>
      </c>
      <c r="AI1101" s="63">
        <v>484627</v>
      </c>
      <c r="AJ1101" s="63">
        <v>1467243</v>
      </c>
      <c r="AK1101" s="63">
        <v>3760811</v>
      </c>
      <c r="AL1101" s="63">
        <v>35464208</v>
      </c>
      <c r="AM1101" s="63">
        <v>0</v>
      </c>
      <c r="AN1101" s="63">
        <v>0</v>
      </c>
      <c r="AO1101" s="63">
        <v>0</v>
      </c>
      <c r="AP1101" s="63">
        <v>0</v>
      </c>
      <c r="AQ1101" s="63">
        <v>770110</v>
      </c>
      <c r="AR1101" s="63">
        <v>3283210</v>
      </c>
      <c r="AS1101" s="63">
        <v>0</v>
      </c>
      <c r="AT1101" s="63">
        <v>101585</v>
      </c>
      <c r="AU1101" s="63">
        <v>0</v>
      </c>
      <c r="AV1101" s="27">
        <v>756283</v>
      </c>
      <c r="AW1101" s="94">
        <f t="shared" si="578"/>
        <v>3.3123670922794182E-2</v>
      </c>
      <c r="AX1101" s="63">
        <v>57066</v>
      </c>
      <c r="AY1101" s="63">
        <v>0</v>
      </c>
      <c r="AZ1101" s="63">
        <v>0</v>
      </c>
      <c r="BA1101" s="63">
        <v>0</v>
      </c>
      <c r="BB1101" s="63">
        <v>61272</v>
      </c>
      <c r="BC1101" s="63">
        <v>288588</v>
      </c>
      <c r="BD1101" s="63">
        <v>155444</v>
      </c>
      <c r="BE1101" s="63">
        <v>0</v>
      </c>
      <c r="BF1101" s="63">
        <v>58497</v>
      </c>
      <c r="BG1101" s="63">
        <v>0</v>
      </c>
      <c r="BH1101" s="63">
        <v>756283</v>
      </c>
      <c r="BI1101" s="63">
        <v>5316</v>
      </c>
      <c r="BJ1101" s="63">
        <v>130100</v>
      </c>
      <c r="BK1101" s="63">
        <v>0</v>
      </c>
      <c r="BL1101" s="63">
        <v>0</v>
      </c>
      <c r="BM1101" s="19">
        <v>815732</v>
      </c>
      <c r="BN1101" s="32">
        <f t="shared" si="561"/>
        <v>142.81022408963585</v>
      </c>
      <c r="BO1101" s="281"/>
      <c r="BP1101" s="19">
        <v>65361324</v>
      </c>
      <c r="BQ1101" s="19">
        <v>1023758272</v>
      </c>
      <c r="BR1101" s="19">
        <v>1089935360</v>
      </c>
      <c r="BS1101" s="19">
        <v>4393.25</v>
      </c>
      <c r="BT1101" s="19">
        <v>5712</v>
      </c>
      <c r="BU1101" s="4"/>
      <c r="BV1101" s="175">
        <f t="shared" si="581"/>
        <v>0.22554089928922905</v>
      </c>
    </row>
    <row r="1102" spans="1:74" s="20" customFormat="1" ht="17.25" customHeight="1" x14ac:dyDescent="0.25">
      <c r="A1102" s="48" t="s">
        <v>215</v>
      </c>
      <c r="B1102" s="252"/>
      <c r="C1102" s="49">
        <v>0</v>
      </c>
      <c r="D1102" s="146">
        <v>2011</v>
      </c>
      <c r="E1102" s="62">
        <v>153</v>
      </c>
      <c r="F1102" s="63">
        <v>51360768</v>
      </c>
      <c r="G1102" s="63">
        <v>21046448</v>
      </c>
      <c r="H1102" s="187">
        <f t="shared" si="572"/>
        <v>0.69427412523190357</v>
      </c>
      <c r="I1102" s="63">
        <f t="shared" si="579"/>
        <v>30314320</v>
      </c>
      <c r="J1102" s="58"/>
      <c r="K1102" s="63">
        <f t="shared" si="574"/>
        <v>29635716</v>
      </c>
      <c r="L1102" s="63">
        <f t="shared" si="564"/>
        <v>5188.3256302521013</v>
      </c>
      <c r="M1102" s="58"/>
      <c r="N1102" s="58"/>
      <c r="O1102" s="63">
        <v>5412766</v>
      </c>
      <c r="P1102" s="29">
        <f t="shared" si="575"/>
        <v>0.17855475564023868</v>
      </c>
      <c r="Q1102" s="63">
        <v>1957908</v>
      </c>
      <c r="R1102" s="94">
        <f t="shared" si="576"/>
        <v>6.4586901503975683E-2</v>
      </c>
      <c r="S1102" s="73">
        <f t="shared" si="573"/>
        <v>7073260</v>
      </c>
      <c r="T1102" s="281">
        <f t="shared" si="580"/>
        <v>1238.3158263305322</v>
      </c>
      <c r="U1102" s="281"/>
      <c r="V1102" s="39">
        <f t="shared" si="577"/>
        <v>0.23867349788343228</v>
      </c>
      <c r="W1102" s="19"/>
      <c r="X1102" s="127">
        <v>52846</v>
      </c>
      <c r="Y1102" s="127">
        <v>3481777</v>
      </c>
      <c r="Z1102" s="127">
        <v>612146</v>
      </c>
      <c r="AA1102" s="127">
        <v>98045</v>
      </c>
      <c r="AB1102" s="127">
        <v>534694</v>
      </c>
      <c r="AC1102" s="127">
        <v>632902</v>
      </c>
      <c r="AD1102" s="127">
        <v>-17929</v>
      </c>
      <c r="AE1102" s="127">
        <v>1678779</v>
      </c>
      <c r="AF1102" s="63">
        <v>6741528</v>
      </c>
      <c r="AG1102" s="63">
        <v>79249</v>
      </c>
      <c r="AH1102" s="63">
        <v>6871762</v>
      </c>
      <c r="AI1102" s="63">
        <v>111797</v>
      </c>
      <c r="AJ1102" s="63">
        <v>1470091</v>
      </c>
      <c r="AK1102" s="63">
        <v>2793722</v>
      </c>
      <c r="AL1102" s="63">
        <v>44489004</v>
      </c>
      <c r="AM1102" s="63">
        <v>0</v>
      </c>
      <c r="AN1102" s="63">
        <v>0</v>
      </c>
      <c r="AO1102" s="63">
        <v>0</v>
      </c>
      <c r="AP1102" s="63">
        <v>0</v>
      </c>
      <c r="AQ1102" s="63">
        <v>687473</v>
      </c>
      <c r="AR1102" s="63">
        <v>3852550</v>
      </c>
      <c r="AS1102" s="63">
        <v>0</v>
      </c>
      <c r="AT1102" s="63">
        <v>99531</v>
      </c>
      <c r="AU1102" s="63">
        <v>34444</v>
      </c>
      <c r="AV1102" s="27">
        <v>678604</v>
      </c>
      <c r="AW1102" s="94">
        <f t="shared" si="578"/>
        <v>2.1895449425810874E-2</v>
      </c>
      <c r="AX1102" s="63">
        <v>54969</v>
      </c>
      <c r="AY1102" s="63">
        <v>0</v>
      </c>
      <c r="AZ1102" s="63">
        <v>0</v>
      </c>
      <c r="BA1102" s="63">
        <v>0</v>
      </c>
      <c r="BB1102" s="63">
        <v>85139</v>
      </c>
      <c r="BC1102" s="63">
        <v>286614</v>
      </c>
      <c r="BD1102" s="63">
        <v>142488</v>
      </c>
      <c r="BE1102" s="63">
        <v>0</v>
      </c>
      <c r="BF1102" s="63">
        <v>40182</v>
      </c>
      <c r="BG1102" s="63">
        <v>0</v>
      </c>
      <c r="BH1102" s="63">
        <v>678604</v>
      </c>
      <c r="BI1102" s="63">
        <v>6117</v>
      </c>
      <c r="BJ1102" s="63">
        <v>63095</v>
      </c>
      <c r="BK1102" s="63">
        <v>0</v>
      </c>
      <c r="BL1102" s="63">
        <v>0</v>
      </c>
      <c r="BM1102" s="19">
        <v>842405</v>
      </c>
      <c r="BN1102" s="32">
        <f t="shared" si="561"/>
        <v>147.47986694677871</v>
      </c>
      <c r="BO1102" s="281"/>
      <c r="BP1102" s="19">
        <v>80770560</v>
      </c>
      <c r="BQ1102" s="19">
        <v>786117504</v>
      </c>
      <c r="BR1102" s="19">
        <v>867730432</v>
      </c>
      <c r="BS1102" s="19">
        <v>4717.9399400000002</v>
      </c>
      <c r="BT1102" s="19">
        <v>5712</v>
      </c>
      <c r="BU1102" s="4"/>
      <c r="BV1102" s="175">
        <f t="shared" si="581"/>
        <v>0.26119238870988487</v>
      </c>
    </row>
    <row r="1103" spans="1:74" s="20" customFormat="1" ht="17.25" customHeight="1" x14ac:dyDescent="0.25">
      <c r="A1103" s="48" t="s">
        <v>215</v>
      </c>
      <c r="B1103" s="252"/>
      <c r="C1103" s="49">
        <v>0</v>
      </c>
      <c r="D1103" s="146">
        <v>2012</v>
      </c>
      <c r="E1103" s="62">
        <v>153</v>
      </c>
      <c r="F1103" s="63">
        <v>53281920</v>
      </c>
      <c r="G1103" s="63">
        <v>24423652</v>
      </c>
      <c r="H1103" s="187">
        <f t="shared" si="572"/>
        <v>0.84633117968133087</v>
      </c>
      <c r="I1103" s="63">
        <f t="shared" si="579"/>
        <v>28858268</v>
      </c>
      <c r="J1103" s="58"/>
      <c r="K1103" s="63">
        <f t="shared" si="574"/>
        <v>28154698</v>
      </c>
      <c r="L1103" s="63">
        <f t="shared" si="564"/>
        <v>4929.0437675070025</v>
      </c>
      <c r="M1103" s="58"/>
      <c r="N1103" s="58"/>
      <c r="O1103" s="63">
        <v>1778546</v>
      </c>
      <c r="P1103" s="29">
        <f t="shared" si="575"/>
        <v>6.1630379203630653E-2</v>
      </c>
      <c r="Q1103" s="63">
        <v>2078384</v>
      </c>
      <c r="R1103" s="94">
        <f t="shared" si="576"/>
        <v>7.2020399838271659E-2</v>
      </c>
      <c r="S1103" s="73">
        <f t="shared" si="573"/>
        <v>7324834</v>
      </c>
      <c r="T1103" s="281">
        <f t="shared" si="580"/>
        <v>1282.358893557423</v>
      </c>
      <c r="U1103" s="281"/>
      <c r="V1103" s="39">
        <f t="shared" si="577"/>
        <v>0.26016382772068802</v>
      </c>
      <c r="W1103" s="19"/>
      <c r="X1103" s="127">
        <v>3603</v>
      </c>
      <c r="Y1103" s="127">
        <v>4404095</v>
      </c>
      <c r="Z1103" s="127">
        <v>51911</v>
      </c>
      <c r="AA1103" s="127">
        <v>136998</v>
      </c>
      <c r="AB1103" s="127">
        <v>867912</v>
      </c>
      <c r="AC1103" s="127">
        <v>-186455</v>
      </c>
      <c r="AD1103" s="127">
        <v>1227</v>
      </c>
      <c r="AE1103" s="127">
        <v>2045543</v>
      </c>
      <c r="AF1103" s="63">
        <v>5266726</v>
      </c>
      <c r="AG1103" s="63">
        <v>60730</v>
      </c>
      <c r="AH1103" s="63">
        <v>9653091</v>
      </c>
      <c r="AI1103" s="63">
        <v>11690</v>
      </c>
      <c r="AJ1103" s="63">
        <v>1817828</v>
      </c>
      <c r="AK1103" s="63">
        <v>4726210</v>
      </c>
      <c r="AL1103" s="63">
        <v>43628828</v>
      </c>
      <c r="AM1103" s="63">
        <v>0</v>
      </c>
      <c r="AN1103" s="63">
        <v>0</v>
      </c>
      <c r="AO1103" s="63">
        <v>0</v>
      </c>
      <c r="AP1103" s="63">
        <v>0</v>
      </c>
      <c r="AQ1103" s="63">
        <v>916921</v>
      </c>
      <c r="AR1103" s="63">
        <v>4831934</v>
      </c>
      <c r="AS1103" s="63">
        <v>0</v>
      </c>
      <c r="AT1103" s="63">
        <v>21936</v>
      </c>
      <c r="AU1103" s="63">
        <v>22527</v>
      </c>
      <c r="AV1103" s="27">
        <v>703570</v>
      </c>
      <c r="AW1103" s="94">
        <f t="shared" si="578"/>
        <v>2.3799940991490447E-2</v>
      </c>
      <c r="AX1103" s="63">
        <v>8712</v>
      </c>
      <c r="AY1103" s="63">
        <v>0</v>
      </c>
      <c r="AZ1103" s="63">
        <v>0</v>
      </c>
      <c r="BA1103" s="63">
        <v>0</v>
      </c>
      <c r="BB1103" s="63">
        <v>49360</v>
      </c>
      <c r="BC1103" s="63">
        <v>287838</v>
      </c>
      <c r="BD1103" s="63">
        <v>256144</v>
      </c>
      <c r="BE1103" s="63">
        <v>0</v>
      </c>
      <c r="BF1103" s="63">
        <v>45724</v>
      </c>
      <c r="BG1103" s="63">
        <v>0</v>
      </c>
      <c r="BH1103" s="63">
        <v>703570</v>
      </c>
      <c r="BI1103" s="63">
        <v>4886</v>
      </c>
      <c r="BJ1103" s="63">
        <v>50906</v>
      </c>
      <c r="BK1103" s="63">
        <v>0</v>
      </c>
      <c r="BL1103" s="63">
        <v>0</v>
      </c>
      <c r="BM1103" s="19">
        <v>1124603</v>
      </c>
      <c r="BN1103" s="32">
        <f t="shared" si="561"/>
        <v>196.8842787114846</v>
      </c>
      <c r="BO1103" s="281"/>
      <c r="BP1103" s="19">
        <v>11145524</v>
      </c>
      <c r="BQ1103" s="19">
        <v>679012672</v>
      </c>
      <c r="BR1103" s="19">
        <v>691282816</v>
      </c>
      <c r="BS1103" s="19">
        <v>5701.2099600000001</v>
      </c>
      <c r="BT1103" s="19">
        <v>5712</v>
      </c>
      <c r="BU1103" s="4"/>
      <c r="BV1103" s="175">
        <f t="shared" si="581"/>
        <v>0.35584547624174201</v>
      </c>
    </row>
    <row r="1104" spans="1:74" s="20" customFormat="1" ht="17.25" customHeight="1" x14ac:dyDescent="0.25">
      <c r="A1104" s="48" t="s">
        <v>215</v>
      </c>
      <c r="B1104" s="252"/>
      <c r="C1104" s="49">
        <v>0</v>
      </c>
      <c r="D1104" s="146">
        <v>2013</v>
      </c>
      <c r="E1104" s="62">
        <v>153</v>
      </c>
      <c r="F1104" s="63">
        <v>61571524</v>
      </c>
      <c r="G1104" s="63">
        <v>22961754</v>
      </c>
      <c r="H1104" s="187">
        <f t="shared" si="572"/>
        <v>0.59471356602227887</v>
      </c>
      <c r="I1104" s="63">
        <f t="shared" si="579"/>
        <v>38609770</v>
      </c>
      <c r="J1104" s="58"/>
      <c r="K1104" s="63">
        <f t="shared" si="574"/>
        <v>38068231</v>
      </c>
      <c r="L1104" s="63">
        <f t="shared" si="564"/>
        <v>6664.6062675070025</v>
      </c>
      <c r="M1104" s="58"/>
      <c r="N1104" s="58"/>
      <c r="O1104" s="63">
        <v>3539602</v>
      </c>
      <c r="P1104" s="29">
        <f t="shared" si="575"/>
        <v>9.1676329592224978E-2</v>
      </c>
      <c r="Q1104" s="63">
        <v>2160387</v>
      </c>
      <c r="R1104" s="94">
        <f t="shared" si="576"/>
        <v>5.5954412574848282E-2</v>
      </c>
      <c r="S1104" s="73">
        <f t="shared" si="573"/>
        <v>6265429</v>
      </c>
      <c r="T1104" s="281">
        <f t="shared" si="580"/>
        <v>1096.888830532213</v>
      </c>
      <c r="U1104" s="281"/>
      <c r="V1104" s="39">
        <f t="shared" si="577"/>
        <v>0.16458419094914076</v>
      </c>
      <c r="W1104" s="19"/>
      <c r="X1104" s="127">
        <v>7977</v>
      </c>
      <c r="Y1104" s="127">
        <v>4134742</v>
      </c>
      <c r="Z1104" s="127">
        <v>65550</v>
      </c>
      <c r="AA1104" s="127">
        <v>0</v>
      </c>
      <c r="AB1104" s="127">
        <v>633838</v>
      </c>
      <c r="AC1104" s="127">
        <v>-455458</v>
      </c>
      <c r="AD1104" s="127">
        <v>-26455</v>
      </c>
      <c r="AE1104" s="127">
        <v>1905235</v>
      </c>
      <c r="AF1104" s="63">
        <v>7941051</v>
      </c>
      <c r="AG1104" s="63">
        <v>62979</v>
      </c>
      <c r="AH1104" s="63">
        <v>15275454</v>
      </c>
      <c r="AI1104" s="63">
        <v>17019</v>
      </c>
      <c r="AJ1104" s="63">
        <v>2380126</v>
      </c>
      <c r="AK1104" s="63">
        <v>9996004</v>
      </c>
      <c r="AL1104" s="63">
        <v>46296072</v>
      </c>
      <c r="AM1104" s="63">
        <v>0</v>
      </c>
      <c r="AN1104" s="63">
        <v>0</v>
      </c>
      <c r="AO1104" s="63">
        <v>0</v>
      </c>
      <c r="AP1104" s="63">
        <v>0</v>
      </c>
      <c r="AQ1104" s="63">
        <v>976555</v>
      </c>
      <c r="AR1104" s="63">
        <v>5148430</v>
      </c>
      <c r="AS1104" s="63">
        <v>0</v>
      </c>
      <c r="AT1104" s="63">
        <v>71166</v>
      </c>
      <c r="AU1104" s="63">
        <v>51022</v>
      </c>
      <c r="AV1104" s="27">
        <v>541539</v>
      </c>
      <c r="AW1104" s="94">
        <f t="shared" si="578"/>
        <v>1.3831951314833432E-2</v>
      </c>
      <c r="AX1104" s="63">
        <v>737</v>
      </c>
      <c r="AY1104" s="63">
        <v>0</v>
      </c>
      <c r="AZ1104" s="63">
        <v>0</v>
      </c>
      <c r="BA1104" s="63">
        <v>0</v>
      </c>
      <c r="BB1104" s="63">
        <v>7455</v>
      </c>
      <c r="BC1104" s="63">
        <v>206226</v>
      </c>
      <c r="BD1104" s="63">
        <v>222723</v>
      </c>
      <c r="BE1104" s="63">
        <v>0</v>
      </c>
      <c r="BF1104" s="63">
        <v>67217</v>
      </c>
      <c r="BG1104" s="63">
        <v>0</v>
      </c>
      <c r="BH1104" s="63">
        <v>541539</v>
      </c>
      <c r="BI1104" s="63">
        <v>377</v>
      </c>
      <c r="BJ1104" s="63">
        <v>36804</v>
      </c>
      <c r="BK1104" s="63">
        <v>0</v>
      </c>
      <c r="BL1104" s="63">
        <v>0</v>
      </c>
      <c r="BM1104" s="19">
        <v>1215838</v>
      </c>
      <c r="BN1104" s="32">
        <f t="shared" si="561"/>
        <v>212.85679271708685</v>
      </c>
      <c r="BO1104" s="281"/>
      <c r="BP1104" s="19">
        <v>49534700</v>
      </c>
      <c r="BQ1104" s="19">
        <v>746610176</v>
      </c>
      <c r="BR1104" s="19">
        <v>797360768</v>
      </c>
      <c r="BS1104" s="19">
        <v>4601.6098599999996</v>
      </c>
      <c r="BT1104" s="19">
        <v>5712</v>
      </c>
      <c r="BU1104" s="4"/>
      <c r="BV1104" s="175">
        <f t="shared" si="581"/>
        <v>0.24870936916042108</v>
      </c>
    </row>
    <row r="1105" spans="1:74" s="20" customFormat="1" ht="17.25" customHeight="1" x14ac:dyDescent="0.25">
      <c r="A1105" s="48" t="s">
        <v>215</v>
      </c>
      <c r="B1105" s="252"/>
      <c r="C1105" s="49">
        <v>0</v>
      </c>
      <c r="D1105" s="146">
        <v>2014</v>
      </c>
      <c r="E1105" s="62">
        <v>153</v>
      </c>
      <c r="F1105" s="63">
        <v>58060968</v>
      </c>
      <c r="G1105" s="63">
        <v>15682888</v>
      </c>
      <c r="H1105" s="187">
        <f t="shared" si="572"/>
        <v>0.37007075355938729</v>
      </c>
      <c r="I1105" s="63">
        <f t="shared" si="579"/>
        <v>42378080</v>
      </c>
      <c r="J1105" s="58"/>
      <c r="K1105" s="63">
        <f t="shared" si="574"/>
        <v>42064996</v>
      </c>
      <c r="L1105" s="63">
        <f t="shared" si="564"/>
        <v>7364.3200280112042</v>
      </c>
      <c r="M1105" s="58"/>
      <c r="N1105" s="58"/>
      <c r="O1105" s="63">
        <v>3824966</v>
      </c>
      <c r="P1105" s="29">
        <f t="shared" si="575"/>
        <v>9.0258124011281304E-2</v>
      </c>
      <c r="Q1105" s="63">
        <v>2185586</v>
      </c>
      <c r="R1105" s="94">
        <f t="shared" si="576"/>
        <v>5.1573502150168198E-2</v>
      </c>
      <c r="S1105" s="73">
        <f t="shared" si="573"/>
        <v>8060661</v>
      </c>
      <c r="T1105" s="281">
        <f t="shared" si="580"/>
        <v>1411.1801470588234</v>
      </c>
      <c r="U1105" s="281"/>
      <c r="V1105" s="39">
        <f t="shared" si="577"/>
        <v>0.19162395736350479</v>
      </c>
      <c r="W1105" s="19"/>
      <c r="X1105" s="127">
        <v>8217</v>
      </c>
      <c r="Y1105" s="127">
        <v>4619386</v>
      </c>
      <c r="Z1105" s="127">
        <v>77710</v>
      </c>
      <c r="AA1105" s="19"/>
      <c r="AB1105" s="127">
        <v>409775</v>
      </c>
      <c r="AC1105" s="127">
        <v>111022</v>
      </c>
      <c r="AD1105" s="127">
        <v>-49688</v>
      </c>
      <c r="AE1105" s="127">
        <v>2884239</v>
      </c>
      <c r="AF1105" s="63">
        <v>6826645</v>
      </c>
      <c r="AG1105" s="63">
        <v>67134</v>
      </c>
      <c r="AH1105" s="63">
        <v>17888330</v>
      </c>
      <c r="AI1105" s="63">
        <v>37589</v>
      </c>
      <c r="AJ1105" s="63">
        <v>2287453</v>
      </c>
      <c r="AK1105" s="63">
        <v>11625844</v>
      </c>
      <c r="AL1105" s="63">
        <v>40172640</v>
      </c>
      <c r="AM1105" s="63">
        <v>0</v>
      </c>
      <c r="AN1105" s="63">
        <v>0</v>
      </c>
      <c r="AO1105" s="63">
        <v>0</v>
      </c>
      <c r="AP1105" s="63">
        <v>0</v>
      </c>
      <c r="AQ1105" s="63">
        <v>1304171</v>
      </c>
      <c r="AR1105" s="63">
        <v>5733412</v>
      </c>
      <c r="AS1105" s="63">
        <v>0</v>
      </c>
      <c r="AT1105" s="63">
        <v>269</v>
      </c>
      <c r="AU1105" s="63">
        <v>424351</v>
      </c>
      <c r="AV1105" s="27">
        <v>313084</v>
      </c>
      <c r="AW1105" s="94">
        <f t="shared" si="578"/>
        <v>7.3336955628569888E-3</v>
      </c>
      <c r="AX1105" s="63">
        <v>909</v>
      </c>
      <c r="AY1105" s="63">
        <v>0</v>
      </c>
      <c r="AZ1105" s="63">
        <v>0</v>
      </c>
      <c r="BA1105" s="63">
        <v>0</v>
      </c>
      <c r="BB1105" s="63">
        <v>202</v>
      </c>
      <c r="BC1105" s="63">
        <v>233021</v>
      </c>
      <c r="BD1105" s="63">
        <v>8966</v>
      </c>
      <c r="BE1105" s="63">
        <v>0</v>
      </c>
      <c r="BF1105" s="63">
        <v>39732</v>
      </c>
      <c r="BG1105" s="63">
        <v>0</v>
      </c>
      <c r="BH1105" s="63">
        <v>313084</v>
      </c>
      <c r="BI1105" s="63">
        <v>0</v>
      </c>
      <c r="BJ1105" s="63">
        <v>30254</v>
      </c>
      <c r="BK1105" s="63">
        <v>0</v>
      </c>
      <c r="BL1105" s="63">
        <v>0</v>
      </c>
      <c r="BM1105" s="19">
        <v>1403083</v>
      </c>
      <c r="BN1105" s="32">
        <f t="shared" si="561"/>
        <v>245.63778011204482</v>
      </c>
      <c r="BO1105" s="281"/>
      <c r="BP1105" s="19">
        <v>53713272</v>
      </c>
      <c r="BQ1105" s="19">
        <v>733402048</v>
      </c>
      <c r="BR1105" s="19">
        <v>788518400</v>
      </c>
      <c r="BS1105" s="19">
        <v>4591.9101600000004</v>
      </c>
      <c r="BT1105" s="19">
        <v>5712</v>
      </c>
      <c r="BU1105" s="4"/>
      <c r="BV1105" s="175">
        <f t="shared" si="581"/>
        <v>0.24765431042579411</v>
      </c>
    </row>
    <row r="1106" spans="1:74" s="20" customFormat="1" ht="17.25" customHeight="1" x14ac:dyDescent="0.25">
      <c r="A1106" s="48" t="s">
        <v>215</v>
      </c>
      <c r="B1106" s="252"/>
      <c r="C1106" s="49">
        <v>0</v>
      </c>
      <c r="D1106" s="146">
        <v>2015</v>
      </c>
      <c r="E1106" s="62">
        <v>153</v>
      </c>
      <c r="F1106" s="63">
        <v>52952216</v>
      </c>
      <c r="G1106" s="63">
        <v>14087544</v>
      </c>
      <c r="H1106" s="187">
        <f t="shared" si="572"/>
        <v>0.36247685301448063</v>
      </c>
      <c r="I1106" s="63">
        <f t="shared" si="579"/>
        <v>38864672</v>
      </c>
      <c r="J1106" s="58"/>
      <c r="K1106" s="63">
        <f t="shared" si="574"/>
        <v>38502708</v>
      </c>
      <c r="L1106" s="63">
        <f t="shared" si="564"/>
        <v>6740.6701680672268</v>
      </c>
      <c r="M1106" s="58"/>
      <c r="N1106" s="58"/>
      <c r="O1106" s="63">
        <v>3998157</v>
      </c>
      <c r="P1106" s="29">
        <f t="shared" si="575"/>
        <v>0.10287381300940865</v>
      </c>
      <c r="Q1106" s="63">
        <v>2295139</v>
      </c>
      <c r="R1106" s="94">
        <f t="shared" si="576"/>
        <v>5.9054634501997084E-2</v>
      </c>
      <c r="S1106" s="63">
        <f t="shared" ref="S1106:S1160" si="582">SUM(X1106:AE1106)</f>
        <v>8039950</v>
      </c>
      <c r="T1106" s="281">
        <f t="shared" si="580"/>
        <v>1407.5542717086835</v>
      </c>
      <c r="U1106" s="281"/>
      <c r="V1106" s="39">
        <f t="shared" si="577"/>
        <v>0.20881518255806839</v>
      </c>
      <c r="W1106" s="29"/>
      <c r="X1106" s="63">
        <v>-48578</v>
      </c>
      <c r="Y1106" s="63">
        <v>4686423</v>
      </c>
      <c r="Z1106" s="63">
        <v>26072</v>
      </c>
      <c r="AA1106" s="63">
        <v>0</v>
      </c>
      <c r="AB1106" s="63">
        <v>72710</v>
      </c>
      <c r="AC1106" s="63">
        <v>84792</v>
      </c>
      <c r="AD1106" s="63">
        <v>-27780</v>
      </c>
      <c r="AE1106" s="63">
        <v>3246311</v>
      </c>
      <c r="AF1106" s="63">
        <v>6749434</v>
      </c>
      <c r="AG1106" s="63">
        <v>85088</v>
      </c>
      <c r="AH1106" s="63">
        <v>14167218</v>
      </c>
      <c r="AI1106" s="63">
        <v>24</v>
      </c>
      <c r="AJ1106" s="63">
        <v>2120773</v>
      </c>
      <c r="AK1106" s="63">
        <v>8489198</v>
      </c>
      <c r="AL1106" s="63">
        <v>38784996</v>
      </c>
      <c r="AM1106" s="63">
        <v>0</v>
      </c>
      <c r="AN1106" s="63">
        <v>0</v>
      </c>
      <c r="AO1106" s="63">
        <v>0</v>
      </c>
      <c r="AP1106" s="63">
        <v>0</v>
      </c>
      <c r="AQ1106" s="63">
        <v>1491122</v>
      </c>
      <c r="AR1106" s="63">
        <v>5140059</v>
      </c>
      <c r="AS1106" s="63">
        <v>0</v>
      </c>
      <c r="AT1106" s="63">
        <v>2877</v>
      </c>
      <c r="AU1106" s="63">
        <v>452849</v>
      </c>
      <c r="AV1106" s="27">
        <v>361964</v>
      </c>
      <c r="AW1106" s="94">
        <f t="shared" si="578"/>
        <v>9.2275055143652904E-3</v>
      </c>
      <c r="AX1106" s="63">
        <v>0</v>
      </c>
      <c r="AY1106" s="63">
        <v>0</v>
      </c>
      <c r="AZ1106" s="63">
        <v>0</v>
      </c>
      <c r="BA1106" s="63">
        <v>0</v>
      </c>
      <c r="BB1106" s="63">
        <v>9338</v>
      </c>
      <c r="BC1106" s="63">
        <v>280626</v>
      </c>
      <c r="BD1106" s="63">
        <v>8473</v>
      </c>
      <c r="BE1106" s="63">
        <v>0</v>
      </c>
      <c r="BF1106" s="63">
        <v>32516</v>
      </c>
      <c r="BG1106" s="19"/>
      <c r="BH1106" s="63">
        <v>361964</v>
      </c>
      <c r="BI1106" s="63">
        <v>0</v>
      </c>
      <c r="BJ1106" s="63">
        <v>31011</v>
      </c>
      <c r="BK1106" s="63">
        <v>0</v>
      </c>
      <c r="BL1106" s="63">
        <v>0</v>
      </c>
      <c r="BM1106" s="19">
        <v>1567114</v>
      </c>
      <c r="BN1106" s="32">
        <f t="shared" si="561"/>
        <v>274.35469187675068</v>
      </c>
      <c r="BO1106" s="281"/>
      <c r="BP1106" s="19">
        <v>64266668</v>
      </c>
      <c r="BQ1106" s="19">
        <v>655348160</v>
      </c>
      <c r="BR1106" s="19">
        <v>721181952</v>
      </c>
      <c r="BS1106" s="19">
        <v>4594.5297899999996</v>
      </c>
      <c r="BT1106" s="19">
        <v>5712</v>
      </c>
      <c r="BU1106" s="4"/>
      <c r="BV1106" s="175">
        <f t="shared" si="581"/>
        <v>0.24793947313139764</v>
      </c>
    </row>
    <row r="1107" spans="1:74" s="20" customFormat="1" ht="17.25" customHeight="1" x14ac:dyDescent="0.25">
      <c r="A1107" s="48" t="s">
        <v>215</v>
      </c>
      <c r="B1107" s="252"/>
      <c r="C1107" s="49">
        <v>0</v>
      </c>
      <c r="D1107" s="146">
        <v>2016</v>
      </c>
      <c r="E1107" s="62">
        <v>153</v>
      </c>
      <c r="F1107" s="63">
        <v>53338080</v>
      </c>
      <c r="G1107" s="63">
        <v>16082215</v>
      </c>
      <c r="H1107" s="187">
        <f t="shared" si="572"/>
        <v>0.43166934924205891</v>
      </c>
      <c r="I1107" s="63">
        <f t="shared" si="579"/>
        <v>37255865</v>
      </c>
      <c r="J1107" s="58"/>
      <c r="K1107" s="63">
        <f t="shared" si="574"/>
        <v>36915272</v>
      </c>
      <c r="L1107" s="63">
        <f t="shared" si="564"/>
        <v>6462.7577030812326</v>
      </c>
      <c r="M1107" s="58"/>
      <c r="N1107" s="58"/>
      <c r="O1107" s="63">
        <v>2679389</v>
      </c>
      <c r="P1107" s="29">
        <f t="shared" si="575"/>
        <v>7.1918582483590163E-2</v>
      </c>
      <c r="Q1107" s="63">
        <v>2320972</v>
      </c>
      <c r="R1107" s="94">
        <f t="shared" si="576"/>
        <v>6.2298164329294192E-2</v>
      </c>
      <c r="S1107" s="63">
        <f t="shared" si="582"/>
        <v>8933740</v>
      </c>
      <c r="T1107" s="281">
        <f t="shared" si="580"/>
        <v>1564.030112044818</v>
      </c>
      <c r="U1107" s="281"/>
      <c r="V1107" s="39">
        <f t="shared" si="577"/>
        <v>0.24200661449819469</v>
      </c>
      <c r="W1107" s="29"/>
      <c r="X1107" s="63">
        <v>0</v>
      </c>
      <c r="Y1107" s="63">
        <v>5212165</v>
      </c>
      <c r="Z1107" s="63">
        <v>25280</v>
      </c>
      <c r="AA1107" s="63">
        <v>0</v>
      </c>
      <c r="AB1107" s="63">
        <v>12223</v>
      </c>
      <c r="AC1107" s="63">
        <v>0</v>
      </c>
      <c r="AD1107" s="63">
        <v>-53254</v>
      </c>
      <c r="AE1107" s="63">
        <v>3737326</v>
      </c>
      <c r="AF1107" s="63">
        <v>6616373</v>
      </c>
      <c r="AG1107" s="63">
        <v>242683</v>
      </c>
      <c r="AH1107" s="63">
        <v>13902408</v>
      </c>
      <c r="AI1107" s="63">
        <v>-5</v>
      </c>
      <c r="AJ1107" s="63">
        <v>2297301</v>
      </c>
      <c r="AK1107" s="63">
        <v>7727385</v>
      </c>
      <c r="AL1107" s="63">
        <v>39435672</v>
      </c>
      <c r="AM1107" s="63">
        <v>0</v>
      </c>
      <c r="AN1107" s="63">
        <v>0</v>
      </c>
      <c r="AO1107" s="63">
        <v>0</v>
      </c>
      <c r="AP1107" s="63">
        <v>0</v>
      </c>
      <c r="AQ1107" s="63">
        <v>505683</v>
      </c>
      <c r="AR1107" s="63">
        <v>5604241</v>
      </c>
      <c r="AS1107" s="63">
        <v>10488</v>
      </c>
      <c r="AT1107" s="63">
        <v>0</v>
      </c>
      <c r="AU1107" s="63">
        <v>317616</v>
      </c>
      <c r="AV1107" s="27">
        <v>340593</v>
      </c>
      <c r="AW1107" s="94">
        <f t="shared" si="578"/>
        <v>9.0591778619145448E-3</v>
      </c>
      <c r="AX1107" s="63">
        <v>0</v>
      </c>
      <c r="AY1107" s="63">
        <v>0</v>
      </c>
      <c r="AZ1107" s="63">
        <v>0</v>
      </c>
      <c r="BA1107" s="63">
        <v>0</v>
      </c>
      <c r="BB1107" s="63">
        <v>73977</v>
      </c>
      <c r="BC1107" s="63">
        <v>232130</v>
      </c>
      <c r="BD1107" s="63">
        <v>4990</v>
      </c>
      <c r="BE1107" s="63">
        <v>0</v>
      </c>
      <c r="BF1107" s="63">
        <v>18193</v>
      </c>
      <c r="BG1107" s="19"/>
      <c r="BH1107" s="63">
        <v>340593</v>
      </c>
      <c r="BI1107" s="63">
        <v>0</v>
      </c>
      <c r="BJ1107" s="63">
        <v>11303</v>
      </c>
      <c r="BK1107" s="63">
        <v>0</v>
      </c>
      <c r="BL1107" s="63">
        <v>0</v>
      </c>
      <c r="BM1107" s="19">
        <v>1583727</v>
      </c>
      <c r="BN1107" s="32">
        <f t="shared" si="561"/>
        <v>277.26313025210084</v>
      </c>
      <c r="BO1107" s="281"/>
      <c r="BP1107" s="19">
        <v>53710304</v>
      </c>
      <c r="BQ1107" s="19">
        <v>679423296</v>
      </c>
      <c r="BR1107" s="19">
        <v>734717376</v>
      </c>
      <c r="BS1107" s="19">
        <v>4607.3798800000004</v>
      </c>
      <c r="BT1107" s="19">
        <v>5712</v>
      </c>
      <c r="BU1107" s="4"/>
      <c r="BV1107" s="175">
        <f t="shared" si="581"/>
        <v>0.24933593308523544</v>
      </c>
    </row>
    <row r="1108" spans="1:74" s="20" customFormat="1" ht="17.25" customHeight="1" x14ac:dyDescent="0.25">
      <c r="A1108" s="48" t="s">
        <v>215</v>
      </c>
      <c r="B1108" s="252"/>
      <c r="C1108" s="49">
        <v>0</v>
      </c>
      <c r="D1108" s="146">
        <v>2017</v>
      </c>
      <c r="E1108" s="62">
        <v>153</v>
      </c>
      <c r="F1108" s="63">
        <v>54762780</v>
      </c>
      <c r="G1108" s="63">
        <v>17303910</v>
      </c>
      <c r="H1108" s="187">
        <f t="shared" si="572"/>
        <v>0.46194426046487785</v>
      </c>
      <c r="I1108" s="63">
        <f t="shared" si="579"/>
        <v>37458870</v>
      </c>
      <c r="J1108" s="58"/>
      <c r="K1108" s="63">
        <f t="shared" si="574"/>
        <v>36931088</v>
      </c>
      <c r="L1108" s="63">
        <f t="shared" si="564"/>
        <v>6465.5266106442577</v>
      </c>
      <c r="M1108" s="58"/>
      <c r="N1108" s="58"/>
      <c r="O1108" s="63">
        <v>4388106</v>
      </c>
      <c r="P1108" s="29">
        <f t="shared" si="575"/>
        <v>0.11714464424580881</v>
      </c>
      <c r="Q1108" s="63">
        <v>3394625</v>
      </c>
      <c r="R1108" s="94">
        <f t="shared" si="576"/>
        <v>9.0622728341778591E-2</v>
      </c>
      <c r="S1108" s="63">
        <f t="shared" si="582"/>
        <v>8546604</v>
      </c>
      <c r="T1108" s="281">
        <f t="shared" si="580"/>
        <v>1496.2542016806722</v>
      </c>
      <c r="U1108" s="281"/>
      <c r="V1108" s="39">
        <f t="shared" si="577"/>
        <v>0.23142031450576273</v>
      </c>
      <c r="W1108" s="29"/>
      <c r="X1108" s="63">
        <v>1015086</v>
      </c>
      <c r="Y1108" s="63">
        <v>2618420</v>
      </c>
      <c r="Z1108" s="63">
        <v>842225</v>
      </c>
      <c r="AA1108" s="63">
        <v>220</v>
      </c>
      <c r="AB1108" s="63">
        <v>180</v>
      </c>
      <c r="AC1108" s="63">
        <v>0</v>
      </c>
      <c r="AD1108" s="63">
        <v>-141760</v>
      </c>
      <c r="AE1108" s="63">
        <v>4212233</v>
      </c>
      <c r="AF1108" s="63">
        <v>8476156</v>
      </c>
      <c r="AG1108" s="63">
        <v>231482</v>
      </c>
      <c r="AH1108" s="63">
        <v>9465719</v>
      </c>
      <c r="AI1108" s="63">
        <v>768</v>
      </c>
      <c r="AJ1108" s="63">
        <v>1388488</v>
      </c>
      <c r="AK1108" s="63">
        <v>4446447</v>
      </c>
      <c r="AL1108" s="63">
        <v>45297064</v>
      </c>
      <c r="AM1108" s="63">
        <v>0</v>
      </c>
      <c r="AN1108" s="63">
        <v>0</v>
      </c>
      <c r="AO1108" s="63">
        <v>0</v>
      </c>
      <c r="AP1108" s="63">
        <v>0</v>
      </c>
      <c r="AQ1108" s="63">
        <v>1670909</v>
      </c>
      <c r="AR1108" s="63">
        <v>4717212</v>
      </c>
      <c r="AS1108" s="63">
        <v>0</v>
      </c>
      <c r="AT1108" s="63">
        <v>128264</v>
      </c>
      <c r="AU1108" s="63">
        <v>69810</v>
      </c>
      <c r="AV1108" s="27">
        <v>527782</v>
      </c>
      <c r="AW1108" s="94">
        <f t="shared" si="578"/>
        <v>1.3893880408307633E-2</v>
      </c>
      <c r="AX1108" s="63">
        <v>0</v>
      </c>
      <c r="AY1108" s="63">
        <v>0</v>
      </c>
      <c r="AZ1108" s="63">
        <v>0</v>
      </c>
      <c r="BA1108" s="63">
        <v>0</v>
      </c>
      <c r="BB1108" s="63">
        <v>150165</v>
      </c>
      <c r="BC1108" s="63">
        <v>322284</v>
      </c>
      <c r="BD1108" s="63">
        <v>23957</v>
      </c>
      <c r="BE1108" s="63">
        <v>0</v>
      </c>
      <c r="BF1108" s="63">
        <v>27626</v>
      </c>
      <c r="BG1108" s="63">
        <v>0</v>
      </c>
      <c r="BH1108" s="63">
        <v>527782</v>
      </c>
      <c r="BI1108" s="63">
        <v>0</v>
      </c>
      <c r="BJ1108" s="63">
        <v>3750</v>
      </c>
      <c r="BK1108" s="63">
        <v>0</v>
      </c>
      <c r="BL1108" s="63">
        <v>0</v>
      </c>
      <c r="BM1108" s="19">
        <v>1298111</v>
      </c>
      <c r="BN1108" s="32">
        <f t="shared" si="561"/>
        <v>227.26032913165267</v>
      </c>
      <c r="BO1108" s="281"/>
      <c r="BP1108" s="19">
        <v>12033961</v>
      </c>
      <c r="BQ1108" s="19">
        <v>727417280</v>
      </c>
      <c r="BR1108" s="19">
        <v>740749312</v>
      </c>
      <c r="BS1108" s="19">
        <v>4615.1201199999996</v>
      </c>
      <c r="BT1108" s="19">
        <v>5712</v>
      </c>
      <c r="BU1108" s="4"/>
      <c r="BV1108" s="175">
        <f t="shared" si="581"/>
        <v>0.25017521113537111</v>
      </c>
    </row>
    <row r="1109" spans="1:74" s="20" customFormat="1" ht="17.25" customHeight="1" x14ac:dyDescent="0.25">
      <c r="A1109" s="48" t="s">
        <v>215</v>
      </c>
      <c r="B1109" s="252"/>
      <c r="C1109" s="49">
        <v>0</v>
      </c>
      <c r="D1109" s="146">
        <v>2018</v>
      </c>
      <c r="E1109" s="62">
        <v>153</v>
      </c>
      <c r="F1109" s="63">
        <v>52701664</v>
      </c>
      <c r="G1109" s="63">
        <v>16266202</v>
      </c>
      <c r="H1109" s="187">
        <f t="shared" si="572"/>
        <v>0.44643874695482111</v>
      </c>
      <c r="I1109" s="63">
        <f t="shared" si="579"/>
        <v>36435462</v>
      </c>
      <c r="J1109" s="58"/>
      <c r="K1109" s="63">
        <f t="shared" si="574"/>
        <v>35949901</v>
      </c>
      <c r="L1109" s="63">
        <f t="shared" si="564"/>
        <v>6293.7501750700276</v>
      </c>
      <c r="M1109" s="58"/>
      <c r="N1109" s="58"/>
      <c r="O1109" s="63">
        <v>5154517</v>
      </c>
      <c r="P1109" s="29">
        <f t="shared" si="575"/>
        <v>0.14146978567199175</v>
      </c>
      <c r="Q1109" s="63">
        <v>2573199</v>
      </c>
      <c r="R1109" s="94">
        <f t="shared" si="576"/>
        <v>7.0623476655792092E-2</v>
      </c>
      <c r="S1109" s="63">
        <f t="shared" si="582"/>
        <v>7482474</v>
      </c>
      <c r="T1109" s="281">
        <f t="shared" si="580"/>
        <v>1309.9569327731092</v>
      </c>
      <c r="U1109" s="281"/>
      <c r="V1109" s="39">
        <f t="shared" si="577"/>
        <v>0.20813615036102603</v>
      </c>
      <c r="W1109" s="29"/>
      <c r="X1109" s="63">
        <v>-4258</v>
      </c>
      <c r="Y1109" s="63">
        <v>4216570</v>
      </c>
      <c r="Z1109" s="63">
        <v>-6773</v>
      </c>
      <c r="AA1109" s="63">
        <v>0</v>
      </c>
      <c r="AB1109" s="63">
        <v>41</v>
      </c>
      <c r="AC1109" s="63">
        <v>143535</v>
      </c>
      <c r="AD1109" s="63">
        <v>-171356</v>
      </c>
      <c r="AE1109" s="63">
        <v>3304715</v>
      </c>
      <c r="AF1109" s="63">
        <v>8944764</v>
      </c>
      <c r="AG1109" s="63">
        <v>69764</v>
      </c>
      <c r="AH1109" s="63">
        <v>8711060</v>
      </c>
      <c r="AI1109" s="63">
        <v>6940</v>
      </c>
      <c r="AJ1109" s="63">
        <v>1171710</v>
      </c>
      <c r="AK1109" s="63">
        <v>5688390</v>
      </c>
      <c r="AL1109" s="63">
        <v>43990604</v>
      </c>
      <c r="AM1109" s="63">
        <v>0</v>
      </c>
      <c r="AN1109" s="63">
        <v>0</v>
      </c>
      <c r="AO1109" s="63">
        <v>0</v>
      </c>
      <c r="AP1109" s="63">
        <v>0</v>
      </c>
      <c r="AQ1109" s="63">
        <v>2504715</v>
      </c>
      <c r="AR1109" s="63">
        <v>2945966</v>
      </c>
      <c r="AS1109" s="63">
        <v>0</v>
      </c>
      <c r="AT1109" s="63">
        <v>-106977</v>
      </c>
      <c r="AU1109" s="63">
        <v>0</v>
      </c>
      <c r="AV1109" s="27">
        <v>485561</v>
      </c>
      <c r="AW1109" s="94">
        <f t="shared" si="578"/>
        <v>1.3151341987463348E-2</v>
      </c>
      <c r="AX1109" s="63">
        <v>0</v>
      </c>
      <c r="AY1109" s="63">
        <v>0</v>
      </c>
      <c r="AZ1109" s="63">
        <v>0</v>
      </c>
      <c r="BA1109" s="63">
        <v>0</v>
      </c>
      <c r="BB1109" s="63">
        <v>178779</v>
      </c>
      <c r="BC1109" s="63">
        <v>230690</v>
      </c>
      <c r="BD1109" s="63">
        <v>49958</v>
      </c>
      <c r="BE1109" s="63">
        <v>0</v>
      </c>
      <c r="BF1109" s="63">
        <v>337</v>
      </c>
      <c r="BG1109" s="63">
        <v>0</v>
      </c>
      <c r="BH1109" s="63">
        <v>485561</v>
      </c>
      <c r="BI1109" s="63">
        <v>0</v>
      </c>
      <c r="BJ1109" s="63">
        <v>25797</v>
      </c>
      <c r="BK1109" s="63">
        <v>0</v>
      </c>
      <c r="BL1109" s="63">
        <v>0</v>
      </c>
      <c r="BM1109" s="19">
        <v>1475476</v>
      </c>
      <c r="BN1109" s="32">
        <f t="shared" si="561"/>
        <v>258.31162464985994</v>
      </c>
      <c r="BO1109" s="281"/>
      <c r="BP1109" s="19">
        <v>23863226</v>
      </c>
      <c r="BQ1109" s="19">
        <v>914573696</v>
      </c>
      <c r="BR1109" s="19">
        <v>939912384</v>
      </c>
      <c r="BS1109" s="19">
        <v>4729.7597699999997</v>
      </c>
      <c r="BT1109" s="19">
        <v>5712</v>
      </c>
      <c r="BU1109" s="4"/>
      <c r="BV1109" s="175">
        <f t="shared" si="581"/>
        <v>0.26244346955809389</v>
      </c>
    </row>
    <row r="1110" spans="1:74" s="23" customFormat="1" ht="17.25" customHeight="1" thickBot="1" x14ac:dyDescent="0.3">
      <c r="A1110" s="16" t="s">
        <v>215</v>
      </c>
      <c r="B1110" s="253"/>
      <c r="C1110" s="207">
        <v>0</v>
      </c>
      <c r="D1110" s="148">
        <v>2019</v>
      </c>
      <c r="E1110" s="65">
        <v>153</v>
      </c>
      <c r="F1110" s="66">
        <v>59018992</v>
      </c>
      <c r="G1110" s="66">
        <v>22277968</v>
      </c>
      <c r="H1110" s="193">
        <f t="shared" si="572"/>
        <v>0.60635130909797175</v>
      </c>
      <c r="I1110" s="66">
        <f t="shared" si="579"/>
        <v>36741024</v>
      </c>
      <c r="J1110" s="149">
        <f t="shared" ref="J1110" si="583">LN(I1110/I1086)/(2019-1995)</f>
        <v>7.4084564844246192E-2</v>
      </c>
      <c r="K1110" s="66">
        <f t="shared" si="574"/>
        <v>36297465</v>
      </c>
      <c r="L1110" s="66">
        <f t="shared" si="564"/>
        <v>6354.5982142857147</v>
      </c>
      <c r="M1110" s="149">
        <f t="shared" ref="M1110" si="584">LN(L1110/L1086)/(2019-1995)</f>
        <v>5.7976861454587726E-2</v>
      </c>
      <c r="N1110" s="184">
        <f t="shared" ref="N1110" si="585">AVERAGE(L1108:L1110)</f>
        <v>6371.291666666667</v>
      </c>
      <c r="O1110" s="66">
        <v>5288907</v>
      </c>
      <c r="P1110" s="30">
        <f t="shared" si="575"/>
        <v>0.14395099603103059</v>
      </c>
      <c r="Q1110" s="66">
        <v>2519063</v>
      </c>
      <c r="R1110" s="95">
        <f t="shared" si="576"/>
        <v>6.8562678057094983E-2</v>
      </c>
      <c r="S1110" s="66">
        <f t="shared" si="582"/>
        <v>9235545</v>
      </c>
      <c r="T1110" s="285">
        <f t="shared" si="580"/>
        <v>1616.8671218487395</v>
      </c>
      <c r="U1110" s="285">
        <f t="shared" ref="U1110" si="586">AVERAGE(T1108:T1110)</f>
        <v>1474.3594187675071</v>
      </c>
      <c r="V1110" s="194">
        <f t="shared" si="577"/>
        <v>0.25444049605117053</v>
      </c>
      <c r="W1110" s="30"/>
      <c r="X1110" s="66">
        <v>-7444</v>
      </c>
      <c r="Y1110" s="66">
        <v>4273838</v>
      </c>
      <c r="Z1110" s="66">
        <v>13898</v>
      </c>
      <c r="AA1110" s="66">
        <v>0</v>
      </c>
      <c r="AB1110" s="66">
        <v>31024</v>
      </c>
      <c r="AC1110" s="66">
        <v>109608</v>
      </c>
      <c r="AD1110" s="66">
        <v>787842</v>
      </c>
      <c r="AE1110" s="66">
        <v>4026779</v>
      </c>
      <c r="AF1110" s="66">
        <v>7938486</v>
      </c>
      <c r="AG1110" s="66">
        <v>9721</v>
      </c>
      <c r="AH1110" s="66">
        <v>7444952</v>
      </c>
      <c r="AI1110" s="66">
        <v>5132</v>
      </c>
      <c r="AJ1110" s="66">
        <v>2105738</v>
      </c>
      <c r="AK1110" s="66">
        <v>4850829</v>
      </c>
      <c r="AL1110" s="66">
        <v>51574040</v>
      </c>
      <c r="AM1110" s="66">
        <v>0</v>
      </c>
      <c r="AN1110" s="66">
        <v>0</v>
      </c>
      <c r="AO1110" s="66">
        <v>0</v>
      </c>
      <c r="AP1110" s="66">
        <v>0</v>
      </c>
      <c r="AQ1110" s="66">
        <v>2207589</v>
      </c>
      <c r="AR1110" s="66">
        <v>2579270</v>
      </c>
      <c r="AS1110" s="66">
        <v>0</v>
      </c>
      <c r="AT1110" s="66">
        <v>745</v>
      </c>
      <c r="AU1110" s="66">
        <v>0</v>
      </c>
      <c r="AV1110" s="28">
        <v>443559</v>
      </c>
      <c r="AW1110" s="95">
        <f t="shared" si="578"/>
        <v>1.1928572656038659E-2</v>
      </c>
      <c r="AX1110" s="66">
        <v>0</v>
      </c>
      <c r="AY1110" s="66">
        <v>0</v>
      </c>
      <c r="AZ1110" s="66">
        <v>0</v>
      </c>
      <c r="BA1110" s="66">
        <v>0</v>
      </c>
      <c r="BB1110" s="66">
        <v>224833</v>
      </c>
      <c r="BC1110" s="66">
        <v>150410</v>
      </c>
      <c r="BD1110" s="66">
        <v>28323</v>
      </c>
      <c r="BE1110" s="66">
        <v>0</v>
      </c>
      <c r="BF1110" s="66">
        <v>0</v>
      </c>
      <c r="BG1110" s="66">
        <v>0</v>
      </c>
      <c r="BH1110" s="66">
        <v>443559</v>
      </c>
      <c r="BI1110" s="66">
        <v>0</v>
      </c>
      <c r="BJ1110" s="66">
        <v>39993</v>
      </c>
      <c r="BK1110" s="66">
        <v>0</v>
      </c>
      <c r="BL1110" s="66">
        <v>0</v>
      </c>
      <c r="BM1110" s="22">
        <v>2331523</v>
      </c>
      <c r="BN1110" s="32">
        <f t="shared" si="561"/>
        <v>408.17979691876752</v>
      </c>
      <c r="BO1110" s="285">
        <f t="shared" ref="BO1110" si="587">AVERAGE(BN1108:BN1110)</f>
        <v>297.91725023342673</v>
      </c>
      <c r="BP1110" s="22">
        <v>58597108</v>
      </c>
      <c r="BQ1110" s="22">
        <v>925454208</v>
      </c>
      <c r="BR1110" s="22">
        <v>986382848</v>
      </c>
      <c r="BS1110" s="22">
        <v>4797.5</v>
      </c>
      <c r="BT1110" s="22">
        <v>5712</v>
      </c>
      <c r="BU1110" s="275">
        <f t="shared" ref="BU1110" si="588">AVERAGE(BT1108:BT1110)</f>
        <v>5712</v>
      </c>
      <c r="BV1110" s="175">
        <f t="shared" si="581"/>
        <v>0.26955373769267876</v>
      </c>
    </row>
    <row r="1111" spans="1:74" ht="16.5" thickTop="1" x14ac:dyDescent="0.25">
      <c r="A1111" s="68" t="s">
        <v>216</v>
      </c>
      <c r="C1111" s="68">
        <v>0</v>
      </c>
      <c r="D1111" s="166">
        <v>1995</v>
      </c>
      <c r="E1111" s="69">
        <v>154</v>
      </c>
      <c r="F1111" s="70">
        <v>20583298</v>
      </c>
      <c r="G1111" s="70">
        <v>15172195</v>
      </c>
      <c r="H1111" s="179">
        <f t="shared" si="572"/>
        <v>2.8039006095430081</v>
      </c>
      <c r="I1111" s="70">
        <f t="shared" si="579"/>
        <v>5411103</v>
      </c>
      <c r="J1111" s="70"/>
      <c r="K1111" s="70">
        <f t="shared" si="574"/>
        <v>5411103</v>
      </c>
      <c r="L1111" s="70">
        <f t="shared" si="564"/>
        <v>4077.6963074604369</v>
      </c>
      <c r="M1111" s="70"/>
      <c r="N1111" s="70"/>
      <c r="O1111" s="70">
        <v>271032</v>
      </c>
      <c r="P1111" s="40">
        <f t="shared" si="575"/>
        <v>5.0088124362075534E-2</v>
      </c>
      <c r="Q1111" s="70">
        <v>445267</v>
      </c>
      <c r="R1111" s="72">
        <f t="shared" si="576"/>
        <v>8.2287659281296249E-2</v>
      </c>
      <c r="S1111" s="73">
        <f t="shared" ref="S1111:S1121" si="589">F1111-G1111-O1111-Q1111-AF1111-AG1111-AI1111-AJ1111-AK1111-SUM(AM1111:AU1111)</f>
        <v>0</v>
      </c>
      <c r="T1111" s="281">
        <f t="shared" si="580"/>
        <v>0</v>
      </c>
      <c r="U1111" s="281"/>
      <c r="V1111" s="168">
        <f t="shared" si="577"/>
        <v>0</v>
      </c>
      <c r="W1111" s="125"/>
      <c r="X1111" s="70">
        <v>0</v>
      </c>
      <c r="Y1111" s="70">
        <v>0</v>
      </c>
      <c r="Z1111" s="70">
        <v>0</v>
      </c>
      <c r="AA1111" s="70">
        <v>0</v>
      </c>
      <c r="AB1111" s="70">
        <v>0</v>
      </c>
      <c r="AC1111" s="70">
        <v>0</v>
      </c>
      <c r="AD1111" s="70">
        <v>0</v>
      </c>
      <c r="AE1111" s="70">
        <v>0</v>
      </c>
      <c r="AF1111" s="70">
        <v>356498</v>
      </c>
      <c r="AG1111" s="70">
        <v>98867</v>
      </c>
      <c r="AH1111" s="70">
        <v>3837571</v>
      </c>
      <c r="AI1111" s="70">
        <v>1300</v>
      </c>
      <c r="AJ1111" s="70">
        <v>13981</v>
      </c>
      <c r="AK1111" s="70">
        <v>2224399</v>
      </c>
      <c r="AL1111" s="70">
        <v>16745727</v>
      </c>
      <c r="AM1111" s="70">
        <v>0</v>
      </c>
      <c r="AN1111" s="70">
        <v>0</v>
      </c>
      <c r="AO1111" s="70">
        <v>0</v>
      </c>
      <c r="AP1111" s="70">
        <v>0</v>
      </c>
      <c r="AQ1111" s="70">
        <v>486754</v>
      </c>
      <c r="AR1111" s="70">
        <v>1442056</v>
      </c>
      <c r="AS1111" s="70">
        <v>63241</v>
      </c>
      <c r="AT1111" s="70">
        <v>0</v>
      </c>
      <c r="AU1111" s="70">
        <v>7708</v>
      </c>
      <c r="AV1111" s="74">
        <v>0</v>
      </c>
      <c r="AW1111" s="72">
        <f t="shared" si="578"/>
        <v>0</v>
      </c>
      <c r="AX1111" s="70">
        <v>0</v>
      </c>
      <c r="AY1111" s="70">
        <v>0</v>
      </c>
      <c r="AZ1111" s="70">
        <v>0</v>
      </c>
      <c r="BA1111" s="70">
        <v>0</v>
      </c>
      <c r="BB1111" s="70">
        <v>0</v>
      </c>
      <c r="BC1111" s="70">
        <v>0</v>
      </c>
      <c r="BD1111" s="70">
        <v>0</v>
      </c>
      <c r="BE1111" s="70">
        <v>0</v>
      </c>
      <c r="BF1111" s="70">
        <v>0</v>
      </c>
      <c r="BG1111" s="70">
        <v>0</v>
      </c>
      <c r="BH1111" s="70">
        <v>0</v>
      </c>
      <c r="BI1111" s="70">
        <v>0</v>
      </c>
      <c r="BJ1111" s="70">
        <v>0</v>
      </c>
      <c r="BK1111" s="70">
        <v>0</v>
      </c>
      <c r="BL1111" s="70">
        <v>0</v>
      </c>
      <c r="BM1111" s="4">
        <v>1497161</v>
      </c>
      <c r="BN1111" s="32">
        <f t="shared" si="561"/>
        <v>1128.2298417483044</v>
      </c>
      <c r="BO1111" s="281"/>
      <c r="BP1111" s="4">
        <v>422976</v>
      </c>
      <c r="BQ1111" s="4">
        <v>344108192</v>
      </c>
      <c r="BR1111" s="4">
        <v>346028320</v>
      </c>
      <c r="BS1111" s="4">
        <v>1640.09998</v>
      </c>
      <c r="BT1111" s="4">
        <v>1327</v>
      </c>
      <c r="BV1111" s="175">
        <f t="shared" si="581"/>
        <v>-0.99693936990451271</v>
      </c>
    </row>
    <row r="1112" spans="1:74" x14ac:dyDescent="0.25">
      <c r="A1112" s="76" t="s">
        <v>216</v>
      </c>
      <c r="B1112" s="255"/>
      <c r="C1112" s="76">
        <v>0</v>
      </c>
      <c r="D1112" s="141">
        <v>1996</v>
      </c>
      <c r="E1112" s="77">
        <v>154</v>
      </c>
      <c r="F1112" s="59">
        <v>21990400</v>
      </c>
      <c r="G1112" s="59">
        <v>16541553</v>
      </c>
      <c r="H1112" s="179">
        <f t="shared" si="572"/>
        <v>3.0357895899811465</v>
      </c>
      <c r="I1112" s="59">
        <f t="shared" si="579"/>
        <v>5448847</v>
      </c>
      <c r="J1112" s="59"/>
      <c r="K1112" s="59">
        <f t="shared" si="574"/>
        <v>5448847</v>
      </c>
      <c r="L1112" s="59">
        <f t="shared" si="564"/>
        <v>4106.1394122079882</v>
      </c>
      <c r="M1112" s="59"/>
      <c r="N1112" s="59"/>
      <c r="O1112" s="59">
        <v>208043</v>
      </c>
      <c r="P1112" s="13">
        <f t="shared" si="575"/>
        <v>3.8181105103520067E-2</v>
      </c>
      <c r="Q1112" s="59">
        <v>564822</v>
      </c>
      <c r="R1112" s="79">
        <f t="shared" si="576"/>
        <v>0.10365899427897315</v>
      </c>
      <c r="S1112" s="73">
        <f t="shared" si="589"/>
        <v>-1</v>
      </c>
      <c r="T1112" s="281">
        <f t="shared" si="580"/>
        <v>-7.5357950263752827E-4</v>
      </c>
      <c r="U1112" s="281"/>
      <c r="V1112" s="131">
        <f t="shared" si="577"/>
        <v>-1.8352506502751867E-7</v>
      </c>
      <c r="W1112" s="54"/>
      <c r="X1112" s="59">
        <v>0</v>
      </c>
      <c r="Y1112" s="59">
        <v>0</v>
      </c>
      <c r="Z1112" s="59">
        <v>0</v>
      </c>
      <c r="AA1112" s="59">
        <v>0</v>
      </c>
      <c r="AB1112" s="59">
        <v>0</v>
      </c>
      <c r="AC1112" s="59">
        <v>0</v>
      </c>
      <c r="AD1112" s="59">
        <v>0</v>
      </c>
      <c r="AE1112" s="59">
        <v>0</v>
      </c>
      <c r="AF1112" s="59">
        <v>332784</v>
      </c>
      <c r="AG1112" s="59">
        <v>80984</v>
      </c>
      <c r="AH1112" s="59">
        <v>3890480</v>
      </c>
      <c r="AI1112" s="59">
        <v>36930</v>
      </c>
      <c r="AJ1112" s="59">
        <v>7345</v>
      </c>
      <c r="AK1112" s="59">
        <v>2585967</v>
      </c>
      <c r="AL1112" s="59">
        <v>18099920</v>
      </c>
      <c r="AM1112" s="59">
        <v>0</v>
      </c>
      <c r="AN1112" s="59">
        <v>0</v>
      </c>
      <c r="AO1112" s="59">
        <v>0</v>
      </c>
      <c r="AP1112" s="59">
        <v>0</v>
      </c>
      <c r="AQ1112" s="59">
        <v>445374</v>
      </c>
      <c r="AR1112" s="59">
        <v>1111593</v>
      </c>
      <c r="AS1112" s="59">
        <v>74798</v>
      </c>
      <c r="AT1112" s="59">
        <v>0</v>
      </c>
      <c r="AU1112" s="59">
        <v>208</v>
      </c>
      <c r="AV1112" s="80">
        <v>0</v>
      </c>
      <c r="AW1112" s="79">
        <f t="shared" si="578"/>
        <v>0</v>
      </c>
      <c r="AX1112" s="59">
        <v>0</v>
      </c>
      <c r="AY1112" s="59">
        <v>0</v>
      </c>
      <c r="AZ1112" s="59">
        <v>0</v>
      </c>
      <c r="BA1112" s="59">
        <v>0</v>
      </c>
      <c r="BB1112" s="59">
        <v>0</v>
      </c>
      <c r="BC1112" s="59">
        <v>0</v>
      </c>
      <c r="BD1112" s="59">
        <v>0</v>
      </c>
      <c r="BE1112" s="59">
        <v>0</v>
      </c>
      <c r="BF1112" s="59">
        <v>0</v>
      </c>
      <c r="BG1112" s="59">
        <v>0</v>
      </c>
      <c r="BH1112" s="59">
        <v>0</v>
      </c>
      <c r="BI1112" s="59">
        <v>0</v>
      </c>
      <c r="BJ1112" s="59">
        <v>0</v>
      </c>
      <c r="BK1112" s="59">
        <v>0</v>
      </c>
      <c r="BL1112" s="59">
        <v>0</v>
      </c>
      <c r="BM1112" s="4">
        <v>1559957</v>
      </c>
      <c r="BN1112" s="32">
        <f t="shared" si="561"/>
        <v>1175.5516201959306</v>
      </c>
      <c r="BO1112" s="281"/>
      <c r="BP1112" s="4">
        <v>588180</v>
      </c>
      <c r="BQ1112" s="4">
        <v>393660768</v>
      </c>
      <c r="BR1112" s="4">
        <v>395808896</v>
      </c>
      <c r="BS1112" s="4">
        <v>1645.90002</v>
      </c>
      <c r="BT1112" s="4">
        <v>1327</v>
      </c>
      <c r="BV1112" s="175">
        <f t="shared" si="581"/>
        <v>-0.9951742919911406</v>
      </c>
    </row>
    <row r="1113" spans="1:74" ht="31.5" x14ac:dyDescent="0.25">
      <c r="A1113" s="76" t="s">
        <v>216</v>
      </c>
      <c r="B1113" s="254" t="s">
        <v>217</v>
      </c>
      <c r="C1113" s="76">
        <v>1</v>
      </c>
      <c r="D1113" s="141">
        <v>1997</v>
      </c>
      <c r="E1113" s="77">
        <v>154</v>
      </c>
      <c r="F1113" s="59">
        <v>22777536</v>
      </c>
      <c r="G1113" s="59">
        <v>18081380</v>
      </c>
      <c r="H1113" s="179">
        <f t="shared" si="572"/>
        <v>3.8502511415719578</v>
      </c>
      <c r="I1113" s="59">
        <f t="shared" si="579"/>
        <v>4696156</v>
      </c>
      <c r="J1113" s="59"/>
      <c r="K1113" s="59">
        <f t="shared" si="574"/>
        <v>4696156</v>
      </c>
      <c r="L1113" s="59">
        <f t="shared" si="564"/>
        <v>3538.9269027882442</v>
      </c>
      <c r="M1113" s="59"/>
      <c r="N1113" s="59"/>
      <c r="O1113" s="59">
        <v>18672</v>
      </c>
      <c r="P1113" s="13">
        <f t="shared" si="575"/>
        <v>3.976017832457014E-3</v>
      </c>
      <c r="Q1113" s="59">
        <v>564956</v>
      </c>
      <c r="R1113" s="79">
        <f t="shared" si="576"/>
        <v>0.12030179576658015</v>
      </c>
      <c r="S1113" s="73">
        <f t="shared" si="589"/>
        <v>0</v>
      </c>
      <c r="T1113" s="281">
        <f t="shared" si="580"/>
        <v>0</v>
      </c>
      <c r="U1113" s="281"/>
      <c r="V1113" s="131">
        <f t="shared" si="577"/>
        <v>0</v>
      </c>
      <c r="W1113" s="54"/>
      <c r="X1113" s="59">
        <v>0</v>
      </c>
      <c r="Y1113" s="59">
        <v>0</v>
      </c>
      <c r="Z1113" s="59">
        <v>0</v>
      </c>
      <c r="AA1113" s="59">
        <v>0</v>
      </c>
      <c r="AB1113" s="59">
        <v>0</v>
      </c>
      <c r="AC1113" s="59">
        <v>0</v>
      </c>
      <c r="AD1113" s="59">
        <v>0</v>
      </c>
      <c r="AE1113" s="59">
        <v>0</v>
      </c>
      <c r="AF1113" s="59">
        <v>299758</v>
      </c>
      <c r="AG1113" s="59">
        <v>119829</v>
      </c>
      <c r="AH1113" s="59">
        <v>3262262</v>
      </c>
      <c r="AI1113" s="59">
        <v>18379</v>
      </c>
      <c r="AJ1113" s="59">
        <v>8144</v>
      </c>
      <c r="AK1113" s="59">
        <v>1745940</v>
      </c>
      <c r="AL1113" s="59">
        <v>19515276</v>
      </c>
      <c r="AM1113" s="59">
        <v>0</v>
      </c>
      <c r="AN1113" s="59">
        <v>0</v>
      </c>
      <c r="AO1113" s="59">
        <v>0</v>
      </c>
      <c r="AP1113" s="59">
        <v>0</v>
      </c>
      <c r="AQ1113" s="59">
        <v>542251</v>
      </c>
      <c r="AR1113" s="59">
        <v>1336577</v>
      </c>
      <c r="AS1113" s="59">
        <v>41537</v>
      </c>
      <c r="AT1113" s="59">
        <v>113</v>
      </c>
      <c r="AU1113" s="59">
        <v>0</v>
      </c>
      <c r="AV1113" s="80">
        <v>0</v>
      </c>
      <c r="AW1113" s="79">
        <f t="shared" si="578"/>
        <v>0</v>
      </c>
      <c r="AX1113" s="59">
        <v>0</v>
      </c>
      <c r="AY1113" s="59">
        <v>0</v>
      </c>
      <c r="AZ1113" s="59">
        <v>0</v>
      </c>
      <c r="BA1113" s="59">
        <v>0</v>
      </c>
      <c r="BB1113" s="59">
        <v>0</v>
      </c>
      <c r="BC1113" s="59">
        <v>0</v>
      </c>
      <c r="BD1113" s="59">
        <v>0</v>
      </c>
      <c r="BE1113" s="59">
        <v>0</v>
      </c>
      <c r="BF1113" s="59">
        <v>0</v>
      </c>
      <c r="BG1113" s="59">
        <v>0</v>
      </c>
      <c r="BH1113" s="59">
        <v>0</v>
      </c>
      <c r="BI1113" s="59">
        <v>0</v>
      </c>
      <c r="BJ1113" s="59">
        <v>0</v>
      </c>
      <c r="BK1113" s="59">
        <v>0</v>
      </c>
      <c r="BL1113" s="59">
        <v>0</v>
      </c>
      <c r="BM1113" s="4">
        <v>1263799</v>
      </c>
      <c r="BN1113" s="32">
        <f t="shared" si="561"/>
        <v>952.37302185380554</v>
      </c>
      <c r="BO1113" s="281"/>
      <c r="BP1113" s="4">
        <v>1788058</v>
      </c>
      <c r="BQ1113" s="4">
        <v>493810528</v>
      </c>
      <c r="BR1113" s="4">
        <v>496862368</v>
      </c>
      <c r="BS1113" s="4">
        <v>1645.90002</v>
      </c>
      <c r="BT1113" s="4">
        <v>1327</v>
      </c>
      <c r="BV1113" s="175">
        <f t="shared" si="581"/>
        <v>-0.9951742919911406</v>
      </c>
    </row>
    <row r="1114" spans="1:74" ht="31.5" x14ac:dyDescent="0.25">
      <c r="A1114" s="76" t="s">
        <v>216</v>
      </c>
      <c r="B1114" s="254" t="s">
        <v>217</v>
      </c>
      <c r="C1114" s="76">
        <v>1</v>
      </c>
      <c r="D1114" s="141">
        <v>1998</v>
      </c>
      <c r="E1114" s="77">
        <v>154</v>
      </c>
      <c r="F1114" s="59">
        <v>24077424</v>
      </c>
      <c r="G1114" s="59">
        <v>18318744</v>
      </c>
      <c r="H1114" s="179">
        <f t="shared" si="572"/>
        <v>3.181066494404968</v>
      </c>
      <c r="I1114" s="59">
        <f t="shared" si="579"/>
        <v>5758680</v>
      </c>
      <c r="J1114" s="59"/>
      <c r="K1114" s="59">
        <f t="shared" si="574"/>
        <v>5758680</v>
      </c>
      <c r="L1114" s="59">
        <f t="shared" si="564"/>
        <v>4339.6232102486811</v>
      </c>
      <c r="M1114" s="59"/>
      <c r="N1114" s="59"/>
      <c r="O1114" s="59">
        <v>66836</v>
      </c>
      <c r="P1114" s="13">
        <f t="shared" si="575"/>
        <v>1.1606131960796571E-2</v>
      </c>
      <c r="Q1114" s="59">
        <v>580828</v>
      </c>
      <c r="R1114" s="79">
        <f t="shared" si="576"/>
        <v>0.10086130849430772</v>
      </c>
      <c r="S1114" s="73">
        <f t="shared" si="589"/>
        <v>954959</v>
      </c>
      <c r="T1114" s="281">
        <f t="shared" si="580"/>
        <v>719.63752825923132</v>
      </c>
      <c r="U1114" s="281"/>
      <c r="V1114" s="131">
        <f t="shared" si="577"/>
        <v>0.16582949564830829</v>
      </c>
      <c r="W1114" s="54"/>
      <c r="X1114" s="59">
        <v>0</v>
      </c>
      <c r="Y1114" s="59">
        <v>0</v>
      </c>
      <c r="Z1114" s="59">
        <v>0</v>
      </c>
      <c r="AA1114" s="59">
        <v>0</v>
      </c>
      <c r="AB1114" s="59">
        <v>0</v>
      </c>
      <c r="AC1114" s="59">
        <v>0</v>
      </c>
      <c r="AD1114" s="59">
        <v>0</v>
      </c>
      <c r="AE1114" s="59">
        <v>0</v>
      </c>
      <c r="AF1114" s="59">
        <v>281292</v>
      </c>
      <c r="AG1114" s="59">
        <v>40117</v>
      </c>
      <c r="AH1114" s="59">
        <v>3430643</v>
      </c>
      <c r="AI1114" s="59">
        <v>25034</v>
      </c>
      <c r="AJ1114" s="59">
        <v>6704</v>
      </c>
      <c r="AK1114" s="59">
        <v>1753858</v>
      </c>
      <c r="AL1114" s="59">
        <v>20646782</v>
      </c>
      <c r="AM1114" s="59">
        <v>0</v>
      </c>
      <c r="AN1114" s="59">
        <v>0</v>
      </c>
      <c r="AO1114" s="59">
        <v>0</v>
      </c>
      <c r="AP1114" s="59">
        <v>0</v>
      </c>
      <c r="AQ1114" s="59">
        <v>437147</v>
      </c>
      <c r="AR1114" s="59">
        <v>1586809</v>
      </c>
      <c r="AS1114" s="59">
        <v>24883</v>
      </c>
      <c r="AT1114" s="59">
        <v>271</v>
      </c>
      <c r="AU1114" s="59">
        <v>-58</v>
      </c>
      <c r="AV1114" s="80">
        <v>0</v>
      </c>
      <c r="AW1114" s="79">
        <f t="shared" si="578"/>
        <v>0</v>
      </c>
      <c r="AX1114" s="59">
        <v>0</v>
      </c>
      <c r="AY1114" s="59">
        <v>0</v>
      </c>
      <c r="AZ1114" s="59">
        <v>0</v>
      </c>
      <c r="BA1114" s="59">
        <v>0</v>
      </c>
      <c r="BB1114" s="59">
        <v>0</v>
      </c>
      <c r="BC1114" s="59">
        <v>0</v>
      </c>
      <c r="BD1114" s="59">
        <v>0</v>
      </c>
      <c r="BE1114" s="59">
        <v>0</v>
      </c>
      <c r="BF1114" s="59">
        <v>0</v>
      </c>
      <c r="BG1114" s="59">
        <v>0</v>
      </c>
      <c r="BH1114" s="59">
        <v>0</v>
      </c>
      <c r="BI1114" s="59">
        <v>0</v>
      </c>
      <c r="BJ1114" s="59">
        <v>0</v>
      </c>
      <c r="BK1114" s="59">
        <v>0</v>
      </c>
      <c r="BL1114" s="59">
        <v>0</v>
      </c>
      <c r="BM1114" s="4">
        <v>944664</v>
      </c>
      <c r="BN1114" s="32">
        <f t="shared" si="561"/>
        <v>711.87942727957795</v>
      </c>
      <c r="BO1114" s="281"/>
      <c r="BP1114" s="4">
        <v>-1062477</v>
      </c>
      <c r="BQ1114" s="4">
        <v>540187584</v>
      </c>
      <c r="BR1114" s="4">
        <v>540069760</v>
      </c>
      <c r="BS1114" s="4">
        <v>1645.90002</v>
      </c>
      <c r="BT1114" s="4">
        <v>1327</v>
      </c>
      <c r="BV1114" s="175">
        <f t="shared" si="581"/>
        <v>-0.9951742919911406</v>
      </c>
    </row>
    <row r="1115" spans="1:74" ht="31.5" x14ac:dyDescent="0.25">
      <c r="A1115" s="76" t="s">
        <v>216</v>
      </c>
      <c r="B1115" s="254" t="s">
        <v>217</v>
      </c>
      <c r="C1115" s="76">
        <v>1</v>
      </c>
      <c r="D1115" s="141">
        <v>1999</v>
      </c>
      <c r="E1115" s="77">
        <v>154</v>
      </c>
      <c r="F1115" s="59">
        <v>26248704</v>
      </c>
      <c r="G1115" s="59">
        <v>22418124</v>
      </c>
      <c r="H1115" s="179">
        <f t="shared" si="572"/>
        <v>5.8524098178343751</v>
      </c>
      <c r="I1115" s="59">
        <f t="shared" si="579"/>
        <v>3830580</v>
      </c>
      <c r="J1115" s="59"/>
      <c r="K1115" s="59">
        <f t="shared" si="574"/>
        <v>3830580</v>
      </c>
      <c r="L1115" s="59">
        <f t="shared" si="564"/>
        <v>2814.5334313005142</v>
      </c>
      <c r="M1115" s="59"/>
      <c r="N1115" s="59"/>
      <c r="O1115" s="59">
        <v>48917</v>
      </c>
      <c r="P1115" s="13">
        <f t="shared" si="575"/>
        <v>1.2770128805559472E-2</v>
      </c>
      <c r="Q1115" s="59">
        <v>48415</v>
      </c>
      <c r="R1115" s="79">
        <f t="shared" si="576"/>
        <v>1.2639078155266305E-2</v>
      </c>
      <c r="S1115" s="73">
        <f t="shared" si="589"/>
        <v>232300</v>
      </c>
      <c r="T1115" s="281">
        <f t="shared" si="580"/>
        <v>170.6833210874357</v>
      </c>
      <c r="U1115" s="281"/>
      <c r="V1115" s="131">
        <f t="shared" si="577"/>
        <v>6.0643557894626922E-2</v>
      </c>
      <c r="W1115" s="54"/>
      <c r="X1115" s="59">
        <v>0</v>
      </c>
      <c r="Y1115" s="59">
        <v>0</v>
      </c>
      <c r="Z1115" s="59">
        <v>0</v>
      </c>
      <c r="AA1115" s="59">
        <v>0</v>
      </c>
      <c r="AB1115" s="59">
        <v>0</v>
      </c>
      <c r="AC1115" s="59">
        <v>0</v>
      </c>
      <c r="AD1115" s="59">
        <v>0</v>
      </c>
      <c r="AE1115" s="59">
        <v>0</v>
      </c>
      <c r="AF1115" s="59">
        <v>580973</v>
      </c>
      <c r="AG1115" s="59">
        <v>117110</v>
      </c>
      <c r="AH1115" s="59">
        <v>2510292</v>
      </c>
      <c r="AI1115" s="59">
        <v>4523</v>
      </c>
      <c r="AJ1115" s="59">
        <v>34364</v>
      </c>
      <c r="AK1115" s="59">
        <v>1814954</v>
      </c>
      <c r="AL1115" s="59">
        <v>23738412</v>
      </c>
      <c r="AM1115" s="59">
        <v>0</v>
      </c>
      <c r="AN1115" s="59">
        <v>0</v>
      </c>
      <c r="AO1115" s="59">
        <v>0</v>
      </c>
      <c r="AP1115" s="59">
        <v>0</v>
      </c>
      <c r="AQ1115" s="59">
        <v>375319</v>
      </c>
      <c r="AR1115" s="59">
        <v>541206</v>
      </c>
      <c r="AS1115" s="59">
        <v>25495</v>
      </c>
      <c r="AT1115" s="59">
        <v>0</v>
      </c>
      <c r="AU1115" s="59">
        <v>7004</v>
      </c>
      <c r="AV1115" s="80">
        <v>0</v>
      </c>
      <c r="AW1115" s="79">
        <f t="shared" si="578"/>
        <v>0</v>
      </c>
      <c r="AX1115" s="59">
        <v>0</v>
      </c>
      <c r="AY1115" s="59">
        <v>0</v>
      </c>
      <c r="AZ1115" s="59">
        <v>0</v>
      </c>
      <c r="BA1115" s="59">
        <v>0</v>
      </c>
      <c r="BB1115" s="59">
        <v>0</v>
      </c>
      <c r="BC1115" s="59">
        <v>0</v>
      </c>
      <c r="BD1115" s="59">
        <v>0</v>
      </c>
      <c r="BE1115" s="59">
        <v>0</v>
      </c>
      <c r="BF1115" s="59">
        <v>0</v>
      </c>
      <c r="BG1115" s="59">
        <v>0</v>
      </c>
      <c r="BH1115" s="59">
        <v>0</v>
      </c>
      <c r="BI1115" s="59">
        <v>0</v>
      </c>
      <c r="BJ1115" s="59">
        <v>0</v>
      </c>
      <c r="BK1115" s="59">
        <v>0</v>
      </c>
      <c r="BL1115" s="59">
        <v>0</v>
      </c>
      <c r="BM1115" s="139">
        <v>496259</v>
      </c>
      <c r="BN1115" s="32">
        <f t="shared" si="561"/>
        <v>364.62821454812638</v>
      </c>
      <c r="BO1115" s="281"/>
      <c r="BP1115" s="4">
        <v>2029823</v>
      </c>
      <c r="BQ1115" s="4">
        <v>605037952</v>
      </c>
      <c r="BR1115" s="4">
        <v>607564032</v>
      </c>
      <c r="BS1115" s="4">
        <v>1645.90002</v>
      </c>
      <c r="BT1115" s="4">
        <v>1361</v>
      </c>
      <c r="BV1115" s="175">
        <f t="shared" si="581"/>
        <v>-0.98252480783151142</v>
      </c>
    </row>
    <row r="1116" spans="1:74" ht="31.5" x14ac:dyDescent="0.25">
      <c r="A1116" s="76" t="s">
        <v>216</v>
      </c>
      <c r="B1116" s="254" t="s">
        <v>217</v>
      </c>
      <c r="C1116" s="76">
        <v>1</v>
      </c>
      <c r="D1116" s="141">
        <v>2000</v>
      </c>
      <c r="E1116" s="77">
        <v>154</v>
      </c>
      <c r="F1116" s="59">
        <v>24442292</v>
      </c>
      <c r="G1116" s="59">
        <v>19385314</v>
      </c>
      <c r="H1116" s="179">
        <f t="shared" si="572"/>
        <v>3.8333791446195731</v>
      </c>
      <c r="I1116" s="59">
        <f t="shared" si="579"/>
        <v>5056978</v>
      </c>
      <c r="J1116" s="59"/>
      <c r="K1116" s="59">
        <f t="shared" si="574"/>
        <v>5056978</v>
      </c>
      <c r="L1116" s="59">
        <f t="shared" si="564"/>
        <v>3715.6340925789859</v>
      </c>
      <c r="M1116" s="59"/>
      <c r="N1116" s="59"/>
      <c r="O1116" s="59">
        <v>65769</v>
      </c>
      <c r="P1116" s="13">
        <f t="shared" si="575"/>
        <v>1.3005593459176608E-2</v>
      </c>
      <c r="Q1116" s="59">
        <v>34961</v>
      </c>
      <c r="R1116" s="79">
        <f t="shared" si="576"/>
        <v>6.9134174599929047E-3</v>
      </c>
      <c r="S1116" s="73">
        <f t="shared" si="589"/>
        <v>276192</v>
      </c>
      <c r="T1116" s="281">
        <f t="shared" si="580"/>
        <v>202.93313739897135</v>
      </c>
      <c r="U1116" s="281"/>
      <c r="V1116" s="131">
        <f t="shared" si="577"/>
        <v>5.4616017708599876E-2</v>
      </c>
      <c r="W1116" s="54"/>
      <c r="X1116" s="59">
        <v>0</v>
      </c>
      <c r="Y1116" s="59">
        <v>0</v>
      </c>
      <c r="Z1116" s="59">
        <v>0</v>
      </c>
      <c r="AA1116" s="59">
        <v>0</v>
      </c>
      <c r="AB1116" s="59">
        <v>0</v>
      </c>
      <c r="AC1116" s="59">
        <v>0</v>
      </c>
      <c r="AD1116" s="59">
        <v>0</v>
      </c>
      <c r="AE1116" s="59">
        <v>0</v>
      </c>
      <c r="AF1116" s="59">
        <v>693292</v>
      </c>
      <c r="AG1116" s="59">
        <v>134670</v>
      </c>
      <c r="AH1116" s="59">
        <v>3624814</v>
      </c>
      <c r="AI1116" s="59">
        <v>1684</v>
      </c>
      <c r="AJ1116" s="59">
        <v>28823</v>
      </c>
      <c r="AK1116" s="59">
        <v>2592987</v>
      </c>
      <c r="AL1116" s="59">
        <v>20817478</v>
      </c>
      <c r="AM1116" s="59">
        <v>0</v>
      </c>
      <c r="AN1116" s="59">
        <v>0</v>
      </c>
      <c r="AO1116" s="59">
        <v>0</v>
      </c>
      <c r="AP1116" s="59">
        <v>0</v>
      </c>
      <c r="AQ1116" s="59">
        <v>332992</v>
      </c>
      <c r="AR1116" s="59">
        <v>799638</v>
      </c>
      <c r="AS1116" s="59">
        <v>92328</v>
      </c>
      <c r="AT1116" s="59">
        <v>135</v>
      </c>
      <c r="AU1116" s="59">
        <v>3507</v>
      </c>
      <c r="AV1116" s="80">
        <v>0</v>
      </c>
      <c r="AW1116" s="79">
        <f t="shared" si="578"/>
        <v>0</v>
      </c>
      <c r="AX1116" s="59">
        <v>0</v>
      </c>
      <c r="AY1116" s="59">
        <v>0</v>
      </c>
      <c r="AZ1116" s="59">
        <v>0</v>
      </c>
      <c r="BA1116" s="59">
        <v>0</v>
      </c>
      <c r="BB1116" s="59">
        <v>0</v>
      </c>
      <c r="BC1116" s="59">
        <v>0</v>
      </c>
      <c r="BD1116" s="59">
        <v>0</v>
      </c>
      <c r="BE1116" s="59">
        <v>0</v>
      </c>
      <c r="BF1116" s="59">
        <v>0</v>
      </c>
      <c r="BG1116" s="59">
        <v>0</v>
      </c>
      <c r="BH1116" s="59">
        <v>0</v>
      </c>
      <c r="BI1116" s="59">
        <v>0</v>
      </c>
      <c r="BJ1116" s="59">
        <v>0</v>
      </c>
      <c r="BK1116" s="59">
        <v>0</v>
      </c>
      <c r="BL1116" s="59">
        <v>0</v>
      </c>
      <c r="BM1116" s="139">
        <v>365503</v>
      </c>
      <c r="BN1116" s="32">
        <f t="shared" si="561"/>
        <v>268.5547391623806</v>
      </c>
      <c r="BO1116" s="281"/>
      <c r="BP1116" s="4">
        <v>2629002</v>
      </c>
      <c r="BQ1116" s="4">
        <v>834816384</v>
      </c>
      <c r="BR1116" s="4">
        <v>837810944</v>
      </c>
      <c r="BS1116" s="4">
        <v>1645.90002</v>
      </c>
      <c r="BT1116" s="4">
        <v>1361</v>
      </c>
      <c r="BV1116" s="175">
        <f t="shared" si="581"/>
        <v>-0.98252480783151142</v>
      </c>
    </row>
    <row r="1117" spans="1:74" ht="31.5" x14ac:dyDescent="0.25">
      <c r="A1117" s="76" t="s">
        <v>216</v>
      </c>
      <c r="B1117" s="254" t="s">
        <v>217</v>
      </c>
      <c r="C1117" s="76">
        <v>1</v>
      </c>
      <c r="D1117" s="141">
        <v>2001</v>
      </c>
      <c r="E1117" s="77">
        <v>154</v>
      </c>
      <c r="F1117" s="59">
        <v>20763704</v>
      </c>
      <c r="G1117" s="59">
        <v>16323197</v>
      </c>
      <c r="H1117" s="179">
        <f t="shared" si="572"/>
        <v>3.6759759640059118</v>
      </c>
      <c r="I1117" s="59">
        <f t="shared" si="579"/>
        <v>4440507</v>
      </c>
      <c r="J1117" s="59"/>
      <c r="K1117" s="59">
        <f t="shared" si="574"/>
        <v>4440507</v>
      </c>
      <c r="L1117" s="59">
        <f t="shared" si="564"/>
        <v>3262.6796473181485</v>
      </c>
      <c r="M1117" s="59"/>
      <c r="N1117" s="59"/>
      <c r="O1117" s="59">
        <v>99788</v>
      </c>
      <c r="P1117" s="13">
        <f t="shared" si="575"/>
        <v>2.2472208691485005E-2</v>
      </c>
      <c r="Q1117" s="59">
        <v>71692</v>
      </c>
      <c r="R1117" s="79">
        <f t="shared" si="576"/>
        <v>1.6145003262014901E-2</v>
      </c>
      <c r="S1117" s="73">
        <f t="shared" si="589"/>
        <v>299225</v>
      </c>
      <c r="T1117" s="281">
        <f t="shared" si="580"/>
        <v>219.85672299779574</v>
      </c>
      <c r="U1117" s="281"/>
      <c r="V1117" s="131">
        <f t="shared" si="577"/>
        <v>6.7385323342582279E-2</v>
      </c>
      <c r="W1117" s="54"/>
      <c r="X1117" s="59">
        <v>0</v>
      </c>
      <c r="Y1117" s="59">
        <v>0</v>
      </c>
      <c r="Z1117" s="59">
        <v>0</v>
      </c>
      <c r="AA1117" s="59">
        <v>0</v>
      </c>
      <c r="AB1117" s="59">
        <v>0</v>
      </c>
      <c r="AC1117" s="59">
        <v>0</v>
      </c>
      <c r="AD1117" s="59">
        <v>0</v>
      </c>
      <c r="AE1117" s="59">
        <v>0</v>
      </c>
      <c r="AF1117" s="59">
        <v>715278</v>
      </c>
      <c r="AG1117" s="59">
        <v>205507</v>
      </c>
      <c r="AH1117" s="59">
        <v>2881411</v>
      </c>
      <c r="AI1117" s="59">
        <v>9148</v>
      </c>
      <c r="AJ1117" s="59">
        <v>8234</v>
      </c>
      <c r="AK1117" s="59">
        <v>2060991</v>
      </c>
      <c r="AL1117" s="59">
        <v>17882294</v>
      </c>
      <c r="AM1117" s="59">
        <v>0</v>
      </c>
      <c r="AN1117" s="59">
        <v>0</v>
      </c>
      <c r="AO1117" s="59">
        <v>0</v>
      </c>
      <c r="AP1117" s="59">
        <v>0</v>
      </c>
      <c r="AQ1117" s="59">
        <v>254489</v>
      </c>
      <c r="AR1117" s="59">
        <v>467601</v>
      </c>
      <c r="AS1117" s="59">
        <v>132441</v>
      </c>
      <c r="AT1117" s="59">
        <v>110390</v>
      </c>
      <c r="AU1117" s="59">
        <v>5723</v>
      </c>
      <c r="AV1117" s="80">
        <v>0</v>
      </c>
      <c r="AW1117" s="79">
        <f t="shared" si="578"/>
        <v>0</v>
      </c>
      <c r="AX1117" s="59">
        <v>0</v>
      </c>
      <c r="AY1117" s="59">
        <v>0</v>
      </c>
      <c r="AZ1117" s="59">
        <v>0</v>
      </c>
      <c r="BA1117" s="59">
        <v>0</v>
      </c>
      <c r="BB1117" s="59">
        <v>0</v>
      </c>
      <c r="BC1117" s="59">
        <v>0</v>
      </c>
      <c r="BD1117" s="59">
        <v>0</v>
      </c>
      <c r="BE1117" s="59">
        <v>0</v>
      </c>
      <c r="BF1117" s="59">
        <v>0</v>
      </c>
      <c r="BG1117" s="59">
        <v>0</v>
      </c>
      <c r="BH1117" s="59">
        <v>0</v>
      </c>
      <c r="BI1117" s="59">
        <v>0</v>
      </c>
      <c r="BJ1117" s="59">
        <v>0</v>
      </c>
      <c r="BK1117" s="59">
        <v>0</v>
      </c>
      <c r="BL1117" s="59">
        <v>0</v>
      </c>
      <c r="BM1117" s="139">
        <v>410782</v>
      </c>
      <c r="BN1117" s="32">
        <f t="shared" si="561"/>
        <v>301.82365907421013</v>
      </c>
      <c r="BO1117" s="281"/>
      <c r="BP1117" s="4">
        <v>2317914</v>
      </c>
      <c r="BQ1117" s="4">
        <v>669242176</v>
      </c>
      <c r="BR1117" s="4">
        <v>671970880</v>
      </c>
      <c r="BS1117" s="4">
        <v>1645.90002</v>
      </c>
      <c r="BT1117" s="4">
        <v>1361</v>
      </c>
      <c r="BV1117" s="175">
        <f t="shared" si="581"/>
        <v>-0.98252480783151142</v>
      </c>
    </row>
    <row r="1118" spans="1:74" ht="31.5" x14ac:dyDescent="0.25">
      <c r="A1118" s="76" t="s">
        <v>216</v>
      </c>
      <c r="B1118" s="254" t="s">
        <v>217</v>
      </c>
      <c r="C1118" s="76">
        <v>1</v>
      </c>
      <c r="D1118" s="141">
        <v>2002</v>
      </c>
      <c r="E1118" s="77">
        <v>154</v>
      </c>
      <c r="F1118" s="59">
        <v>21594884</v>
      </c>
      <c r="G1118" s="59">
        <v>17108808</v>
      </c>
      <c r="H1118" s="179">
        <f t="shared" si="572"/>
        <v>3.8137579479259824</v>
      </c>
      <c r="I1118" s="59">
        <f t="shared" si="579"/>
        <v>4486076</v>
      </c>
      <c r="J1118" s="59"/>
      <c r="K1118" s="59">
        <f t="shared" si="574"/>
        <v>4486076</v>
      </c>
      <c r="L1118" s="59">
        <f t="shared" si="564"/>
        <v>3296.1616458486405</v>
      </c>
      <c r="M1118" s="59"/>
      <c r="N1118" s="59"/>
      <c r="O1118" s="59">
        <v>91883</v>
      </c>
      <c r="P1118" s="13">
        <f t="shared" si="575"/>
        <v>2.0481819746254855E-2</v>
      </c>
      <c r="Q1118" s="59">
        <v>63871</v>
      </c>
      <c r="R1118" s="79">
        <f t="shared" si="576"/>
        <v>1.4237609884451356E-2</v>
      </c>
      <c r="S1118" s="73">
        <f t="shared" si="589"/>
        <v>315534</v>
      </c>
      <c r="T1118" s="281">
        <f t="shared" si="580"/>
        <v>231.8398236590742</v>
      </c>
      <c r="U1118" s="281"/>
      <c r="V1118" s="131">
        <f t="shared" si="577"/>
        <v>7.0336302817874688E-2</v>
      </c>
      <c r="W1118" s="54"/>
      <c r="X1118" s="59">
        <v>0</v>
      </c>
      <c r="Y1118" s="59">
        <v>0</v>
      </c>
      <c r="Z1118" s="59">
        <v>0</v>
      </c>
      <c r="AA1118" s="59">
        <v>0</v>
      </c>
      <c r="AB1118" s="59">
        <v>0</v>
      </c>
      <c r="AC1118" s="59">
        <v>0</v>
      </c>
      <c r="AD1118" s="59">
        <v>0</v>
      </c>
      <c r="AE1118" s="59">
        <v>0</v>
      </c>
      <c r="AF1118" s="59">
        <v>769421</v>
      </c>
      <c r="AG1118" s="59">
        <v>232169</v>
      </c>
      <c r="AH1118" s="59">
        <v>2994876</v>
      </c>
      <c r="AI1118" s="59">
        <v>15235</v>
      </c>
      <c r="AJ1118" s="59">
        <v>9378</v>
      </c>
      <c r="AK1118" s="59">
        <v>2228094</v>
      </c>
      <c r="AL1118" s="59">
        <v>18600008</v>
      </c>
      <c r="AM1118" s="59">
        <v>0</v>
      </c>
      <c r="AN1118" s="59">
        <v>0</v>
      </c>
      <c r="AO1118" s="59">
        <v>0</v>
      </c>
      <c r="AP1118" s="59">
        <v>0</v>
      </c>
      <c r="AQ1118" s="59">
        <v>236319</v>
      </c>
      <c r="AR1118" s="59">
        <v>459298</v>
      </c>
      <c r="AS1118" s="59">
        <v>59595</v>
      </c>
      <c r="AT1118" s="59">
        <v>4794</v>
      </c>
      <c r="AU1118" s="59">
        <v>485</v>
      </c>
      <c r="AV1118" s="80">
        <v>0</v>
      </c>
      <c r="AW1118" s="79">
        <f t="shared" si="578"/>
        <v>0</v>
      </c>
      <c r="AX1118" s="59">
        <v>0</v>
      </c>
      <c r="AY1118" s="59">
        <v>0</v>
      </c>
      <c r="AZ1118" s="59">
        <v>0</v>
      </c>
      <c r="BA1118" s="59">
        <v>0</v>
      </c>
      <c r="BB1118" s="59">
        <v>0</v>
      </c>
      <c r="BC1118" s="59">
        <v>0</v>
      </c>
      <c r="BD1118" s="59">
        <v>0</v>
      </c>
      <c r="BE1118" s="59">
        <v>0</v>
      </c>
      <c r="BF1118" s="59">
        <v>0</v>
      </c>
      <c r="BG1118" s="59">
        <v>0</v>
      </c>
      <c r="BH1118" s="59">
        <v>0</v>
      </c>
      <c r="BI1118" s="59">
        <v>0</v>
      </c>
      <c r="BJ1118" s="59">
        <v>0</v>
      </c>
      <c r="BK1118" s="59">
        <v>0</v>
      </c>
      <c r="BL1118" s="59">
        <v>0</v>
      </c>
      <c r="BM1118" s="139">
        <v>175195</v>
      </c>
      <c r="BN1118" s="32">
        <f t="shared" si="561"/>
        <v>128.72520205731081</v>
      </c>
      <c r="BO1118" s="281"/>
      <c r="BP1118" s="4">
        <v>3489712</v>
      </c>
      <c r="BQ1118" s="4">
        <v>191794864</v>
      </c>
      <c r="BR1118" s="4">
        <v>195459776</v>
      </c>
      <c r="BS1118" s="4">
        <v>1645.90002</v>
      </c>
      <c r="BT1118" s="4">
        <v>1361</v>
      </c>
      <c r="BV1118" s="175">
        <f t="shared" si="581"/>
        <v>-0.98252480783151142</v>
      </c>
    </row>
    <row r="1119" spans="1:74" ht="31.5" x14ac:dyDescent="0.25">
      <c r="A1119" s="76" t="s">
        <v>216</v>
      </c>
      <c r="B1119" s="254" t="s">
        <v>217</v>
      </c>
      <c r="C1119" s="76">
        <v>1</v>
      </c>
      <c r="D1119" s="141">
        <v>2003</v>
      </c>
      <c r="E1119" s="77">
        <v>154</v>
      </c>
      <c r="F1119" s="59">
        <v>18222256</v>
      </c>
      <c r="G1119" s="59">
        <v>14461791</v>
      </c>
      <c r="H1119" s="179">
        <f t="shared" si="572"/>
        <v>3.845745406485634</v>
      </c>
      <c r="I1119" s="59">
        <f t="shared" si="579"/>
        <v>3760465</v>
      </c>
      <c r="J1119" s="59"/>
      <c r="K1119" s="59">
        <f t="shared" si="574"/>
        <v>3760465</v>
      </c>
      <c r="L1119" s="59">
        <f t="shared" si="564"/>
        <v>2760.98751835536</v>
      </c>
      <c r="M1119" s="59"/>
      <c r="N1119" s="59"/>
      <c r="O1119" s="59">
        <v>135024</v>
      </c>
      <c r="P1119" s="13">
        <f t="shared" si="575"/>
        <v>3.5906197770754412E-2</v>
      </c>
      <c r="Q1119" s="59">
        <v>45042</v>
      </c>
      <c r="R1119" s="79">
        <f t="shared" si="576"/>
        <v>1.1977774025286766E-2</v>
      </c>
      <c r="S1119" s="73">
        <f t="shared" si="589"/>
        <v>319555</v>
      </c>
      <c r="T1119" s="281">
        <f t="shared" si="580"/>
        <v>234.62187958883993</v>
      </c>
      <c r="U1119" s="281"/>
      <c r="V1119" s="131">
        <f t="shared" si="577"/>
        <v>8.4977522726577701E-2</v>
      </c>
      <c r="W1119" s="54"/>
      <c r="X1119" s="59">
        <v>0</v>
      </c>
      <c r="Y1119" s="59">
        <v>0</v>
      </c>
      <c r="Z1119" s="59">
        <v>0</v>
      </c>
      <c r="AA1119" s="59">
        <v>0</v>
      </c>
      <c r="AB1119" s="59">
        <v>0</v>
      </c>
      <c r="AC1119" s="59">
        <v>0</v>
      </c>
      <c r="AD1119" s="59">
        <v>0</v>
      </c>
      <c r="AE1119" s="59">
        <v>0</v>
      </c>
      <c r="AF1119" s="59">
        <v>804387</v>
      </c>
      <c r="AG1119" s="59">
        <v>310557</v>
      </c>
      <c r="AH1119" s="59">
        <v>2166913</v>
      </c>
      <c r="AI1119" s="59">
        <v>-8139</v>
      </c>
      <c r="AJ1119" s="59">
        <v>33063</v>
      </c>
      <c r="AK1119" s="59">
        <v>1215022</v>
      </c>
      <c r="AL1119" s="59">
        <v>16055343</v>
      </c>
      <c r="AM1119" s="59">
        <v>0</v>
      </c>
      <c r="AN1119" s="59">
        <v>0</v>
      </c>
      <c r="AO1119" s="59">
        <v>0</v>
      </c>
      <c r="AP1119" s="59">
        <v>0</v>
      </c>
      <c r="AQ1119" s="59">
        <v>252462</v>
      </c>
      <c r="AR1119" s="59">
        <v>630223</v>
      </c>
      <c r="AS1119" s="59">
        <v>18971</v>
      </c>
      <c r="AT1119" s="59">
        <v>4019</v>
      </c>
      <c r="AU1119" s="59">
        <v>279</v>
      </c>
      <c r="AV1119" s="80">
        <v>0</v>
      </c>
      <c r="AW1119" s="79">
        <f t="shared" si="578"/>
        <v>0</v>
      </c>
      <c r="AX1119" s="59">
        <v>0</v>
      </c>
      <c r="AY1119" s="59">
        <v>0</v>
      </c>
      <c r="AZ1119" s="59">
        <v>0</v>
      </c>
      <c r="BA1119" s="59">
        <v>0</v>
      </c>
      <c r="BB1119" s="59">
        <v>0</v>
      </c>
      <c r="BC1119" s="59">
        <v>0</v>
      </c>
      <c r="BD1119" s="59">
        <v>0</v>
      </c>
      <c r="BE1119" s="59">
        <v>0</v>
      </c>
      <c r="BF1119" s="59">
        <v>0</v>
      </c>
      <c r="BG1119" s="59">
        <v>0</v>
      </c>
      <c r="BH1119" s="59">
        <v>0</v>
      </c>
      <c r="BI1119" s="59">
        <v>0</v>
      </c>
      <c r="BJ1119" s="59">
        <v>0</v>
      </c>
      <c r="BK1119" s="59">
        <v>0</v>
      </c>
      <c r="BL1119" s="59">
        <v>0</v>
      </c>
      <c r="BM1119" s="139">
        <v>260401</v>
      </c>
      <c r="BN1119" s="32">
        <f t="shared" si="561"/>
        <v>191.19016152716594</v>
      </c>
      <c r="BO1119" s="281"/>
      <c r="BP1119" s="4">
        <v>6281260</v>
      </c>
      <c r="BQ1119" s="4">
        <v>224170240</v>
      </c>
      <c r="BR1119" s="4">
        <v>230711904</v>
      </c>
      <c r="BS1119" s="4">
        <v>1657.59998</v>
      </c>
      <c r="BT1119" s="4">
        <v>1362</v>
      </c>
      <c r="BV1119" s="175">
        <f t="shared" si="581"/>
        <v>-0.97861586490346664</v>
      </c>
    </row>
    <row r="1120" spans="1:74" ht="31.5" x14ac:dyDescent="0.25">
      <c r="A1120" s="76" t="s">
        <v>216</v>
      </c>
      <c r="B1120" s="254" t="s">
        <v>217</v>
      </c>
      <c r="C1120" s="76">
        <v>1</v>
      </c>
      <c r="D1120" s="141">
        <v>2004</v>
      </c>
      <c r="E1120" s="77">
        <v>154</v>
      </c>
      <c r="F1120" s="59">
        <v>26462768</v>
      </c>
      <c r="G1120" s="59">
        <v>21034696</v>
      </c>
      <c r="H1120" s="179">
        <f t="shared" si="572"/>
        <v>3.8751689365947981</v>
      </c>
      <c r="I1120" s="59">
        <f t="shared" si="579"/>
        <v>5428072</v>
      </c>
      <c r="J1120" s="59"/>
      <c r="K1120" s="59">
        <f t="shared" si="574"/>
        <v>5428072</v>
      </c>
      <c r="L1120" s="59">
        <f t="shared" si="564"/>
        <v>3690.0557443915704</v>
      </c>
      <c r="M1120" s="59"/>
      <c r="N1120" s="59"/>
      <c r="O1120" s="59">
        <v>71194</v>
      </c>
      <c r="P1120" s="13">
        <f t="shared" si="575"/>
        <v>1.3115890872486585E-2</v>
      </c>
      <c r="Q1120" s="59">
        <v>110582</v>
      </c>
      <c r="R1120" s="79">
        <f t="shared" si="576"/>
        <v>2.037224266737803E-2</v>
      </c>
      <c r="S1120" s="73">
        <f t="shared" si="589"/>
        <v>399262</v>
      </c>
      <c r="T1120" s="281">
        <f t="shared" si="580"/>
        <v>271.4221617946975</v>
      </c>
      <c r="U1120" s="281"/>
      <c r="V1120" s="131">
        <f t="shared" si="577"/>
        <v>7.3555030220675041E-2</v>
      </c>
      <c r="W1120" s="54"/>
      <c r="X1120" s="59">
        <v>0</v>
      </c>
      <c r="Y1120" s="59">
        <v>0</v>
      </c>
      <c r="Z1120" s="59">
        <v>0</v>
      </c>
      <c r="AA1120" s="59">
        <v>0</v>
      </c>
      <c r="AB1120" s="59">
        <v>0</v>
      </c>
      <c r="AC1120" s="59">
        <v>0</v>
      </c>
      <c r="AD1120" s="59">
        <v>0</v>
      </c>
      <c r="AE1120" s="59">
        <v>0</v>
      </c>
      <c r="AF1120" s="59">
        <v>1187021</v>
      </c>
      <c r="AG1120" s="59">
        <v>372627</v>
      </c>
      <c r="AH1120" s="59">
        <v>2972809</v>
      </c>
      <c r="AI1120" s="59">
        <v>8107</v>
      </c>
      <c r="AJ1120" s="59">
        <v>122552</v>
      </c>
      <c r="AK1120" s="59">
        <v>1619910</v>
      </c>
      <c r="AL1120" s="59">
        <v>23489960</v>
      </c>
      <c r="AM1120" s="59">
        <v>0</v>
      </c>
      <c r="AN1120" s="59">
        <v>0</v>
      </c>
      <c r="AO1120" s="59">
        <v>0</v>
      </c>
      <c r="AP1120" s="59">
        <v>0</v>
      </c>
      <c r="AQ1120" s="59">
        <v>543681</v>
      </c>
      <c r="AR1120" s="59">
        <v>962670</v>
      </c>
      <c r="AS1120" s="59">
        <v>8216</v>
      </c>
      <c r="AT1120" s="59">
        <v>20971</v>
      </c>
      <c r="AU1120" s="59">
        <v>1279</v>
      </c>
      <c r="AV1120" s="80">
        <v>0</v>
      </c>
      <c r="AW1120" s="79">
        <f t="shared" si="578"/>
        <v>0</v>
      </c>
      <c r="AX1120" s="59">
        <v>0</v>
      </c>
      <c r="AY1120" s="59">
        <v>0</v>
      </c>
      <c r="AZ1120" s="59">
        <v>0</v>
      </c>
      <c r="BA1120" s="59">
        <v>0</v>
      </c>
      <c r="BB1120" s="59">
        <v>0</v>
      </c>
      <c r="BC1120" s="59">
        <v>0</v>
      </c>
      <c r="BD1120" s="59">
        <v>0</v>
      </c>
      <c r="BE1120" s="59">
        <v>0</v>
      </c>
      <c r="BF1120" s="59">
        <v>0</v>
      </c>
      <c r="BG1120" s="59">
        <v>0</v>
      </c>
      <c r="BH1120" s="59">
        <v>0</v>
      </c>
      <c r="BI1120" s="59">
        <v>0</v>
      </c>
      <c r="BJ1120" s="59">
        <v>0</v>
      </c>
      <c r="BK1120" s="59">
        <v>0</v>
      </c>
      <c r="BL1120" s="59">
        <v>0</v>
      </c>
      <c r="BM1120" s="139">
        <v>229776</v>
      </c>
      <c r="BN1120" s="32">
        <f t="shared" si="561"/>
        <v>156.20394289598912</v>
      </c>
      <c r="BO1120" s="281"/>
      <c r="BP1120" s="4">
        <v>7124678</v>
      </c>
      <c r="BQ1120" s="4">
        <v>225422912</v>
      </c>
      <c r="BR1120" s="4">
        <v>232777360</v>
      </c>
      <c r="BS1120" s="4">
        <v>1002.70001</v>
      </c>
      <c r="BT1120" s="4">
        <v>1471</v>
      </c>
      <c r="BV1120" s="175">
        <f t="shared" si="581"/>
        <v>-1.191458942705764</v>
      </c>
    </row>
    <row r="1121" spans="1:74" x14ac:dyDescent="0.25">
      <c r="A1121" s="76" t="s">
        <v>216</v>
      </c>
      <c r="B1121" s="260" t="s">
        <v>218</v>
      </c>
      <c r="C1121" s="76">
        <v>1</v>
      </c>
      <c r="D1121" s="141">
        <v>2005</v>
      </c>
      <c r="E1121" s="77">
        <v>154</v>
      </c>
      <c r="F1121" s="59">
        <v>27624796</v>
      </c>
      <c r="G1121" s="59">
        <v>21948408</v>
      </c>
      <c r="H1121" s="179">
        <f t="shared" si="572"/>
        <v>3.8666151785254987</v>
      </c>
      <c r="I1121" s="59">
        <f t="shared" si="579"/>
        <v>5676388</v>
      </c>
      <c r="J1121" s="59"/>
      <c r="K1121" s="59">
        <f t="shared" si="574"/>
        <v>5676388</v>
      </c>
      <c r="L1121" s="59">
        <f t="shared" si="564"/>
        <v>3858.8633582596872</v>
      </c>
      <c r="M1121" s="59"/>
      <c r="N1121" s="59"/>
      <c r="O1121" s="59">
        <v>53277</v>
      </c>
      <c r="P1121" s="13">
        <f t="shared" si="575"/>
        <v>9.3857220471891632E-3</v>
      </c>
      <c r="Q1121" s="59">
        <v>232773</v>
      </c>
      <c r="R1121" s="79">
        <f t="shared" si="576"/>
        <v>4.100723911050478E-2</v>
      </c>
      <c r="S1121" s="73">
        <f t="shared" si="589"/>
        <v>562057</v>
      </c>
      <c r="T1121" s="281">
        <f t="shared" si="580"/>
        <v>382.09177430319511</v>
      </c>
      <c r="U1121" s="281"/>
      <c r="V1121" s="131">
        <f t="shared" si="577"/>
        <v>9.9016663413424175E-2</v>
      </c>
      <c r="W1121" s="54"/>
      <c r="X1121" s="59">
        <v>0</v>
      </c>
      <c r="Y1121" s="59">
        <v>0</v>
      </c>
      <c r="Z1121" s="59">
        <v>0</v>
      </c>
      <c r="AA1121" s="59">
        <v>0</v>
      </c>
      <c r="AB1121" s="59">
        <v>0</v>
      </c>
      <c r="AC1121" s="59">
        <v>0</v>
      </c>
      <c r="AD1121" s="59">
        <v>0</v>
      </c>
      <c r="AE1121" s="59">
        <v>0</v>
      </c>
      <c r="AF1121" s="59">
        <v>1008345</v>
      </c>
      <c r="AG1121" s="59">
        <v>543501</v>
      </c>
      <c r="AH1121" s="59">
        <v>2977089</v>
      </c>
      <c r="AI1121" s="59">
        <v>13709</v>
      </c>
      <c r="AJ1121" s="59">
        <v>178100</v>
      </c>
      <c r="AK1121" s="59">
        <v>1276061</v>
      </c>
      <c r="AL1121" s="59">
        <v>24647708</v>
      </c>
      <c r="AM1121" s="59">
        <v>0</v>
      </c>
      <c r="AN1121" s="59">
        <v>0</v>
      </c>
      <c r="AO1121" s="59">
        <v>0</v>
      </c>
      <c r="AP1121" s="59">
        <v>0</v>
      </c>
      <c r="AQ1121" s="59">
        <v>542857</v>
      </c>
      <c r="AR1121" s="59">
        <v>1139575</v>
      </c>
      <c r="AS1121" s="59">
        <v>4441</v>
      </c>
      <c r="AT1121" s="59">
        <v>121890</v>
      </c>
      <c r="AU1121" s="59">
        <v>-198</v>
      </c>
      <c r="AV1121" s="80">
        <v>0</v>
      </c>
      <c r="AW1121" s="79">
        <f t="shared" si="578"/>
        <v>0</v>
      </c>
      <c r="AX1121" s="59">
        <v>0</v>
      </c>
      <c r="AY1121" s="59">
        <v>0</v>
      </c>
      <c r="AZ1121" s="59">
        <v>0</v>
      </c>
      <c r="BA1121" s="59">
        <v>0</v>
      </c>
      <c r="BB1121" s="59">
        <v>0</v>
      </c>
      <c r="BC1121" s="59">
        <v>0</v>
      </c>
      <c r="BD1121" s="59">
        <v>0</v>
      </c>
      <c r="BE1121" s="59">
        <v>0</v>
      </c>
      <c r="BF1121" s="59">
        <v>0</v>
      </c>
      <c r="BG1121" s="59">
        <v>0</v>
      </c>
      <c r="BH1121" s="59">
        <v>0</v>
      </c>
      <c r="BI1121" s="59">
        <v>0</v>
      </c>
      <c r="BJ1121" s="59">
        <v>0</v>
      </c>
      <c r="BK1121" s="59">
        <v>0</v>
      </c>
      <c r="BL1121" s="59">
        <v>0</v>
      </c>
      <c r="BM1121" s="139">
        <v>291562</v>
      </c>
      <c r="BN1121" s="32">
        <f t="shared" si="561"/>
        <v>198.20666213460231</v>
      </c>
      <c r="BO1121" s="281"/>
      <c r="BP1121" s="4">
        <v>6288746</v>
      </c>
      <c r="BQ1121" s="4">
        <v>313531104</v>
      </c>
      <c r="BR1121" s="4">
        <v>320111424</v>
      </c>
      <c r="BS1121" s="4">
        <v>1007.79999</v>
      </c>
      <c r="BT1121" s="4">
        <v>1471</v>
      </c>
      <c r="BV1121" s="175">
        <f t="shared" si="581"/>
        <v>-1.1889222647952931</v>
      </c>
    </row>
    <row r="1122" spans="1:74" ht="17.25" customHeight="1" x14ac:dyDescent="0.25">
      <c r="A1122" s="76" t="s">
        <v>216</v>
      </c>
      <c r="B1122" s="260" t="s">
        <v>218</v>
      </c>
      <c r="C1122" s="76">
        <v>1</v>
      </c>
      <c r="D1122" s="142">
        <v>2006</v>
      </c>
      <c r="E1122" s="77">
        <v>154</v>
      </c>
      <c r="F1122" s="59">
        <v>26428564</v>
      </c>
      <c r="G1122" s="59">
        <v>18642730</v>
      </c>
      <c r="H1122" s="179">
        <f t="shared" ref="H1122:H1146" si="590">G1122/I1122</f>
        <v>2.3944422652730588</v>
      </c>
      <c r="I1122" s="59">
        <f t="shared" si="579"/>
        <v>7785834</v>
      </c>
      <c r="J1122" s="59"/>
      <c r="K1122" s="59">
        <f t="shared" si="574"/>
        <v>4902451</v>
      </c>
      <c r="L1122" s="59">
        <f t="shared" si="564"/>
        <v>3332.7335146159076</v>
      </c>
      <c r="M1122" s="59"/>
      <c r="N1122" s="59"/>
      <c r="O1122" s="59">
        <v>174664</v>
      </c>
      <c r="P1122" s="13">
        <f t="shared" si="575"/>
        <v>2.2433563315118199E-2</v>
      </c>
      <c r="Q1122" s="59">
        <v>227518</v>
      </c>
      <c r="R1122" s="79">
        <f t="shared" si="576"/>
        <v>2.9222046090373877E-2</v>
      </c>
      <c r="S1122" s="82">
        <f t="shared" ref="S1122:S1130" si="591">SUM(W1122:AE1122)</f>
        <v>2083913</v>
      </c>
      <c r="T1122" s="281">
        <f t="shared" si="580"/>
        <v>1416.6641740312712</v>
      </c>
      <c r="U1122" s="281"/>
      <c r="V1122" s="131">
        <f t="shared" si="577"/>
        <v>0.42507574272542448</v>
      </c>
      <c r="W1122" s="126">
        <v>155833</v>
      </c>
      <c r="X1122" s="126">
        <v>239697</v>
      </c>
      <c r="Y1122" s="126">
        <v>274398</v>
      </c>
      <c r="Z1122" s="126">
        <v>10416</v>
      </c>
      <c r="AA1122" s="156">
        <v>962883</v>
      </c>
      <c r="AB1122" s="126">
        <v>121827</v>
      </c>
      <c r="AC1122" s="126">
        <v>28504</v>
      </c>
      <c r="AD1122" s="126">
        <v>5062</v>
      </c>
      <c r="AE1122" s="126">
        <v>285293</v>
      </c>
      <c r="AF1122" s="59">
        <v>1213699</v>
      </c>
      <c r="AG1122" s="59">
        <v>702121</v>
      </c>
      <c r="AH1122" s="59">
        <v>3320949</v>
      </c>
      <c r="AI1122" s="59">
        <v>11868</v>
      </c>
      <c r="AJ1122" s="59">
        <v>181205</v>
      </c>
      <c r="AK1122" s="59">
        <v>1389621</v>
      </c>
      <c r="AL1122" s="59">
        <v>23107616</v>
      </c>
      <c r="AM1122" s="126">
        <v>33675</v>
      </c>
      <c r="AN1122" s="126">
        <v>200481</v>
      </c>
      <c r="AP1122"/>
      <c r="AQ1122" s="59">
        <v>526391</v>
      </c>
      <c r="AR1122" s="59">
        <v>944252</v>
      </c>
      <c r="AS1122" s="59">
        <v>38867</v>
      </c>
      <c r="AT1122" s="59">
        <v>57496</v>
      </c>
      <c r="AU1122" s="59">
        <v>64</v>
      </c>
      <c r="AV1122" s="27">
        <v>2883383</v>
      </c>
      <c r="AW1122" s="79">
        <f t="shared" si="578"/>
        <v>0.27025254055663128</v>
      </c>
      <c r="AX1122" s="59">
        <v>0</v>
      </c>
      <c r="AY1122" s="59">
        <v>0</v>
      </c>
      <c r="AZ1122" s="59">
        <v>0</v>
      </c>
      <c r="BA1122" s="59">
        <v>0</v>
      </c>
      <c r="BB1122" s="59">
        <v>0</v>
      </c>
      <c r="BC1122" s="59">
        <v>0</v>
      </c>
      <c r="BD1122" s="59">
        <v>2883383</v>
      </c>
      <c r="BE1122" s="59">
        <v>0</v>
      </c>
      <c r="BF1122" s="59">
        <v>0</v>
      </c>
      <c r="BG1122" s="59">
        <v>0</v>
      </c>
      <c r="BH1122" s="59">
        <v>2883383</v>
      </c>
      <c r="BI1122" s="59">
        <v>0</v>
      </c>
      <c r="BJ1122" s="59">
        <v>0</v>
      </c>
      <c r="BK1122" s="59">
        <v>0</v>
      </c>
      <c r="BL1122" s="59">
        <v>0</v>
      </c>
      <c r="BM1122" s="139">
        <v>229766</v>
      </c>
      <c r="BN1122" s="32">
        <f t="shared" si="561"/>
        <v>156.19714479945614</v>
      </c>
      <c r="BO1122" s="281"/>
      <c r="BP1122" s="4">
        <v>1587981</v>
      </c>
      <c r="BQ1122" s="4">
        <v>455541984</v>
      </c>
      <c r="BR1122" s="4">
        <v>457359712</v>
      </c>
      <c r="BS1122" s="4">
        <v>1003.20001</v>
      </c>
      <c r="BT1122" s="4">
        <v>1471</v>
      </c>
      <c r="BV1122" s="175">
        <f t="shared" si="581"/>
        <v>-1.191209678033861</v>
      </c>
    </row>
    <row r="1123" spans="1:74" ht="17.25" customHeight="1" x14ac:dyDescent="0.25">
      <c r="A1123" s="76" t="s">
        <v>216</v>
      </c>
      <c r="B1123" s="260" t="s">
        <v>218</v>
      </c>
      <c r="C1123" s="76">
        <v>1</v>
      </c>
      <c r="D1123" s="142">
        <v>2007</v>
      </c>
      <c r="E1123" s="77">
        <v>154</v>
      </c>
      <c r="F1123" s="59">
        <v>41575232</v>
      </c>
      <c r="G1123" s="59">
        <v>31460108</v>
      </c>
      <c r="H1123" s="179">
        <f t="shared" si="590"/>
        <v>3.1102048773697684</v>
      </c>
      <c r="I1123" s="59">
        <f t="shared" si="579"/>
        <v>10115124</v>
      </c>
      <c r="J1123" s="59"/>
      <c r="K1123" s="59">
        <f t="shared" si="574"/>
        <v>6683354</v>
      </c>
      <c r="L1123" s="59">
        <f t="shared" si="564"/>
        <v>4543.4085656016314</v>
      </c>
      <c r="M1123" s="59"/>
      <c r="N1123" s="59"/>
      <c r="O1123" s="59">
        <v>36270</v>
      </c>
      <c r="P1123" s="13">
        <f t="shared" si="575"/>
        <v>3.5857197598368543E-3</v>
      </c>
      <c r="Q1123" s="59">
        <v>233470</v>
      </c>
      <c r="R1123" s="79">
        <f t="shared" si="576"/>
        <v>2.3081279082688456E-2</v>
      </c>
      <c r="S1123" s="82">
        <f t="shared" si="591"/>
        <v>3294821</v>
      </c>
      <c r="T1123" s="281">
        <f t="shared" si="580"/>
        <v>2239.8511216859279</v>
      </c>
      <c r="U1123" s="281"/>
      <c r="V1123" s="131">
        <f t="shared" si="577"/>
        <v>0.49298914886148482</v>
      </c>
      <c r="W1123" s="126">
        <v>1095</v>
      </c>
      <c r="X1123" s="126">
        <v>468473</v>
      </c>
      <c r="Y1123" s="126">
        <v>318520</v>
      </c>
      <c r="Z1123" s="126">
        <v>64</v>
      </c>
      <c r="AA1123" s="156">
        <v>1340886</v>
      </c>
      <c r="AB1123" s="126">
        <v>271146</v>
      </c>
      <c r="AC1123" s="126">
        <v>62360</v>
      </c>
      <c r="AD1123" s="126">
        <v>-6012</v>
      </c>
      <c r="AE1123" s="126">
        <v>838289</v>
      </c>
      <c r="AF1123" s="59">
        <v>1018049</v>
      </c>
      <c r="AG1123" s="59">
        <v>627565</v>
      </c>
      <c r="AH1123" s="59">
        <v>4645492</v>
      </c>
      <c r="AI1123" s="59">
        <v>12263</v>
      </c>
      <c r="AJ1123" s="59">
        <v>204036</v>
      </c>
      <c r="AK1123" s="59">
        <v>2004484</v>
      </c>
      <c r="AL1123" s="59">
        <v>36929740</v>
      </c>
      <c r="AM1123" s="126">
        <v>25338</v>
      </c>
      <c r="AN1123" s="126">
        <v>834547</v>
      </c>
      <c r="AP1123"/>
      <c r="AQ1123" s="59">
        <v>629024</v>
      </c>
      <c r="AR1123" s="59">
        <v>1107956</v>
      </c>
      <c r="AS1123" s="59">
        <v>33339</v>
      </c>
      <c r="AT1123" s="59">
        <v>53962</v>
      </c>
      <c r="AU1123" s="59">
        <v>0</v>
      </c>
      <c r="AV1123" s="27">
        <v>3431770</v>
      </c>
      <c r="AW1123" s="79">
        <f t="shared" si="578"/>
        <v>0.25332522717015427</v>
      </c>
      <c r="AX1123" s="59">
        <v>0</v>
      </c>
      <c r="AY1123" s="59">
        <v>0</v>
      </c>
      <c r="AZ1123" s="59">
        <v>0</v>
      </c>
      <c r="BA1123" s="59">
        <v>0</v>
      </c>
      <c r="BB1123" s="59">
        <v>0</v>
      </c>
      <c r="BC1123" s="59">
        <v>0</v>
      </c>
      <c r="BD1123" s="59">
        <v>3431770</v>
      </c>
      <c r="BE1123" s="59">
        <v>0</v>
      </c>
      <c r="BF1123" s="59">
        <v>0</v>
      </c>
      <c r="BG1123" s="59">
        <v>0</v>
      </c>
      <c r="BH1123" s="59">
        <v>3431770</v>
      </c>
      <c r="BI1123" s="59">
        <v>0</v>
      </c>
      <c r="BJ1123" s="59">
        <v>0</v>
      </c>
      <c r="BK1123" s="59">
        <v>0</v>
      </c>
      <c r="BL1123" s="59">
        <v>0</v>
      </c>
      <c r="BM1123" s="139">
        <v>204873</v>
      </c>
      <c r="BN1123" s="32">
        <f t="shared" si="561"/>
        <v>139.27464309993201</v>
      </c>
      <c r="BO1123" s="281"/>
      <c r="BP1123" s="4">
        <v>28022</v>
      </c>
      <c r="BQ1123" s="4">
        <v>378315968</v>
      </c>
      <c r="BR1123" s="4">
        <v>378548864</v>
      </c>
      <c r="BS1123" s="4">
        <v>1003.20001</v>
      </c>
      <c r="BT1123" s="4">
        <v>1471</v>
      </c>
      <c r="BV1123" s="175">
        <f t="shared" si="581"/>
        <v>-1.191209678033861</v>
      </c>
    </row>
    <row r="1124" spans="1:74" ht="17.25" customHeight="1" x14ac:dyDescent="0.25">
      <c r="A1124" s="76" t="s">
        <v>216</v>
      </c>
      <c r="B1124" s="260" t="s">
        <v>218</v>
      </c>
      <c r="C1124" s="76">
        <v>1</v>
      </c>
      <c r="D1124" s="142">
        <v>2008</v>
      </c>
      <c r="E1124" s="77">
        <v>154</v>
      </c>
      <c r="F1124" s="59">
        <v>38378660</v>
      </c>
      <c r="G1124" s="59">
        <v>27378954</v>
      </c>
      <c r="H1124" s="179">
        <f t="shared" si="590"/>
        <v>2.4890623440299224</v>
      </c>
      <c r="I1124" s="59">
        <f t="shared" si="579"/>
        <v>10999706</v>
      </c>
      <c r="J1124" s="59"/>
      <c r="K1124" s="59">
        <f t="shared" si="574"/>
        <v>7398987</v>
      </c>
      <c r="L1124" s="59">
        <f t="shared" si="564"/>
        <v>5029.9027872195784</v>
      </c>
      <c r="M1124" s="59"/>
      <c r="N1124" s="59"/>
      <c r="O1124" s="59">
        <v>57834</v>
      </c>
      <c r="P1124" s="13">
        <f t="shared" si="575"/>
        <v>5.2577768896732331E-3</v>
      </c>
      <c r="Q1124" s="59">
        <v>244639</v>
      </c>
      <c r="R1124" s="79">
        <f t="shared" si="576"/>
        <v>2.2240503518912234E-2</v>
      </c>
      <c r="S1124" s="82">
        <f t="shared" si="591"/>
        <v>3594617</v>
      </c>
      <c r="T1124" s="281">
        <f t="shared" si="580"/>
        <v>2443.6553365057785</v>
      </c>
      <c r="U1124" s="281"/>
      <c r="V1124" s="131">
        <f t="shared" si="577"/>
        <v>0.48582555963404178</v>
      </c>
      <c r="W1124" s="126">
        <v>1665</v>
      </c>
      <c r="X1124" s="126">
        <v>518996</v>
      </c>
      <c r="Y1124" s="126">
        <v>302834</v>
      </c>
      <c r="Z1124" s="126">
        <v>7250</v>
      </c>
      <c r="AA1124" s="156">
        <v>1524379</v>
      </c>
      <c r="AB1124" s="126">
        <v>199277</v>
      </c>
      <c r="AC1124" s="126">
        <v>5894</v>
      </c>
      <c r="AD1124" s="126">
        <v>1706</v>
      </c>
      <c r="AE1124" s="126">
        <v>1032616</v>
      </c>
      <c r="AF1124" s="59">
        <v>1017812</v>
      </c>
      <c r="AG1124" s="59">
        <v>631248</v>
      </c>
      <c r="AH1124" s="59">
        <v>5058963</v>
      </c>
      <c r="AI1124" s="59">
        <v>9966</v>
      </c>
      <c r="AJ1124" s="59">
        <v>191309</v>
      </c>
      <c r="AK1124" s="59">
        <v>2347183</v>
      </c>
      <c r="AL1124" s="59">
        <v>33319696</v>
      </c>
      <c r="AM1124" s="126">
        <v>39456</v>
      </c>
      <c r="AN1124" s="126">
        <v>990062</v>
      </c>
      <c r="AO1124" s="126">
        <v>11576</v>
      </c>
      <c r="AP1124"/>
      <c r="AQ1124" s="59">
        <v>794589</v>
      </c>
      <c r="AR1124" s="59">
        <v>937180</v>
      </c>
      <c r="AS1124" s="59">
        <v>92292</v>
      </c>
      <c r="AT1124" s="59">
        <v>39943</v>
      </c>
      <c r="AU1124" s="59">
        <v>0</v>
      </c>
      <c r="AV1124" s="27">
        <v>3600719</v>
      </c>
      <c r="AW1124" s="79">
        <f t="shared" si="578"/>
        <v>0.24661741010963723</v>
      </c>
      <c r="AX1124" s="59">
        <v>0</v>
      </c>
      <c r="AY1124" s="59">
        <v>0</v>
      </c>
      <c r="AZ1124" s="59">
        <v>0</v>
      </c>
      <c r="BA1124" s="59">
        <v>0</v>
      </c>
      <c r="BB1124" s="59">
        <v>0</v>
      </c>
      <c r="BC1124" s="59">
        <v>0</v>
      </c>
      <c r="BD1124" s="59">
        <v>3600719</v>
      </c>
      <c r="BE1124" s="59">
        <v>0</v>
      </c>
      <c r="BF1124" s="59">
        <v>0</v>
      </c>
      <c r="BG1124" s="59">
        <v>0</v>
      </c>
      <c r="BH1124" s="59">
        <v>3600719</v>
      </c>
      <c r="BI1124" s="59">
        <v>0</v>
      </c>
      <c r="BJ1124" s="59">
        <v>0</v>
      </c>
      <c r="BK1124" s="59">
        <v>0</v>
      </c>
      <c r="BL1124" s="59">
        <v>0</v>
      </c>
      <c r="BM1124" s="139">
        <v>222534</v>
      </c>
      <c r="BN1124" s="32">
        <f t="shared" si="561"/>
        <v>151.28076138681169</v>
      </c>
      <c r="BO1124" s="281"/>
      <c r="BP1124" s="4">
        <v>125700</v>
      </c>
      <c r="BQ1124" s="4">
        <v>416616640</v>
      </c>
      <c r="BR1124" s="4">
        <v>416964864</v>
      </c>
      <c r="BS1124" s="4">
        <v>999.32001000000002</v>
      </c>
      <c r="BT1124" s="4">
        <v>1471</v>
      </c>
      <c r="BV1124" s="175">
        <f t="shared" si="581"/>
        <v>-1.1931472391152014</v>
      </c>
    </row>
    <row r="1125" spans="1:74" ht="17.25" customHeight="1" x14ac:dyDescent="0.25">
      <c r="A1125" s="76" t="s">
        <v>216</v>
      </c>
      <c r="B1125" s="260" t="s">
        <v>218</v>
      </c>
      <c r="C1125" s="76">
        <v>1</v>
      </c>
      <c r="D1125" s="142">
        <v>2009</v>
      </c>
      <c r="E1125" s="77">
        <v>154</v>
      </c>
      <c r="F1125" s="59">
        <v>49391096</v>
      </c>
      <c r="G1125" s="59">
        <v>35419092</v>
      </c>
      <c r="H1125" s="179">
        <f t="shared" si="590"/>
        <v>2.5350044274250134</v>
      </c>
      <c r="I1125" s="59">
        <f t="shared" si="579"/>
        <v>13972004</v>
      </c>
      <c r="J1125" s="59"/>
      <c r="K1125" s="59">
        <f t="shared" si="574"/>
        <v>10906357</v>
      </c>
      <c r="L1125" s="59">
        <f t="shared" si="564"/>
        <v>7414.2467709041466</v>
      </c>
      <c r="M1125" s="59"/>
      <c r="N1125" s="59"/>
      <c r="O1125" s="59">
        <v>809058</v>
      </c>
      <c r="P1125" s="13">
        <f t="shared" si="575"/>
        <v>5.7905651902189548E-2</v>
      </c>
      <c r="Q1125" s="59">
        <v>342803</v>
      </c>
      <c r="R1125" s="79">
        <f t="shared" si="576"/>
        <v>2.4534991544520029E-2</v>
      </c>
      <c r="S1125" s="82">
        <f t="shared" si="591"/>
        <v>3761329</v>
      </c>
      <c r="T1125" s="281">
        <f t="shared" si="580"/>
        <v>2556.9877634262407</v>
      </c>
      <c r="U1125" s="281"/>
      <c r="V1125" s="131">
        <f t="shared" si="577"/>
        <v>0.34487492019562538</v>
      </c>
      <c r="W1125" s="126">
        <v>0</v>
      </c>
      <c r="X1125" s="126">
        <v>601749</v>
      </c>
      <c r="Y1125" s="126">
        <v>496903</v>
      </c>
      <c r="Z1125" s="126">
        <v>1807</v>
      </c>
      <c r="AA1125" s="156">
        <v>1486086</v>
      </c>
      <c r="AB1125" s="126">
        <v>193585</v>
      </c>
      <c r="AC1125" s="126">
        <v>6108</v>
      </c>
      <c r="AD1125" s="126">
        <v>0</v>
      </c>
      <c r="AE1125" s="126">
        <v>975091</v>
      </c>
      <c r="AF1125" s="59">
        <v>1582916</v>
      </c>
      <c r="AG1125" s="59">
        <v>688213</v>
      </c>
      <c r="AH1125" s="59">
        <v>6402876</v>
      </c>
      <c r="AI1125" s="59">
        <v>15128</v>
      </c>
      <c r="AJ1125" s="59">
        <v>200012</v>
      </c>
      <c r="AK1125" s="59">
        <v>3379819</v>
      </c>
      <c r="AL1125" s="59">
        <v>42988220</v>
      </c>
      <c r="AM1125" s="126">
        <v>24824</v>
      </c>
      <c r="AN1125" s="126">
        <v>1057225</v>
      </c>
      <c r="AO1125" s="126">
        <v>32490</v>
      </c>
      <c r="AP1125"/>
      <c r="AQ1125" s="59">
        <v>817830</v>
      </c>
      <c r="AR1125" s="59">
        <v>1179552</v>
      </c>
      <c r="AS1125" s="59">
        <v>25625</v>
      </c>
      <c r="AT1125" s="59">
        <v>55180</v>
      </c>
      <c r="AU1125" s="59">
        <v>0</v>
      </c>
      <c r="AV1125" s="27">
        <v>3065647</v>
      </c>
      <c r="AW1125" s="79">
        <f t="shared" si="578"/>
        <v>0.17993366573831099</v>
      </c>
      <c r="AX1125" s="59">
        <v>0</v>
      </c>
      <c r="AY1125" s="59">
        <v>0</v>
      </c>
      <c r="AZ1125" s="59">
        <v>0</v>
      </c>
      <c r="BA1125" s="59">
        <v>0</v>
      </c>
      <c r="BB1125" s="59">
        <v>0</v>
      </c>
      <c r="BC1125" s="59">
        <v>0</v>
      </c>
      <c r="BD1125" s="59">
        <v>3065647</v>
      </c>
      <c r="BE1125" s="59">
        <v>0</v>
      </c>
      <c r="BF1125" s="59">
        <v>0</v>
      </c>
      <c r="BG1125" s="59">
        <v>0</v>
      </c>
      <c r="BH1125" s="59">
        <v>3065647</v>
      </c>
      <c r="BI1125" s="59">
        <v>0</v>
      </c>
      <c r="BJ1125" s="59">
        <v>0</v>
      </c>
      <c r="BK1125" s="59">
        <v>0</v>
      </c>
      <c r="BL1125" s="59">
        <v>0</v>
      </c>
      <c r="BM1125" s="139">
        <v>366521</v>
      </c>
      <c r="BN1125" s="32">
        <f t="shared" ref="BN1125:BN1188" si="592">BM1125/BT1125</f>
        <v>249.1645139360979</v>
      </c>
      <c r="BO1125" s="281"/>
      <c r="BP1125" s="4">
        <v>132365</v>
      </c>
      <c r="BQ1125" s="4">
        <v>365722848</v>
      </c>
      <c r="BR1125" s="4">
        <v>366221728</v>
      </c>
      <c r="BS1125" s="4">
        <v>998.67998999999998</v>
      </c>
      <c r="BT1125" s="4">
        <v>1471</v>
      </c>
      <c r="BV1125" s="175">
        <f t="shared" si="581"/>
        <v>-1.1934675694564882</v>
      </c>
    </row>
    <row r="1126" spans="1:74" ht="17.25" customHeight="1" x14ac:dyDescent="0.25">
      <c r="A1126" s="76" t="s">
        <v>216</v>
      </c>
      <c r="B1126" s="260" t="s">
        <v>218</v>
      </c>
      <c r="C1126" s="76">
        <v>1</v>
      </c>
      <c r="D1126" s="142">
        <v>2010</v>
      </c>
      <c r="E1126" s="77">
        <v>154</v>
      </c>
      <c r="F1126" s="59">
        <v>33965864</v>
      </c>
      <c r="G1126" s="59">
        <v>19841800</v>
      </c>
      <c r="H1126" s="179">
        <f t="shared" si="590"/>
        <v>1.4048222947729492</v>
      </c>
      <c r="I1126" s="59">
        <f t="shared" si="579"/>
        <v>14124064</v>
      </c>
      <c r="J1126" s="59"/>
      <c r="K1126" s="59">
        <f t="shared" si="574"/>
        <v>11026245</v>
      </c>
      <c r="L1126" s="59">
        <f t="shared" si="564"/>
        <v>7495.7477906186268</v>
      </c>
      <c r="M1126" s="59"/>
      <c r="N1126" s="59"/>
      <c r="O1126" s="59">
        <v>-131164</v>
      </c>
      <c r="P1126" s="13">
        <f t="shared" si="575"/>
        <v>-9.2865622812244412E-3</v>
      </c>
      <c r="Q1126" s="59">
        <v>359211</v>
      </c>
      <c r="R1126" s="79">
        <f t="shared" si="576"/>
        <v>2.5432552557111042E-2</v>
      </c>
      <c r="S1126" s="82">
        <f t="shared" si="591"/>
        <v>4488133</v>
      </c>
      <c r="T1126" s="281">
        <f t="shared" si="580"/>
        <v>3051.0761386811691</v>
      </c>
      <c r="U1126" s="281"/>
      <c r="V1126" s="131">
        <f t="shared" si="577"/>
        <v>0.4070409282579881</v>
      </c>
      <c r="W1126" s="126">
        <v>-616</v>
      </c>
      <c r="X1126" s="126">
        <v>706282</v>
      </c>
      <c r="Y1126" s="126">
        <v>511918</v>
      </c>
      <c r="Z1126" s="126">
        <v>894</v>
      </c>
      <c r="AA1126" s="156">
        <v>2095175</v>
      </c>
      <c r="AB1126" s="126">
        <v>175606</v>
      </c>
      <c r="AC1126" s="126">
        <v>1136</v>
      </c>
      <c r="AE1126" s="126">
        <v>997738</v>
      </c>
      <c r="AF1126" s="59">
        <v>964288</v>
      </c>
      <c r="AG1126" s="59">
        <v>536361</v>
      </c>
      <c r="AH1126" s="59">
        <v>7270337</v>
      </c>
      <c r="AI1126" s="59">
        <v>37421</v>
      </c>
      <c r="AJ1126" s="59">
        <v>211694</v>
      </c>
      <c r="AK1126" s="59">
        <v>3572456</v>
      </c>
      <c r="AL1126" s="59">
        <v>26695524</v>
      </c>
      <c r="AM1126" s="126">
        <v>22596</v>
      </c>
      <c r="AN1126" s="126">
        <v>1300655</v>
      </c>
      <c r="AO1126" s="126">
        <v>28620</v>
      </c>
      <c r="AP1126"/>
      <c r="AQ1126" s="59">
        <v>907995</v>
      </c>
      <c r="AR1126" s="59">
        <v>1756783</v>
      </c>
      <c r="AS1126" s="59">
        <v>15507</v>
      </c>
      <c r="AT1126" s="59">
        <v>53568</v>
      </c>
      <c r="AU1126" s="59">
        <v>-62</v>
      </c>
      <c r="AV1126" s="27">
        <v>3097819</v>
      </c>
      <c r="AW1126" s="79">
        <f t="shared" si="578"/>
        <v>0.17987690428508893</v>
      </c>
      <c r="AX1126" s="59">
        <v>0</v>
      </c>
      <c r="AY1126" s="59">
        <v>0</v>
      </c>
      <c r="AZ1126" s="59">
        <v>0</v>
      </c>
      <c r="BA1126" s="59">
        <v>0</v>
      </c>
      <c r="BB1126" s="59">
        <v>0</v>
      </c>
      <c r="BC1126" s="59">
        <v>0</v>
      </c>
      <c r="BD1126" s="59">
        <v>3097819</v>
      </c>
      <c r="BE1126" s="59">
        <v>0</v>
      </c>
      <c r="BF1126" s="59">
        <v>0</v>
      </c>
      <c r="BG1126" s="59">
        <v>0</v>
      </c>
      <c r="BH1126" s="59">
        <v>3097819</v>
      </c>
      <c r="BI1126" s="59">
        <v>0</v>
      </c>
      <c r="BJ1126" s="59">
        <v>0</v>
      </c>
      <c r="BK1126" s="59">
        <v>0</v>
      </c>
      <c r="BL1126" s="59">
        <v>0</v>
      </c>
      <c r="BM1126" s="139">
        <v>214402</v>
      </c>
      <c r="BN1126" s="32">
        <f t="shared" si="592"/>
        <v>145.75254928619987</v>
      </c>
      <c r="BO1126" s="281"/>
      <c r="BP1126" s="4">
        <v>134397</v>
      </c>
      <c r="BQ1126" s="4">
        <v>216845520</v>
      </c>
      <c r="BR1126" s="4">
        <v>217194320</v>
      </c>
      <c r="BS1126" s="4">
        <v>998.65002000000004</v>
      </c>
      <c r="BT1126" s="4">
        <v>1471</v>
      </c>
      <c r="BV1126" s="175">
        <f t="shared" si="581"/>
        <v>-1.1934825744881317</v>
      </c>
    </row>
    <row r="1127" spans="1:74" ht="17.25" customHeight="1" x14ac:dyDescent="0.25">
      <c r="A1127" s="76" t="s">
        <v>216</v>
      </c>
      <c r="B1127" s="260" t="s">
        <v>218</v>
      </c>
      <c r="C1127" s="76">
        <v>1</v>
      </c>
      <c r="D1127" s="142">
        <v>2011</v>
      </c>
      <c r="E1127" s="77">
        <v>154</v>
      </c>
      <c r="F1127" s="59">
        <v>27013218</v>
      </c>
      <c r="G1127" s="59">
        <v>13210354</v>
      </c>
      <c r="H1127" s="179">
        <f t="shared" si="590"/>
        <v>0.95707340157810727</v>
      </c>
      <c r="I1127" s="59">
        <f t="shared" si="579"/>
        <v>13802864</v>
      </c>
      <c r="J1127" s="59"/>
      <c r="K1127" s="59">
        <f t="shared" si="574"/>
        <v>10895060</v>
      </c>
      <c r="L1127" s="59">
        <f t="shared" si="564"/>
        <v>7406.56696125085</v>
      </c>
      <c r="M1127" s="59"/>
      <c r="N1127" s="59"/>
      <c r="O1127" s="59">
        <v>38457</v>
      </c>
      <c r="P1127" s="13">
        <f t="shared" si="575"/>
        <v>2.7861609010999457E-3</v>
      </c>
      <c r="Q1127" s="59">
        <v>343646</v>
      </c>
      <c r="R1127" s="79">
        <f t="shared" si="576"/>
        <v>2.4896717087120469E-2</v>
      </c>
      <c r="S1127" s="82">
        <f t="shared" si="591"/>
        <v>4105509</v>
      </c>
      <c r="T1127" s="281">
        <f t="shared" si="580"/>
        <v>2790.9646498980287</v>
      </c>
      <c r="U1127" s="281"/>
      <c r="V1127" s="131">
        <f t="shared" si="577"/>
        <v>0.37682298215888671</v>
      </c>
      <c r="W1127" s="126">
        <v>53</v>
      </c>
      <c r="X1127" s="126">
        <v>626196</v>
      </c>
      <c r="Y1127" s="126">
        <v>624393</v>
      </c>
      <c r="Z1127" s="126">
        <v>17138</v>
      </c>
      <c r="AA1127" s="156">
        <v>1950658</v>
      </c>
      <c r="AB1127" s="126">
        <v>169518</v>
      </c>
      <c r="AC1127" s="126">
        <v>1350</v>
      </c>
      <c r="AE1127" s="126">
        <v>716203</v>
      </c>
      <c r="AF1127" s="59">
        <v>825405</v>
      </c>
      <c r="AG1127" s="59">
        <v>602501</v>
      </c>
      <c r="AH1127" s="59">
        <v>7413679</v>
      </c>
      <c r="AI1127" s="59">
        <v>49632</v>
      </c>
      <c r="AJ1127" s="59">
        <v>196179</v>
      </c>
      <c r="AK1127" s="59">
        <v>3628255</v>
      </c>
      <c r="AL1127" s="59">
        <v>19599540</v>
      </c>
      <c r="AM1127" s="126">
        <v>14828</v>
      </c>
      <c r="AN1127" s="126">
        <v>1067929</v>
      </c>
      <c r="AO1127" s="126">
        <v>13652</v>
      </c>
      <c r="AP1127"/>
      <c r="AQ1127" s="59">
        <v>844915</v>
      </c>
      <c r="AR1127" s="59">
        <v>2019231</v>
      </c>
      <c r="AS1127" s="59">
        <v>17651</v>
      </c>
      <c r="AT1127" s="59">
        <v>35074</v>
      </c>
      <c r="AU1127" s="59">
        <v>0</v>
      </c>
      <c r="AV1127" s="27">
        <v>2907804</v>
      </c>
      <c r="AW1127" s="79">
        <f t="shared" si="578"/>
        <v>0.17400884273447356</v>
      </c>
      <c r="AX1127" s="59">
        <v>0</v>
      </c>
      <c r="AY1127" s="59">
        <v>0</v>
      </c>
      <c r="AZ1127" s="59">
        <v>0</v>
      </c>
      <c r="BA1127" s="59">
        <v>0</v>
      </c>
      <c r="BB1127" s="59">
        <v>0</v>
      </c>
      <c r="BC1127" s="59">
        <v>0</v>
      </c>
      <c r="BD1127" s="59">
        <v>2907804</v>
      </c>
      <c r="BE1127" s="59">
        <v>0</v>
      </c>
      <c r="BF1127" s="59">
        <v>0</v>
      </c>
      <c r="BG1127" s="59">
        <v>0</v>
      </c>
      <c r="BH1127" s="59">
        <v>2907804</v>
      </c>
      <c r="BI1127" s="59">
        <v>0</v>
      </c>
      <c r="BJ1127" s="59">
        <v>0</v>
      </c>
      <c r="BK1127" s="59">
        <v>0</v>
      </c>
      <c r="BL1127" s="59">
        <v>0</v>
      </c>
      <c r="BM1127" s="139">
        <v>135542</v>
      </c>
      <c r="BN1127" s="32">
        <f t="shared" si="592"/>
        <v>92.142760027192381</v>
      </c>
      <c r="BO1127" s="281"/>
      <c r="BP1127" s="4">
        <v>124981</v>
      </c>
      <c r="BQ1127" s="4">
        <v>214442528</v>
      </c>
      <c r="BR1127" s="4">
        <v>214703056</v>
      </c>
      <c r="BS1127" s="4">
        <v>998.65002000000004</v>
      </c>
      <c r="BT1127" s="4">
        <v>1471</v>
      </c>
      <c r="BV1127" s="175">
        <f t="shared" si="581"/>
        <v>-1.1934825744881317</v>
      </c>
    </row>
    <row r="1128" spans="1:74" ht="17.25" customHeight="1" x14ac:dyDescent="0.25">
      <c r="A1128" s="76" t="s">
        <v>216</v>
      </c>
      <c r="B1128" s="260" t="s">
        <v>218</v>
      </c>
      <c r="C1128" s="76">
        <v>1</v>
      </c>
      <c r="D1128" s="142">
        <v>2012</v>
      </c>
      <c r="E1128" s="77">
        <v>154</v>
      </c>
      <c r="F1128" s="59">
        <v>34971704</v>
      </c>
      <c r="G1128" s="59">
        <v>21474652</v>
      </c>
      <c r="H1128" s="179">
        <f t="shared" si="590"/>
        <v>1.5910624038493739</v>
      </c>
      <c r="I1128" s="59">
        <f t="shared" si="579"/>
        <v>13497052</v>
      </c>
      <c r="J1128" s="59"/>
      <c r="K1128" s="59">
        <f t="shared" si="574"/>
        <v>10695819</v>
      </c>
      <c r="L1128" s="59">
        <f t="shared" si="564"/>
        <v>7271.1210061182865</v>
      </c>
      <c r="M1128" s="59"/>
      <c r="N1128" s="59"/>
      <c r="O1128" s="59">
        <v>22138</v>
      </c>
      <c r="P1128" s="13">
        <f t="shared" si="575"/>
        <v>1.640210025122523E-3</v>
      </c>
      <c r="Q1128" s="59">
        <v>79030</v>
      </c>
      <c r="R1128" s="79">
        <f t="shared" si="576"/>
        <v>5.8553527096139217E-3</v>
      </c>
      <c r="S1128" s="82">
        <f t="shared" si="591"/>
        <v>4006045</v>
      </c>
      <c r="T1128" s="281">
        <f t="shared" si="580"/>
        <v>2723.3480625424882</v>
      </c>
      <c r="U1128" s="281"/>
      <c r="V1128" s="131">
        <f t="shared" si="577"/>
        <v>0.37454308080568677</v>
      </c>
      <c r="W1128" s="4"/>
      <c r="X1128" s="126">
        <v>649663</v>
      </c>
      <c r="Y1128" s="126">
        <v>595168</v>
      </c>
      <c r="Z1128" s="126">
        <v>23284</v>
      </c>
      <c r="AA1128" s="156">
        <v>1942861</v>
      </c>
      <c r="AB1128" s="126">
        <v>266158</v>
      </c>
      <c r="AC1128" s="126">
        <v>2543</v>
      </c>
      <c r="AE1128" s="126">
        <v>526368</v>
      </c>
      <c r="AF1128" s="59">
        <v>787581</v>
      </c>
      <c r="AG1128" s="59">
        <v>639694</v>
      </c>
      <c r="AH1128" s="59">
        <v>7951645</v>
      </c>
      <c r="AI1128" s="59">
        <v>38289</v>
      </c>
      <c r="AJ1128" s="59">
        <v>232192</v>
      </c>
      <c r="AK1128" s="59">
        <v>3537385</v>
      </c>
      <c r="AL1128" s="59">
        <v>27020058</v>
      </c>
      <c r="AM1128" s="126">
        <v>11413</v>
      </c>
      <c r="AN1128" s="126">
        <v>1010690</v>
      </c>
      <c r="AO1128" s="126">
        <v>22363</v>
      </c>
      <c r="AP1128"/>
      <c r="AQ1128" s="59">
        <v>381253</v>
      </c>
      <c r="AR1128" s="59">
        <v>2465975</v>
      </c>
      <c r="AS1128" s="59">
        <v>225538</v>
      </c>
      <c r="AT1128" s="59">
        <v>37167</v>
      </c>
      <c r="AU1128" s="59">
        <v>298</v>
      </c>
      <c r="AV1128" s="27">
        <v>2801233</v>
      </c>
      <c r="AW1128" s="79">
        <f t="shared" si="578"/>
        <v>0.17187286883251826</v>
      </c>
      <c r="AX1128" s="59">
        <v>0</v>
      </c>
      <c r="AY1128" s="59">
        <v>0</v>
      </c>
      <c r="AZ1128" s="59">
        <v>0</v>
      </c>
      <c r="BA1128" s="59">
        <v>0</v>
      </c>
      <c r="BB1128" s="59">
        <v>0</v>
      </c>
      <c r="BC1128" s="59">
        <v>0</v>
      </c>
      <c r="BD1128" s="59">
        <v>2801233</v>
      </c>
      <c r="BE1128" s="59">
        <v>0</v>
      </c>
      <c r="BF1128" s="59">
        <v>0</v>
      </c>
      <c r="BG1128" s="59">
        <v>0</v>
      </c>
      <c r="BH1128" s="59">
        <v>2801233</v>
      </c>
      <c r="BI1128" s="59">
        <v>0</v>
      </c>
      <c r="BJ1128" s="59">
        <v>0</v>
      </c>
      <c r="BK1128" s="59">
        <v>0</v>
      </c>
      <c r="BL1128" s="59">
        <v>0</v>
      </c>
      <c r="BM1128" s="139">
        <v>224119</v>
      </c>
      <c r="BN1128" s="32">
        <f t="shared" si="592"/>
        <v>152.35825968728756</v>
      </c>
      <c r="BO1128" s="281"/>
      <c r="BP1128" s="4">
        <v>172598</v>
      </c>
      <c r="BQ1128" s="4">
        <v>213934160</v>
      </c>
      <c r="BR1128" s="4">
        <v>214330880</v>
      </c>
      <c r="BS1128" s="4">
        <v>1013.13</v>
      </c>
      <c r="BT1128" s="4">
        <v>1471</v>
      </c>
      <c r="BV1128" s="175">
        <f t="shared" si="581"/>
        <v>-1.1862848541057742</v>
      </c>
    </row>
    <row r="1129" spans="1:74" ht="17.25" customHeight="1" x14ac:dyDescent="0.25">
      <c r="A1129" s="76" t="s">
        <v>216</v>
      </c>
      <c r="B1129" s="260" t="s">
        <v>218</v>
      </c>
      <c r="C1129" s="76">
        <v>1</v>
      </c>
      <c r="D1129" s="142">
        <v>2013</v>
      </c>
      <c r="E1129" s="77">
        <v>154</v>
      </c>
      <c r="F1129" s="59">
        <v>36701488</v>
      </c>
      <c r="G1129" s="59">
        <v>23494692</v>
      </c>
      <c r="H1129" s="179">
        <f t="shared" si="590"/>
        <v>1.7789850013583914</v>
      </c>
      <c r="I1129" s="59">
        <f t="shared" si="579"/>
        <v>13206796</v>
      </c>
      <c r="J1129" s="59"/>
      <c r="K1129" s="59">
        <f t="shared" si="574"/>
        <v>10355916</v>
      </c>
      <c r="L1129" s="59">
        <f t="shared" si="564"/>
        <v>7040.0516655336505</v>
      </c>
      <c r="M1129" s="59"/>
      <c r="N1129" s="59"/>
      <c r="O1129" s="59">
        <v>335002</v>
      </c>
      <c r="P1129" s="13">
        <f t="shared" si="575"/>
        <v>2.5365879809152801E-2</v>
      </c>
      <c r="Q1129" s="59">
        <v>29659</v>
      </c>
      <c r="R1129" s="79">
        <f t="shared" si="576"/>
        <v>2.2457377247289954E-3</v>
      </c>
      <c r="S1129" s="82">
        <f t="shared" si="591"/>
        <v>4829172</v>
      </c>
      <c r="T1129" s="281">
        <f t="shared" si="580"/>
        <v>3282.917743031951</v>
      </c>
      <c r="U1129" s="281"/>
      <c r="V1129" s="131">
        <f t="shared" si="577"/>
        <v>0.46632012078892876</v>
      </c>
      <c r="W1129" s="4"/>
      <c r="X1129" s="126">
        <v>786362</v>
      </c>
      <c r="Y1129" s="126">
        <v>577821</v>
      </c>
      <c r="Z1129" s="126">
        <v>35509</v>
      </c>
      <c r="AA1129" s="156">
        <v>2533305</v>
      </c>
      <c r="AB1129" s="126">
        <v>236175</v>
      </c>
      <c r="AC1129" s="126">
        <v>97233</v>
      </c>
      <c r="AE1129" s="126">
        <v>562767</v>
      </c>
      <c r="AF1129" s="59">
        <v>1038977</v>
      </c>
      <c r="AG1129" s="59">
        <v>637342</v>
      </c>
      <c r="AH1129" s="59">
        <v>6506646</v>
      </c>
      <c r="AI1129" s="59">
        <v>43393</v>
      </c>
      <c r="AJ1129" s="59">
        <v>249383</v>
      </c>
      <c r="AK1129" s="59">
        <v>3479017</v>
      </c>
      <c r="AL1129" s="59">
        <v>30194844</v>
      </c>
      <c r="AM1129" s="126">
        <v>12999</v>
      </c>
      <c r="AN1129" s="126">
        <v>1058076</v>
      </c>
      <c r="AO1129" s="126">
        <v>2114</v>
      </c>
      <c r="AP1129"/>
      <c r="AQ1129" s="59">
        <v>217959</v>
      </c>
      <c r="AR1129" s="59">
        <v>1085300</v>
      </c>
      <c r="AS1129" s="59">
        <v>188016</v>
      </c>
      <c r="AT1129" s="59">
        <v>0</v>
      </c>
      <c r="AU1129" s="59">
        <v>389</v>
      </c>
      <c r="AV1129" s="27">
        <v>2850880</v>
      </c>
      <c r="AW1129" s="79">
        <f t="shared" si="578"/>
        <v>0.177540012639438</v>
      </c>
      <c r="AX1129" s="59">
        <v>0</v>
      </c>
      <c r="AY1129" s="59">
        <v>0</v>
      </c>
      <c r="AZ1129" s="59">
        <v>0</v>
      </c>
      <c r="BA1129" s="59">
        <v>0</v>
      </c>
      <c r="BB1129" s="59">
        <v>0</v>
      </c>
      <c r="BC1129" s="59">
        <v>0</v>
      </c>
      <c r="BD1129" s="59">
        <v>2850880</v>
      </c>
      <c r="BE1129" s="59">
        <v>0</v>
      </c>
      <c r="BF1129" s="59">
        <v>0</v>
      </c>
      <c r="BG1129" s="59">
        <v>0</v>
      </c>
      <c r="BH1129" s="59">
        <v>2850880</v>
      </c>
      <c r="BI1129" s="59">
        <v>0</v>
      </c>
      <c r="BJ1129" s="59">
        <v>0</v>
      </c>
      <c r="BK1129" s="59">
        <v>0</v>
      </c>
      <c r="BL1129" s="59">
        <v>0</v>
      </c>
      <c r="BM1129" s="139">
        <v>228478</v>
      </c>
      <c r="BN1129" s="32">
        <f t="shared" si="592"/>
        <v>155.32154996600951</v>
      </c>
      <c r="BO1129" s="281"/>
      <c r="BP1129" s="4">
        <v>183009</v>
      </c>
      <c r="BQ1129" s="4">
        <v>182378528</v>
      </c>
      <c r="BR1129" s="4">
        <v>182790016</v>
      </c>
      <c r="BS1129" s="4">
        <v>1005.64001</v>
      </c>
      <c r="BT1129" s="4">
        <v>1471</v>
      </c>
      <c r="BV1129" s="175">
        <f t="shared" si="581"/>
        <v>-1.1899950461191029</v>
      </c>
    </row>
    <row r="1130" spans="1:74" ht="17.25" customHeight="1" x14ac:dyDescent="0.25">
      <c r="A1130" s="76" t="s">
        <v>216</v>
      </c>
      <c r="B1130" s="260" t="s">
        <v>218</v>
      </c>
      <c r="C1130" s="76">
        <v>1</v>
      </c>
      <c r="D1130" s="142">
        <v>2014</v>
      </c>
      <c r="E1130" s="77">
        <v>154</v>
      </c>
      <c r="F1130" s="59">
        <v>51082852</v>
      </c>
      <c r="G1130" s="59">
        <v>37174568</v>
      </c>
      <c r="H1130" s="179">
        <f t="shared" si="590"/>
        <v>2.6728364189284601</v>
      </c>
      <c r="I1130" s="59">
        <f t="shared" si="579"/>
        <v>13908284</v>
      </c>
      <c r="J1130" s="59"/>
      <c r="K1130" s="59">
        <f t="shared" si="574"/>
        <v>11026895</v>
      </c>
      <c r="L1130" s="59">
        <f t="shared" si="564"/>
        <v>7496.1896668932695</v>
      </c>
      <c r="M1130" s="59"/>
      <c r="N1130" s="59"/>
      <c r="O1130" s="59">
        <v>3926</v>
      </c>
      <c r="P1130" s="13">
        <f t="shared" si="575"/>
        <v>2.8227781371159804E-4</v>
      </c>
      <c r="Q1130" s="59">
        <v>44467</v>
      </c>
      <c r="R1130" s="79">
        <f t="shared" si="576"/>
        <v>3.1971593332434109E-3</v>
      </c>
      <c r="S1130" s="82">
        <f t="shared" si="591"/>
        <v>4610245</v>
      </c>
      <c r="T1130" s="281">
        <f t="shared" si="580"/>
        <v>3134.0890550645818</v>
      </c>
      <c r="U1130" s="281"/>
      <c r="V1130" s="131">
        <f t="shared" si="577"/>
        <v>0.41809094944678443</v>
      </c>
      <c r="W1130" s="4"/>
      <c r="X1130" s="126">
        <v>653575</v>
      </c>
      <c r="Y1130" s="126">
        <v>474690</v>
      </c>
      <c r="Z1130" s="126">
        <v>36962</v>
      </c>
      <c r="AA1130" s="156">
        <v>2460768</v>
      </c>
      <c r="AB1130" s="126">
        <v>335818</v>
      </c>
      <c r="AC1130" s="126">
        <v>102915</v>
      </c>
      <c r="AE1130" s="126">
        <v>545517</v>
      </c>
      <c r="AF1130" s="59">
        <v>1796453</v>
      </c>
      <c r="AG1130" s="59">
        <v>453836</v>
      </c>
      <c r="AH1130" s="59">
        <v>6897727</v>
      </c>
      <c r="AI1130" s="59">
        <v>49743</v>
      </c>
      <c r="AJ1130" s="59">
        <v>202230</v>
      </c>
      <c r="AK1130" s="59">
        <v>3561931</v>
      </c>
      <c r="AL1130" s="59">
        <v>44185124</v>
      </c>
      <c r="AM1130" s="126">
        <v>5412</v>
      </c>
      <c r="AN1130" s="126">
        <v>691626</v>
      </c>
      <c r="AO1130" s="126">
        <v>4915</v>
      </c>
      <c r="AP1130"/>
      <c r="AQ1130" s="59">
        <v>336544</v>
      </c>
      <c r="AR1130" s="59">
        <v>1339616</v>
      </c>
      <c r="AS1130" s="59">
        <v>773973</v>
      </c>
      <c r="AT1130" s="59">
        <v>16691</v>
      </c>
      <c r="AU1130" s="59">
        <v>16675</v>
      </c>
      <c r="AV1130" s="27">
        <v>2881389</v>
      </c>
      <c r="AW1130" s="79">
        <f t="shared" si="578"/>
        <v>0.17161674322066903</v>
      </c>
      <c r="AX1130" s="59">
        <v>0</v>
      </c>
      <c r="AY1130" s="59">
        <v>0</v>
      </c>
      <c r="AZ1130" s="59">
        <v>0</v>
      </c>
      <c r="BA1130" s="59">
        <v>0</v>
      </c>
      <c r="BB1130" s="59">
        <v>0</v>
      </c>
      <c r="BC1130" s="59">
        <v>0</v>
      </c>
      <c r="BD1130" s="59">
        <v>2881389</v>
      </c>
      <c r="BE1130" s="59">
        <v>0</v>
      </c>
      <c r="BF1130" s="59">
        <v>0</v>
      </c>
      <c r="BG1130" s="59">
        <v>0</v>
      </c>
      <c r="BH1130" s="59">
        <v>2881389</v>
      </c>
      <c r="BI1130" s="59">
        <v>0</v>
      </c>
      <c r="BJ1130" s="59">
        <v>0</v>
      </c>
      <c r="BK1130" s="59">
        <v>0</v>
      </c>
      <c r="BL1130" s="59">
        <v>0</v>
      </c>
      <c r="BM1130" s="139">
        <v>155959</v>
      </c>
      <c r="BN1130" s="32">
        <f t="shared" si="592"/>
        <v>106.0224337185588</v>
      </c>
      <c r="BO1130" s="281"/>
      <c r="BP1130" s="4">
        <v>44178</v>
      </c>
      <c r="BQ1130" s="4">
        <v>188786256</v>
      </c>
      <c r="BR1130" s="4">
        <v>188986400</v>
      </c>
      <c r="BS1130" s="4">
        <v>1029.5200199999999</v>
      </c>
      <c r="BT1130" s="4">
        <v>1471</v>
      </c>
      <c r="BV1130" s="175">
        <f t="shared" si="581"/>
        <v>-1.1782607816512711</v>
      </c>
    </row>
    <row r="1131" spans="1:74" ht="17.25" customHeight="1" x14ac:dyDescent="0.25">
      <c r="A1131" s="76" t="s">
        <v>216</v>
      </c>
      <c r="B1131" s="260" t="s">
        <v>218</v>
      </c>
      <c r="C1131" s="76">
        <v>1</v>
      </c>
      <c r="D1131" s="142">
        <v>2015</v>
      </c>
      <c r="E1131" s="77">
        <v>154</v>
      </c>
      <c r="F1131" s="59">
        <v>33959256</v>
      </c>
      <c r="G1131" s="59">
        <v>22525520</v>
      </c>
      <c r="H1131" s="179">
        <f t="shared" si="590"/>
        <v>1.9700927151020453</v>
      </c>
      <c r="I1131" s="59">
        <f t="shared" si="579"/>
        <v>11433736</v>
      </c>
      <c r="J1131" s="59"/>
      <c r="K1131" s="59">
        <f t="shared" si="574"/>
        <v>8292630</v>
      </c>
      <c r="L1131" s="59">
        <f t="shared" si="564"/>
        <v>5637.409925220938</v>
      </c>
      <c r="M1131" s="59"/>
      <c r="N1131" s="59"/>
      <c r="O1131" s="59">
        <v>55950</v>
      </c>
      <c r="P1131" s="13">
        <f t="shared" si="575"/>
        <v>4.8934136663641697E-3</v>
      </c>
      <c r="Q1131" s="59">
        <v>66358</v>
      </c>
      <c r="R1131" s="79">
        <f t="shared" si="576"/>
        <v>5.803702306927499E-3</v>
      </c>
      <c r="S1131" s="82">
        <f t="shared" si="582"/>
        <v>4515669</v>
      </c>
      <c r="T1131" s="281">
        <f t="shared" si="580"/>
        <v>3069.7953772943574</v>
      </c>
      <c r="U1131" s="281"/>
      <c r="V1131" s="131">
        <f t="shared" si="577"/>
        <v>0.54454003132902351</v>
      </c>
      <c r="W1131" s="13"/>
      <c r="X1131" s="59">
        <v>566913</v>
      </c>
      <c r="Y1131" s="59">
        <v>468883</v>
      </c>
      <c r="Z1131" s="59">
        <v>2135</v>
      </c>
      <c r="AA1131" s="82">
        <v>2455343</v>
      </c>
      <c r="AB1131" s="59">
        <v>338144</v>
      </c>
      <c r="AC1131" s="59">
        <v>153100</v>
      </c>
      <c r="AD1131" s="59">
        <v>0</v>
      </c>
      <c r="AE1131" s="59">
        <v>531151</v>
      </c>
      <c r="AF1131" s="59">
        <v>1346662</v>
      </c>
      <c r="AG1131" s="59">
        <v>214498</v>
      </c>
      <c r="AH1131" s="59">
        <v>4640974</v>
      </c>
      <c r="AI1131" s="59">
        <v>1728</v>
      </c>
      <c r="AJ1131" s="59">
        <v>245887</v>
      </c>
      <c r="AK1131" s="59">
        <v>2796024</v>
      </c>
      <c r="AL1131" s="59">
        <v>29318284</v>
      </c>
      <c r="AM1131" s="59">
        <v>0</v>
      </c>
      <c r="AN1131" s="59">
        <v>6036</v>
      </c>
      <c r="AO1131" s="59">
        <v>0</v>
      </c>
      <c r="AP1131" s="59">
        <v>0</v>
      </c>
      <c r="AQ1131" s="59">
        <v>521225</v>
      </c>
      <c r="AR1131" s="59">
        <v>1214469</v>
      </c>
      <c r="AS1131" s="59">
        <v>367206</v>
      </c>
      <c r="AT1131" s="59">
        <v>41013</v>
      </c>
      <c r="AU1131" s="59">
        <v>41013</v>
      </c>
      <c r="AV1131" s="27">
        <v>3141106</v>
      </c>
      <c r="AW1131" s="79">
        <f t="shared" si="578"/>
        <v>0.21551561245055006</v>
      </c>
      <c r="AX1131" s="59">
        <v>0</v>
      </c>
      <c r="AY1131" s="59">
        <v>0</v>
      </c>
      <c r="AZ1131" s="59">
        <v>0</v>
      </c>
      <c r="BA1131" s="59">
        <v>0</v>
      </c>
      <c r="BB1131" s="59">
        <v>0</v>
      </c>
      <c r="BC1131" s="59">
        <v>0</v>
      </c>
      <c r="BD1131" s="59">
        <v>3141106</v>
      </c>
      <c r="BE1131" s="59">
        <v>0</v>
      </c>
      <c r="BF1131" s="59">
        <v>0</v>
      </c>
      <c r="BH1131" s="59">
        <v>3141106</v>
      </c>
      <c r="BI1131" s="59">
        <v>0</v>
      </c>
      <c r="BJ1131" s="59">
        <v>0</v>
      </c>
      <c r="BK1131" s="59">
        <v>0</v>
      </c>
      <c r="BL1131" s="59">
        <v>0</v>
      </c>
      <c r="BM1131" s="139">
        <v>122094</v>
      </c>
      <c r="BN1131" s="32">
        <f t="shared" si="592"/>
        <v>83.000679809653292</v>
      </c>
      <c r="BO1131" s="281"/>
      <c r="BP1131" s="4">
        <v>46677</v>
      </c>
      <c r="BQ1131" s="4">
        <v>160287600</v>
      </c>
      <c r="BR1131" s="4">
        <v>160456384</v>
      </c>
      <c r="BS1131" s="4">
        <v>1042.2800299999999</v>
      </c>
      <c r="BT1131" s="4">
        <v>1471</v>
      </c>
      <c r="BV1131" s="175">
        <f t="shared" si="581"/>
        <v>-1.1721018034518718</v>
      </c>
    </row>
    <row r="1132" spans="1:74" ht="17.25" customHeight="1" x14ac:dyDescent="0.25">
      <c r="A1132" s="76" t="s">
        <v>216</v>
      </c>
      <c r="B1132" s="260" t="s">
        <v>218</v>
      </c>
      <c r="C1132" s="76">
        <v>1</v>
      </c>
      <c r="D1132" s="142">
        <v>2016</v>
      </c>
      <c r="E1132" s="77">
        <v>154</v>
      </c>
      <c r="F1132" s="59">
        <v>37456840</v>
      </c>
      <c r="G1132" s="59">
        <v>21478532</v>
      </c>
      <c r="H1132" s="179">
        <f t="shared" si="590"/>
        <v>1.3442306907589965</v>
      </c>
      <c r="I1132" s="59">
        <f t="shared" si="579"/>
        <v>15978308</v>
      </c>
      <c r="J1132" s="59"/>
      <c r="K1132" s="59">
        <f t="shared" si="574"/>
        <v>13090038</v>
      </c>
      <c r="L1132" s="59">
        <f t="shared" si="564"/>
        <v>8898.7341944255604</v>
      </c>
      <c r="M1132" s="59"/>
      <c r="N1132" s="59"/>
      <c r="O1132" s="59">
        <v>137765</v>
      </c>
      <c r="P1132" s="13">
        <f t="shared" si="575"/>
        <v>8.6220017789117604E-3</v>
      </c>
      <c r="Q1132" s="59">
        <v>56562</v>
      </c>
      <c r="R1132" s="79">
        <f t="shared" si="576"/>
        <v>3.5399242523050625E-3</v>
      </c>
      <c r="S1132" s="82">
        <f t="shared" si="582"/>
        <v>5029526</v>
      </c>
      <c r="T1132" s="281">
        <f t="shared" si="580"/>
        <v>3419.1203263086336</v>
      </c>
      <c r="U1132" s="281"/>
      <c r="V1132" s="131">
        <f t="shared" si="577"/>
        <v>0.38422546978091277</v>
      </c>
      <c r="W1132" s="13"/>
      <c r="X1132" s="59">
        <v>729648</v>
      </c>
      <c r="Y1132" s="59">
        <v>307818</v>
      </c>
      <c r="Z1132" s="59">
        <v>0</v>
      </c>
      <c r="AA1132" s="82">
        <v>2931177</v>
      </c>
      <c r="AB1132" s="59">
        <v>309656</v>
      </c>
      <c r="AC1132" s="59">
        <v>187902</v>
      </c>
      <c r="AD1132" s="59">
        <v>0</v>
      </c>
      <c r="AE1132" s="59">
        <v>563325</v>
      </c>
      <c r="AF1132" s="59">
        <v>1205027</v>
      </c>
      <c r="AG1132" s="59">
        <v>318941</v>
      </c>
      <c r="AH1132" s="59">
        <v>9018071</v>
      </c>
      <c r="AI1132" s="59">
        <v>0</v>
      </c>
      <c r="AJ1132" s="59">
        <v>175307</v>
      </c>
      <c r="AK1132" s="59">
        <v>7816985</v>
      </c>
      <c r="AL1132" s="59">
        <v>28438768</v>
      </c>
      <c r="AM1132" s="59">
        <v>0</v>
      </c>
      <c r="AN1132" s="59">
        <v>0</v>
      </c>
      <c r="AO1132" s="59">
        <v>0</v>
      </c>
      <c r="AP1132" s="59">
        <v>0</v>
      </c>
      <c r="AQ1132" s="59">
        <v>350018</v>
      </c>
      <c r="AR1132" s="59">
        <v>579408</v>
      </c>
      <c r="AS1132" s="59">
        <v>296705</v>
      </c>
      <c r="AT1132" s="59">
        <v>6032</v>
      </c>
      <c r="AU1132" s="59">
        <v>6032</v>
      </c>
      <c r="AV1132" s="27">
        <v>2888270</v>
      </c>
      <c r="AW1132" s="79">
        <f t="shared" si="578"/>
        <v>0.15308923536637115</v>
      </c>
      <c r="AX1132" s="59">
        <v>0</v>
      </c>
      <c r="AY1132" s="59">
        <v>0</v>
      </c>
      <c r="AZ1132" s="59">
        <v>0</v>
      </c>
      <c r="BA1132" s="59">
        <v>0</v>
      </c>
      <c r="BB1132" s="59">
        <v>0</v>
      </c>
      <c r="BC1132" s="59">
        <v>0</v>
      </c>
      <c r="BD1132" s="59">
        <v>2888270</v>
      </c>
      <c r="BE1132" s="59">
        <v>0</v>
      </c>
      <c r="BF1132" s="59">
        <v>0</v>
      </c>
      <c r="BH1132" s="59">
        <v>2888270</v>
      </c>
      <c r="BI1132" s="59">
        <v>0</v>
      </c>
      <c r="BJ1132" s="59">
        <v>0</v>
      </c>
      <c r="BK1132" s="59">
        <v>0</v>
      </c>
      <c r="BL1132" s="59">
        <v>0</v>
      </c>
      <c r="BM1132" s="139">
        <v>18580</v>
      </c>
      <c r="BN1132" s="32">
        <f t="shared" si="592"/>
        <v>12.630863358259687</v>
      </c>
      <c r="BO1132" s="281"/>
      <c r="BP1132" s="4">
        <v>44406</v>
      </c>
      <c r="BQ1132" s="4">
        <v>156057360</v>
      </c>
      <c r="BR1132" s="4">
        <v>156120352</v>
      </c>
      <c r="BS1132" s="4">
        <v>1051.4300499999999</v>
      </c>
      <c r="BT1132" s="4">
        <v>1471</v>
      </c>
      <c r="BV1132" s="175">
        <f t="shared" si="581"/>
        <v>-1.1677315334989302</v>
      </c>
    </row>
    <row r="1133" spans="1:74" ht="17.25" customHeight="1" x14ac:dyDescent="0.25">
      <c r="A1133" s="76" t="s">
        <v>216</v>
      </c>
      <c r="B1133" s="260" t="s">
        <v>218</v>
      </c>
      <c r="C1133" s="76">
        <v>1</v>
      </c>
      <c r="D1133" s="142">
        <v>2017</v>
      </c>
      <c r="E1133" s="77">
        <v>154</v>
      </c>
      <c r="F1133" s="59">
        <v>50674092</v>
      </c>
      <c r="G1133" s="59">
        <v>31286756</v>
      </c>
      <c r="H1133" s="179">
        <f t="shared" si="590"/>
        <v>1.613772825724999</v>
      </c>
      <c r="I1133" s="59">
        <f t="shared" si="579"/>
        <v>19387336</v>
      </c>
      <c r="J1133" s="59"/>
      <c r="K1133" s="59">
        <f t="shared" si="574"/>
        <v>16443233</v>
      </c>
      <c r="L1133" s="59">
        <f t="shared" si="564"/>
        <v>11178.268524813053</v>
      </c>
      <c r="M1133" s="59"/>
      <c r="N1133" s="59"/>
      <c r="O1133" s="59">
        <v>489175</v>
      </c>
      <c r="P1133" s="13">
        <f t="shared" si="575"/>
        <v>2.5231677008125303E-2</v>
      </c>
      <c r="Q1133" s="59">
        <v>81598</v>
      </c>
      <c r="R1133" s="79">
        <f t="shared" si="576"/>
        <v>4.2088299289804437E-3</v>
      </c>
      <c r="S1133" s="82">
        <f t="shared" si="582"/>
        <v>5281523</v>
      </c>
      <c r="T1133" s="281">
        <f t="shared" si="580"/>
        <v>3590.4303195105372</v>
      </c>
      <c r="U1133" s="281"/>
      <c r="V1133" s="131">
        <f t="shared" si="577"/>
        <v>0.32119735820808476</v>
      </c>
      <c r="W1133" s="13"/>
      <c r="X1133" s="59">
        <v>929939</v>
      </c>
      <c r="Y1133" s="59">
        <v>111538</v>
      </c>
      <c r="Z1133" s="59">
        <v>0</v>
      </c>
      <c r="AA1133" s="82">
        <v>2947918</v>
      </c>
      <c r="AB1133" s="59">
        <v>486630</v>
      </c>
      <c r="AC1133" s="59">
        <v>222797</v>
      </c>
      <c r="AD1133" s="59">
        <v>0</v>
      </c>
      <c r="AE1133" s="59">
        <v>582701</v>
      </c>
      <c r="AF1133" s="59">
        <v>1435008</v>
      </c>
      <c r="AG1133" s="59">
        <v>344262</v>
      </c>
      <c r="AH1133" s="59">
        <v>10780392</v>
      </c>
      <c r="AI1133" s="59">
        <v>0</v>
      </c>
      <c r="AJ1133" s="59">
        <v>488040</v>
      </c>
      <c r="AK1133" s="59">
        <v>9771576</v>
      </c>
      <c r="AL1133" s="59">
        <v>39893700</v>
      </c>
      <c r="AM1133" s="59">
        <v>0</v>
      </c>
      <c r="AN1133" s="59">
        <v>0</v>
      </c>
      <c r="AO1133" s="59">
        <v>0</v>
      </c>
      <c r="AP1133" s="59">
        <v>0</v>
      </c>
      <c r="AQ1133" s="59">
        <v>831534</v>
      </c>
      <c r="AR1133" s="59">
        <v>366008</v>
      </c>
      <c r="AS1133" s="59">
        <v>298480</v>
      </c>
      <c r="AT1133" s="59">
        <v>66</v>
      </c>
      <c r="AU1133" s="59">
        <v>66</v>
      </c>
      <c r="AV1133" s="27">
        <v>2944103</v>
      </c>
      <c r="AW1133" s="79">
        <f t="shared" si="578"/>
        <v>0.13183668996879241</v>
      </c>
      <c r="AX1133" s="59">
        <v>0</v>
      </c>
      <c r="AY1133" s="59">
        <v>0</v>
      </c>
      <c r="AZ1133" s="59">
        <v>0</v>
      </c>
      <c r="BA1133" s="59">
        <v>0</v>
      </c>
      <c r="BB1133" s="59">
        <v>0</v>
      </c>
      <c r="BC1133" s="59">
        <v>0</v>
      </c>
      <c r="BD1133" s="59">
        <v>2944103</v>
      </c>
      <c r="BE1133" s="59">
        <v>0</v>
      </c>
      <c r="BF1133" s="59">
        <v>0</v>
      </c>
      <c r="BG1133" s="59">
        <v>0</v>
      </c>
      <c r="BH1133" s="59">
        <v>2944103</v>
      </c>
      <c r="BI1133" s="59">
        <v>0</v>
      </c>
      <c r="BJ1133" s="59">
        <v>0</v>
      </c>
      <c r="BK1133" s="59">
        <v>0</v>
      </c>
      <c r="BL1133" s="59">
        <v>0</v>
      </c>
      <c r="BM1133" s="139">
        <v>73732</v>
      </c>
      <c r="BN1133" s="32">
        <f t="shared" si="592"/>
        <v>50.123725356900067</v>
      </c>
      <c r="BO1133" s="281"/>
      <c r="BP1133" s="4">
        <v>34879</v>
      </c>
      <c r="BQ1133" s="4">
        <v>170746720</v>
      </c>
      <c r="BR1133" s="4">
        <v>170855328</v>
      </c>
      <c r="BS1133" s="4">
        <v>1040.9499499999999</v>
      </c>
      <c r="BT1133" s="4">
        <v>1471</v>
      </c>
      <c r="BV1133" s="175">
        <f t="shared" si="581"/>
        <v>-1.1727402736128729</v>
      </c>
    </row>
    <row r="1134" spans="1:74" ht="17.25" customHeight="1" x14ac:dyDescent="0.25">
      <c r="A1134" s="76" t="s">
        <v>216</v>
      </c>
      <c r="B1134" s="260" t="s">
        <v>218</v>
      </c>
      <c r="C1134" s="76">
        <v>1</v>
      </c>
      <c r="D1134" s="142">
        <v>2018</v>
      </c>
      <c r="E1134" s="77">
        <v>154</v>
      </c>
      <c r="F1134" s="59">
        <v>52927716</v>
      </c>
      <c r="G1134" s="59">
        <v>31659888</v>
      </c>
      <c r="H1134" s="179">
        <f t="shared" si="590"/>
        <v>1.4886281758532183</v>
      </c>
      <c r="I1134" s="59">
        <f t="shared" si="579"/>
        <v>21267828</v>
      </c>
      <c r="J1134" s="59"/>
      <c r="K1134" s="59">
        <f t="shared" si="574"/>
        <v>19699577</v>
      </c>
      <c r="L1134" s="59">
        <f t="shared" si="564"/>
        <v>13391.962610469069</v>
      </c>
      <c r="M1134" s="59"/>
      <c r="N1134" s="59"/>
      <c r="O1134" s="59">
        <v>506937</v>
      </c>
      <c r="P1134" s="13">
        <f t="shared" si="575"/>
        <v>2.3835861377099719E-2</v>
      </c>
      <c r="Q1134" s="59">
        <v>16117</v>
      </c>
      <c r="R1134" s="79">
        <f t="shared" si="576"/>
        <v>7.5781128190429228E-4</v>
      </c>
      <c r="S1134" s="82">
        <f t="shared" si="582"/>
        <v>5097281</v>
      </c>
      <c r="T1134" s="281">
        <f t="shared" si="580"/>
        <v>3465.1808293677768</v>
      </c>
      <c r="U1134" s="281"/>
      <c r="V1134" s="131">
        <f t="shared" si="577"/>
        <v>0.25875078434425269</v>
      </c>
      <c r="W1134" s="13"/>
      <c r="X1134" s="59">
        <v>1058717</v>
      </c>
      <c r="Y1134" s="59">
        <v>115683</v>
      </c>
      <c r="Z1134" s="59">
        <v>0</v>
      </c>
      <c r="AA1134" s="82">
        <v>2819823</v>
      </c>
      <c r="AB1134" s="59">
        <v>631806</v>
      </c>
      <c r="AC1134" s="59">
        <v>211267</v>
      </c>
      <c r="AD1134" s="59">
        <v>0</v>
      </c>
      <c r="AE1134" s="59">
        <v>259985</v>
      </c>
      <c r="AF1134" s="59">
        <v>2344956</v>
      </c>
      <c r="AG1134" s="59">
        <v>464703</v>
      </c>
      <c r="AH1134" s="59">
        <v>9571941</v>
      </c>
      <c r="AI1134" s="59">
        <v>0</v>
      </c>
      <c r="AJ1134" s="59">
        <v>303104</v>
      </c>
      <c r="AK1134" s="59">
        <v>8571907</v>
      </c>
      <c r="AL1134" s="59">
        <v>43355776</v>
      </c>
      <c r="AM1134" s="59">
        <v>0</v>
      </c>
      <c r="AN1134" s="59">
        <v>0</v>
      </c>
      <c r="AO1134" s="59">
        <v>0</v>
      </c>
      <c r="AP1134" s="59">
        <v>0</v>
      </c>
      <c r="AQ1134" s="59">
        <v>3427464</v>
      </c>
      <c r="AR1134" s="59">
        <v>235820</v>
      </c>
      <c r="AS1134" s="59">
        <v>299485</v>
      </c>
      <c r="AT1134" s="59">
        <v>26</v>
      </c>
      <c r="AU1134" s="59">
        <v>26</v>
      </c>
      <c r="AV1134" s="27">
        <v>1568251</v>
      </c>
      <c r="AW1134" s="79">
        <f t="shared" si="578"/>
        <v>6.8674267592085309E-2</v>
      </c>
      <c r="AX1134" s="59">
        <v>0</v>
      </c>
      <c r="AY1134" s="59">
        <v>0</v>
      </c>
      <c r="AZ1134" s="59">
        <v>0</v>
      </c>
      <c r="BA1134" s="59">
        <v>0</v>
      </c>
      <c r="BB1134" s="59">
        <v>0</v>
      </c>
      <c r="BC1134" s="59">
        <v>0</v>
      </c>
      <c r="BD1134" s="59">
        <v>1568251</v>
      </c>
      <c r="BE1134" s="59">
        <v>0</v>
      </c>
      <c r="BF1134" s="59">
        <v>0</v>
      </c>
      <c r="BG1134" s="59">
        <v>0</v>
      </c>
      <c r="BH1134" s="59">
        <v>1568251</v>
      </c>
      <c r="BI1134" s="59">
        <v>0</v>
      </c>
      <c r="BJ1134" s="59">
        <v>0</v>
      </c>
      <c r="BK1134" s="59">
        <v>0</v>
      </c>
      <c r="BL1134" s="59">
        <v>0</v>
      </c>
      <c r="BM1134" s="139">
        <v>97128</v>
      </c>
      <c r="BN1134" s="32">
        <f t="shared" si="592"/>
        <v>66.02855200543847</v>
      </c>
      <c r="BO1134" s="281"/>
      <c r="BP1134" s="4">
        <v>31050</v>
      </c>
      <c r="BQ1134" s="4">
        <v>325885920</v>
      </c>
      <c r="BR1134" s="4">
        <v>326014080</v>
      </c>
      <c r="BS1134" s="4">
        <v>1040.9499499999999</v>
      </c>
      <c r="BT1134" s="4">
        <v>1471</v>
      </c>
      <c r="BV1134" s="175">
        <f t="shared" si="581"/>
        <v>-1.1727402736128729</v>
      </c>
    </row>
    <row r="1135" spans="1:74" s="8" customFormat="1" ht="17.25" customHeight="1" thickBot="1" x14ac:dyDescent="0.3">
      <c r="A1135" s="84" t="s">
        <v>216</v>
      </c>
      <c r="B1135" s="261" t="s">
        <v>218</v>
      </c>
      <c r="C1135" s="84">
        <v>1</v>
      </c>
      <c r="D1135" s="143">
        <v>2019</v>
      </c>
      <c r="E1135" s="85">
        <v>154</v>
      </c>
      <c r="F1135" s="86">
        <v>36621384</v>
      </c>
      <c r="G1135" s="86">
        <v>18622216</v>
      </c>
      <c r="H1135" s="208">
        <f t="shared" si="590"/>
        <v>1.0346153777774618</v>
      </c>
      <c r="I1135" s="86">
        <f t="shared" si="579"/>
        <v>17999168</v>
      </c>
      <c r="J1135" s="282">
        <f t="shared" ref="J1135" si="593">LN(I1135/I1111)/(2019-1995)</f>
        <v>5.0078024201156972E-2</v>
      </c>
      <c r="K1135" s="86">
        <f t="shared" si="574"/>
        <v>17745497</v>
      </c>
      <c r="L1135" s="86">
        <f t="shared" si="564"/>
        <v>12063.560163154316</v>
      </c>
      <c r="M1135" s="282">
        <f t="shared" ref="M1135" si="594">LN(L1135/L1111)/(2019-1995)</f>
        <v>4.5194048064527793E-2</v>
      </c>
      <c r="N1135" s="283">
        <f t="shared" ref="N1135" si="595">AVERAGE(L1133:L1135)</f>
        <v>12211.263766145479</v>
      </c>
      <c r="O1135" s="86">
        <v>167935</v>
      </c>
      <c r="P1135" s="14">
        <f t="shared" si="575"/>
        <v>9.3301534826498653E-3</v>
      </c>
      <c r="Q1135" s="86">
        <v>90973</v>
      </c>
      <c r="R1135" s="87">
        <f t="shared" si="576"/>
        <v>5.0542891760330258E-3</v>
      </c>
      <c r="S1135" s="104">
        <f t="shared" si="582"/>
        <v>4830401</v>
      </c>
      <c r="T1135" s="285">
        <f t="shared" si="580"/>
        <v>3283.7532290958534</v>
      </c>
      <c r="U1135" s="285">
        <f t="shared" ref="U1135" si="596">AVERAGE(T1133:T1135)</f>
        <v>3446.4547926580558</v>
      </c>
      <c r="V1135" s="131">
        <f t="shared" si="577"/>
        <v>0.27220432315871457</v>
      </c>
      <c r="W1135" s="14"/>
      <c r="X1135" s="86">
        <v>1292962</v>
      </c>
      <c r="Y1135" s="86">
        <v>117866</v>
      </c>
      <c r="Z1135" s="86">
        <v>0</v>
      </c>
      <c r="AA1135" s="104">
        <v>2560276</v>
      </c>
      <c r="AB1135" s="86">
        <v>656602</v>
      </c>
      <c r="AC1135" s="86">
        <v>209025</v>
      </c>
      <c r="AD1135" s="86">
        <v>0</v>
      </c>
      <c r="AE1135" s="86">
        <v>-6330</v>
      </c>
      <c r="AF1135" s="86">
        <v>2579361</v>
      </c>
      <c r="AG1135" s="86">
        <v>597435</v>
      </c>
      <c r="AH1135" s="86">
        <v>8255546</v>
      </c>
      <c r="AI1135" s="86">
        <v>0</v>
      </c>
      <c r="AJ1135" s="86">
        <v>78906</v>
      </c>
      <c r="AK1135" s="86">
        <v>6766176</v>
      </c>
      <c r="AL1135" s="86">
        <v>28365840</v>
      </c>
      <c r="AM1135" s="86">
        <v>0</v>
      </c>
      <c r="AN1135" s="86">
        <v>0</v>
      </c>
      <c r="AO1135" s="86">
        <v>0</v>
      </c>
      <c r="AP1135" s="86">
        <v>0</v>
      </c>
      <c r="AQ1135" s="86">
        <v>1996040</v>
      </c>
      <c r="AR1135" s="86">
        <v>652407</v>
      </c>
      <c r="AS1135" s="86">
        <v>239520</v>
      </c>
      <c r="AT1135" s="86">
        <v>8</v>
      </c>
      <c r="AU1135" s="86">
        <v>8</v>
      </c>
      <c r="AV1135" s="28">
        <v>253671</v>
      </c>
      <c r="AW1135" s="87">
        <f t="shared" si="578"/>
        <v>1.3897618885478582E-2</v>
      </c>
      <c r="AX1135" s="86">
        <v>0</v>
      </c>
      <c r="AY1135" s="86">
        <v>0</v>
      </c>
      <c r="AZ1135" s="86">
        <v>0</v>
      </c>
      <c r="BA1135" s="86">
        <v>0</v>
      </c>
      <c r="BB1135" s="86">
        <v>0</v>
      </c>
      <c r="BC1135" s="86">
        <v>0</v>
      </c>
      <c r="BD1135" s="86">
        <v>253671</v>
      </c>
      <c r="BE1135" s="86">
        <v>0</v>
      </c>
      <c r="BF1135" s="86">
        <v>0</v>
      </c>
      <c r="BG1135" s="86">
        <v>0</v>
      </c>
      <c r="BH1135" s="86">
        <v>253671</v>
      </c>
      <c r="BI1135" s="86">
        <v>0</v>
      </c>
      <c r="BJ1135" s="86">
        <v>0</v>
      </c>
      <c r="BK1135" s="86">
        <v>0</v>
      </c>
      <c r="BL1135" s="86">
        <v>0</v>
      </c>
      <c r="BM1135" s="140">
        <v>64530</v>
      </c>
      <c r="BN1135" s="32">
        <f t="shared" si="592"/>
        <v>43.868116927260367</v>
      </c>
      <c r="BO1135" s="285">
        <f t="shared" ref="BO1135" si="597">AVERAGE(BN1133:BN1135)</f>
        <v>53.340131429866297</v>
      </c>
      <c r="BP1135" s="7">
        <v>36359</v>
      </c>
      <c r="BQ1135" s="7">
        <v>384105920</v>
      </c>
      <c r="BR1135" s="7">
        <v>384206816</v>
      </c>
      <c r="BS1135" s="7">
        <v>1041.06006</v>
      </c>
      <c r="BT1135" s="7">
        <v>1471</v>
      </c>
      <c r="BU1135" s="275">
        <f t="shared" ref="BU1135" si="598">AVERAGE(BT1133:BT1135)</f>
        <v>1471</v>
      </c>
      <c r="BV1135" s="175">
        <f t="shared" si="581"/>
        <v>-1.1726873872196404</v>
      </c>
    </row>
    <row r="1136" spans="1:74" ht="16.5" thickTop="1" x14ac:dyDescent="0.25">
      <c r="A1136" s="68" t="s">
        <v>219</v>
      </c>
      <c r="B1136" s="254"/>
      <c r="C1136" s="68">
        <v>0</v>
      </c>
      <c r="D1136" s="166">
        <v>1995</v>
      </c>
      <c r="E1136" s="69">
        <v>157</v>
      </c>
      <c r="F1136" s="70">
        <v>36008692</v>
      </c>
      <c r="G1136" s="70">
        <v>2552786</v>
      </c>
      <c r="H1136" s="179">
        <f t="shared" si="590"/>
        <v>7.6303000133967375E-2</v>
      </c>
      <c r="I1136" s="70">
        <f t="shared" si="579"/>
        <v>33455906</v>
      </c>
      <c r="J1136" s="70"/>
      <c r="K1136" s="70">
        <f t="shared" si="574"/>
        <v>33455906</v>
      </c>
      <c r="L1136" s="70">
        <f t="shared" si="564"/>
        <v>5260.362578616352</v>
      </c>
      <c r="M1136" s="70"/>
      <c r="N1136" s="70"/>
      <c r="O1136" s="70">
        <v>1755561</v>
      </c>
      <c r="P1136" s="46">
        <f t="shared" si="575"/>
        <v>5.2473874119565021E-2</v>
      </c>
      <c r="Q1136" s="70">
        <v>1506256</v>
      </c>
      <c r="R1136" s="72">
        <f t="shared" si="576"/>
        <v>4.5022125540405335E-2</v>
      </c>
      <c r="S1136" s="73">
        <f t="shared" ref="S1136:S1146" si="599">F1136-G1136-O1136-Q1136-AF1136-AG1136-AI1136-AJ1136-AK1136-SUM(AM1136:AU1136)</f>
        <v>6231341</v>
      </c>
      <c r="T1136" s="281">
        <f t="shared" si="580"/>
        <v>979.77059748427678</v>
      </c>
      <c r="U1136" s="281"/>
      <c r="V1136" s="131">
        <f t="shared" si="577"/>
        <v>0.18625533560501994</v>
      </c>
      <c r="W1136" s="125"/>
      <c r="X1136" s="70">
        <v>0</v>
      </c>
      <c r="Y1136" s="70">
        <v>0</v>
      </c>
      <c r="Z1136" s="70">
        <v>0</v>
      </c>
      <c r="AA1136" s="70">
        <v>0</v>
      </c>
      <c r="AB1136" s="70">
        <v>0</v>
      </c>
      <c r="AC1136" s="70">
        <v>0</v>
      </c>
      <c r="AD1136" s="70">
        <v>0</v>
      </c>
      <c r="AE1136" s="70">
        <v>0</v>
      </c>
      <c r="AF1136" s="70">
        <v>9603652</v>
      </c>
      <c r="AG1136" s="70">
        <v>845844</v>
      </c>
      <c r="AH1136" s="70">
        <v>11104657</v>
      </c>
      <c r="AI1136" s="70">
        <v>600689</v>
      </c>
      <c r="AJ1136" s="70">
        <v>269762</v>
      </c>
      <c r="AK1136" s="70">
        <v>3003986</v>
      </c>
      <c r="AL1136" s="70">
        <v>24904036</v>
      </c>
      <c r="AM1136" s="70">
        <v>0</v>
      </c>
      <c r="AN1136" s="70">
        <v>0</v>
      </c>
      <c r="AO1136" s="70">
        <v>0</v>
      </c>
      <c r="AP1136" s="70">
        <v>0</v>
      </c>
      <c r="AQ1136" s="70">
        <v>2939507</v>
      </c>
      <c r="AR1136" s="70">
        <v>5745459</v>
      </c>
      <c r="AS1136" s="70">
        <v>350404</v>
      </c>
      <c r="AT1136" s="70">
        <v>45170</v>
      </c>
      <c r="AU1136" s="70">
        <v>558275</v>
      </c>
      <c r="AV1136" s="74">
        <v>0</v>
      </c>
      <c r="AW1136" s="72">
        <f t="shared" si="578"/>
        <v>0</v>
      </c>
      <c r="AX1136" s="70">
        <v>0</v>
      </c>
      <c r="AY1136" s="70">
        <v>0</v>
      </c>
      <c r="AZ1136" s="70">
        <v>0</v>
      </c>
      <c r="BA1136" s="70">
        <v>0</v>
      </c>
      <c r="BB1136" s="70">
        <v>0</v>
      </c>
      <c r="BC1136" s="70">
        <v>0</v>
      </c>
      <c r="BD1136" s="70">
        <v>0</v>
      </c>
      <c r="BE1136" s="70">
        <v>0</v>
      </c>
      <c r="BF1136" s="70">
        <v>0</v>
      </c>
      <c r="BG1136" s="70">
        <v>0</v>
      </c>
      <c r="BH1136" s="70">
        <v>0</v>
      </c>
      <c r="BI1136" s="70">
        <v>0</v>
      </c>
      <c r="BJ1136" s="70">
        <v>0</v>
      </c>
      <c r="BK1136" s="70">
        <v>0</v>
      </c>
      <c r="BL1136" s="70">
        <v>0</v>
      </c>
      <c r="BM1136" s="4">
        <v>302128</v>
      </c>
      <c r="BN1136" s="32">
        <f t="shared" si="592"/>
        <v>47.504402515723271</v>
      </c>
      <c r="BO1136" s="281"/>
      <c r="BP1136" s="4">
        <v>2845757</v>
      </c>
      <c r="BQ1136" s="4">
        <v>552045376</v>
      </c>
      <c r="BR1136" s="4">
        <v>555193216</v>
      </c>
      <c r="BS1136" s="4">
        <v>1409.4599599999999</v>
      </c>
      <c r="BT1136" s="4">
        <v>6360</v>
      </c>
      <c r="BV1136" s="175">
        <f t="shared" si="581"/>
        <v>-0.28916084863384228</v>
      </c>
    </row>
    <row r="1137" spans="1:74" x14ac:dyDescent="0.25">
      <c r="A1137" s="76" t="s">
        <v>219</v>
      </c>
      <c r="C1137" s="76">
        <v>0</v>
      </c>
      <c r="D1137" s="141">
        <v>1996</v>
      </c>
      <c r="E1137" s="77">
        <v>157</v>
      </c>
      <c r="F1137" s="59">
        <v>34032712</v>
      </c>
      <c r="G1137" s="59">
        <v>2591201</v>
      </c>
      <c r="H1137" s="179">
        <f t="shared" si="590"/>
        <v>8.241337383562769E-2</v>
      </c>
      <c r="I1137" s="59">
        <f t="shared" si="579"/>
        <v>31441511</v>
      </c>
      <c r="J1137" s="59"/>
      <c r="K1137" s="59">
        <f t="shared" si="574"/>
        <v>31441511</v>
      </c>
      <c r="L1137" s="59">
        <f t="shared" si="564"/>
        <v>4939.7503534956795</v>
      </c>
      <c r="M1137" s="59"/>
      <c r="N1137" s="59"/>
      <c r="O1137" s="59">
        <v>1562488</v>
      </c>
      <c r="P1137" s="47">
        <f t="shared" si="575"/>
        <v>4.9695067135927404E-2</v>
      </c>
      <c r="Q1137" s="59">
        <v>1407183</v>
      </c>
      <c r="R1137" s="79">
        <f t="shared" si="576"/>
        <v>4.4755578063662399E-2</v>
      </c>
      <c r="S1137" s="73">
        <f t="shared" si="599"/>
        <v>4172226</v>
      </c>
      <c r="T1137" s="281">
        <f t="shared" si="580"/>
        <v>655.49505106048707</v>
      </c>
      <c r="U1137" s="281"/>
      <c r="V1137" s="131">
        <f t="shared" si="577"/>
        <v>0.13269801187353877</v>
      </c>
      <c r="W1137" s="54"/>
      <c r="X1137" s="59">
        <v>0</v>
      </c>
      <c r="Y1137" s="59">
        <v>0</v>
      </c>
      <c r="Z1137" s="59">
        <v>0</v>
      </c>
      <c r="AA1137" s="59">
        <v>0</v>
      </c>
      <c r="AB1137" s="59">
        <v>0</v>
      </c>
      <c r="AC1137" s="59">
        <v>0</v>
      </c>
      <c r="AD1137" s="59">
        <v>0</v>
      </c>
      <c r="AE1137" s="59">
        <v>0</v>
      </c>
      <c r="AF1137" s="59">
        <v>9345787</v>
      </c>
      <c r="AG1137" s="59">
        <v>953536</v>
      </c>
      <c r="AH1137" s="59">
        <v>11651527</v>
      </c>
      <c r="AI1137" s="59">
        <v>457988</v>
      </c>
      <c r="AJ1137" s="59">
        <v>381261</v>
      </c>
      <c r="AK1137" s="59">
        <v>2936760</v>
      </c>
      <c r="AL1137" s="59">
        <v>22381184</v>
      </c>
      <c r="AM1137" s="59">
        <v>0</v>
      </c>
      <c r="AN1137" s="59">
        <v>0</v>
      </c>
      <c r="AO1137" s="59">
        <v>0</v>
      </c>
      <c r="AP1137" s="59">
        <v>0</v>
      </c>
      <c r="AQ1137" s="59">
        <v>2899582</v>
      </c>
      <c r="AR1137" s="59">
        <v>6342081</v>
      </c>
      <c r="AS1137" s="59">
        <v>321130</v>
      </c>
      <c r="AT1137" s="59">
        <v>21457</v>
      </c>
      <c r="AU1137" s="59">
        <v>640032</v>
      </c>
      <c r="AV1137" s="80">
        <v>0</v>
      </c>
      <c r="AW1137" s="79">
        <f t="shared" si="578"/>
        <v>0</v>
      </c>
      <c r="AX1137" s="59">
        <v>0</v>
      </c>
      <c r="AY1137" s="59">
        <v>0</v>
      </c>
      <c r="AZ1137" s="59">
        <v>0</v>
      </c>
      <c r="BA1137" s="59">
        <v>0</v>
      </c>
      <c r="BB1137" s="59">
        <v>0</v>
      </c>
      <c r="BC1137" s="59">
        <v>0</v>
      </c>
      <c r="BD1137" s="59">
        <v>0</v>
      </c>
      <c r="BE1137" s="59">
        <v>0</v>
      </c>
      <c r="BF1137" s="59">
        <v>0</v>
      </c>
      <c r="BG1137" s="59">
        <v>0</v>
      </c>
      <c r="BH1137" s="59">
        <v>0</v>
      </c>
      <c r="BI1137" s="59">
        <v>0</v>
      </c>
      <c r="BJ1137" s="59">
        <v>0</v>
      </c>
      <c r="BK1137" s="59">
        <v>0</v>
      </c>
      <c r="BL1137" s="59">
        <v>0</v>
      </c>
      <c r="BM1137" s="4">
        <v>1227227</v>
      </c>
      <c r="BN1137" s="32">
        <f t="shared" si="592"/>
        <v>192.80864100549883</v>
      </c>
      <c r="BO1137" s="281"/>
      <c r="BP1137" s="4">
        <v>1696886</v>
      </c>
      <c r="BQ1137" s="4">
        <v>643019904</v>
      </c>
      <c r="BR1137" s="4">
        <v>645944064</v>
      </c>
      <c r="BS1137" s="4">
        <v>1409.92004</v>
      </c>
      <c r="BT1137" s="4">
        <v>6365</v>
      </c>
      <c r="BV1137" s="175">
        <f t="shared" si="581"/>
        <v>-0.28860473649004181</v>
      </c>
    </row>
    <row r="1138" spans="1:74" x14ac:dyDescent="0.25">
      <c r="A1138" s="76" t="s">
        <v>219</v>
      </c>
      <c r="B1138" s="255"/>
      <c r="C1138" s="76">
        <v>0</v>
      </c>
      <c r="D1138" s="141">
        <v>1997</v>
      </c>
      <c r="E1138" s="77">
        <v>157</v>
      </c>
      <c r="F1138" s="59">
        <v>29609786</v>
      </c>
      <c r="G1138" s="59">
        <v>2224278</v>
      </c>
      <c r="H1138" s="179">
        <f t="shared" si="590"/>
        <v>8.1220987392309832E-2</v>
      </c>
      <c r="I1138" s="59">
        <f t="shared" si="579"/>
        <v>27385508</v>
      </c>
      <c r="J1138" s="59"/>
      <c r="K1138" s="59">
        <f t="shared" si="574"/>
        <v>27385508</v>
      </c>
      <c r="L1138" s="59">
        <f t="shared" si="564"/>
        <v>4302.5150039277296</v>
      </c>
      <c r="M1138" s="59"/>
      <c r="N1138" s="59"/>
      <c r="O1138" s="59">
        <v>4076798</v>
      </c>
      <c r="P1138" s="13">
        <f t="shared" si="575"/>
        <v>0.14886698468401607</v>
      </c>
      <c r="Q1138" s="59">
        <v>1400463</v>
      </c>
      <c r="R1138" s="79">
        <f t="shared" si="576"/>
        <v>5.1138835912775474E-2</v>
      </c>
      <c r="S1138" s="73">
        <f t="shared" si="599"/>
        <v>4497842</v>
      </c>
      <c r="T1138" s="281">
        <f t="shared" si="580"/>
        <v>706.65231736056558</v>
      </c>
      <c r="U1138" s="281"/>
      <c r="V1138" s="131">
        <f t="shared" si="577"/>
        <v>0.16424168578505099</v>
      </c>
      <c r="W1138" s="54"/>
      <c r="X1138" s="59">
        <v>0</v>
      </c>
      <c r="Y1138" s="59">
        <v>0</v>
      </c>
      <c r="Z1138" s="59">
        <v>0</v>
      </c>
      <c r="AA1138" s="59">
        <v>0</v>
      </c>
      <c r="AB1138" s="59">
        <v>0</v>
      </c>
      <c r="AC1138" s="59">
        <v>0</v>
      </c>
      <c r="AD1138" s="59">
        <v>0</v>
      </c>
      <c r="AE1138" s="59">
        <v>0</v>
      </c>
      <c r="AF1138" s="59">
        <v>4678923</v>
      </c>
      <c r="AG1138" s="59">
        <v>835378</v>
      </c>
      <c r="AH1138" s="59">
        <v>10544204</v>
      </c>
      <c r="AI1138" s="59">
        <v>349504</v>
      </c>
      <c r="AJ1138" s="59">
        <v>335580</v>
      </c>
      <c r="AK1138" s="59">
        <v>2667086</v>
      </c>
      <c r="AL1138" s="59">
        <v>19065582</v>
      </c>
      <c r="AM1138" s="59">
        <v>0</v>
      </c>
      <c r="AN1138" s="59">
        <v>0</v>
      </c>
      <c r="AO1138" s="59">
        <v>0</v>
      </c>
      <c r="AP1138" s="59">
        <v>0</v>
      </c>
      <c r="AQ1138" s="59">
        <v>1828966</v>
      </c>
      <c r="AR1138" s="59">
        <v>5923039</v>
      </c>
      <c r="AS1138" s="59">
        <v>290548</v>
      </c>
      <c r="AT1138" s="59">
        <v>22732</v>
      </c>
      <c r="AU1138" s="59">
        <v>478649</v>
      </c>
      <c r="AV1138" s="80">
        <v>0</v>
      </c>
      <c r="AW1138" s="79">
        <f t="shared" si="578"/>
        <v>0</v>
      </c>
      <c r="AX1138" s="59">
        <v>0</v>
      </c>
      <c r="AY1138" s="59">
        <v>0</v>
      </c>
      <c r="AZ1138" s="59">
        <v>0</v>
      </c>
      <c r="BA1138" s="59">
        <v>0</v>
      </c>
      <c r="BB1138" s="59">
        <v>0</v>
      </c>
      <c r="BC1138" s="59">
        <v>0</v>
      </c>
      <c r="BD1138" s="59">
        <v>0</v>
      </c>
      <c r="BE1138" s="59">
        <v>0</v>
      </c>
      <c r="BF1138" s="59">
        <v>0</v>
      </c>
      <c r="BG1138" s="59">
        <v>0</v>
      </c>
      <c r="BH1138" s="59">
        <v>0</v>
      </c>
      <c r="BI1138" s="59">
        <v>0</v>
      </c>
      <c r="BJ1138" s="59">
        <v>0</v>
      </c>
      <c r="BK1138" s="59">
        <v>0</v>
      </c>
      <c r="BL1138" s="59">
        <v>0</v>
      </c>
      <c r="BM1138" s="138">
        <v>6332398</v>
      </c>
      <c r="BN1138" s="32">
        <f t="shared" si="592"/>
        <v>994.87792615868034</v>
      </c>
      <c r="BO1138" s="281"/>
      <c r="BP1138" s="4">
        <v>1182187</v>
      </c>
      <c r="BQ1138" s="4">
        <v>808738624</v>
      </c>
      <c r="BR1138" s="4">
        <v>816253184</v>
      </c>
      <c r="BS1138" s="4">
        <v>1308.48999</v>
      </c>
      <c r="BT1138" s="4">
        <v>6365</v>
      </c>
      <c r="BV1138" s="175">
        <f t="shared" si="581"/>
        <v>-0.32593433678218287</v>
      </c>
    </row>
    <row r="1139" spans="1:74" x14ac:dyDescent="0.25">
      <c r="A1139" s="76" t="s">
        <v>219</v>
      </c>
      <c r="B1139" s="254" t="s">
        <v>142</v>
      </c>
      <c r="C1139" s="76">
        <v>1</v>
      </c>
      <c r="D1139" s="141">
        <v>1998</v>
      </c>
      <c r="E1139" s="77">
        <v>157</v>
      </c>
      <c r="F1139" s="59">
        <v>33927152</v>
      </c>
      <c r="G1139" s="59">
        <v>3347397</v>
      </c>
      <c r="H1139" s="179">
        <f t="shared" si="590"/>
        <v>0.10946448066702955</v>
      </c>
      <c r="I1139" s="59">
        <f t="shared" si="579"/>
        <v>30579755</v>
      </c>
      <c r="J1139" s="59"/>
      <c r="K1139" s="59">
        <f t="shared" si="574"/>
        <v>30579755</v>
      </c>
      <c r="L1139" s="59">
        <f t="shared" si="564"/>
        <v>4804.3605655930869</v>
      </c>
      <c r="M1139" s="59"/>
      <c r="N1139" s="59"/>
      <c r="O1139" s="59">
        <v>6840257</v>
      </c>
      <c r="P1139" s="13">
        <f t="shared" si="575"/>
        <v>0.22368580127604032</v>
      </c>
      <c r="Q1139" s="59">
        <v>1408967</v>
      </c>
      <c r="R1139" s="79">
        <f t="shared" si="576"/>
        <v>4.607515658644093E-2</v>
      </c>
      <c r="S1139" s="73">
        <f t="shared" si="599"/>
        <v>4595754</v>
      </c>
      <c r="T1139" s="281">
        <f t="shared" si="580"/>
        <v>722.03519245875884</v>
      </c>
      <c r="U1139" s="281"/>
      <c r="V1139" s="131">
        <f t="shared" si="577"/>
        <v>0.15028746960202918</v>
      </c>
      <c r="W1139" s="54"/>
      <c r="X1139" s="59">
        <v>0</v>
      </c>
      <c r="Y1139" s="59">
        <v>0</v>
      </c>
      <c r="Z1139" s="59">
        <v>0</v>
      </c>
      <c r="AA1139" s="59">
        <v>0</v>
      </c>
      <c r="AB1139" s="59">
        <v>0</v>
      </c>
      <c r="AC1139" s="59">
        <v>0</v>
      </c>
      <c r="AD1139" s="59">
        <v>0</v>
      </c>
      <c r="AE1139" s="59">
        <v>0</v>
      </c>
      <c r="AF1139" s="59">
        <v>6240390</v>
      </c>
      <c r="AG1139" s="59">
        <v>400113</v>
      </c>
      <c r="AH1139" s="59">
        <v>9424002</v>
      </c>
      <c r="AI1139" s="59">
        <v>329640</v>
      </c>
      <c r="AJ1139" s="59">
        <v>397908</v>
      </c>
      <c r="AK1139" s="59">
        <v>2759672</v>
      </c>
      <c r="AL1139" s="59">
        <v>24503148</v>
      </c>
      <c r="AM1139" s="59">
        <v>0</v>
      </c>
      <c r="AN1139" s="59">
        <v>0</v>
      </c>
      <c r="AO1139" s="59">
        <v>0</v>
      </c>
      <c r="AP1139" s="59">
        <v>0</v>
      </c>
      <c r="AQ1139" s="59">
        <v>1638703</v>
      </c>
      <c r="AR1139" s="59">
        <v>5295618</v>
      </c>
      <c r="AS1139" s="59">
        <v>313382</v>
      </c>
      <c r="AT1139" s="59">
        <v>33774</v>
      </c>
      <c r="AU1139" s="59">
        <v>325577</v>
      </c>
      <c r="AV1139" s="80">
        <v>0</v>
      </c>
      <c r="AW1139" s="79">
        <f t="shared" si="578"/>
        <v>0</v>
      </c>
      <c r="AX1139" s="59">
        <v>0</v>
      </c>
      <c r="AY1139" s="59">
        <v>0</v>
      </c>
      <c r="AZ1139" s="59">
        <v>0</v>
      </c>
      <c r="BA1139" s="59">
        <v>0</v>
      </c>
      <c r="BB1139" s="59">
        <v>0</v>
      </c>
      <c r="BC1139" s="59">
        <v>0</v>
      </c>
      <c r="BD1139" s="59">
        <v>0</v>
      </c>
      <c r="BE1139" s="59">
        <v>0</v>
      </c>
      <c r="BF1139" s="59">
        <v>0</v>
      </c>
      <c r="BG1139" s="59">
        <v>0</v>
      </c>
      <c r="BH1139" s="59">
        <v>0</v>
      </c>
      <c r="BI1139" s="59">
        <v>0</v>
      </c>
      <c r="BJ1139" s="59">
        <v>0</v>
      </c>
      <c r="BK1139" s="59">
        <v>0</v>
      </c>
      <c r="BL1139" s="59">
        <v>0</v>
      </c>
      <c r="BM1139" s="138">
        <v>8209423</v>
      </c>
      <c r="BN1139" s="32">
        <f t="shared" si="592"/>
        <v>1289.7758051846033</v>
      </c>
      <c r="BO1139" s="281"/>
      <c r="BP1139" s="4">
        <v>2244354</v>
      </c>
      <c r="BQ1139" s="4">
        <v>2349157632</v>
      </c>
      <c r="BR1139" s="4">
        <v>2359611392</v>
      </c>
      <c r="BS1139" s="4">
        <v>1308.48999</v>
      </c>
      <c r="BT1139" s="4">
        <v>6365</v>
      </c>
      <c r="BV1139" s="175">
        <f t="shared" si="581"/>
        <v>-0.32593433678218287</v>
      </c>
    </row>
    <row r="1140" spans="1:74" x14ac:dyDescent="0.25">
      <c r="A1140" s="76" t="s">
        <v>219</v>
      </c>
      <c r="B1140" s="254" t="s">
        <v>142</v>
      </c>
      <c r="C1140" s="76">
        <v>1</v>
      </c>
      <c r="D1140" s="141">
        <v>1999</v>
      </c>
      <c r="E1140" s="77">
        <v>157</v>
      </c>
      <c r="F1140" s="59">
        <v>30869208</v>
      </c>
      <c r="G1140" s="59">
        <v>0</v>
      </c>
      <c r="H1140" s="179">
        <f t="shared" si="590"/>
        <v>0</v>
      </c>
      <c r="I1140" s="59">
        <f t="shared" si="579"/>
        <v>30869208</v>
      </c>
      <c r="J1140" s="59"/>
      <c r="K1140" s="59">
        <f t="shared" si="574"/>
        <v>30869208</v>
      </c>
      <c r="L1140" s="59">
        <f t="shared" si="564"/>
        <v>4806.790407972594</v>
      </c>
      <c r="M1140" s="59"/>
      <c r="N1140" s="59"/>
      <c r="O1140" s="59">
        <v>5383746</v>
      </c>
      <c r="P1140" s="13">
        <f t="shared" si="575"/>
        <v>0.17440505762246961</v>
      </c>
      <c r="Q1140" s="59">
        <v>1322871</v>
      </c>
      <c r="R1140" s="79">
        <f t="shared" si="576"/>
        <v>4.285406350561375E-2</v>
      </c>
      <c r="S1140" s="73">
        <f t="shared" si="599"/>
        <v>5194929</v>
      </c>
      <c r="T1140" s="281">
        <f t="shared" si="580"/>
        <v>808.92696979134223</v>
      </c>
      <c r="U1140" s="281"/>
      <c r="V1140" s="131">
        <f t="shared" si="577"/>
        <v>0.16828837979905412</v>
      </c>
      <c r="W1140" s="54"/>
      <c r="X1140" s="59">
        <v>0</v>
      </c>
      <c r="Y1140" s="59">
        <v>0</v>
      </c>
      <c r="Z1140" s="59">
        <v>0</v>
      </c>
      <c r="AA1140" s="59">
        <v>0</v>
      </c>
      <c r="AB1140" s="59">
        <v>0</v>
      </c>
      <c r="AC1140" s="59">
        <v>0</v>
      </c>
      <c r="AD1140" s="59">
        <v>0</v>
      </c>
      <c r="AE1140" s="59">
        <v>0</v>
      </c>
      <c r="AF1140" s="59">
        <v>4522051</v>
      </c>
      <c r="AG1140" s="59">
        <v>1213833</v>
      </c>
      <c r="AH1140" s="59">
        <v>13729868</v>
      </c>
      <c r="AI1140" s="59">
        <v>27427</v>
      </c>
      <c r="AJ1140" s="59">
        <v>502749</v>
      </c>
      <c r="AK1140" s="59">
        <v>1964392</v>
      </c>
      <c r="AL1140" s="59">
        <v>17139340</v>
      </c>
      <c r="AM1140" s="59">
        <v>0</v>
      </c>
      <c r="AN1140" s="59">
        <v>0</v>
      </c>
      <c r="AO1140" s="59">
        <v>0</v>
      </c>
      <c r="AP1140" s="59">
        <v>0</v>
      </c>
      <c r="AQ1140" s="59">
        <v>23777</v>
      </c>
      <c r="AR1140" s="59">
        <v>9763573</v>
      </c>
      <c r="AS1140" s="59">
        <v>476256</v>
      </c>
      <c r="AT1140" s="59">
        <v>189217</v>
      </c>
      <c r="AU1140" s="59">
        <v>284387</v>
      </c>
      <c r="AV1140" s="80">
        <v>0</v>
      </c>
      <c r="AW1140" s="79">
        <f t="shared" si="578"/>
        <v>0</v>
      </c>
      <c r="AX1140" s="59">
        <v>0</v>
      </c>
      <c r="AY1140" s="59">
        <v>0</v>
      </c>
      <c r="AZ1140" s="59">
        <v>0</v>
      </c>
      <c r="BA1140" s="59">
        <v>0</v>
      </c>
      <c r="BB1140" s="59">
        <v>0</v>
      </c>
      <c r="BC1140" s="59">
        <v>0</v>
      </c>
      <c r="BD1140" s="59">
        <v>0</v>
      </c>
      <c r="BE1140" s="59">
        <v>0</v>
      </c>
      <c r="BF1140" s="59">
        <v>0</v>
      </c>
      <c r="BG1140" s="59">
        <v>0</v>
      </c>
      <c r="BH1140" s="59">
        <v>0</v>
      </c>
      <c r="BI1140" s="59">
        <v>0</v>
      </c>
      <c r="BJ1140" s="59">
        <v>0</v>
      </c>
      <c r="BK1140" s="59">
        <v>0</v>
      </c>
      <c r="BL1140" s="59">
        <v>0</v>
      </c>
      <c r="BM1140" s="138">
        <v>8325533</v>
      </c>
      <c r="BN1140" s="32">
        <f t="shared" si="592"/>
        <v>1296.4081283089381</v>
      </c>
      <c r="BO1140" s="281"/>
      <c r="BP1140" s="4">
        <v>8664108</v>
      </c>
      <c r="BQ1140" s="4">
        <v>1716946048</v>
      </c>
      <c r="BR1140" s="4">
        <v>1733935744</v>
      </c>
      <c r="BS1140" s="4">
        <v>2795.8000499999998</v>
      </c>
      <c r="BT1140" s="4">
        <v>6422</v>
      </c>
      <c r="BV1140" s="175">
        <f t="shared" si="581"/>
        <v>5.814560302726908E-2</v>
      </c>
    </row>
    <row r="1141" spans="1:74" x14ac:dyDescent="0.25">
      <c r="A1141" s="76" t="s">
        <v>219</v>
      </c>
      <c r="B1141" s="254" t="s">
        <v>142</v>
      </c>
      <c r="C1141" s="76">
        <v>1</v>
      </c>
      <c r="D1141" s="141">
        <v>2000</v>
      </c>
      <c r="E1141" s="77">
        <v>157</v>
      </c>
      <c r="F1141" s="59">
        <v>38108844</v>
      </c>
      <c r="G1141" s="59">
        <v>0</v>
      </c>
      <c r="H1141" s="179">
        <f t="shared" si="590"/>
        <v>0</v>
      </c>
      <c r="I1141" s="59">
        <f t="shared" si="579"/>
        <v>38108844</v>
      </c>
      <c r="J1141" s="59"/>
      <c r="K1141" s="59">
        <f t="shared" si="574"/>
        <v>38108844</v>
      </c>
      <c r="L1141" s="59">
        <f t="shared" si="564"/>
        <v>5796.0219011406843</v>
      </c>
      <c r="M1141" s="59"/>
      <c r="N1141" s="59"/>
      <c r="O1141" s="59">
        <v>5011573</v>
      </c>
      <c r="P1141" s="13">
        <f t="shared" si="575"/>
        <v>0.13150682293065621</v>
      </c>
      <c r="Q1141" s="59">
        <v>16244</v>
      </c>
      <c r="R1141" s="79">
        <f t="shared" si="576"/>
        <v>4.2625276169489684E-4</v>
      </c>
      <c r="S1141" s="73">
        <f t="shared" si="599"/>
        <v>5587613</v>
      </c>
      <c r="T1141" s="281">
        <f t="shared" si="580"/>
        <v>849.82707224334604</v>
      </c>
      <c r="U1141" s="281"/>
      <c r="V1141" s="131">
        <f t="shared" si="577"/>
        <v>0.14662247430019132</v>
      </c>
      <c r="W1141" s="54"/>
      <c r="X1141" s="59">
        <v>0</v>
      </c>
      <c r="Y1141" s="59">
        <v>0</v>
      </c>
      <c r="Z1141" s="59">
        <v>0</v>
      </c>
      <c r="AA1141" s="59">
        <v>0</v>
      </c>
      <c r="AB1141" s="59">
        <v>0</v>
      </c>
      <c r="AC1141" s="59">
        <v>0</v>
      </c>
      <c r="AD1141" s="59">
        <v>0</v>
      </c>
      <c r="AE1141" s="59">
        <v>0</v>
      </c>
      <c r="AF1141" s="59">
        <v>8183733</v>
      </c>
      <c r="AG1141" s="59">
        <v>2327297</v>
      </c>
      <c r="AH1141" s="59">
        <v>18959942</v>
      </c>
      <c r="AI1141" s="59">
        <v>276876</v>
      </c>
      <c r="AJ1141" s="59">
        <v>296312</v>
      </c>
      <c r="AK1141" s="59">
        <v>3742667</v>
      </c>
      <c r="AL1141" s="59">
        <v>19148902</v>
      </c>
      <c r="AM1141" s="59">
        <v>0</v>
      </c>
      <c r="AN1141" s="59">
        <v>0</v>
      </c>
      <c r="AO1141" s="59">
        <v>0</v>
      </c>
      <c r="AP1141" s="59">
        <v>0</v>
      </c>
      <c r="AQ1141" s="59">
        <v>0</v>
      </c>
      <c r="AR1141" s="59">
        <v>10544575</v>
      </c>
      <c r="AS1141" s="59">
        <v>958331</v>
      </c>
      <c r="AT1141" s="59">
        <v>53427</v>
      </c>
      <c r="AU1141" s="59">
        <v>1110196</v>
      </c>
      <c r="AV1141" s="80">
        <v>0</v>
      </c>
      <c r="AW1141" s="79">
        <f t="shared" si="578"/>
        <v>0</v>
      </c>
      <c r="AX1141" s="59">
        <v>0</v>
      </c>
      <c r="AY1141" s="59">
        <v>0</v>
      </c>
      <c r="AZ1141" s="59">
        <v>0</v>
      </c>
      <c r="BA1141" s="59">
        <v>0</v>
      </c>
      <c r="BB1141" s="59">
        <v>0</v>
      </c>
      <c r="BC1141" s="59">
        <v>0</v>
      </c>
      <c r="BD1141" s="59">
        <v>0</v>
      </c>
      <c r="BE1141" s="59">
        <v>0</v>
      </c>
      <c r="BF1141" s="59">
        <v>0</v>
      </c>
      <c r="BG1141" s="59">
        <v>0</v>
      </c>
      <c r="BH1141" s="59">
        <v>0</v>
      </c>
      <c r="BI1141" s="59">
        <v>0</v>
      </c>
      <c r="BJ1141" s="59">
        <v>0</v>
      </c>
      <c r="BK1141" s="59">
        <v>0</v>
      </c>
      <c r="BL1141" s="59">
        <v>0</v>
      </c>
      <c r="BM1141" s="138">
        <v>11073591</v>
      </c>
      <c r="BN1141" s="32">
        <f t="shared" si="592"/>
        <v>1684.196349809886</v>
      </c>
      <c r="BO1141" s="281"/>
      <c r="BP1141" s="4">
        <v>901659</v>
      </c>
      <c r="BQ1141" s="4">
        <v>1304945664</v>
      </c>
      <c r="BR1141" s="4">
        <v>1316920832</v>
      </c>
      <c r="BS1141" s="4">
        <v>2796.4199199999998</v>
      </c>
      <c r="BT1141" s="4">
        <v>6575</v>
      </c>
      <c r="BV1141" s="175">
        <f t="shared" si="581"/>
        <v>7.0028939293467318E-2</v>
      </c>
    </row>
    <row r="1142" spans="1:74" x14ac:dyDescent="0.25">
      <c r="A1142" s="76" t="s">
        <v>219</v>
      </c>
      <c r="B1142" s="255" t="s">
        <v>143</v>
      </c>
      <c r="C1142" s="76">
        <v>1</v>
      </c>
      <c r="D1142" s="141">
        <v>2001</v>
      </c>
      <c r="E1142" s="77">
        <v>157</v>
      </c>
      <c r="F1142" s="59">
        <v>44426624</v>
      </c>
      <c r="G1142" s="59">
        <v>7632</v>
      </c>
      <c r="H1142" s="179">
        <f t="shared" si="590"/>
        <v>1.7181839695957081E-4</v>
      </c>
      <c r="I1142" s="59">
        <f t="shared" si="579"/>
        <v>44418992</v>
      </c>
      <c r="J1142" s="59"/>
      <c r="K1142" s="59">
        <f t="shared" si="574"/>
        <v>44418992</v>
      </c>
      <c r="L1142" s="59">
        <f t="shared" si="564"/>
        <v>6755.7402281368823</v>
      </c>
      <c r="M1142" s="59"/>
      <c r="N1142" s="59"/>
      <c r="O1142" s="59">
        <v>4684889</v>
      </c>
      <c r="P1142" s="13">
        <f t="shared" si="575"/>
        <v>0.10547040329055643</v>
      </c>
      <c r="Q1142" s="59">
        <v>1262139</v>
      </c>
      <c r="R1142" s="79">
        <f t="shared" si="576"/>
        <v>2.8414399858510971E-2</v>
      </c>
      <c r="S1142" s="73">
        <f t="shared" si="599"/>
        <v>13823311</v>
      </c>
      <c r="T1142" s="281">
        <f t="shared" si="580"/>
        <v>2102.4047148288973</v>
      </c>
      <c r="U1142" s="281"/>
      <c r="V1142" s="131">
        <f t="shared" si="577"/>
        <v>0.3112027170720128</v>
      </c>
      <c r="W1142" s="54"/>
      <c r="X1142" s="59">
        <v>0</v>
      </c>
      <c r="Y1142" s="59">
        <v>0</v>
      </c>
      <c r="Z1142" s="59">
        <v>0</v>
      </c>
      <c r="AA1142" s="59">
        <v>0</v>
      </c>
      <c r="AB1142" s="59">
        <v>0</v>
      </c>
      <c r="AC1142" s="59">
        <v>0</v>
      </c>
      <c r="AD1142" s="59">
        <v>0</v>
      </c>
      <c r="AE1142" s="59">
        <v>0</v>
      </c>
      <c r="AF1142" s="59">
        <v>4843073</v>
      </c>
      <c r="AG1142" s="59">
        <v>3608072</v>
      </c>
      <c r="AH1142" s="59">
        <v>19494920</v>
      </c>
      <c r="AI1142" s="59">
        <v>602268</v>
      </c>
      <c r="AJ1142" s="59">
        <v>287727</v>
      </c>
      <c r="AK1142" s="59">
        <v>3749906</v>
      </c>
      <c r="AL1142" s="59">
        <v>24931706</v>
      </c>
      <c r="AM1142" s="59">
        <v>0</v>
      </c>
      <c r="AN1142" s="59">
        <v>0</v>
      </c>
      <c r="AO1142" s="59">
        <v>0</v>
      </c>
      <c r="AP1142" s="59">
        <v>0</v>
      </c>
      <c r="AQ1142" s="59">
        <v>-6416</v>
      </c>
      <c r="AR1142" s="59">
        <v>9649374</v>
      </c>
      <c r="AS1142" s="59">
        <v>873391</v>
      </c>
      <c r="AT1142" s="59">
        <v>29349</v>
      </c>
      <c r="AU1142" s="59">
        <v>1011909</v>
      </c>
      <c r="AV1142" s="80">
        <v>0</v>
      </c>
      <c r="AW1142" s="79">
        <f t="shared" si="578"/>
        <v>0</v>
      </c>
      <c r="AX1142" s="59">
        <v>0</v>
      </c>
      <c r="AY1142" s="59">
        <v>0</v>
      </c>
      <c r="AZ1142" s="59">
        <v>0</v>
      </c>
      <c r="BA1142" s="59">
        <v>0</v>
      </c>
      <c r="BB1142" s="59">
        <v>0</v>
      </c>
      <c r="BC1142" s="59">
        <v>0</v>
      </c>
      <c r="BD1142" s="59">
        <v>0</v>
      </c>
      <c r="BE1142" s="59">
        <v>0</v>
      </c>
      <c r="BF1142" s="59">
        <v>0</v>
      </c>
      <c r="BG1142" s="59">
        <v>0</v>
      </c>
      <c r="BH1142" s="59">
        <v>0</v>
      </c>
      <c r="BI1142" s="59">
        <v>0</v>
      </c>
      <c r="BJ1142" s="59">
        <v>0</v>
      </c>
      <c r="BK1142" s="59">
        <v>0</v>
      </c>
      <c r="BL1142" s="59">
        <v>0</v>
      </c>
      <c r="BM1142" s="138">
        <v>89870848</v>
      </c>
      <c r="BN1142" s="32">
        <f t="shared" si="592"/>
        <v>13668.570038022814</v>
      </c>
      <c r="BO1142" s="281"/>
      <c r="BP1142" s="4">
        <v>387</v>
      </c>
      <c r="BQ1142" s="4">
        <v>2317025792</v>
      </c>
      <c r="BR1142" s="4">
        <v>2406897152</v>
      </c>
      <c r="BS1142" s="4">
        <v>2797.5500499999998</v>
      </c>
      <c r="BT1142" s="4">
        <v>6575</v>
      </c>
      <c r="BV1142" s="175">
        <f t="shared" si="581"/>
        <v>7.0230965765085127E-2</v>
      </c>
    </row>
    <row r="1143" spans="1:74" x14ac:dyDescent="0.25">
      <c r="A1143" s="76" t="s">
        <v>219</v>
      </c>
      <c r="B1143" s="255" t="s">
        <v>143</v>
      </c>
      <c r="C1143" s="76">
        <v>1</v>
      </c>
      <c r="D1143" s="141">
        <v>2002</v>
      </c>
      <c r="E1143" s="77">
        <v>157</v>
      </c>
      <c r="F1143" s="59">
        <v>33564832</v>
      </c>
      <c r="G1143" s="59">
        <v>793</v>
      </c>
      <c r="H1143" s="179">
        <f t="shared" si="590"/>
        <v>2.3626477135245851E-5</v>
      </c>
      <c r="I1143" s="59">
        <f t="shared" si="579"/>
        <v>33564039</v>
      </c>
      <c r="J1143" s="59"/>
      <c r="K1143" s="59">
        <f t="shared" si="574"/>
        <v>33564039</v>
      </c>
      <c r="L1143" s="59">
        <f t="shared" si="564"/>
        <v>5104.7968060836502</v>
      </c>
      <c r="M1143" s="59"/>
      <c r="N1143" s="59"/>
      <c r="O1143" s="59">
        <v>5671067</v>
      </c>
      <c r="P1143" s="13">
        <f t="shared" si="575"/>
        <v>0.16896259118278345</v>
      </c>
      <c r="Q1143" s="59">
        <v>1407639</v>
      </c>
      <c r="R1143" s="79">
        <f t="shared" si="576"/>
        <v>4.1938903717755778E-2</v>
      </c>
      <c r="S1143" s="73">
        <f t="shared" si="599"/>
        <v>4316998</v>
      </c>
      <c r="T1143" s="281">
        <f t="shared" si="580"/>
        <v>656.5776425855513</v>
      </c>
      <c r="U1143" s="281"/>
      <c r="V1143" s="131">
        <f t="shared" si="577"/>
        <v>0.12861974090782102</v>
      </c>
      <c r="W1143" s="54"/>
      <c r="X1143" s="59">
        <v>0</v>
      </c>
      <c r="Y1143" s="59">
        <v>0</v>
      </c>
      <c r="Z1143" s="59">
        <v>0</v>
      </c>
      <c r="AA1143" s="59">
        <v>0</v>
      </c>
      <c r="AB1143" s="59">
        <v>0</v>
      </c>
      <c r="AC1143" s="59">
        <v>0</v>
      </c>
      <c r="AD1143" s="59">
        <v>0</v>
      </c>
      <c r="AE1143" s="59">
        <v>0</v>
      </c>
      <c r="AF1143" s="59">
        <v>3791443</v>
      </c>
      <c r="AG1143" s="59">
        <v>578527</v>
      </c>
      <c r="AH1143" s="59">
        <v>18023184</v>
      </c>
      <c r="AI1143" s="59">
        <v>183029</v>
      </c>
      <c r="AJ1143" s="59">
        <v>114405</v>
      </c>
      <c r="AK1143" s="59">
        <v>6322887</v>
      </c>
      <c r="AL1143" s="59">
        <v>15541646</v>
      </c>
      <c r="AM1143" s="59">
        <v>0</v>
      </c>
      <c r="AN1143" s="59">
        <v>0</v>
      </c>
      <c r="AO1143" s="59">
        <v>0</v>
      </c>
      <c r="AP1143" s="59">
        <v>0</v>
      </c>
      <c r="AQ1143" s="59">
        <v>23397</v>
      </c>
      <c r="AR1143" s="59">
        <v>9084274</v>
      </c>
      <c r="AS1143" s="59">
        <v>594521</v>
      </c>
      <c r="AT1143" s="59">
        <v>215905</v>
      </c>
      <c r="AU1143" s="59">
        <v>1259947</v>
      </c>
      <c r="AV1143" s="80">
        <v>0</v>
      </c>
      <c r="AW1143" s="79">
        <f t="shared" si="578"/>
        <v>0</v>
      </c>
      <c r="AX1143" s="59">
        <v>0</v>
      </c>
      <c r="AY1143" s="59">
        <v>0</v>
      </c>
      <c r="AZ1143" s="59">
        <v>0</v>
      </c>
      <c r="BA1143" s="59">
        <v>0</v>
      </c>
      <c r="BB1143" s="59">
        <v>0</v>
      </c>
      <c r="BC1143" s="59">
        <v>0</v>
      </c>
      <c r="BD1143" s="59">
        <v>0</v>
      </c>
      <c r="BE1143" s="59">
        <v>0</v>
      </c>
      <c r="BF1143" s="59">
        <v>0</v>
      </c>
      <c r="BG1143" s="59">
        <v>0</v>
      </c>
      <c r="BH1143" s="59">
        <v>0</v>
      </c>
      <c r="BI1143" s="59">
        <v>0</v>
      </c>
      <c r="BJ1143" s="59">
        <v>0</v>
      </c>
      <c r="BK1143" s="59">
        <v>0</v>
      </c>
      <c r="BL1143" s="59">
        <v>0</v>
      </c>
      <c r="BM1143" s="138">
        <v>118890032</v>
      </c>
      <c r="BN1143" s="32">
        <f t="shared" si="592"/>
        <v>18082.134144486692</v>
      </c>
      <c r="BO1143" s="281"/>
      <c r="BP1143" s="4">
        <v>0</v>
      </c>
      <c r="BQ1143" s="4">
        <v>2318331648</v>
      </c>
      <c r="BR1143" s="4">
        <v>2437221632</v>
      </c>
      <c r="BS1143" s="4">
        <v>2799.8400900000001</v>
      </c>
      <c r="BT1143" s="4">
        <v>6575</v>
      </c>
      <c r="BV1143" s="175">
        <f t="shared" si="581"/>
        <v>7.0640092174089134E-2</v>
      </c>
    </row>
    <row r="1144" spans="1:74" x14ac:dyDescent="0.25">
      <c r="A1144" s="76" t="s">
        <v>219</v>
      </c>
      <c r="B1144" s="255" t="s">
        <v>143</v>
      </c>
      <c r="C1144" s="76">
        <v>1</v>
      </c>
      <c r="D1144" s="141">
        <v>2003</v>
      </c>
      <c r="E1144" s="77">
        <v>157</v>
      </c>
      <c r="F1144" s="59">
        <v>39203800</v>
      </c>
      <c r="G1144" s="59">
        <v>0</v>
      </c>
      <c r="H1144" s="179">
        <f t="shared" si="590"/>
        <v>0</v>
      </c>
      <c r="I1144" s="59">
        <f t="shared" si="579"/>
        <v>39203800</v>
      </c>
      <c r="J1144" s="59"/>
      <c r="K1144" s="59">
        <f t="shared" si="574"/>
        <v>39203800</v>
      </c>
      <c r="L1144" s="59">
        <f t="shared" si="564"/>
        <v>5704.8603026775318</v>
      </c>
      <c r="M1144" s="59"/>
      <c r="N1144" s="59"/>
      <c r="O1144" s="59">
        <v>5613856</v>
      </c>
      <c r="P1144" s="13">
        <f t="shared" si="575"/>
        <v>0.14319673092914462</v>
      </c>
      <c r="Q1144" s="59">
        <v>1839311</v>
      </c>
      <c r="R1144" s="79">
        <f t="shared" si="576"/>
        <v>4.6916650936898972E-2</v>
      </c>
      <c r="S1144" s="73">
        <f t="shared" si="599"/>
        <v>5952458</v>
      </c>
      <c r="T1144" s="281">
        <f t="shared" si="580"/>
        <v>866.1900465657742</v>
      </c>
      <c r="U1144" s="281"/>
      <c r="V1144" s="131">
        <f t="shared" si="577"/>
        <v>0.15183369979440769</v>
      </c>
      <c r="W1144" s="54"/>
      <c r="X1144" s="59">
        <v>0</v>
      </c>
      <c r="Y1144" s="59">
        <v>0</v>
      </c>
      <c r="Z1144" s="59">
        <v>0</v>
      </c>
      <c r="AA1144" s="59">
        <v>0</v>
      </c>
      <c r="AB1144" s="59">
        <v>0</v>
      </c>
      <c r="AC1144" s="59">
        <v>0</v>
      </c>
      <c r="AD1144" s="59">
        <v>0</v>
      </c>
      <c r="AE1144" s="59">
        <v>0</v>
      </c>
      <c r="AF1144" s="59">
        <v>6044364</v>
      </c>
      <c r="AG1144" s="59">
        <v>512627</v>
      </c>
      <c r="AH1144" s="59">
        <v>19139112</v>
      </c>
      <c r="AI1144" s="59">
        <v>349949</v>
      </c>
      <c r="AJ1144" s="59">
        <v>467459</v>
      </c>
      <c r="AK1144" s="59">
        <v>3618370</v>
      </c>
      <c r="AL1144" s="59">
        <v>20064686</v>
      </c>
      <c r="AM1144" s="59">
        <v>0</v>
      </c>
      <c r="AN1144" s="59">
        <v>0</v>
      </c>
      <c r="AO1144" s="59">
        <v>0</v>
      </c>
      <c r="AP1144" s="59">
        <v>0</v>
      </c>
      <c r="AQ1144" s="59">
        <v>125186</v>
      </c>
      <c r="AR1144" s="59">
        <v>10083291</v>
      </c>
      <c r="AS1144" s="59">
        <v>709731</v>
      </c>
      <c r="AT1144" s="59">
        <v>22053</v>
      </c>
      <c r="AU1144" s="59">
        <v>3865145</v>
      </c>
      <c r="AV1144" s="80">
        <v>0</v>
      </c>
      <c r="AW1144" s="79">
        <f t="shared" si="578"/>
        <v>0</v>
      </c>
      <c r="AX1144" s="59">
        <v>0</v>
      </c>
      <c r="AY1144" s="59">
        <v>0</v>
      </c>
      <c r="AZ1144" s="59">
        <v>0</v>
      </c>
      <c r="BA1144" s="59">
        <v>0</v>
      </c>
      <c r="BB1144" s="59">
        <v>0</v>
      </c>
      <c r="BC1144" s="59">
        <v>0</v>
      </c>
      <c r="BD1144" s="59">
        <v>0</v>
      </c>
      <c r="BE1144" s="59">
        <v>0</v>
      </c>
      <c r="BF1144" s="59">
        <v>0</v>
      </c>
      <c r="BG1144" s="59">
        <v>0</v>
      </c>
      <c r="BH1144" s="59">
        <v>0</v>
      </c>
      <c r="BI1144" s="59">
        <v>0</v>
      </c>
      <c r="BJ1144" s="59">
        <v>0</v>
      </c>
      <c r="BK1144" s="59">
        <v>0</v>
      </c>
      <c r="BL1144" s="59">
        <v>0</v>
      </c>
      <c r="BM1144" s="4">
        <v>67399</v>
      </c>
      <c r="BN1144" s="32">
        <f t="shared" si="592"/>
        <v>9.8077706635622821</v>
      </c>
      <c r="BO1144" s="281"/>
      <c r="BP1144" s="4">
        <v>0</v>
      </c>
      <c r="BQ1144" s="4">
        <v>2406840320</v>
      </c>
      <c r="BR1144" s="4">
        <v>2406907648</v>
      </c>
      <c r="BS1144" s="4">
        <v>2799.8400900000001</v>
      </c>
      <c r="BT1144" s="4">
        <v>6872</v>
      </c>
      <c r="BV1144" s="175">
        <f t="shared" si="581"/>
        <v>9.2730395483152109E-2</v>
      </c>
    </row>
    <row r="1145" spans="1:74" x14ac:dyDescent="0.25">
      <c r="A1145" s="76" t="s">
        <v>219</v>
      </c>
      <c r="B1145" s="255" t="s">
        <v>143</v>
      </c>
      <c r="C1145" s="76">
        <v>1</v>
      </c>
      <c r="D1145" s="141">
        <v>2004</v>
      </c>
      <c r="E1145" s="77">
        <v>157</v>
      </c>
      <c r="F1145" s="59">
        <v>36166520</v>
      </c>
      <c r="G1145" s="59">
        <v>0</v>
      </c>
      <c r="H1145" s="179">
        <f t="shared" si="590"/>
        <v>0</v>
      </c>
      <c r="I1145" s="59">
        <f t="shared" si="579"/>
        <v>36166520</v>
      </c>
      <c r="J1145" s="59"/>
      <c r="K1145" s="59">
        <f t="shared" si="574"/>
        <v>36166520</v>
      </c>
      <c r="L1145" s="59">
        <f t="shared" ref="L1145:L1208" si="600">K1145/BT1145</f>
        <v>5105.3811405985316</v>
      </c>
      <c r="M1145" s="59"/>
      <c r="N1145" s="59"/>
      <c r="O1145" s="59">
        <v>4578504</v>
      </c>
      <c r="P1145" s="13">
        <f t="shared" si="575"/>
        <v>0.12659509402618777</v>
      </c>
      <c r="Q1145" s="59">
        <v>853993</v>
      </c>
      <c r="R1145" s="79">
        <f t="shared" si="576"/>
        <v>2.3612805434418353E-2</v>
      </c>
      <c r="S1145" s="73">
        <f t="shared" si="599"/>
        <v>6140996</v>
      </c>
      <c r="T1145" s="281">
        <f t="shared" si="580"/>
        <v>866.88255223037834</v>
      </c>
      <c r="U1145" s="281"/>
      <c r="V1145" s="131">
        <f t="shared" si="577"/>
        <v>0.16979781300495597</v>
      </c>
      <c r="W1145" s="54"/>
      <c r="X1145" s="59">
        <v>0</v>
      </c>
      <c r="Y1145" s="59">
        <v>0</v>
      </c>
      <c r="Z1145" s="59">
        <v>0</v>
      </c>
      <c r="AA1145" s="59">
        <v>0</v>
      </c>
      <c r="AB1145" s="59">
        <v>0</v>
      </c>
      <c r="AC1145" s="59">
        <v>0</v>
      </c>
      <c r="AD1145" s="59">
        <v>0</v>
      </c>
      <c r="AE1145" s="59">
        <v>0</v>
      </c>
      <c r="AF1145" s="59">
        <v>1083990</v>
      </c>
      <c r="AG1145" s="59">
        <v>121510</v>
      </c>
      <c r="AH1145" s="59">
        <v>23474728</v>
      </c>
      <c r="AI1145" s="59">
        <v>947481</v>
      </c>
      <c r="AJ1145" s="59">
        <v>31619</v>
      </c>
      <c r="AK1145" s="59">
        <v>9863689</v>
      </c>
      <c r="AL1145" s="59">
        <v>12691792</v>
      </c>
      <c r="AM1145" s="59">
        <v>0</v>
      </c>
      <c r="AN1145" s="59">
        <v>0</v>
      </c>
      <c r="AO1145" s="59">
        <v>0</v>
      </c>
      <c r="AP1145" s="59">
        <v>0</v>
      </c>
      <c r="AQ1145" s="59">
        <v>0</v>
      </c>
      <c r="AR1145" s="59">
        <v>11055238</v>
      </c>
      <c r="AS1145" s="59">
        <v>33684</v>
      </c>
      <c r="AT1145" s="59">
        <v>2691</v>
      </c>
      <c r="AU1145" s="59">
        <v>1453125</v>
      </c>
      <c r="AV1145" s="80">
        <v>0</v>
      </c>
      <c r="AW1145" s="79">
        <f t="shared" si="578"/>
        <v>0</v>
      </c>
      <c r="AX1145" s="59">
        <v>0</v>
      </c>
      <c r="AY1145" s="59">
        <v>0</v>
      </c>
      <c r="AZ1145" s="59">
        <v>0</v>
      </c>
      <c r="BA1145" s="59">
        <v>0</v>
      </c>
      <c r="BB1145" s="59">
        <v>0</v>
      </c>
      <c r="BC1145" s="59">
        <v>0</v>
      </c>
      <c r="BD1145" s="59">
        <v>0</v>
      </c>
      <c r="BE1145" s="59">
        <v>0</v>
      </c>
      <c r="BF1145" s="59">
        <v>0</v>
      </c>
      <c r="BG1145" s="59">
        <v>0</v>
      </c>
      <c r="BH1145" s="59">
        <v>0</v>
      </c>
      <c r="BI1145" s="59">
        <v>0</v>
      </c>
      <c r="BJ1145" s="59">
        <v>0</v>
      </c>
      <c r="BK1145" s="59">
        <v>0</v>
      </c>
      <c r="BL1145" s="59">
        <v>0</v>
      </c>
      <c r="BM1145" s="4">
        <v>42076</v>
      </c>
      <c r="BN1145" s="32">
        <f t="shared" si="592"/>
        <v>5.9395821569734615</v>
      </c>
      <c r="BO1145" s="281"/>
      <c r="BP1145" s="4">
        <v>0</v>
      </c>
      <c r="BQ1145" s="4">
        <v>2301228544</v>
      </c>
      <c r="BR1145" s="4">
        <v>2301270528</v>
      </c>
      <c r="BS1145" s="4">
        <v>2799.98999</v>
      </c>
      <c r="BT1145" s="4">
        <v>7084</v>
      </c>
      <c r="BV1145" s="175">
        <f t="shared" si="581"/>
        <v>0.10794893177185569</v>
      </c>
    </row>
    <row r="1146" spans="1:74" x14ac:dyDescent="0.25">
      <c r="A1146" s="76" t="s">
        <v>219</v>
      </c>
      <c r="B1146" s="255" t="s">
        <v>143</v>
      </c>
      <c r="C1146" s="76">
        <v>1</v>
      </c>
      <c r="D1146" s="141">
        <v>2005</v>
      </c>
      <c r="E1146" s="77">
        <v>157</v>
      </c>
      <c r="F1146" s="59">
        <v>43833536</v>
      </c>
      <c r="G1146" s="59">
        <v>0</v>
      </c>
      <c r="H1146" s="179">
        <f t="shared" si="590"/>
        <v>0</v>
      </c>
      <c r="I1146" s="59">
        <f t="shared" si="579"/>
        <v>43833536</v>
      </c>
      <c r="J1146" s="59"/>
      <c r="K1146" s="59">
        <f t="shared" si="574"/>
        <v>43833536</v>
      </c>
      <c r="L1146" s="59">
        <f t="shared" si="600"/>
        <v>6187.6815358554486</v>
      </c>
      <c r="M1146" s="59"/>
      <c r="N1146" s="59"/>
      <c r="O1146" s="59">
        <v>8530589</v>
      </c>
      <c r="P1146" s="13">
        <f t="shared" si="575"/>
        <v>0.19461329790961879</v>
      </c>
      <c r="Q1146" s="59">
        <v>370606</v>
      </c>
      <c r="R1146" s="79">
        <f t="shared" si="576"/>
        <v>8.45485064221148E-3</v>
      </c>
      <c r="S1146" s="73">
        <f t="shared" si="599"/>
        <v>7192255</v>
      </c>
      <c r="T1146" s="281">
        <f t="shared" si="580"/>
        <v>1015.2816205533596</v>
      </c>
      <c r="U1146" s="281"/>
      <c r="V1146" s="131">
        <f t="shared" si="577"/>
        <v>0.16408110447671848</v>
      </c>
      <c r="W1146" s="54"/>
      <c r="X1146" s="59">
        <v>0</v>
      </c>
      <c r="Y1146" s="59">
        <v>0</v>
      </c>
      <c r="Z1146" s="59">
        <v>0</v>
      </c>
      <c r="AA1146" s="59">
        <v>0</v>
      </c>
      <c r="AB1146" s="59">
        <v>0</v>
      </c>
      <c r="AC1146" s="59">
        <v>0</v>
      </c>
      <c r="AD1146" s="59">
        <v>0</v>
      </c>
      <c r="AE1146" s="59">
        <v>0</v>
      </c>
      <c r="AF1146" s="59">
        <v>2035201</v>
      </c>
      <c r="AG1146" s="59">
        <v>390616</v>
      </c>
      <c r="AH1146" s="59">
        <v>25621456</v>
      </c>
      <c r="AI1146" s="59">
        <v>1014967</v>
      </c>
      <c r="AJ1146" s="59">
        <v>57849</v>
      </c>
      <c r="AK1146" s="59">
        <v>12787685</v>
      </c>
      <c r="AL1146" s="59">
        <v>18212084</v>
      </c>
      <c r="AM1146" s="59">
        <v>0</v>
      </c>
      <c r="AN1146" s="59">
        <v>0</v>
      </c>
      <c r="AO1146" s="59">
        <v>0</v>
      </c>
      <c r="AP1146" s="59">
        <v>0</v>
      </c>
      <c r="AQ1146" s="59">
        <v>0</v>
      </c>
      <c r="AR1146" s="59">
        <v>9132782</v>
      </c>
      <c r="AS1146" s="59">
        <v>18952</v>
      </c>
      <c r="AT1146" s="59">
        <v>25581</v>
      </c>
      <c r="AU1146" s="59">
        <v>2276453</v>
      </c>
      <c r="AV1146" s="80">
        <v>0</v>
      </c>
      <c r="AW1146" s="79">
        <f t="shared" si="578"/>
        <v>0</v>
      </c>
      <c r="AX1146" s="59">
        <v>0</v>
      </c>
      <c r="AY1146" s="59">
        <v>0</v>
      </c>
      <c r="AZ1146" s="59">
        <v>0</v>
      </c>
      <c r="BA1146" s="59">
        <v>0</v>
      </c>
      <c r="BB1146" s="59">
        <v>0</v>
      </c>
      <c r="BC1146" s="59">
        <v>0</v>
      </c>
      <c r="BD1146" s="59">
        <v>0</v>
      </c>
      <c r="BE1146" s="59">
        <v>0</v>
      </c>
      <c r="BF1146" s="59">
        <v>0</v>
      </c>
      <c r="BG1146" s="59">
        <v>0</v>
      </c>
      <c r="BH1146" s="59">
        <v>0</v>
      </c>
      <c r="BI1146" s="59">
        <v>0</v>
      </c>
      <c r="BJ1146" s="59">
        <v>0</v>
      </c>
      <c r="BK1146" s="59">
        <v>0</v>
      </c>
      <c r="BL1146" s="59">
        <v>0</v>
      </c>
      <c r="BM1146" s="4">
        <v>97298</v>
      </c>
      <c r="BN1146" s="32">
        <f t="shared" si="592"/>
        <v>13.734895539243364</v>
      </c>
      <c r="BO1146" s="281"/>
      <c r="BP1146" s="4">
        <v>0</v>
      </c>
      <c r="BQ1146" s="4">
        <v>2620611840</v>
      </c>
      <c r="BR1146" s="4">
        <v>2620709120</v>
      </c>
      <c r="BS1146" s="4">
        <v>2815.37012</v>
      </c>
      <c r="BT1146" s="4">
        <v>7084</v>
      </c>
      <c r="BV1146" s="175">
        <f t="shared" si="581"/>
        <v>0.11068787783379665</v>
      </c>
    </row>
    <row r="1147" spans="1:74" ht="17.25" customHeight="1" x14ac:dyDescent="0.25">
      <c r="A1147" s="76" t="s">
        <v>219</v>
      </c>
      <c r="B1147" s="255" t="s">
        <v>143</v>
      </c>
      <c r="C1147" s="76">
        <v>1</v>
      </c>
      <c r="D1147" s="142">
        <v>2006</v>
      </c>
      <c r="E1147" s="77">
        <v>157</v>
      </c>
      <c r="F1147" s="59">
        <v>39764448</v>
      </c>
      <c r="G1147" s="59">
        <v>0</v>
      </c>
      <c r="H1147" s="179">
        <f t="shared" ref="H1147:H1171" si="601">G1147/I1147</f>
        <v>0</v>
      </c>
      <c r="I1147" s="59">
        <f t="shared" si="579"/>
        <v>39764448</v>
      </c>
      <c r="J1147" s="59"/>
      <c r="K1147" s="59">
        <f t="shared" si="574"/>
        <v>39764448</v>
      </c>
      <c r="L1147" s="59">
        <f t="shared" si="600"/>
        <v>5613.2761151891591</v>
      </c>
      <c r="M1147" s="59"/>
      <c r="N1147" s="59"/>
      <c r="O1147" s="59">
        <v>7079853</v>
      </c>
      <c r="P1147" s="13">
        <f t="shared" si="575"/>
        <v>0.17804479518991437</v>
      </c>
      <c r="Q1147" s="59">
        <v>403659</v>
      </c>
      <c r="R1147" s="79">
        <f t="shared" si="576"/>
        <v>1.0151253702805079E-2</v>
      </c>
      <c r="S1147" s="73">
        <f t="shared" ref="S1147:S1155" si="602">SUM(W1147:AE1147)</f>
        <v>7218419</v>
      </c>
      <c r="T1147" s="281">
        <f t="shared" si="580"/>
        <v>1018.9750141163184</v>
      </c>
      <c r="U1147" s="281"/>
      <c r="V1147" s="131">
        <f t="shared" si="577"/>
        <v>0.1815294657177185</v>
      </c>
      <c r="W1147" s="126">
        <v>1878652</v>
      </c>
      <c r="X1147" s="126">
        <v>3688754</v>
      </c>
      <c r="Y1147" s="126">
        <v>1475132</v>
      </c>
      <c r="AA1147" s="126">
        <v>50457</v>
      </c>
      <c r="AB1147" s="126">
        <v>114178</v>
      </c>
      <c r="AC1147" s="126">
        <v>7376</v>
      </c>
      <c r="AD1147" s="126">
        <v>3870</v>
      </c>
      <c r="AF1147" s="59">
        <v>996281</v>
      </c>
      <c r="AG1147" s="59">
        <v>597024</v>
      </c>
      <c r="AH1147" s="59">
        <v>24054504</v>
      </c>
      <c r="AI1147" s="59">
        <v>601954</v>
      </c>
      <c r="AJ1147" s="59">
        <v>10308</v>
      </c>
      <c r="AK1147" s="59">
        <v>10001120</v>
      </c>
      <c r="AL1147" s="59">
        <v>15709945</v>
      </c>
      <c r="AM1147" s="126">
        <v>1084540</v>
      </c>
      <c r="AN1147" s="126">
        <v>192607</v>
      </c>
      <c r="AO1147" s="126">
        <v>65080</v>
      </c>
      <c r="AP1147"/>
      <c r="AQ1147" s="59">
        <v>0</v>
      </c>
      <c r="AR1147" s="59">
        <v>9963505</v>
      </c>
      <c r="AS1147" s="59">
        <v>34195</v>
      </c>
      <c r="AT1147" s="59">
        <v>1425</v>
      </c>
      <c r="AU1147" s="59">
        <v>1514478</v>
      </c>
      <c r="AV1147" s="27">
        <v>0</v>
      </c>
      <c r="AW1147" s="79">
        <f t="shared" si="578"/>
        <v>0</v>
      </c>
      <c r="AX1147" s="59">
        <v>0</v>
      </c>
      <c r="AY1147" s="59">
        <v>0</v>
      </c>
      <c r="AZ1147" s="59">
        <v>0</v>
      </c>
      <c r="BA1147" s="59">
        <v>0</v>
      </c>
      <c r="BB1147" s="59">
        <v>0</v>
      </c>
      <c r="BC1147" s="59">
        <v>0</v>
      </c>
      <c r="BD1147" s="59">
        <v>0</v>
      </c>
      <c r="BE1147" s="59">
        <v>0</v>
      </c>
      <c r="BF1147" s="59">
        <v>0</v>
      </c>
      <c r="BG1147" s="59">
        <v>0</v>
      </c>
      <c r="BH1147" s="59">
        <v>0</v>
      </c>
      <c r="BI1147" s="59">
        <v>0</v>
      </c>
      <c r="BJ1147" s="59">
        <v>0</v>
      </c>
      <c r="BK1147" s="59">
        <v>0</v>
      </c>
      <c r="BL1147" s="59">
        <v>0</v>
      </c>
      <c r="BM1147" s="4">
        <v>-152641</v>
      </c>
      <c r="BN1147" s="32">
        <f t="shared" si="592"/>
        <v>-21.547289666854883</v>
      </c>
      <c r="BO1147" s="281"/>
      <c r="BP1147" s="4">
        <v>0</v>
      </c>
      <c r="BQ1147" s="4">
        <v>2830562048</v>
      </c>
      <c r="BR1147" s="4">
        <v>2830409472</v>
      </c>
      <c r="BS1147" s="4">
        <v>2814.73999</v>
      </c>
      <c r="BT1147" s="4">
        <v>7084</v>
      </c>
      <c r="BV1147" s="175">
        <f t="shared" si="581"/>
        <v>0.11057595639881228</v>
      </c>
    </row>
    <row r="1148" spans="1:74" ht="17.25" customHeight="1" x14ac:dyDescent="0.25">
      <c r="A1148" s="76" t="s">
        <v>219</v>
      </c>
      <c r="B1148" s="255" t="s">
        <v>143</v>
      </c>
      <c r="C1148" s="76">
        <v>1</v>
      </c>
      <c r="D1148" s="142">
        <v>2007</v>
      </c>
      <c r="E1148" s="77">
        <v>157</v>
      </c>
      <c r="F1148" s="59">
        <v>47169280</v>
      </c>
      <c r="G1148" s="59">
        <v>0</v>
      </c>
      <c r="H1148" s="179">
        <f t="shared" si="601"/>
        <v>0</v>
      </c>
      <c r="I1148" s="59">
        <f t="shared" si="579"/>
        <v>47169280</v>
      </c>
      <c r="J1148" s="59"/>
      <c r="K1148" s="59">
        <f t="shared" si="574"/>
        <v>47169280</v>
      </c>
      <c r="L1148" s="59">
        <f t="shared" si="600"/>
        <v>6658.5657820440429</v>
      </c>
      <c r="M1148" s="59"/>
      <c r="N1148" s="59"/>
      <c r="O1148" s="59">
        <v>9351592</v>
      </c>
      <c r="P1148" s="13">
        <f t="shared" si="575"/>
        <v>0.19825598355539878</v>
      </c>
      <c r="Q1148" s="59">
        <v>539233</v>
      </c>
      <c r="R1148" s="79">
        <f t="shared" si="576"/>
        <v>1.1431868368565303E-2</v>
      </c>
      <c r="S1148" s="73">
        <f t="shared" si="602"/>
        <v>5803680</v>
      </c>
      <c r="T1148" s="281">
        <f t="shared" si="580"/>
        <v>819.26595143986447</v>
      </c>
      <c r="U1148" s="281"/>
      <c r="V1148" s="131">
        <f t="shared" si="577"/>
        <v>0.12303940191582317</v>
      </c>
      <c r="W1148" s="126">
        <v>41659</v>
      </c>
      <c r="X1148" s="126">
        <v>3913251</v>
      </c>
      <c r="Y1148" s="126">
        <v>1687789</v>
      </c>
      <c r="AA1148" s="126">
        <v>2006</v>
      </c>
      <c r="AB1148" s="126">
        <v>97987</v>
      </c>
      <c r="AC1148" s="126">
        <v>37541</v>
      </c>
      <c r="AD1148" s="126">
        <v>23447</v>
      </c>
      <c r="AF1148" s="59">
        <v>146901</v>
      </c>
      <c r="AG1148" s="59">
        <v>69544</v>
      </c>
      <c r="AH1148" s="59">
        <v>30175354</v>
      </c>
      <c r="AI1148" s="59">
        <v>520007</v>
      </c>
      <c r="AJ1148" s="59">
        <v>262633</v>
      </c>
      <c r="AK1148" s="59">
        <v>14179272</v>
      </c>
      <c r="AL1148" s="59">
        <v>16993928</v>
      </c>
      <c r="AM1148" s="126">
        <v>810873</v>
      </c>
      <c r="AN1148" s="126">
        <v>534272</v>
      </c>
      <c r="AO1148" s="126">
        <v>141347</v>
      </c>
      <c r="AP1148"/>
      <c r="AQ1148" s="59">
        <v>0</v>
      </c>
      <c r="AR1148" s="59">
        <v>11401139</v>
      </c>
      <c r="AS1148" s="59">
        <v>132036</v>
      </c>
      <c r="AT1148" s="59">
        <v>922771</v>
      </c>
      <c r="AU1148" s="59">
        <v>2386864</v>
      </c>
      <c r="AV1148" s="27">
        <v>0</v>
      </c>
      <c r="AW1148" s="79">
        <f t="shared" si="578"/>
        <v>0</v>
      </c>
      <c r="AX1148" s="59">
        <v>0</v>
      </c>
      <c r="AY1148" s="59">
        <v>0</v>
      </c>
      <c r="AZ1148" s="59">
        <v>0</v>
      </c>
      <c r="BA1148" s="59">
        <v>0</v>
      </c>
      <c r="BB1148" s="59">
        <v>0</v>
      </c>
      <c r="BC1148" s="59">
        <v>0</v>
      </c>
      <c r="BD1148" s="59">
        <v>0</v>
      </c>
      <c r="BE1148" s="59">
        <v>0</v>
      </c>
      <c r="BF1148" s="59">
        <v>0</v>
      </c>
      <c r="BG1148" s="59">
        <v>0</v>
      </c>
      <c r="BH1148" s="59">
        <v>0</v>
      </c>
      <c r="BI1148" s="59">
        <v>0</v>
      </c>
      <c r="BJ1148" s="59">
        <v>0</v>
      </c>
      <c r="BK1148" s="59">
        <v>0</v>
      </c>
      <c r="BL1148" s="59">
        <v>0</v>
      </c>
      <c r="BM1148" s="4">
        <v>511823</v>
      </c>
      <c r="BN1148" s="32">
        <f t="shared" si="592"/>
        <v>72.250564652738561</v>
      </c>
      <c r="BO1148" s="281"/>
      <c r="BP1148" s="4">
        <v>0</v>
      </c>
      <c r="BQ1148" s="4">
        <v>3343172096</v>
      </c>
      <c r="BR1148" s="4">
        <v>3343683840</v>
      </c>
      <c r="BS1148" s="4">
        <v>1424.62</v>
      </c>
      <c r="BT1148" s="4">
        <v>7084</v>
      </c>
      <c r="BV1148" s="175">
        <f t="shared" si="581"/>
        <v>-0.22990643356949364</v>
      </c>
    </row>
    <row r="1149" spans="1:74" ht="17.25" customHeight="1" x14ac:dyDescent="0.25">
      <c r="A1149" s="76" t="s">
        <v>219</v>
      </c>
      <c r="B1149" s="255" t="s">
        <v>143</v>
      </c>
      <c r="C1149" s="76">
        <v>1</v>
      </c>
      <c r="D1149" s="142">
        <v>2008</v>
      </c>
      <c r="E1149" s="77">
        <v>157</v>
      </c>
      <c r="F1149" s="59">
        <v>46333948</v>
      </c>
      <c r="G1149" s="59">
        <v>0</v>
      </c>
      <c r="H1149" s="179">
        <f t="shared" si="601"/>
        <v>0</v>
      </c>
      <c r="I1149" s="59">
        <f t="shared" si="579"/>
        <v>46333948</v>
      </c>
      <c r="J1149" s="59"/>
      <c r="K1149" s="59">
        <f t="shared" si="574"/>
        <v>46333948</v>
      </c>
      <c r="L1149" s="59">
        <f t="shared" si="600"/>
        <v>6540.6476566911351</v>
      </c>
      <c r="M1149" s="59"/>
      <c r="N1149" s="59"/>
      <c r="O1149" s="59">
        <v>6007746</v>
      </c>
      <c r="P1149" s="13">
        <f t="shared" si="575"/>
        <v>0.1296618626152902</v>
      </c>
      <c r="Q1149" s="59">
        <v>1841418</v>
      </c>
      <c r="R1149" s="79">
        <f t="shared" si="576"/>
        <v>3.9742307303491597E-2</v>
      </c>
      <c r="S1149" s="73">
        <f t="shared" si="602"/>
        <v>5463893</v>
      </c>
      <c r="T1149" s="281">
        <f t="shared" si="580"/>
        <v>771.30053642010159</v>
      </c>
      <c r="U1149" s="281"/>
      <c r="V1149" s="131">
        <f t="shared" si="577"/>
        <v>0.11792418379715884</v>
      </c>
      <c r="W1149" s="126">
        <v>49766</v>
      </c>
      <c r="X1149" s="126">
        <v>3105108</v>
      </c>
      <c r="Y1149" s="126">
        <v>1698874</v>
      </c>
      <c r="AA1149" s="126">
        <v>0</v>
      </c>
      <c r="AB1149" s="126">
        <v>555833</v>
      </c>
      <c r="AC1149" s="126">
        <v>17101</v>
      </c>
      <c r="AD1149" s="126">
        <v>37211</v>
      </c>
      <c r="AF1149" s="59">
        <v>0</v>
      </c>
      <c r="AG1149" s="59">
        <v>0</v>
      </c>
      <c r="AH1149" s="59">
        <v>31572872</v>
      </c>
      <c r="AI1149" s="59">
        <v>612938</v>
      </c>
      <c r="AJ1149" s="59">
        <v>356270</v>
      </c>
      <c r="AK1149" s="59">
        <v>17653982</v>
      </c>
      <c r="AL1149" s="59">
        <v>14761074</v>
      </c>
      <c r="AM1149" s="126">
        <v>978760</v>
      </c>
      <c r="AN1149" s="126">
        <v>378282</v>
      </c>
      <c r="AO1149" s="126">
        <v>1771</v>
      </c>
      <c r="AP1149" s="77">
        <v>2965</v>
      </c>
      <c r="AQ1149" s="59">
        <v>0</v>
      </c>
      <c r="AR1149" s="59">
        <v>10344579</v>
      </c>
      <c r="AS1149" s="59">
        <v>109673</v>
      </c>
      <c r="AT1149" s="59">
        <v>1091747</v>
      </c>
      <c r="AU1149" s="59">
        <v>1489923</v>
      </c>
      <c r="AV1149" s="27">
        <v>0</v>
      </c>
      <c r="AW1149" s="79">
        <f t="shared" si="578"/>
        <v>0</v>
      </c>
      <c r="AX1149" s="59">
        <v>0</v>
      </c>
      <c r="AY1149" s="59">
        <v>0</v>
      </c>
      <c r="AZ1149" s="59">
        <v>0</v>
      </c>
      <c r="BA1149" s="59">
        <v>0</v>
      </c>
      <c r="BB1149" s="59">
        <v>0</v>
      </c>
      <c r="BC1149" s="59">
        <v>0</v>
      </c>
      <c r="BD1149" s="59">
        <v>0</v>
      </c>
      <c r="BE1149" s="59">
        <v>0</v>
      </c>
      <c r="BF1149" s="59">
        <v>0</v>
      </c>
      <c r="BG1149" s="59">
        <v>0</v>
      </c>
      <c r="BH1149" s="59">
        <v>0</v>
      </c>
      <c r="BI1149" s="59">
        <v>0</v>
      </c>
      <c r="BJ1149" s="59">
        <v>0</v>
      </c>
      <c r="BK1149" s="59">
        <v>0</v>
      </c>
      <c r="BL1149" s="59">
        <v>0</v>
      </c>
      <c r="BM1149" s="4">
        <v>110685</v>
      </c>
      <c r="BN1149" s="32">
        <f t="shared" si="592"/>
        <v>15.624647092038396</v>
      </c>
      <c r="BO1149" s="281"/>
      <c r="BP1149" s="4">
        <v>0</v>
      </c>
      <c r="BQ1149" s="4">
        <v>3774827520</v>
      </c>
      <c r="BR1149" s="4">
        <v>3774938368</v>
      </c>
      <c r="BS1149" s="4">
        <v>1428.0500500000001</v>
      </c>
      <c r="BT1149" s="4">
        <v>7084</v>
      </c>
      <c r="BV1149" s="175">
        <f t="shared" si="581"/>
        <v>-0.22870403315412929</v>
      </c>
    </row>
    <row r="1150" spans="1:74" ht="17.25" customHeight="1" x14ac:dyDescent="0.25">
      <c r="A1150" s="76" t="s">
        <v>219</v>
      </c>
      <c r="B1150" s="255" t="s">
        <v>143</v>
      </c>
      <c r="C1150" s="76">
        <v>1</v>
      </c>
      <c r="D1150" s="142">
        <v>2009</v>
      </c>
      <c r="E1150" s="77">
        <v>157</v>
      </c>
      <c r="F1150" s="59">
        <v>53433496</v>
      </c>
      <c r="G1150" s="59">
        <v>0</v>
      </c>
      <c r="H1150" s="179">
        <f t="shared" si="601"/>
        <v>0</v>
      </c>
      <c r="I1150" s="59">
        <f t="shared" si="579"/>
        <v>53433496</v>
      </c>
      <c r="J1150" s="59"/>
      <c r="K1150" s="59">
        <f t="shared" si="574"/>
        <v>53433496</v>
      </c>
      <c r="L1150" s="59">
        <f t="shared" si="600"/>
        <v>7542.8424618859399</v>
      </c>
      <c r="M1150" s="59"/>
      <c r="N1150" s="59"/>
      <c r="O1150" s="59">
        <v>8733315</v>
      </c>
      <c r="P1150" s="13">
        <f t="shared" si="575"/>
        <v>0.16344270268222763</v>
      </c>
      <c r="Q1150" s="59">
        <v>1878688</v>
      </c>
      <c r="R1150" s="79">
        <f t="shared" si="576"/>
        <v>3.5159368947148807E-2</v>
      </c>
      <c r="S1150" s="73">
        <f t="shared" si="602"/>
        <v>5237927</v>
      </c>
      <c r="T1150" s="281">
        <f t="shared" si="580"/>
        <v>739.4024562394128</v>
      </c>
      <c r="U1150" s="281"/>
      <c r="V1150" s="131">
        <f t="shared" si="577"/>
        <v>9.8027031583334923E-2</v>
      </c>
      <c r="W1150" s="126">
        <v>652897</v>
      </c>
      <c r="X1150" s="126">
        <v>2608216</v>
      </c>
      <c r="Y1150" s="126">
        <v>1515926</v>
      </c>
      <c r="AA1150" s="126">
        <v>233100</v>
      </c>
      <c r="AB1150" s="126">
        <v>181738</v>
      </c>
      <c r="AC1150" s="126">
        <v>0</v>
      </c>
      <c r="AD1150" s="126">
        <v>46050</v>
      </c>
      <c r="AF1150" s="59">
        <v>0</v>
      </c>
      <c r="AG1150" s="59">
        <v>2740</v>
      </c>
      <c r="AH1150" s="59">
        <v>36072960</v>
      </c>
      <c r="AI1150" s="59">
        <v>1926477</v>
      </c>
      <c r="AJ1150" s="59">
        <v>561535</v>
      </c>
      <c r="AK1150" s="59">
        <v>17628316</v>
      </c>
      <c r="AL1150" s="59">
        <v>17360532</v>
      </c>
      <c r="AM1150" s="126">
        <v>2667741</v>
      </c>
      <c r="AN1150" s="126">
        <v>415089</v>
      </c>
      <c r="AO1150" s="126">
        <v>6825</v>
      </c>
      <c r="AP1150" s="77">
        <v>0</v>
      </c>
      <c r="AQ1150" s="59">
        <v>277</v>
      </c>
      <c r="AR1150" s="59">
        <v>11475956</v>
      </c>
      <c r="AS1150" s="59">
        <v>37250</v>
      </c>
      <c r="AT1150" s="59">
        <v>948791</v>
      </c>
      <c r="AU1150" s="59">
        <v>1912566</v>
      </c>
      <c r="AV1150" s="27">
        <v>0</v>
      </c>
      <c r="AW1150" s="79">
        <f t="shared" si="578"/>
        <v>0</v>
      </c>
      <c r="AX1150" s="59">
        <v>0</v>
      </c>
      <c r="AY1150" s="59">
        <v>0</v>
      </c>
      <c r="AZ1150" s="59">
        <v>0</v>
      </c>
      <c r="BA1150" s="59">
        <v>0</v>
      </c>
      <c r="BB1150" s="59">
        <v>0</v>
      </c>
      <c r="BC1150" s="59">
        <v>0</v>
      </c>
      <c r="BD1150" s="59">
        <v>0</v>
      </c>
      <c r="BE1150" s="59">
        <v>0</v>
      </c>
      <c r="BF1150" s="59">
        <v>0</v>
      </c>
      <c r="BG1150" s="59">
        <v>0</v>
      </c>
      <c r="BH1150" s="59">
        <v>0</v>
      </c>
      <c r="BI1150" s="59">
        <v>0</v>
      </c>
      <c r="BJ1150" s="59">
        <v>0</v>
      </c>
      <c r="BK1150" s="59">
        <v>0</v>
      </c>
      <c r="BL1150" s="59">
        <v>0</v>
      </c>
      <c r="BM1150" s="4">
        <v>-731239</v>
      </c>
      <c r="BN1150" s="32">
        <f t="shared" si="592"/>
        <v>-103.22402597402598</v>
      </c>
      <c r="BO1150" s="281"/>
      <c r="BP1150" s="4">
        <v>0</v>
      </c>
      <c r="BQ1150" s="4">
        <v>3295931904</v>
      </c>
      <c r="BR1150" s="4">
        <v>3295200512</v>
      </c>
      <c r="BS1150" s="4">
        <v>1357.0500500000001</v>
      </c>
      <c r="BT1150" s="4">
        <v>7084</v>
      </c>
      <c r="BV1150" s="175">
        <f t="shared" si="581"/>
        <v>-0.25420235781435385</v>
      </c>
    </row>
    <row r="1151" spans="1:74" ht="17.25" customHeight="1" x14ac:dyDescent="0.25">
      <c r="A1151" s="76" t="s">
        <v>219</v>
      </c>
      <c r="B1151" s="255" t="s">
        <v>143</v>
      </c>
      <c r="C1151" s="76">
        <v>1</v>
      </c>
      <c r="D1151" s="142">
        <v>2010</v>
      </c>
      <c r="E1151" s="77">
        <v>157</v>
      </c>
      <c r="F1151" s="59">
        <v>52764208</v>
      </c>
      <c r="G1151" s="59">
        <v>0</v>
      </c>
      <c r="H1151" s="179">
        <f t="shared" si="601"/>
        <v>0</v>
      </c>
      <c r="I1151" s="59">
        <f t="shared" si="579"/>
        <v>52764208</v>
      </c>
      <c r="J1151" s="59"/>
      <c r="K1151" s="59">
        <f t="shared" si="574"/>
        <v>52764208</v>
      </c>
      <c r="L1151" s="59">
        <f t="shared" si="600"/>
        <v>7448.363636363636</v>
      </c>
      <c r="M1151" s="59"/>
      <c r="N1151" s="59"/>
      <c r="O1151" s="59">
        <v>10403017</v>
      </c>
      <c r="P1151" s="13">
        <f t="shared" si="575"/>
        <v>0.19716048803385811</v>
      </c>
      <c r="Q1151" s="59">
        <v>2030663</v>
      </c>
      <c r="R1151" s="79">
        <f t="shared" si="576"/>
        <v>3.848561509726442E-2</v>
      </c>
      <c r="S1151" s="73">
        <f t="shared" si="602"/>
        <v>7231921</v>
      </c>
      <c r="T1151" s="281">
        <f t="shared" si="580"/>
        <v>1020.8809994353472</v>
      </c>
      <c r="U1151" s="281"/>
      <c r="V1151" s="131">
        <f t="shared" si="577"/>
        <v>0.13706111157775741</v>
      </c>
      <c r="W1151" s="126">
        <v>2094730</v>
      </c>
      <c r="X1151" s="126">
        <v>3074759</v>
      </c>
      <c r="Y1151" s="126">
        <v>1791892</v>
      </c>
      <c r="AA1151" s="126">
        <v>25900</v>
      </c>
      <c r="AB1151" s="126">
        <v>208848</v>
      </c>
      <c r="AC1151" s="126">
        <v>3689</v>
      </c>
      <c r="AD1151" s="126">
        <v>32103</v>
      </c>
      <c r="AF1151" s="59">
        <v>0</v>
      </c>
      <c r="AG1151" s="59">
        <v>0</v>
      </c>
      <c r="AH1151" s="59">
        <v>31629422</v>
      </c>
      <c r="AI1151" s="59">
        <v>1170354</v>
      </c>
      <c r="AJ1151" s="59">
        <v>701147</v>
      </c>
      <c r="AK1151" s="59">
        <v>13564889</v>
      </c>
      <c r="AL1151" s="59">
        <v>21134786</v>
      </c>
      <c r="AM1151" s="126">
        <v>3097413</v>
      </c>
      <c r="AN1151" s="126">
        <v>309532</v>
      </c>
      <c r="AO1151" s="126">
        <v>0</v>
      </c>
      <c r="AP1151"/>
      <c r="AQ1151" s="59">
        <v>672</v>
      </c>
      <c r="AR1151" s="59">
        <v>11560183</v>
      </c>
      <c r="AS1151" s="59">
        <v>29628</v>
      </c>
      <c r="AT1151" s="59">
        <v>767366</v>
      </c>
      <c r="AU1151" s="59">
        <v>1897423</v>
      </c>
      <c r="AV1151" s="27">
        <v>0</v>
      </c>
      <c r="AW1151" s="79">
        <f t="shared" si="578"/>
        <v>0</v>
      </c>
      <c r="AX1151" s="59">
        <v>0</v>
      </c>
      <c r="AY1151" s="59">
        <v>0</v>
      </c>
      <c r="AZ1151" s="59">
        <v>0</v>
      </c>
      <c r="BA1151" s="59">
        <v>0</v>
      </c>
      <c r="BB1151" s="59">
        <v>0</v>
      </c>
      <c r="BC1151" s="59">
        <v>0</v>
      </c>
      <c r="BD1151" s="59">
        <v>0</v>
      </c>
      <c r="BE1151" s="59">
        <v>0</v>
      </c>
      <c r="BF1151" s="59">
        <v>0</v>
      </c>
      <c r="BG1151" s="59">
        <v>0</v>
      </c>
      <c r="BH1151" s="59">
        <v>0</v>
      </c>
      <c r="BI1151" s="59">
        <v>0</v>
      </c>
      <c r="BJ1151" s="59">
        <v>0</v>
      </c>
      <c r="BK1151" s="59">
        <v>0</v>
      </c>
      <c r="BL1151" s="59">
        <v>0</v>
      </c>
      <c r="BM1151" s="4">
        <v>523278</v>
      </c>
      <c r="BN1151" s="32">
        <f t="shared" si="592"/>
        <v>73.867588932806328</v>
      </c>
      <c r="BO1151" s="281"/>
      <c r="BP1151" s="4">
        <v>0</v>
      </c>
      <c r="BQ1151" s="4">
        <v>3072099072</v>
      </c>
      <c r="BR1151" s="4">
        <v>3072622336</v>
      </c>
      <c r="BS1151" s="4">
        <v>1400.5699500000001</v>
      </c>
      <c r="BT1151" s="4">
        <v>7084</v>
      </c>
      <c r="BV1151" s="175">
        <f t="shared" si="581"/>
        <v>-0.23841935885630772</v>
      </c>
    </row>
    <row r="1152" spans="1:74" ht="17.25" customHeight="1" x14ac:dyDescent="0.25">
      <c r="A1152" s="76" t="s">
        <v>219</v>
      </c>
      <c r="B1152" s="255" t="s">
        <v>143</v>
      </c>
      <c r="C1152" s="76">
        <v>1</v>
      </c>
      <c r="D1152" s="142">
        <v>2011</v>
      </c>
      <c r="E1152" s="77">
        <v>157</v>
      </c>
      <c r="F1152" s="59">
        <v>55958612</v>
      </c>
      <c r="G1152" s="59">
        <v>0</v>
      </c>
      <c r="H1152" s="179">
        <f t="shared" si="601"/>
        <v>0</v>
      </c>
      <c r="I1152" s="59">
        <f t="shared" si="579"/>
        <v>55958612</v>
      </c>
      <c r="J1152" s="59"/>
      <c r="K1152" s="59">
        <f t="shared" si="574"/>
        <v>55958612</v>
      </c>
      <c r="L1152" s="59">
        <f t="shared" si="600"/>
        <v>7899.2958780350082</v>
      </c>
      <c r="M1152" s="59"/>
      <c r="N1152" s="59"/>
      <c r="O1152" s="59">
        <v>14786374</v>
      </c>
      <c r="P1152" s="13">
        <f t="shared" si="575"/>
        <v>0.26423768337928039</v>
      </c>
      <c r="Q1152" s="59">
        <v>2097701</v>
      </c>
      <c r="R1152" s="79">
        <f t="shared" si="576"/>
        <v>3.7486651741826617E-2</v>
      </c>
      <c r="S1152" s="137">
        <f t="shared" si="602"/>
        <v>8484442</v>
      </c>
      <c r="T1152" s="281">
        <f t="shared" si="580"/>
        <v>1197.6908526256352</v>
      </c>
      <c r="U1152" s="281"/>
      <c r="V1152" s="131">
        <f t="shared" si="577"/>
        <v>0.15161995083080332</v>
      </c>
      <c r="W1152" s="126">
        <v>1141266</v>
      </c>
      <c r="X1152" s="126">
        <v>3418301</v>
      </c>
      <c r="Y1152" s="126">
        <v>1368809</v>
      </c>
      <c r="AA1152" s="126">
        <v>0</v>
      </c>
      <c r="AB1152" s="126">
        <v>2529707</v>
      </c>
      <c r="AC1152" s="126">
        <v>0</v>
      </c>
      <c r="AD1152" s="126">
        <v>26359</v>
      </c>
      <c r="AF1152" s="59">
        <v>5527</v>
      </c>
      <c r="AG1152" s="59">
        <v>0</v>
      </c>
      <c r="AH1152" s="59">
        <v>29297268</v>
      </c>
      <c r="AI1152" s="59">
        <v>577168</v>
      </c>
      <c r="AJ1152" s="59">
        <v>495211</v>
      </c>
      <c r="AK1152" s="59">
        <v>15021018</v>
      </c>
      <c r="AL1152" s="59">
        <v>26661342</v>
      </c>
      <c r="AM1152" s="126">
        <v>2082270</v>
      </c>
      <c r="AN1152" s="126">
        <v>292930</v>
      </c>
      <c r="AP1152"/>
      <c r="AQ1152" s="59">
        <v>1141804</v>
      </c>
      <c r="AR1152" s="59">
        <v>8767969</v>
      </c>
      <c r="AS1152" s="59">
        <v>580531</v>
      </c>
      <c r="AT1152" s="59">
        <v>791549</v>
      </c>
      <c r="AU1152" s="59">
        <v>1975383</v>
      </c>
      <c r="AV1152" s="27">
        <v>0</v>
      </c>
      <c r="AW1152" s="79">
        <f t="shared" si="578"/>
        <v>0</v>
      </c>
      <c r="AX1152" s="59">
        <v>0</v>
      </c>
      <c r="AY1152" s="59">
        <v>0</v>
      </c>
      <c r="AZ1152" s="59">
        <v>0</v>
      </c>
      <c r="BA1152" s="59">
        <v>0</v>
      </c>
      <c r="BB1152" s="59">
        <v>0</v>
      </c>
      <c r="BC1152" s="59">
        <v>0</v>
      </c>
      <c r="BD1152" s="59">
        <v>0</v>
      </c>
      <c r="BE1152" s="59">
        <v>0</v>
      </c>
      <c r="BF1152" s="59">
        <v>0</v>
      </c>
      <c r="BG1152" s="59">
        <v>0</v>
      </c>
      <c r="BH1152" s="59">
        <v>0</v>
      </c>
      <c r="BI1152" s="59">
        <v>0</v>
      </c>
      <c r="BJ1152" s="59">
        <v>0</v>
      </c>
      <c r="BK1152" s="59">
        <v>0</v>
      </c>
      <c r="BL1152" s="59">
        <v>0</v>
      </c>
      <c r="BM1152" s="4">
        <v>745550</v>
      </c>
      <c r="BN1152" s="32">
        <f t="shared" si="592"/>
        <v>105.2442123094297</v>
      </c>
      <c r="BO1152" s="281"/>
      <c r="BP1152" s="4">
        <v>0</v>
      </c>
      <c r="BQ1152" s="4">
        <v>2674903040</v>
      </c>
      <c r="BR1152" s="4">
        <v>2675648512</v>
      </c>
      <c r="BS1152" s="4">
        <v>1428.5</v>
      </c>
      <c r="BT1152" s="4">
        <v>7084</v>
      </c>
      <c r="BV1152" s="175">
        <f t="shared" si="581"/>
        <v>-0.22854651797118286</v>
      </c>
    </row>
    <row r="1153" spans="1:74" ht="17.25" customHeight="1" x14ac:dyDescent="0.25">
      <c r="A1153" s="76" t="s">
        <v>219</v>
      </c>
      <c r="B1153" s="255" t="s">
        <v>143</v>
      </c>
      <c r="C1153" s="76">
        <v>1</v>
      </c>
      <c r="D1153" s="142">
        <v>2012</v>
      </c>
      <c r="E1153" s="77">
        <v>157</v>
      </c>
      <c r="F1153" s="59">
        <v>69794736</v>
      </c>
      <c r="G1153" s="59">
        <v>0</v>
      </c>
      <c r="H1153" s="179">
        <f t="shared" si="601"/>
        <v>0</v>
      </c>
      <c r="I1153" s="59">
        <f t="shared" si="579"/>
        <v>69794736</v>
      </c>
      <c r="J1153" s="59"/>
      <c r="K1153" s="59">
        <f t="shared" si="574"/>
        <v>69794736</v>
      </c>
      <c r="L1153" s="59">
        <f t="shared" si="600"/>
        <v>9852.4472049689448</v>
      </c>
      <c r="M1153" s="59"/>
      <c r="N1153" s="59"/>
      <c r="O1153" s="59">
        <v>12659803</v>
      </c>
      <c r="P1153" s="13">
        <f t="shared" si="575"/>
        <v>0.18138621514378964</v>
      </c>
      <c r="Q1153" s="59">
        <v>2306250</v>
      </c>
      <c r="R1153" s="79">
        <f t="shared" si="576"/>
        <v>3.3043322923379206E-2</v>
      </c>
      <c r="S1153" s="73">
        <f t="shared" si="602"/>
        <v>9618184</v>
      </c>
      <c r="T1153" s="281">
        <f t="shared" si="580"/>
        <v>1357.7334839073969</v>
      </c>
      <c r="U1153" s="281"/>
      <c r="V1153" s="131">
        <f t="shared" si="577"/>
        <v>0.13780672513755193</v>
      </c>
      <c r="W1153" s="4"/>
      <c r="X1153" s="126">
        <v>3650193</v>
      </c>
      <c r="Y1153" s="126">
        <v>1558930</v>
      </c>
      <c r="AB1153" s="126">
        <v>4356427</v>
      </c>
      <c r="AC1153" s="126">
        <v>3138</v>
      </c>
      <c r="AD1153" s="126">
        <v>49496</v>
      </c>
      <c r="AF1153" s="59">
        <v>0</v>
      </c>
      <c r="AG1153" s="59">
        <v>0</v>
      </c>
      <c r="AH1153" s="59">
        <v>42660232</v>
      </c>
      <c r="AI1153" s="59">
        <v>670282</v>
      </c>
      <c r="AJ1153" s="59">
        <v>693593</v>
      </c>
      <c r="AK1153" s="59">
        <v>20136954</v>
      </c>
      <c r="AL1153" s="59">
        <v>27134504</v>
      </c>
      <c r="AM1153" s="126">
        <v>1757986</v>
      </c>
      <c r="AN1153" s="126">
        <v>238975</v>
      </c>
      <c r="AP1153"/>
      <c r="AQ1153" s="59">
        <v>1196845</v>
      </c>
      <c r="AR1153" s="59">
        <v>17662026</v>
      </c>
      <c r="AS1153" s="59">
        <v>268819</v>
      </c>
      <c r="AT1153" s="59">
        <v>659830</v>
      </c>
      <c r="AU1153" s="59">
        <v>1925188</v>
      </c>
      <c r="AV1153" s="27">
        <v>0</v>
      </c>
      <c r="AW1153" s="79">
        <f t="shared" si="578"/>
        <v>0</v>
      </c>
      <c r="AX1153" s="59">
        <v>0</v>
      </c>
      <c r="AY1153" s="59">
        <v>0</v>
      </c>
      <c r="AZ1153" s="59">
        <v>0</v>
      </c>
      <c r="BA1153" s="59">
        <v>0</v>
      </c>
      <c r="BB1153" s="59">
        <v>0</v>
      </c>
      <c r="BC1153" s="59">
        <v>0</v>
      </c>
      <c r="BD1153" s="59">
        <v>0</v>
      </c>
      <c r="BE1153" s="59">
        <v>0</v>
      </c>
      <c r="BF1153" s="59">
        <v>0</v>
      </c>
      <c r="BG1153" s="59">
        <v>0</v>
      </c>
      <c r="BH1153" s="59">
        <v>0</v>
      </c>
      <c r="BI1153" s="59">
        <v>0</v>
      </c>
      <c r="BJ1153" s="59">
        <v>0</v>
      </c>
      <c r="BK1153" s="59">
        <v>0</v>
      </c>
      <c r="BL1153" s="59">
        <v>0</v>
      </c>
      <c r="BM1153" s="4">
        <v>1667187</v>
      </c>
      <c r="BN1153" s="32">
        <f t="shared" si="592"/>
        <v>235.34542631281761</v>
      </c>
      <c r="BO1153" s="281"/>
      <c r="BP1153" s="4">
        <v>0</v>
      </c>
      <c r="BQ1153" s="4">
        <v>2186649344</v>
      </c>
      <c r="BR1153" s="4">
        <v>2188316672</v>
      </c>
      <c r="BS1153" s="4">
        <v>1460.88</v>
      </c>
      <c r="BT1153" s="4">
        <v>7084</v>
      </c>
      <c r="BV1153" s="175">
        <f t="shared" si="581"/>
        <v>-0.2173394923797074</v>
      </c>
    </row>
    <row r="1154" spans="1:74" ht="17.25" customHeight="1" x14ac:dyDescent="0.25">
      <c r="A1154" s="76" t="s">
        <v>219</v>
      </c>
      <c r="B1154" s="255" t="s">
        <v>143</v>
      </c>
      <c r="C1154" s="76">
        <v>1</v>
      </c>
      <c r="D1154" s="142">
        <v>2013</v>
      </c>
      <c r="E1154" s="77">
        <v>157</v>
      </c>
      <c r="F1154" s="59">
        <v>85304824</v>
      </c>
      <c r="G1154" s="59">
        <v>0</v>
      </c>
      <c r="H1154" s="179">
        <f t="shared" si="601"/>
        <v>0</v>
      </c>
      <c r="I1154" s="59">
        <f t="shared" si="579"/>
        <v>85304824</v>
      </c>
      <c r="J1154" s="59"/>
      <c r="K1154" s="82">
        <f t="shared" si="574"/>
        <v>85304824</v>
      </c>
      <c r="L1154" s="82">
        <f t="shared" si="600"/>
        <v>12041.900621118013</v>
      </c>
      <c r="M1154" s="59"/>
      <c r="N1154" s="59"/>
      <c r="O1154" s="59">
        <v>18489406</v>
      </c>
      <c r="P1154" s="13">
        <f t="shared" si="575"/>
        <v>0.21674513975903636</v>
      </c>
      <c r="Q1154" s="59">
        <v>2253199</v>
      </c>
      <c r="R1154" s="79">
        <f t="shared" si="576"/>
        <v>2.6413500366638115E-2</v>
      </c>
      <c r="S1154" s="73">
        <f t="shared" si="602"/>
        <v>10420465</v>
      </c>
      <c r="T1154" s="281">
        <f t="shared" si="580"/>
        <v>1470.9860248447205</v>
      </c>
      <c r="U1154" s="281"/>
      <c r="V1154" s="131">
        <f t="shared" si="577"/>
        <v>0.12215563565314899</v>
      </c>
      <c r="W1154" s="4"/>
      <c r="X1154" s="126">
        <v>3998200</v>
      </c>
      <c r="Y1154" s="126">
        <v>1817753</v>
      </c>
      <c r="AB1154" s="126">
        <v>4529659</v>
      </c>
      <c r="AC1154" s="126">
        <v>7500</v>
      </c>
      <c r="AD1154" s="126">
        <v>67353</v>
      </c>
      <c r="AF1154" s="59">
        <v>965627</v>
      </c>
      <c r="AG1154" s="59">
        <v>0</v>
      </c>
      <c r="AH1154" s="59">
        <v>49930952</v>
      </c>
      <c r="AI1154" s="59">
        <v>278409</v>
      </c>
      <c r="AJ1154" s="59">
        <v>610091</v>
      </c>
      <c r="AK1154" s="59">
        <v>30203312</v>
      </c>
      <c r="AL1154" s="59">
        <v>35373868</v>
      </c>
      <c r="AM1154" s="126">
        <v>2353927</v>
      </c>
      <c r="AN1154" s="126">
        <v>139264</v>
      </c>
      <c r="AP1154"/>
      <c r="AQ1154" s="59">
        <v>1476348</v>
      </c>
      <c r="AR1154" s="59">
        <v>14433105</v>
      </c>
      <c r="AS1154" s="59">
        <v>349378</v>
      </c>
      <c r="AT1154" s="59">
        <v>1158732</v>
      </c>
      <c r="AU1154" s="59">
        <v>2173557</v>
      </c>
      <c r="AV1154" s="27">
        <v>0</v>
      </c>
      <c r="AW1154" s="79">
        <f t="shared" si="578"/>
        <v>0</v>
      </c>
      <c r="AX1154" s="59">
        <v>0</v>
      </c>
      <c r="AY1154" s="59">
        <v>0</v>
      </c>
      <c r="AZ1154" s="59">
        <v>0</v>
      </c>
      <c r="BA1154" s="59">
        <v>0</v>
      </c>
      <c r="BB1154" s="59">
        <v>0</v>
      </c>
      <c r="BC1154" s="59">
        <v>0</v>
      </c>
      <c r="BD1154" s="59">
        <v>0</v>
      </c>
      <c r="BE1154" s="59">
        <v>0</v>
      </c>
      <c r="BF1154" s="59">
        <v>0</v>
      </c>
      <c r="BG1154" s="59">
        <v>0</v>
      </c>
      <c r="BH1154" s="59">
        <v>0</v>
      </c>
      <c r="BI1154" s="59">
        <v>0</v>
      </c>
      <c r="BJ1154" s="59">
        <v>0</v>
      </c>
      <c r="BK1154" s="59">
        <v>0</v>
      </c>
      <c r="BL1154" s="59">
        <v>0</v>
      </c>
      <c r="BM1154" s="4">
        <v>53322</v>
      </c>
      <c r="BN1154" s="32">
        <f t="shared" si="592"/>
        <v>7.5271033314511575</v>
      </c>
      <c r="BO1154" s="281"/>
      <c r="BP1154" s="4">
        <v>0</v>
      </c>
      <c r="BQ1154" s="4">
        <v>1878583936</v>
      </c>
      <c r="BR1154" s="4">
        <v>1878637312</v>
      </c>
      <c r="BS1154" s="4">
        <v>1491.15002</v>
      </c>
      <c r="BT1154" s="4">
        <v>7084</v>
      </c>
      <c r="BV1154" s="175">
        <f t="shared" si="581"/>
        <v>-0.20708516543723149</v>
      </c>
    </row>
    <row r="1155" spans="1:74" ht="17.25" customHeight="1" x14ac:dyDescent="0.25">
      <c r="A1155" s="76" t="s">
        <v>219</v>
      </c>
      <c r="B1155" s="255" t="s">
        <v>143</v>
      </c>
      <c r="C1155" s="76">
        <v>1</v>
      </c>
      <c r="D1155" s="142">
        <v>2014</v>
      </c>
      <c r="E1155" s="77">
        <v>157</v>
      </c>
      <c r="F1155" s="59">
        <v>88784824</v>
      </c>
      <c r="G1155" s="59">
        <v>0</v>
      </c>
      <c r="H1155" s="179">
        <f t="shared" si="601"/>
        <v>0</v>
      </c>
      <c r="I1155" s="59">
        <f t="shared" si="579"/>
        <v>88784824</v>
      </c>
      <c r="J1155" s="59"/>
      <c r="K1155" s="82">
        <f t="shared" si="574"/>
        <v>88784824</v>
      </c>
      <c r="L1155" s="82">
        <f t="shared" si="600"/>
        <v>12533.148503670243</v>
      </c>
      <c r="M1155" s="59"/>
      <c r="N1155" s="59"/>
      <c r="O1155" s="59">
        <v>21222692</v>
      </c>
      <c r="P1155" s="13">
        <f t="shared" si="575"/>
        <v>0.23903513059844553</v>
      </c>
      <c r="Q1155" s="59">
        <v>2204189</v>
      </c>
      <c r="R1155" s="79">
        <f t="shared" si="576"/>
        <v>2.4826191016608875E-2</v>
      </c>
      <c r="S1155" s="73">
        <f t="shared" si="602"/>
        <v>10197842</v>
      </c>
      <c r="T1155" s="281">
        <f t="shared" si="580"/>
        <v>1439.5598531902879</v>
      </c>
      <c r="U1155" s="281"/>
      <c r="V1155" s="131">
        <f t="shared" si="577"/>
        <v>0.11486019277348571</v>
      </c>
      <c r="W1155" s="4"/>
      <c r="X1155" s="126">
        <v>3977419</v>
      </c>
      <c r="Y1155" s="126">
        <v>2026616</v>
      </c>
      <c r="AA1155" s="126">
        <v>16674</v>
      </c>
      <c r="AB1155" s="126">
        <v>4177133</v>
      </c>
      <c r="AC1155" s="126">
        <v>0</v>
      </c>
      <c r="AD1155" s="126">
        <v>0</v>
      </c>
      <c r="AF1155" s="59">
        <v>288286</v>
      </c>
      <c r="AG1155" s="59">
        <v>0</v>
      </c>
      <c r="AH1155" s="59">
        <v>51212752</v>
      </c>
      <c r="AI1155" s="59">
        <v>113278</v>
      </c>
      <c r="AJ1155" s="59">
        <v>677771</v>
      </c>
      <c r="AK1155" s="59">
        <v>28054300</v>
      </c>
      <c r="AL1155" s="59">
        <v>37572076</v>
      </c>
      <c r="AM1155" s="126">
        <v>3250751</v>
      </c>
      <c r="AN1155" s="126">
        <v>99218</v>
      </c>
      <c r="AP1155"/>
      <c r="AQ1155" s="59">
        <v>1642168</v>
      </c>
      <c r="AR1155" s="59">
        <v>16093482</v>
      </c>
      <c r="AS1155" s="59">
        <v>338147</v>
      </c>
      <c r="AT1155" s="59">
        <v>1339127</v>
      </c>
      <c r="AU1155" s="59">
        <v>3263573</v>
      </c>
      <c r="AV1155" s="27">
        <v>0</v>
      </c>
      <c r="AW1155" s="79">
        <f t="shared" si="578"/>
        <v>0</v>
      </c>
      <c r="AX1155" s="59">
        <v>0</v>
      </c>
      <c r="AY1155" s="59">
        <v>0</v>
      </c>
      <c r="AZ1155" s="59">
        <v>0</v>
      </c>
      <c r="BA1155" s="59">
        <v>0</v>
      </c>
      <c r="BB1155" s="59">
        <v>0</v>
      </c>
      <c r="BC1155" s="59">
        <v>0</v>
      </c>
      <c r="BD1155" s="59">
        <v>0</v>
      </c>
      <c r="BE1155" s="59">
        <v>0</v>
      </c>
      <c r="BF1155" s="59">
        <v>0</v>
      </c>
      <c r="BG1155" s="59">
        <v>0</v>
      </c>
      <c r="BH1155" s="59">
        <v>0</v>
      </c>
      <c r="BI1155" s="59">
        <v>0</v>
      </c>
      <c r="BJ1155" s="59">
        <v>0</v>
      </c>
      <c r="BK1155" s="59">
        <v>0</v>
      </c>
      <c r="BL1155" s="59">
        <v>0</v>
      </c>
      <c r="BM1155" s="4">
        <v>327716</v>
      </c>
      <c r="BN1155" s="32">
        <f t="shared" si="592"/>
        <v>46.261434217955959</v>
      </c>
      <c r="BO1155" s="281"/>
      <c r="BP1155" s="4">
        <v>0</v>
      </c>
      <c r="BQ1155" s="4">
        <v>1901050112</v>
      </c>
      <c r="BR1155" s="4">
        <v>1901377792</v>
      </c>
      <c r="BS1155" s="4">
        <v>1664.48999</v>
      </c>
      <c r="BT1155" s="4">
        <v>7084</v>
      </c>
      <c r="BV1155" s="175">
        <f t="shared" si="581"/>
        <v>-0.15209960721708016</v>
      </c>
    </row>
    <row r="1156" spans="1:74" ht="17.25" customHeight="1" x14ac:dyDescent="0.25">
      <c r="A1156" s="76" t="s">
        <v>219</v>
      </c>
      <c r="B1156" s="255" t="s">
        <v>143</v>
      </c>
      <c r="C1156" s="76">
        <v>1</v>
      </c>
      <c r="D1156" s="142">
        <v>2015</v>
      </c>
      <c r="E1156" s="77">
        <v>157</v>
      </c>
      <c r="F1156" s="59">
        <v>92087848</v>
      </c>
      <c r="G1156" s="59">
        <v>0</v>
      </c>
      <c r="H1156" s="179">
        <f t="shared" si="601"/>
        <v>0</v>
      </c>
      <c r="I1156" s="59">
        <f t="shared" si="579"/>
        <v>92087848</v>
      </c>
      <c r="J1156" s="59"/>
      <c r="K1156" s="82">
        <f t="shared" si="574"/>
        <v>92087848</v>
      </c>
      <c r="L1156" s="82">
        <f t="shared" si="600"/>
        <v>12999.413890457368</v>
      </c>
      <c r="M1156" s="59"/>
      <c r="N1156" s="59"/>
      <c r="O1156" s="59">
        <v>25769612</v>
      </c>
      <c r="P1156" s="13">
        <f t="shared" si="575"/>
        <v>0.27983727016837229</v>
      </c>
      <c r="Q1156" s="59">
        <v>2331494</v>
      </c>
      <c r="R1156" s="79">
        <f t="shared" si="576"/>
        <v>2.5318150555543442E-2</v>
      </c>
      <c r="S1156" s="59">
        <f t="shared" si="582"/>
        <v>10460934</v>
      </c>
      <c r="T1156" s="281">
        <f t="shared" si="580"/>
        <v>1476.6987577639752</v>
      </c>
      <c r="U1156" s="281"/>
      <c r="V1156" s="131">
        <f t="shared" si="577"/>
        <v>0.11359733371117545</v>
      </c>
      <c r="W1156" s="13"/>
      <c r="X1156" s="59">
        <v>4771238</v>
      </c>
      <c r="Y1156" s="59">
        <v>1876336</v>
      </c>
      <c r="Z1156" s="59">
        <v>0</v>
      </c>
      <c r="AA1156" s="59">
        <v>0</v>
      </c>
      <c r="AB1156" s="59">
        <v>3813360</v>
      </c>
      <c r="AC1156" s="59">
        <v>0</v>
      </c>
      <c r="AD1156" s="59">
        <v>0</v>
      </c>
      <c r="AE1156" s="59">
        <v>0</v>
      </c>
      <c r="AF1156" s="59">
        <v>59704</v>
      </c>
      <c r="AG1156" s="59">
        <v>0</v>
      </c>
      <c r="AH1156" s="59">
        <v>49539952</v>
      </c>
      <c r="AI1156" s="59">
        <v>447709</v>
      </c>
      <c r="AJ1156" s="59">
        <v>1175069</v>
      </c>
      <c r="AK1156" s="59">
        <v>29256398</v>
      </c>
      <c r="AL1156" s="59">
        <v>42547896</v>
      </c>
      <c r="AM1156" s="59">
        <v>3398456</v>
      </c>
      <c r="AN1156" s="59">
        <v>122490</v>
      </c>
      <c r="AO1156" s="59">
        <v>0</v>
      </c>
      <c r="AP1156" s="59">
        <v>0</v>
      </c>
      <c r="AQ1156" s="59">
        <v>1346077</v>
      </c>
      <c r="AR1156" s="59">
        <v>11289657</v>
      </c>
      <c r="AS1156" s="59">
        <v>288979</v>
      </c>
      <c r="AT1156" s="59">
        <v>1405004</v>
      </c>
      <c r="AU1156" s="59">
        <v>4736261</v>
      </c>
      <c r="AV1156" s="27">
        <v>0</v>
      </c>
      <c r="AW1156" s="79">
        <f t="shared" si="578"/>
        <v>0</v>
      </c>
      <c r="AX1156" s="59">
        <v>0</v>
      </c>
      <c r="AY1156" s="59">
        <v>0</v>
      </c>
      <c r="AZ1156" s="59">
        <v>0</v>
      </c>
      <c r="BA1156" s="59">
        <v>0</v>
      </c>
      <c r="BB1156" s="59">
        <v>0</v>
      </c>
      <c r="BC1156" s="59">
        <v>0</v>
      </c>
      <c r="BD1156" s="59">
        <v>0</v>
      </c>
      <c r="BE1156" s="59">
        <v>0</v>
      </c>
      <c r="BF1156" s="59">
        <v>0</v>
      </c>
      <c r="BH1156" s="59">
        <v>0</v>
      </c>
      <c r="BI1156" s="59">
        <v>0</v>
      </c>
      <c r="BJ1156" s="59">
        <v>0</v>
      </c>
      <c r="BK1156" s="59">
        <v>0</v>
      </c>
      <c r="BL1156" s="59">
        <v>0</v>
      </c>
      <c r="BM1156" s="4">
        <v>4970990</v>
      </c>
      <c r="BN1156" s="32">
        <f t="shared" si="592"/>
        <v>701.72077922077926</v>
      </c>
      <c r="BO1156" s="281"/>
      <c r="BP1156" s="4">
        <v>0</v>
      </c>
      <c r="BQ1156" s="4">
        <v>1980370560</v>
      </c>
      <c r="BR1156" s="4">
        <v>1985341568</v>
      </c>
      <c r="BS1156" s="4">
        <v>1763.98999</v>
      </c>
      <c r="BT1156" s="4">
        <v>7084</v>
      </c>
      <c r="BV1156" s="175">
        <f t="shared" si="581"/>
        <v>-0.12306984783286612</v>
      </c>
    </row>
    <row r="1157" spans="1:74" ht="17.25" customHeight="1" x14ac:dyDescent="0.25">
      <c r="A1157" s="76" t="s">
        <v>219</v>
      </c>
      <c r="B1157" s="255" t="s">
        <v>143</v>
      </c>
      <c r="C1157" s="76">
        <v>1</v>
      </c>
      <c r="D1157" s="142">
        <v>2016</v>
      </c>
      <c r="E1157" s="77">
        <v>157</v>
      </c>
      <c r="F1157" s="59">
        <v>109881744</v>
      </c>
      <c r="G1157" s="59">
        <v>0</v>
      </c>
      <c r="H1157" s="179">
        <f t="shared" si="601"/>
        <v>0</v>
      </c>
      <c r="I1157" s="59">
        <f t="shared" si="579"/>
        <v>109881744</v>
      </c>
      <c r="J1157" s="59"/>
      <c r="K1157" s="82">
        <f t="shared" si="574"/>
        <v>109881744</v>
      </c>
      <c r="L1157" s="82">
        <f t="shared" si="600"/>
        <v>15511.256916996048</v>
      </c>
      <c r="M1157" s="59"/>
      <c r="N1157" s="59"/>
      <c r="O1157" s="59">
        <v>20493912</v>
      </c>
      <c r="P1157" s="13">
        <f t="shared" si="575"/>
        <v>0.18650879804019127</v>
      </c>
      <c r="Q1157" s="59">
        <v>2350589</v>
      </c>
      <c r="R1157" s="79">
        <f t="shared" si="576"/>
        <v>2.1391988463524934E-2</v>
      </c>
      <c r="S1157" s="59">
        <f t="shared" si="582"/>
        <v>10636019</v>
      </c>
      <c r="T1157" s="281">
        <f t="shared" si="580"/>
        <v>1501.4143139469227</v>
      </c>
      <c r="U1157" s="281"/>
      <c r="V1157" s="131">
        <f t="shared" si="577"/>
        <v>9.6795141875432922E-2</v>
      </c>
      <c r="W1157" s="13"/>
      <c r="X1157" s="59">
        <v>4472295</v>
      </c>
      <c r="Y1157" s="59">
        <v>2308638</v>
      </c>
      <c r="Z1157" s="59">
        <v>0</v>
      </c>
      <c r="AA1157" s="59">
        <v>0</v>
      </c>
      <c r="AB1157" s="59">
        <v>3855086</v>
      </c>
      <c r="AC1157" s="59">
        <v>0</v>
      </c>
      <c r="AD1157" s="59">
        <v>0</v>
      </c>
      <c r="AE1157" s="59">
        <v>0</v>
      </c>
      <c r="AF1157" s="59">
        <v>258450</v>
      </c>
      <c r="AG1157" s="59">
        <v>0</v>
      </c>
      <c r="AH1157" s="59">
        <v>70841152</v>
      </c>
      <c r="AI1157" s="59">
        <v>376751</v>
      </c>
      <c r="AJ1157" s="59">
        <v>1028682</v>
      </c>
      <c r="AK1157" s="59">
        <v>33282550</v>
      </c>
      <c r="AL1157" s="59">
        <v>39040584</v>
      </c>
      <c r="AM1157" s="59">
        <v>3952772</v>
      </c>
      <c r="AN1157" s="59">
        <v>128392</v>
      </c>
      <c r="AO1157" s="59">
        <v>157858</v>
      </c>
      <c r="AP1157" s="59">
        <v>0</v>
      </c>
      <c r="AQ1157" s="59">
        <v>3229360</v>
      </c>
      <c r="AR1157" s="59">
        <v>18650024</v>
      </c>
      <c r="AS1157" s="59">
        <v>373848</v>
      </c>
      <c r="AT1157" s="59">
        <v>1043575</v>
      </c>
      <c r="AU1157" s="59">
        <v>13918961</v>
      </c>
      <c r="AV1157" s="27">
        <v>0</v>
      </c>
      <c r="AW1157" s="79">
        <f t="shared" si="578"/>
        <v>0</v>
      </c>
      <c r="AX1157" s="59">
        <v>0</v>
      </c>
      <c r="AY1157" s="59">
        <v>0</v>
      </c>
      <c r="AZ1157" s="59">
        <v>0</v>
      </c>
      <c r="BA1157" s="59">
        <v>0</v>
      </c>
      <c r="BB1157" s="59">
        <v>0</v>
      </c>
      <c r="BC1157" s="59">
        <v>0</v>
      </c>
      <c r="BD1157" s="59">
        <v>0</v>
      </c>
      <c r="BE1157" s="59">
        <v>0</v>
      </c>
      <c r="BF1157" s="59">
        <v>0</v>
      </c>
      <c r="BH1157" s="59">
        <v>0</v>
      </c>
      <c r="BI1157" s="59">
        <v>0</v>
      </c>
      <c r="BJ1157" s="59">
        <v>0</v>
      </c>
      <c r="BK1157" s="59">
        <v>0</v>
      </c>
      <c r="BL1157" s="59">
        <v>0</v>
      </c>
      <c r="BM1157" s="4">
        <v>75974</v>
      </c>
      <c r="BN1157" s="32">
        <f t="shared" si="592"/>
        <v>10.724731789949182</v>
      </c>
      <c r="BO1157" s="281"/>
      <c r="BP1157" s="4">
        <v>0</v>
      </c>
      <c r="BQ1157" s="4">
        <v>1844325632</v>
      </c>
      <c r="BR1157" s="4">
        <v>1844401664</v>
      </c>
      <c r="BS1157" s="4">
        <v>1838.9799800000001</v>
      </c>
      <c r="BT1157" s="4">
        <v>7084</v>
      </c>
      <c r="BV1157" s="175">
        <f t="shared" si="581"/>
        <v>-0.10225345970970356</v>
      </c>
    </row>
    <row r="1158" spans="1:74" ht="17.25" customHeight="1" x14ac:dyDescent="0.25">
      <c r="A1158" s="76" t="s">
        <v>219</v>
      </c>
      <c r="B1158" s="255" t="s">
        <v>143</v>
      </c>
      <c r="C1158" s="76">
        <v>1</v>
      </c>
      <c r="D1158" s="142">
        <v>2017</v>
      </c>
      <c r="E1158" s="77">
        <v>157</v>
      </c>
      <c r="F1158" s="59">
        <v>108849296</v>
      </c>
      <c r="G1158" s="59">
        <v>0</v>
      </c>
      <c r="H1158" s="179">
        <f t="shared" si="601"/>
        <v>0</v>
      </c>
      <c r="I1158" s="59">
        <f t="shared" si="579"/>
        <v>108849296</v>
      </c>
      <c r="J1158" s="59"/>
      <c r="K1158" s="82">
        <f t="shared" si="574"/>
        <v>108849296</v>
      </c>
      <c r="L1158" s="82">
        <f t="shared" si="600"/>
        <v>15365.513269339357</v>
      </c>
      <c r="M1158" s="59"/>
      <c r="N1158" s="59"/>
      <c r="O1158" s="59">
        <v>22818260</v>
      </c>
      <c r="P1158" s="13">
        <f t="shared" si="575"/>
        <v>0.20963167276708891</v>
      </c>
      <c r="Q1158" s="59">
        <v>3132206</v>
      </c>
      <c r="R1158" s="79">
        <f t="shared" si="576"/>
        <v>2.8775620193262436E-2</v>
      </c>
      <c r="S1158" s="59">
        <f t="shared" si="582"/>
        <v>11240978</v>
      </c>
      <c r="T1158" s="281">
        <f t="shared" si="580"/>
        <v>1586.812252964427</v>
      </c>
      <c r="U1158" s="281"/>
      <c r="V1158" s="131">
        <f t="shared" si="577"/>
        <v>0.10327102161505941</v>
      </c>
      <c r="W1158" s="13"/>
      <c r="X1158" s="59">
        <v>5538568</v>
      </c>
      <c r="Y1158" s="59">
        <v>2064904</v>
      </c>
      <c r="Z1158" s="59">
        <v>0</v>
      </c>
      <c r="AA1158" s="59">
        <v>0</v>
      </c>
      <c r="AB1158" s="59">
        <v>3637506</v>
      </c>
      <c r="AC1158" s="59">
        <v>0</v>
      </c>
      <c r="AD1158" s="59">
        <v>0</v>
      </c>
      <c r="AE1158" s="59">
        <v>0</v>
      </c>
      <c r="AF1158" s="59">
        <v>103</v>
      </c>
      <c r="AG1158" s="59">
        <v>0</v>
      </c>
      <c r="AH1158" s="59">
        <v>61957008</v>
      </c>
      <c r="AI1158" s="59">
        <v>-42493</v>
      </c>
      <c r="AJ1158" s="59">
        <v>3112782</v>
      </c>
      <c r="AK1158" s="59">
        <v>28232802</v>
      </c>
      <c r="AL1158" s="59">
        <v>46892288</v>
      </c>
      <c r="AM1158" s="59">
        <v>4072656</v>
      </c>
      <c r="AN1158" s="59">
        <v>56463</v>
      </c>
      <c r="AO1158" s="59">
        <v>440943</v>
      </c>
      <c r="AP1158" s="59">
        <v>0</v>
      </c>
      <c r="AQ1158" s="59">
        <v>2030050</v>
      </c>
      <c r="AR1158" s="59">
        <v>14786386</v>
      </c>
      <c r="AS1158" s="59">
        <v>2331995</v>
      </c>
      <c r="AT1158" s="59">
        <v>4557911</v>
      </c>
      <c r="AU1158" s="59">
        <v>12078256</v>
      </c>
      <c r="AV1158" s="27">
        <v>0</v>
      </c>
      <c r="AW1158" s="79">
        <f t="shared" si="578"/>
        <v>0</v>
      </c>
      <c r="AX1158" s="59">
        <v>0</v>
      </c>
      <c r="AY1158" s="59">
        <v>0</v>
      </c>
      <c r="AZ1158" s="59">
        <v>0</v>
      </c>
      <c r="BA1158" s="59">
        <v>0</v>
      </c>
      <c r="BB1158" s="59">
        <v>0</v>
      </c>
      <c r="BC1158" s="59">
        <v>0</v>
      </c>
      <c r="BD1158" s="59">
        <v>0</v>
      </c>
      <c r="BE1158" s="59">
        <v>0</v>
      </c>
      <c r="BF1158" s="59">
        <v>0</v>
      </c>
      <c r="BG1158" s="59">
        <v>0</v>
      </c>
      <c r="BH1158" s="59">
        <v>0</v>
      </c>
      <c r="BI1158" s="59">
        <v>0</v>
      </c>
      <c r="BJ1158" s="59">
        <v>0</v>
      </c>
      <c r="BK1158" s="59">
        <v>0</v>
      </c>
      <c r="BL1158" s="59">
        <v>0</v>
      </c>
      <c r="BM1158" s="4">
        <v>150664</v>
      </c>
      <c r="BN1158" s="32">
        <f t="shared" si="592"/>
        <v>21.268210050818748</v>
      </c>
      <c r="BO1158" s="281"/>
      <c r="BP1158" s="4">
        <v>0</v>
      </c>
      <c r="BQ1158" s="4">
        <v>1569432192</v>
      </c>
      <c r="BR1158" s="4">
        <v>1569582848</v>
      </c>
      <c r="BS1158" s="4">
        <v>1862.43994</v>
      </c>
      <c r="BT1158" s="4">
        <v>7084</v>
      </c>
      <c r="BV1158" s="175">
        <f t="shared" si="581"/>
        <v>-9.5915277429644952E-2</v>
      </c>
    </row>
    <row r="1159" spans="1:74" ht="17.25" customHeight="1" x14ac:dyDescent="0.25">
      <c r="A1159" s="76" t="s">
        <v>219</v>
      </c>
      <c r="B1159" s="255" t="s">
        <v>143</v>
      </c>
      <c r="C1159" s="76">
        <v>1</v>
      </c>
      <c r="D1159" s="142">
        <v>2018</v>
      </c>
      <c r="E1159" s="77">
        <v>157</v>
      </c>
      <c r="F1159" s="59">
        <v>131641856</v>
      </c>
      <c r="G1159" s="59">
        <v>0</v>
      </c>
      <c r="H1159" s="179">
        <f t="shared" si="601"/>
        <v>0</v>
      </c>
      <c r="I1159" s="59">
        <f t="shared" si="579"/>
        <v>131641856</v>
      </c>
      <c r="J1159" s="59"/>
      <c r="K1159" s="82">
        <f t="shared" si="574"/>
        <v>131641856</v>
      </c>
      <c r="L1159" s="82">
        <f t="shared" si="600"/>
        <v>18582.983625070581</v>
      </c>
      <c r="M1159" s="59"/>
      <c r="N1159" s="59"/>
      <c r="O1159" s="59">
        <v>30155706</v>
      </c>
      <c r="P1159" s="13">
        <f t="shared" si="575"/>
        <v>0.22907384411231638</v>
      </c>
      <c r="Q1159" s="59">
        <v>3881610</v>
      </c>
      <c r="R1159" s="79">
        <f t="shared" si="576"/>
        <v>2.9486138512055012E-2</v>
      </c>
      <c r="S1159" s="59">
        <f t="shared" si="582"/>
        <v>15771081</v>
      </c>
      <c r="T1159" s="281">
        <f t="shared" si="580"/>
        <v>2226.2960191981933</v>
      </c>
      <c r="U1159" s="281"/>
      <c r="V1159" s="131">
        <f t="shared" si="577"/>
        <v>0.1198029371448546</v>
      </c>
      <c r="W1159" s="13"/>
      <c r="X1159" s="59">
        <v>7199173</v>
      </c>
      <c r="Y1159" s="59">
        <v>2529918</v>
      </c>
      <c r="Z1159" s="59">
        <v>0</v>
      </c>
      <c r="AA1159" s="59">
        <v>0</v>
      </c>
      <c r="AB1159" s="59">
        <v>6032091</v>
      </c>
      <c r="AC1159" s="59">
        <v>0</v>
      </c>
      <c r="AD1159" s="59">
        <v>9899</v>
      </c>
      <c r="AE1159" s="59">
        <v>0</v>
      </c>
      <c r="AF1159" s="59">
        <v>0</v>
      </c>
      <c r="AG1159" s="59">
        <v>0</v>
      </c>
      <c r="AH1159" s="59">
        <v>73902456</v>
      </c>
      <c r="AI1159" s="59">
        <v>921</v>
      </c>
      <c r="AJ1159" s="59">
        <v>2913761</v>
      </c>
      <c r="AK1159" s="59">
        <v>33023210</v>
      </c>
      <c r="AL1159" s="59">
        <v>57739400</v>
      </c>
      <c r="AM1159" s="59">
        <v>3194889</v>
      </c>
      <c r="AN1159" s="59">
        <v>572964</v>
      </c>
      <c r="AO1159" s="59">
        <v>725076</v>
      </c>
      <c r="AP1159" s="59">
        <v>0</v>
      </c>
      <c r="AQ1159" s="59">
        <v>1443325</v>
      </c>
      <c r="AR1159" s="59">
        <v>18902672</v>
      </c>
      <c r="AS1159" s="59">
        <v>3105172</v>
      </c>
      <c r="AT1159" s="59">
        <v>3573917</v>
      </c>
      <c r="AU1159" s="59">
        <v>14377552</v>
      </c>
      <c r="AV1159" s="27">
        <v>0</v>
      </c>
      <c r="AW1159" s="79">
        <f t="shared" si="578"/>
        <v>0</v>
      </c>
      <c r="AX1159" s="59">
        <v>0</v>
      </c>
      <c r="AY1159" s="59">
        <v>0</v>
      </c>
      <c r="AZ1159" s="59">
        <v>0</v>
      </c>
      <c r="BA1159" s="59">
        <v>0</v>
      </c>
      <c r="BB1159" s="59">
        <v>0</v>
      </c>
      <c r="BC1159" s="59">
        <v>0</v>
      </c>
      <c r="BD1159" s="59">
        <v>0</v>
      </c>
      <c r="BE1159" s="59">
        <v>0</v>
      </c>
      <c r="BF1159" s="59">
        <v>0</v>
      </c>
      <c r="BG1159" s="59">
        <v>0</v>
      </c>
      <c r="BH1159" s="59">
        <v>0</v>
      </c>
      <c r="BI1159" s="59">
        <v>0</v>
      </c>
      <c r="BJ1159" s="59">
        <v>0</v>
      </c>
      <c r="BK1159" s="59">
        <v>0</v>
      </c>
      <c r="BL1159" s="59">
        <v>0</v>
      </c>
      <c r="BM1159" s="4">
        <v>123545</v>
      </c>
      <c r="BN1159" s="32">
        <f t="shared" si="592"/>
        <v>17.440005646527386</v>
      </c>
      <c r="BO1159" s="281"/>
      <c r="BP1159" s="4">
        <v>0</v>
      </c>
      <c r="BQ1159" s="4">
        <v>1636159744</v>
      </c>
      <c r="BR1159" s="4">
        <v>1636283264</v>
      </c>
      <c r="BS1159" s="4">
        <v>1945.9599599999999</v>
      </c>
      <c r="BT1159" s="4">
        <v>7084</v>
      </c>
      <c r="BV1159" s="175">
        <f t="shared" si="581"/>
        <v>-7.3981285309245415E-2</v>
      </c>
    </row>
    <row r="1160" spans="1:74" s="8" customFormat="1" ht="17.25" customHeight="1" thickBot="1" x14ac:dyDescent="0.3">
      <c r="A1160" s="84" t="s">
        <v>219</v>
      </c>
      <c r="B1160" s="256" t="s">
        <v>143</v>
      </c>
      <c r="C1160" s="84">
        <v>1</v>
      </c>
      <c r="D1160" s="143">
        <v>2019</v>
      </c>
      <c r="E1160" s="85">
        <v>157</v>
      </c>
      <c r="F1160" s="86">
        <v>118252752</v>
      </c>
      <c r="G1160" s="86">
        <v>0</v>
      </c>
      <c r="H1160" s="208">
        <f t="shared" si="601"/>
        <v>0</v>
      </c>
      <c r="I1160" s="86">
        <f t="shared" si="579"/>
        <v>118252752</v>
      </c>
      <c r="J1160" s="282">
        <f t="shared" ref="J1160" si="603">LN(I1160/I1136)/(2019-1995)</f>
        <v>5.2608165283609509E-2</v>
      </c>
      <c r="K1160" s="104">
        <f t="shared" si="574"/>
        <v>118252752</v>
      </c>
      <c r="L1160" s="104">
        <f t="shared" si="600"/>
        <v>16692.935064935064</v>
      </c>
      <c r="M1160" s="282">
        <f t="shared" ref="M1160" si="604">LN(L1160/L1136)/(2019-1995)</f>
        <v>4.8116067676586327E-2</v>
      </c>
      <c r="N1160" s="283">
        <f t="shared" ref="N1160" si="605">AVERAGE(L1158:L1160)</f>
        <v>16880.477319781668</v>
      </c>
      <c r="O1160" s="86">
        <v>28077770</v>
      </c>
      <c r="P1160" s="14">
        <f t="shared" si="575"/>
        <v>0.23743861791901469</v>
      </c>
      <c r="Q1160" s="86">
        <v>3915920</v>
      </c>
      <c r="R1160" s="87">
        <f t="shared" si="576"/>
        <v>3.3114831864547223E-2</v>
      </c>
      <c r="S1160" s="86">
        <f t="shared" si="582"/>
        <v>15738785</v>
      </c>
      <c r="T1160" s="285">
        <f t="shared" si="580"/>
        <v>2221.7370129870128</v>
      </c>
      <c r="U1160" s="285">
        <f t="shared" ref="U1160" si="606">AVERAGE(T1158:T1160)</f>
        <v>2011.6150950498777</v>
      </c>
      <c r="V1160" s="170">
        <f t="shared" si="577"/>
        <v>0.13309445009787171</v>
      </c>
      <c r="W1160" s="14"/>
      <c r="X1160" s="86">
        <v>7802564</v>
      </c>
      <c r="Y1160" s="86">
        <v>2381491</v>
      </c>
      <c r="Z1160" s="86">
        <v>0</v>
      </c>
      <c r="AA1160" s="86">
        <v>0</v>
      </c>
      <c r="AB1160" s="86">
        <v>5554730</v>
      </c>
      <c r="AC1160" s="86">
        <v>0</v>
      </c>
      <c r="AD1160" s="86">
        <v>0</v>
      </c>
      <c r="AE1160" s="86">
        <v>0</v>
      </c>
      <c r="AF1160" s="86">
        <v>0</v>
      </c>
      <c r="AG1160" s="86">
        <v>0</v>
      </c>
      <c r="AH1160" s="86">
        <v>59484456</v>
      </c>
      <c r="AI1160" s="86">
        <v>49050</v>
      </c>
      <c r="AJ1160" s="86">
        <v>4758837</v>
      </c>
      <c r="AK1160" s="86">
        <v>30211374</v>
      </c>
      <c r="AL1160" s="86">
        <v>58768296</v>
      </c>
      <c r="AM1160" s="86">
        <v>3344405</v>
      </c>
      <c r="AN1160" s="86">
        <v>735844</v>
      </c>
      <c r="AO1160" s="86">
        <v>452223</v>
      </c>
      <c r="AP1160" s="86">
        <v>0</v>
      </c>
      <c r="AQ1160" s="86">
        <v>2605640</v>
      </c>
      <c r="AR1160" s="86">
        <v>16495597</v>
      </c>
      <c r="AS1160" s="86">
        <v>4085266</v>
      </c>
      <c r="AT1160" s="86">
        <v>3671343</v>
      </c>
      <c r="AU1160" s="86">
        <v>4110697</v>
      </c>
      <c r="AV1160" s="28">
        <v>0</v>
      </c>
      <c r="AW1160" s="87">
        <f t="shared" si="578"/>
        <v>0</v>
      </c>
      <c r="AX1160" s="86">
        <v>0</v>
      </c>
      <c r="AY1160" s="86">
        <v>0</v>
      </c>
      <c r="AZ1160" s="86">
        <v>0</v>
      </c>
      <c r="BA1160" s="86">
        <v>0</v>
      </c>
      <c r="BB1160" s="86">
        <v>0</v>
      </c>
      <c r="BC1160" s="86">
        <v>0</v>
      </c>
      <c r="BD1160" s="86">
        <v>0</v>
      </c>
      <c r="BE1160" s="86">
        <v>0</v>
      </c>
      <c r="BF1160" s="86">
        <v>0</v>
      </c>
      <c r="BG1160" s="86">
        <v>0</v>
      </c>
      <c r="BH1160" s="86">
        <v>0</v>
      </c>
      <c r="BI1160" s="86">
        <v>0</v>
      </c>
      <c r="BJ1160" s="86">
        <v>0</v>
      </c>
      <c r="BK1160" s="86">
        <v>0</v>
      </c>
      <c r="BL1160" s="86">
        <v>0</v>
      </c>
      <c r="BM1160" s="7">
        <v>20427</v>
      </c>
      <c r="BN1160" s="32">
        <f t="shared" si="592"/>
        <v>2.8835403726708075</v>
      </c>
      <c r="BO1160" s="285">
        <f t="shared" ref="BO1160" si="607">AVERAGE(BN1158:BN1160)</f>
        <v>13.863918690005647</v>
      </c>
      <c r="BP1160" s="7">
        <v>0</v>
      </c>
      <c r="BQ1160" s="7">
        <v>1748418176</v>
      </c>
      <c r="BR1160" s="7">
        <v>1748438656</v>
      </c>
      <c r="BS1160" s="7">
        <v>2011.3199500000001</v>
      </c>
      <c r="BT1160" s="7">
        <v>7084</v>
      </c>
      <c r="BU1160" s="275">
        <f t="shared" ref="BU1160" si="608">AVERAGE(BT1158:BT1160)</f>
        <v>7084</v>
      </c>
      <c r="BV1160" s="175">
        <f t="shared" si="581"/>
        <v>-5.7463390272661397E-2</v>
      </c>
    </row>
    <row r="1161" spans="1:74" ht="16.5" thickTop="1" x14ac:dyDescent="0.25">
      <c r="A1161" s="68" t="s">
        <v>220</v>
      </c>
      <c r="C1161" s="68">
        <v>0</v>
      </c>
      <c r="D1161" s="166">
        <v>1995</v>
      </c>
      <c r="E1161" s="69">
        <v>159</v>
      </c>
      <c r="F1161" s="70">
        <v>19369692</v>
      </c>
      <c r="G1161" s="117">
        <v>15721627</v>
      </c>
      <c r="H1161" s="179">
        <f t="shared" si="601"/>
        <v>4.3095797361066754</v>
      </c>
      <c r="I1161" s="70">
        <f t="shared" si="579"/>
        <v>3648065</v>
      </c>
      <c r="J1161" s="70"/>
      <c r="K1161" s="70">
        <f t="shared" si="574"/>
        <v>3648065</v>
      </c>
      <c r="L1161" s="70">
        <f t="shared" si="600"/>
        <v>3292.4774368231047</v>
      </c>
      <c r="M1161" s="70"/>
      <c r="N1161" s="70"/>
      <c r="O1161" s="70">
        <v>202363</v>
      </c>
      <c r="P1161" s="40">
        <f t="shared" si="575"/>
        <v>5.5471325209391825E-2</v>
      </c>
      <c r="Q1161" s="70">
        <v>4654</v>
      </c>
      <c r="R1161" s="72">
        <f t="shared" si="576"/>
        <v>1.2757448126609586E-3</v>
      </c>
      <c r="S1161" s="169">
        <f t="shared" ref="S1161:S1171" si="609">F1161-G1161-O1161-Q1161-AF1161-AG1161-AI1161-AJ1161-AK1161-SUM(AM1161:AU1161)</f>
        <v>668982</v>
      </c>
      <c r="T1161" s="281">
        <f t="shared" si="580"/>
        <v>603.77436823104688</v>
      </c>
      <c r="U1161" s="281"/>
      <c r="V1161" s="168">
        <f t="shared" si="577"/>
        <v>0.18337995622336772</v>
      </c>
      <c r="W1161" s="125"/>
      <c r="X1161" s="70">
        <v>0</v>
      </c>
      <c r="Y1161" s="70">
        <v>0</v>
      </c>
      <c r="Z1161" s="70">
        <v>0</v>
      </c>
      <c r="AA1161" s="70">
        <v>0</v>
      </c>
      <c r="AB1161" s="70">
        <v>0</v>
      </c>
      <c r="AC1161" s="70">
        <v>0</v>
      </c>
      <c r="AD1161" s="70">
        <v>0</v>
      </c>
      <c r="AE1161" s="70">
        <v>0</v>
      </c>
      <c r="AF1161" s="70">
        <v>534770</v>
      </c>
      <c r="AG1161" s="70">
        <v>24389</v>
      </c>
      <c r="AH1161" s="70">
        <v>2025264</v>
      </c>
      <c r="AI1161" s="70">
        <v>-6</v>
      </c>
      <c r="AJ1161" s="70">
        <v>87064</v>
      </c>
      <c r="AK1161" s="70">
        <v>732653</v>
      </c>
      <c r="AL1161" s="70">
        <v>17344428</v>
      </c>
      <c r="AM1161" s="70">
        <v>0</v>
      </c>
      <c r="AN1161" s="70">
        <v>0</v>
      </c>
      <c r="AO1161" s="70">
        <v>0</v>
      </c>
      <c r="AP1161" s="70">
        <v>0</v>
      </c>
      <c r="AQ1161" s="70">
        <v>106508</v>
      </c>
      <c r="AR1161" s="70">
        <v>841604</v>
      </c>
      <c r="AS1161" s="70">
        <v>62997</v>
      </c>
      <c r="AT1161" s="70">
        <v>18460</v>
      </c>
      <c r="AU1161" s="70">
        <v>363627</v>
      </c>
      <c r="AV1161" s="74">
        <v>0</v>
      </c>
      <c r="AW1161" s="72">
        <f t="shared" si="578"/>
        <v>0</v>
      </c>
      <c r="AX1161" s="70">
        <v>0</v>
      </c>
      <c r="AY1161" s="70">
        <v>0</v>
      </c>
      <c r="AZ1161" s="70">
        <v>0</v>
      </c>
      <c r="BA1161" s="70">
        <v>0</v>
      </c>
      <c r="BB1161" s="70">
        <v>0</v>
      </c>
      <c r="BC1161" s="70">
        <v>0</v>
      </c>
      <c r="BD1161" s="70">
        <v>0</v>
      </c>
      <c r="BE1161" s="70">
        <v>0</v>
      </c>
      <c r="BF1161" s="70">
        <v>0</v>
      </c>
      <c r="BG1161" s="70">
        <v>0</v>
      </c>
      <c r="BH1161" s="70">
        <v>0</v>
      </c>
      <c r="BI1161" s="70">
        <v>0</v>
      </c>
      <c r="BJ1161" s="70">
        <v>0</v>
      </c>
      <c r="BK1161" s="70">
        <v>0</v>
      </c>
      <c r="BL1161" s="70">
        <v>0</v>
      </c>
      <c r="BM1161" s="4">
        <v>1631549</v>
      </c>
      <c r="BN1161" s="32">
        <f t="shared" si="592"/>
        <v>1472.5171480144404</v>
      </c>
      <c r="BO1161" s="281"/>
      <c r="BP1161" s="4">
        <v>649831</v>
      </c>
      <c r="BQ1161" s="4">
        <v>54167208</v>
      </c>
      <c r="BR1161" s="4">
        <v>56448588</v>
      </c>
      <c r="BS1161" s="4">
        <v>1111.9499499999999</v>
      </c>
      <c r="BT1161" s="4">
        <v>1108</v>
      </c>
      <c r="BV1161" s="175">
        <f t="shared" si="581"/>
        <v>-1.2814424622019509</v>
      </c>
    </row>
    <row r="1162" spans="1:74" x14ac:dyDescent="0.25">
      <c r="A1162" s="76" t="s">
        <v>220</v>
      </c>
      <c r="B1162" s="255"/>
      <c r="C1162" s="76">
        <v>0</v>
      </c>
      <c r="D1162" s="141">
        <v>1996</v>
      </c>
      <c r="E1162" s="77">
        <v>159</v>
      </c>
      <c r="F1162" s="59">
        <v>19896012</v>
      </c>
      <c r="G1162" s="82">
        <v>16110377</v>
      </c>
      <c r="H1162" s="179">
        <f t="shared" si="601"/>
        <v>4.2556604110010605</v>
      </c>
      <c r="I1162" s="59">
        <f t="shared" si="579"/>
        <v>3785635</v>
      </c>
      <c r="J1162" s="59"/>
      <c r="K1162" s="59">
        <f t="shared" si="574"/>
        <v>3785635</v>
      </c>
      <c r="L1162" s="59">
        <f t="shared" si="600"/>
        <v>3416.6380866425993</v>
      </c>
      <c r="M1162" s="59"/>
      <c r="N1162" s="59"/>
      <c r="O1162" s="59">
        <v>292152</v>
      </c>
      <c r="P1162" s="13">
        <f t="shared" si="575"/>
        <v>7.7173842697460263E-2</v>
      </c>
      <c r="Q1162" s="59">
        <v>7099</v>
      </c>
      <c r="R1162" s="79">
        <f t="shared" si="576"/>
        <v>1.8752468212070103E-3</v>
      </c>
      <c r="S1162" s="73">
        <f t="shared" si="609"/>
        <v>602183</v>
      </c>
      <c r="T1162" s="281">
        <f t="shared" si="580"/>
        <v>543.48646209386277</v>
      </c>
      <c r="U1162" s="281"/>
      <c r="V1162" s="131">
        <f t="shared" si="577"/>
        <v>0.15907053902449655</v>
      </c>
      <c r="W1162" s="54"/>
      <c r="X1162" s="59">
        <v>0</v>
      </c>
      <c r="Y1162" s="59">
        <v>0</v>
      </c>
      <c r="Z1162" s="59">
        <v>0</v>
      </c>
      <c r="AA1162" s="59">
        <v>0</v>
      </c>
      <c r="AB1162" s="59">
        <v>0</v>
      </c>
      <c r="AC1162" s="59">
        <v>0</v>
      </c>
      <c r="AD1162" s="59">
        <v>0</v>
      </c>
      <c r="AE1162" s="59">
        <v>0</v>
      </c>
      <c r="AF1162" s="59">
        <v>505435</v>
      </c>
      <c r="AG1162" s="59">
        <v>160189</v>
      </c>
      <c r="AH1162" s="59">
        <v>2220689</v>
      </c>
      <c r="AI1162" s="59">
        <v>-110</v>
      </c>
      <c r="AJ1162" s="59">
        <v>38791</v>
      </c>
      <c r="AK1162" s="59">
        <v>850901</v>
      </c>
      <c r="AL1162" s="59">
        <v>17675322</v>
      </c>
      <c r="AM1162" s="59">
        <v>0</v>
      </c>
      <c r="AN1162" s="59">
        <v>0</v>
      </c>
      <c r="AO1162" s="59">
        <v>0</v>
      </c>
      <c r="AP1162" s="59">
        <v>0</v>
      </c>
      <c r="AQ1162" s="59">
        <v>118447</v>
      </c>
      <c r="AR1162" s="59">
        <v>887652</v>
      </c>
      <c r="AS1162" s="59">
        <v>21531</v>
      </c>
      <c r="AT1162" s="59">
        <v>839</v>
      </c>
      <c r="AU1162" s="59">
        <v>300526</v>
      </c>
      <c r="AV1162" s="80">
        <v>0</v>
      </c>
      <c r="AW1162" s="79">
        <f t="shared" si="578"/>
        <v>0</v>
      </c>
      <c r="AX1162" s="59">
        <v>0</v>
      </c>
      <c r="AY1162" s="59">
        <v>0</v>
      </c>
      <c r="AZ1162" s="59">
        <v>0</v>
      </c>
      <c r="BA1162" s="59">
        <v>0</v>
      </c>
      <c r="BB1162" s="59">
        <v>0</v>
      </c>
      <c r="BC1162" s="59">
        <v>0</v>
      </c>
      <c r="BD1162" s="59">
        <v>0</v>
      </c>
      <c r="BE1162" s="59">
        <v>0</v>
      </c>
      <c r="BF1162" s="59">
        <v>0</v>
      </c>
      <c r="BG1162" s="59">
        <v>0</v>
      </c>
      <c r="BH1162" s="59">
        <v>0</v>
      </c>
      <c r="BI1162" s="59">
        <v>0</v>
      </c>
      <c r="BJ1162" s="59">
        <v>0</v>
      </c>
      <c r="BK1162" s="59">
        <v>0</v>
      </c>
      <c r="BL1162" s="59">
        <v>0</v>
      </c>
      <c r="BM1162" s="4">
        <v>1503174</v>
      </c>
      <c r="BN1162" s="32">
        <f t="shared" si="592"/>
        <v>1356.6552346570397</v>
      </c>
      <c r="BO1162" s="281"/>
      <c r="BP1162" s="4">
        <v>366025</v>
      </c>
      <c r="BQ1162" s="4">
        <v>51310708</v>
      </c>
      <c r="BR1162" s="4">
        <v>53179908</v>
      </c>
      <c r="BS1162" s="4">
        <v>1119.66003</v>
      </c>
      <c r="BT1162" s="4">
        <v>1108</v>
      </c>
      <c r="BV1162" s="175">
        <f t="shared" si="581"/>
        <v>-1.2779875078207028</v>
      </c>
    </row>
    <row r="1163" spans="1:74" x14ac:dyDescent="0.25">
      <c r="A1163" s="76" t="s">
        <v>220</v>
      </c>
      <c r="B1163" s="255"/>
      <c r="C1163" s="76">
        <v>0</v>
      </c>
      <c r="D1163" s="141">
        <v>1997</v>
      </c>
      <c r="E1163" s="77">
        <v>159</v>
      </c>
      <c r="F1163" s="59">
        <v>18448336</v>
      </c>
      <c r="G1163" s="82">
        <v>15620623</v>
      </c>
      <c r="H1163" s="179">
        <f t="shared" si="601"/>
        <v>5.5241189611534125</v>
      </c>
      <c r="I1163" s="59">
        <f t="shared" si="579"/>
        <v>2827713</v>
      </c>
      <c r="J1163" s="59"/>
      <c r="K1163" s="59">
        <f t="shared" ref="K1163:K1226" si="610">I1163-AV1163</f>
        <v>2827713</v>
      </c>
      <c r="L1163" s="59">
        <f t="shared" si="600"/>
        <v>2552.0875451263537</v>
      </c>
      <c r="M1163" s="59"/>
      <c r="N1163" s="59"/>
      <c r="O1163" s="59">
        <v>337162</v>
      </c>
      <c r="P1163" s="13">
        <f t="shared" ref="P1163:P1226" si="611">O1163/I1163</f>
        <v>0.11923487284600665</v>
      </c>
      <c r="Q1163" s="59">
        <v>5793</v>
      </c>
      <c r="R1163" s="79">
        <f t="shared" ref="R1163:R1226" si="612">Q1163/I1163</f>
        <v>2.0486520378836183E-3</v>
      </c>
      <c r="S1163" s="73">
        <f t="shared" si="609"/>
        <v>188578</v>
      </c>
      <c r="T1163" s="281">
        <f t="shared" si="580"/>
        <v>170.19675090252707</v>
      </c>
      <c r="U1163" s="281"/>
      <c r="V1163" s="131">
        <f t="shared" ref="V1163:V1226" si="613">S1163/K1163</f>
        <v>6.6689229069569644E-2</v>
      </c>
      <c r="W1163" s="54"/>
      <c r="X1163" s="59">
        <v>0</v>
      </c>
      <c r="Y1163" s="59">
        <v>0</v>
      </c>
      <c r="Z1163" s="59">
        <v>0</v>
      </c>
      <c r="AA1163" s="59">
        <v>0</v>
      </c>
      <c r="AB1163" s="59">
        <v>0</v>
      </c>
      <c r="AC1163" s="59">
        <v>0</v>
      </c>
      <c r="AD1163" s="59">
        <v>0</v>
      </c>
      <c r="AE1163" s="59">
        <v>0</v>
      </c>
      <c r="AF1163" s="59">
        <v>303734</v>
      </c>
      <c r="AG1163" s="59">
        <v>102985</v>
      </c>
      <c r="AH1163" s="59">
        <v>1847807</v>
      </c>
      <c r="AI1163" s="59">
        <v>1548</v>
      </c>
      <c r="AJ1163" s="59">
        <v>12725</v>
      </c>
      <c r="AK1163" s="59">
        <v>768740</v>
      </c>
      <c r="AL1163" s="59">
        <v>16600528</v>
      </c>
      <c r="AM1163" s="59">
        <v>0</v>
      </c>
      <c r="AN1163" s="59">
        <v>0</v>
      </c>
      <c r="AO1163" s="59">
        <v>0</v>
      </c>
      <c r="AP1163" s="59">
        <v>0</v>
      </c>
      <c r="AQ1163" s="59">
        <v>115252</v>
      </c>
      <c r="AR1163" s="59">
        <v>703110</v>
      </c>
      <c r="AS1163" s="59">
        <v>24209</v>
      </c>
      <c r="AT1163" s="59">
        <v>16662</v>
      </c>
      <c r="AU1163" s="59">
        <v>247215</v>
      </c>
      <c r="AV1163" s="80">
        <v>0</v>
      </c>
      <c r="AW1163" s="79">
        <f t="shared" ref="AW1163:AW1226" si="614">AV1163/(AV1163+I1163)</f>
        <v>0</v>
      </c>
      <c r="AX1163" s="59">
        <v>0</v>
      </c>
      <c r="AY1163" s="59">
        <v>0</v>
      </c>
      <c r="AZ1163" s="59">
        <v>0</v>
      </c>
      <c r="BA1163" s="59">
        <v>0</v>
      </c>
      <c r="BB1163" s="59">
        <v>0</v>
      </c>
      <c r="BC1163" s="59">
        <v>0</v>
      </c>
      <c r="BD1163" s="59">
        <v>0</v>
      </c>
      <c r="BE1163" s="59">
        <v>0</v>
      </c>
      <c r="BF1163" s="59">
        <v>0</v>
      </c>
      <c r="BG1163" s="59">
        <v>0</v>
      </c>
      <c r="BH1163" s="59">
        <v>0</v>
      </c>
      <c r="BI1163" s="59">
        <v>0</v>
      </c>
      <c r="BJ1163" s="59">
        <v>0</v>
      </c>
      <c r="BK1163" s="59">
        <v>0</v>
      </c>
      <c r="BL1163" s="59">
        <v>0</v>
      </c>
      <c r="BM1163" s="4">
        <v>695120</v>
      </c>
      <c r="BN1163" s="32">
        <f t="shared" si="592"/>
        <v>627.36462093862815</v>
      </c>
      <c r="BO1163" s="281"/>
      <c r="BP1163" s="4">
        <v>2304420</v>
      </c>
      <c r="BQ1163" s="4">
        <v>28542020</v>
      </c>
      <c r="BR1163" s="4">
        <v>31541560</v>
      </c>
      <c r="BS1163" s="4">
        <v>1117.1400100000001</v>
      </c>
      <c r="BT1163" s="4">
        <v>1108</v>
      </c>
      <c r="BV1163" s="175">
        <f t="shared" si="581"/>
        <v>-1.2791141266606216</v>
      </c>
    </row>
    <row r="1164" spans="1:74" x14ac:dyDescent="0.25">
      <c r="A1164" s="76" t="s">
        <v>220</v>
      </c>
      <c r="B1164" s="255"/>
      <c r="C1164" s="76">
        <v>0</v>
      </c>
      <c r="D1164" s="141">
        <v>1998</v>
      </c>
      <c r="E1164" s="77">
        <v>159</v>
      </c>
      <c r="F1164" s="59">
        <v>19030472</v>
      </c>
      <c r="G1164" s="82">
        <v>15826095</v>
      </c>
      <c r="H1164" s="179">
        <f t="shared" si="601"/>
        <v>4.9388991994387679</v>
      </c>
      <c r="I1164" s="59">
        <f t="shared" ref="I1164:I1227" si="615">F1164-G1164</f>
        <v>3204377</v>
      </c>
      <c r="J1164" s="59"/>
      <c r="K1164" s="59">
        <f t="shared" si="610"/>
        <v>3204377</v>
      </c>
      <c r="L1164" s="59">
        <f t="shared" si="600"/>
        <v>2892.0370036101085</v>
      </c>
      <c r="M1164" s="59"/>
      <c r="N1164" s="59"/>
      <c r="O1164" s="59">
        <v>508419</v>
      </c>
      <c r="P1164" s="13">
        <f t="shared" si="611"/>
        <v>0.15866391501374527</v>
      </c>
      <c r="Q1164" s="59">
        <v>6034</v>
      </c>
      <c r="R1164" s="79">
        <f t="shared" si="612"/>
        <v>1.8830493415724803E-3</v>
      </c>
      <c r="S1164" s="73">
        <f t="shared" si="609"/>
        <v>181527</v>
      </c>
      <c r="T1164" s="281">
        <f t="shared" ref="T1164:T1227" si="616">S1164/BT1164</f>
        <v>163.83303249097472</v>
      </c>
      <c r="U1164" s="281"/>
      <c r="V1164" s="131">
        <f t="shared" si="613"/>
        <v>5.664970133039901E-2</v>
      </c>
      <c r="W1164" s="54"/>
      <c r="X1164" s="59">
        <v>0</v>
      </c>
      <c r="Y1164" s="59">
        <v>0</v>
      </c>
      <c r="Z1164" s="59">
        <v>0</v>
      </c>
      <c r="AA1164" s="59">
        <v>0</v>
      </c>
      <c r="AB1164" s="59">
        <v>0</v>
      </c>
      <c r="AC1164" s="59">
        <v>0</v>
      </c>
      <c r="AD1164" s="59">
        <v>0</v>
      </c>
      <c r="AE1164" s="59">
        <v>0</v>
      </c>
      <c r="AF1164" s="59">
        <v>251199</v>
      </c>
      <c r="AG1164" s="59">
        <v>304703</v>
      </c>
      <c r="AH1164" s="59">
        <v>2115904</v>
      </c>
      <c r="AI1164" s="59">
        <v>36</v>
      </c>
      <c r="AJ1164" s="59">
        <v>5051</v>
      </c>
      <c r="AK1164" s="59">
        <v>748760</v>
      </c>
      <c r="AL1164" s="59">
        <v>16914568</v>
      </c>
      <c r="AM1164" s="59">
        <v>0</v>
      </c>
      <c r="AN1164" s="59">
        <v>0</v>
      </c>
      <c r="AO1164" s="59">
        <v>0</v>
      </c>
      <c r="AP1164" s="59">
        <v>0</v>
      </c>
      <c r="AQ1164" s="59">
        <v>126468</v>
      </c>
      <c r="AR1164" s="59">
        <v>772593</v>
      </c>
      <c r="AS1164" s="59">
        <v>24518</v>
      </c>
      <c r="AT1164" s="59">
        <v>9775</v>
      </c>
      <c r="AU1164" s="59">
        <v>265294</v>
      </c>
      <c r="AV1164" s="80">
        <v>0</v>
      </c>
      <c r="AW1164" s="79">
        <f t="shared" si="614"/>
        <v>0</v>
      </c>
      <c r="AX1164" s="59">
        <v>0</v>
      </c>
      <c r="AY1164" s="59">
        <v>0</v>
      </c>
      <c r="AZ1164" s="59">
        <v>0</v>
      </c>
      <c r="BA1164" s="59">
        <v>0</v>
      </c>
      <c r="BB1164" s="59">
        <v>0</v>
      </c>
      <c r="BC1164" s="59">
        <v>0</v>
      </c>
      <c r="BD1164" s="59">
        <v>0</v>
      </c>
      <c r="BE1164" s="59">
        <v>0</v>
      </c>
      <c r="BF1164" s="59">
        <v>0</v>
      </c>
      <c r="BG1164" s="59">
        <v>0</v>
      </c>
      <c r="BH1164" s="59">
        <v>0</v>
      </c>
      <c r="BI1164" s="59">
        <v>0</v>
      </c>
      <c r="BJ1164" s="59">
        <v>0</v>
      </c>
      <c r="BK1164" s="59">
        <v>0</v>
      </c>
      <c r="BL1164" s="59">
        <v>0</v>
      </c>
      <c r="BM1164" s="4">
        <v>425723</v>
      </c>
      <c r="BN1164" s="32">
        <f t="shared" si="592"/>
        <v>384.22653429602889</v>
      </c>
      <c r="BO1164" s="281"/>
      <c r="BP1164" s="4">
        <v>2376256</v>
      </c>
      <c r="BQ1164" s="4">
        <v>27024060</v>
      </c>
      <c r="BR1164" s="4">
        <v>29826040</v>
      </c>
      <c r="BS1164" s="4">
        <v>1130</v>
      </c>
      <c r="BT1164" s="4">
        <v>1108</v>
      </c>
      <c r="BV1164" s="175">
        <f t="shared" ref="BV1164:BV1227" si="617">0.5*LN(BS1164/BS$10)+0.5*LN(BT1164/BT$10)</f>
        <v>-1.273391238751151</v>
      </c>
    </row>
    <row r="1165" spans="1:74" x14ac:dyDescent="0.25">
      <c r="A1165" s="76" t="s">
        <v>221</v>
      </c>
      <c r="B1165" s="254" t="s">
        <v>150</v>
      </c>
      <c r="C1165" s="76">
        <v>1</v>
      </c>
      <c r="D1165" s="141">
        <v>1999</v>
      </c>
      <c r="E1165" s="77">
        <v>159</v>
      </c>
      <c r="F1165" s="59">
        <v>20658182</v>
      </c>
      <c r="G1165" s="82">
        <v>16660715</v>
      </c>
      <c r="H1165" s="179">
        <f t="shared" si="601"/>
        <v>4.1678180207616471</v>
      </c>
      <c r="I1165" s="59">
        <f t="shared" si="615"/>
        <v>3997467</v>
      </c>
      <c r="J1165" s="59"/>
      <c r="K1165" s="59">
        <f t="shared" si="610"/>
        <v>3997467</v>
      </c>
      <c r="L1165" s="59">
        <f t="shared" si="600"/>
        <v>3594.8444244604316</v>
      </c>
      <c r="M1165" s="59"/>
      <c r="N1165" s="59"/>
      <c r="O1165" s="59">
        <v>653938</v>
      </c>
      <c r="P1165" s="13">
        <f t="shared" si="611"/>
        <v>0.1635880921593599</v>
      </c>
      <c r="Q1165" s="59">
        <v>7528</v>
      </c>
      <c r="R1165" s="79">
        <f t="shared" si="612"/>
        <v>1.8831925316706805E-3</v>
      </c>
      <c r="S1165" s="73">
        <f t="shared" si="609"/>
        <v>241489</v>
      </c>
      <c r="T1165" s="281">
        <f t="shared" si="616"/>
        <v>217.16636690647482</v>
      </c>
      <c r="U1165" s="281"/>
      <c r="V1165" s="131">
        <f t="shared" si="613"/>
        <v>6.0410504952261017E-2</v>
      </c>
      <c r="W1165" s="54"/>
      <c r="X1165" s="59">
        <v>0</v>
      </c>
      <c r="Y1165" s="59">
        <v>0</v>
      </c>
      <c r="Z1165" s="59">
        <v>0</v>
      </c>
      <c r="AA1165" s="59">
        <v>0</v>
      </c>
      <c r="AB1165" s="59">
        <v>0</v>
      </c>
      <c r="AC1165" s="59">
        <v>0</v>
      </c>
      <c r="AD1165" s="59">
        <v>0</v>
      </c>
      <c r="AE1165" s="59">
        <v>0</v>
      </c>
      <c r="AF1165" s="59">
        <v>332946</v>
      </c>
      <c r="AG1165" s="59">
        <v>785765</v>
      </c>
      <c r="AH1165" s="59">
        <v>2639000</v>
      </c>
      <c r="AI1165" s="59">
        <v>0</v>
      </c>
      <c r="AJ1165" s="59">
        <v>1517</v>
      </c>
      <c r="AK1165" s="59">
        <v>872988</v>
      </c>
      <c r="AL1165" s="59">
        <v>18019182</v>
      </c>
      <c r="AM1165" s="59">
        <v>0</v>
      </c>
      <c r="AN1165" s="59">
        <v>0</v>
      </c>
      <c r="AO1165" s="59">
        <v>0</v>
      </c>
      <c r="AP1165" s="59">
        <v>0</v>
      </c>
      <c r="AQ1165" s="59">
        <v>120500</v>
      </c>
      <c r="AR1165" s="59">
        <v>778973</v>
      </c>
      <c r="AS1165" s="59">
        <v>93428</v>
      </c>
      <c r="AT1165" s="59">
        <v>549</v>
      </c>
      <c r="AU1165" s="59">
        <v>107846</v>
      </c>
      <c r="AV1165" s="80">
        <v>0</v>
      </c>
      <c r="AW1165" s="79">
        <f t="shared" si="614"/>
        <v>0</v>
      </c>
      <c r="AX1165" s="59">
        <v>0</v>
      </c>
      <c r="AY1165" s="59">
        <v>0</v>
      </c>
      <c r="AZ1165" s="59">
        <v>0</v>
      </c>
      <c r="BA1165" s="59">
        <v>0</v>
      </c>
      <c r="BB1165" s="59">
        <v>0</v>
      </c>
      <c r="BC1165" s="59">
        <v>0</v>
      </c>
      <c r="BD1165" s="59">
        <v>0</v>
      </c>
      <c r="BE1165" s="59">
        <v>0</v>
      </c>
      <c r="BF1165" s="59">
        <v>0</v>
      </c>
      <c r="BG1165" s="59">
        <v>0</v>
      </c>
      <c r="BH1165" s="59">
        <v>0</v>
      </c>
      <c r="BI1165" s="59">
        <v>0</v>
      </c>
      <c r="BJ1165" s="59">
        <v>0</v>
      </c>
      <c r="BK1165" s="59">
        <v>0</v>
      </c>
      <c r="BL1165" s="59">
        <v>0</v>
      </c>
      <c r="BM1165" s="4">
        <v>352392</v>
      </c>
      <c r="BN1165" s="32">
        <f t="shared" si="592"/>
        <v>316.89928057553959</v>
      </c>
      <c r="BO1165" s="281"/>
      <c r="BP1165" s="4">
        <v>3563019</v>
      </c>
      <c r="BQ1165" s="4">
        <v>53013136</v>
      </c>
      <c r="BR1165" s="4">
        <v>56928548</v>
      </c>
      <c r="BS1165" s="4">
        <v>1138.59998</v>
      </c>
      <c r="BT1165" s="4">
        <v>1112</v>
      </c>
      <c r="BV1165" s="175">
        <f t="shared" si="617"/>
        <v>-1.2677985413769199</v>
      </c>
    </row>
    <row r="1166" spans="1:74" x14ac:dyDescent="0.25">
      <c r="A1166" s="76" t="s">
        <v>221</v>
      </c>
      <c r="B1166" s="254" t="s">
        <v>150</v>
      </c>
      <c r="C1166" s="76">
        <v>1</v>
      </c>
      <c r="D1166" s="141">
        <v>2000</v>
      </c>
      <c r="E1166" s="77">
        <v>159</v>
      </c>
      <c r="F1166" s="59">
        <v>40136524</v>
      </c>
      <c r="G1166" s="82">
        <v>35026896</v>
      </c>
      <c r="H1166" s="179">
        <f t="shared" si="601"/>
        <v>6.8550775124921035</v>
      </c>
      <c r="I1166" s="59">
        <f t="shared" si="615"/>
        <v>5109628</v>
      </c>
      <c r="J1166" s="59"/>
      <c r="K1166" s="59">
        <f t="shared" si="610"/>
        <v>5109628</v>
      </c>
      <c r="L1166" s="59">
        <f t="shared" si="600"/>
        <v>4493.956024626209</v>
      </c>
      <c r="M1166" s="59"/>
      <c r="N1166" s="59"/>
      <c r="O1166" s="59">
        <v>412377</v>
      </c>
      <c r="P1166" s="13">
        <f t="shared" si="611"/>
        <v>8.0705875261369325E-2</v>
      </c>
      <c r="Q1166" s="59">
        <v>8727</v>
      </c>
      <c r="R1166" s="79">
        <f t="shared" si="612"/>
        <v>1.7079521248905009E-3</v>
      </c>
      <c r="S1166" s="73">
        <f t="shared" si="609"/>
        <v>225311</v>
      </c>
      <c r="T1166" s="281">
        <f t="shared" si="616"/>
        <v>198.16270888302552</v>
      </c>
      <c r="U1166" s="281"/>
      <c r="V1166" s="131">
        <f t="shared" si="613"/>
        <v>4.4095382286146859E-2</v>
      </c>
      <c r="W1166" s="54"/>
      <c r="X1166" s="59">
        <v>0</v>
      </c>
      <c r="Y1166" s="59">
        <v>0</v>
      </c>
      <c r="Z1166" s="59">
        <v>0</v>
      </c>
      <c r="AA1166" s="59">
        <v>0</v>
      </c>
      <c r="AB1166" s="59">
        <v>0</v>
      </c>
      <c r="AC1166" s="59">
        <v>0</v>
      </c>
      <c r="AD1166" s="59">
        <v>0</v>
      </c>
      <c r="AE1166" s="59">
        <v>0</v>
      </c>
      <c r="AF1166" s="59">
        <v>274353</v>
      </c>
      <c r="AG1166" s="59">
        <v>1131082</v>
      </c>
      <c r="AH1166" s="59">
        <v>4060985</v>
      </c>
      <c r="AI1166" s="59">
        <v>0</v>
      </c>
      <c r="AJ1166" s="59">
        <v>120</v>
      </c>
      <c r="AK1166" s="59">
        <v>1525498</v>
      </c>
      <c r="AL1166" s="59">
        <v>36075540</v>
      </c>
      <c r="AM1166" s="59">
        <v>0</v>
      </c>
      <c r="AN1166" s="59">
        <v>0</v>
      </c>
      <c r="AO1166" s="59">
        <v>0</v>
      </c>
      <c r="AP1166" s="59">
        <v>0</v>
      </c>
      <c r="AQ1166" s="59">
        <v>124542</v>
      </c>
      <c r="AR1166" s="59">
        <v>976320</v>
      </c>
      <c r="AS1166" s="59">
        <v>74979</v>
      </c>
      <c r="AT1166" s="59">
        <v>3213</v>
      </c>
      <c r="AU1166" s="59">
        <v>353106</v>
      </c>
      <c r="AV1166" s="80">
        <v>0</v>
      </c>
      <c r="AW1166" s="79">
        <f t="shared" si="614"/>
        <v>0</v>
      </c>
      <c r="AX1166" s="59">
        <v>0</v>
      </c>
      <c r="AY1166" s="59">
        <v>0</v>
      </c>
      <c r="AZ1166" s="59">
        <v>0</v>
      </c>
      <c r="BA1166" s="59">
        <v>0</v>
      </c>
      <c r="BB1166" s="59">
        <v>0</v>
      </c>
      <c r="BC1166" s="59">
        <v>0</v>
      </c>
      <c r="BD1166" s="59">
        <v>0</v>
      </c>
      <c r="BE1166" s="59">
        <v>0</v>
      </c>
      <c r="BF1166" s="59">
        <v>0</v>
      </c>
      <c r="BG1166" s="59">
        <v>0</v>
      </c>
      <c r="BH1166" s="59">
        <v>0</v>
      </c>
      <c r="BI1166" s="59">
        <v>0</v>
      </c>
      <c r="BJ1166" s="59">
        <v>0</v>
      </c>
      <c r="BK1166" s="59">
        <v>0</v>
      </c>
      <c r="BL1166" s="59">
        <v>0</v>
      </c>
      <c r="BM1166" s="4">
        <v>244305</v>
      </c>
      <c r="BN1166" s="32">
        <f t="shared" si="592"/>
        <v>214.86807387862797</v>
      </c>
      <c r="BO1166" s="281"/>
      <c r="BP1166" s="4">
        <v>-3824136</v>
      </c>
      <c r="BQ1166" s="4">
        <v>80937864</v>
      </c>
      <c r="BR1166" s="4">
        <v>77358032</v>
      </c>
      <c r="BS1166" s="4">
        <v>1159</v>
      </c>
      <c r="BT1166" s="4">
        <v>1137</v>
      </c>
      <c r="BV1166" s="175">
        <f t="shared" si="617"/>
        <v>-1.2478029597128151</v>
      </c>
    </row>
    <row r="1167" spans="1:74" x14ac:dyDescent="0.25">
      <c r="A1167" s="76" t="s">
        <v>221</v>
      </c>
      <c r="B1167" s="254" t="s">
        <v>150</v>
      </c>
      <c r="C1167" s="76">
        <v>1</v>
      </c>
      <c r="D1167" s="141">
        <v>2001</v>
      </c>
      <c r="E1167" s="77">
        <v>159</v>
      </c>
      <c r="F1167" s="59">
        <v>40761740</v>
      </c>
      <c r="G1167" s="82">
        <v>37174260</v>
      </c>
      <c r="H1167" s="179">
        <f t="shared" si="601"/>
        <v>10.362220834680612</v>
      </c>
      <c r="I1167" s="59">
        <f t="shared" si="615"/>
        <v>3587480</v>
      </c>
      <c r="J1167" s="59"/>
      <c r="K1167" s="59">
        <f t="shared" si="610"/>
        <v>3587480</v>
      </c>
      <c r="L1167" s="59">
        <f t="shared" si="600"/>
        <v>3155.2154793315744</v>
      </c>
      <c r="M1167" s="59"/>
      <c r="N1167" s="59"/>
      <c r="O1167" s="59">
        <v>274957</v>
      </c>
      <c r="P1167" s="13">
        <f t="shared" si="611"/>
        <v>7.6643493482890498E-2</v>
      </c>
      <c r="Q1167" s="59">
        <v>10461</v>
      </c>
      <c r="R1167" s="79">
        <f t="shared" si="612"/>
        <v>2.9159744444568333E-3</v>
      </c>
      <c r="S1167" s="73">
        <f t="shared" si="609"/>
        <v>122033</v>
      </c>
      <c r="T1167" s="281">
        <f t="shared" si="616"/>
        <v>107.32893579595427</v>
      </c>
      <c r="U1167" s="281"/>
      <c r="V1167" s="131">
        <f t="shared" si="613"/>
        <v>3.4016356885613303E-2</v>
      </c>
      <c r="W1167" s="54"/>
      <c r="X1167" s="59">
        <v>0</v>
      </c>
      <c r="Y1167" s="59">
        <v>0</v>
      </c>
      <c r="Z1167" s="59">
        <v>0</v>
      </c>
      <c r="AA1167" s="59">
        <v>0</v>
      </c>
      <c r="AB1167" s="59">
        <v>0</v>
      </c>
      <c r="AC1167" s="59">
        <v>0</v>
      </c>
      <c r="AD1167" s="59">
        <v>0</v>
      </c>
      <c r="AE1167" s="59">
        <v>0</v>
      </c>
      <c r="AF1167" s="59">
        <v>315975</v>
      </c>
      <c r="AG1167" s="59">
        <v>482067</v>
      </c>
      <c r="AH1167" s="59">
        <v>2725372</v>
      </c>
      <c r="AI1167" s="59">
        <v>0</v>
      </c>
      <c r="AJ1167" s="59">
        <v>69</v>
      </c>
      <c r="AK1167" s="59">
        <v>842737</v>
      </c>
      <c r="AL1167" s="59">
        <v>38036368</v>
      </c>
      <c r="AM1167" s="59">
        <v>0</v>
      </c>
      <c r="AN1167" s="59">
        <v>0</v>
      </c>
      <c r="AO1167" s="59">
        <v>0</v>
      </c>
      <c r="AP1167" s="59">
        <v>0</v>
      </c>
      <c r="AQ1167" s="59">
        <v>136353</v>
      </c>
      <c r="AR1167" s="59">
        <v>850309</v>
      </c>
      <c r="AS1167" s="59">
        <v>100093</v>
      </c>
      <c r="AT1167" s="59">
        <v>2260</v>
      </c>
      <c r="AU1167" s="59">
        <v>450166</v>
      </c>
      <c r="AV1167" s="80">
        <v>0</v>
      </c>
      <c r="AW1167" s="79">
        <f t="shared" si="614"/>
        <v>0</v>
      </c>
      <c r="AX1167" s="59">
        <v>0</v>
      </c>
      <c r="AY1167" s="59">
        <v>0</v>
      </c>
      <c r="AZ1167" s="59">
        <v>0</v>
      </c>
      <c r="BA1167" s="59">
        <v>0</v>
      </c>
      <c r="BB1167" s="59">
        <v>0</v>
      </c>
      <c r="BC1167" s="59">
        <v>0</v>
      </c>
      <c r="BD1167" s="59">
        <v>0</v>
      </c>
      <c r="BE1167" s="59">
        <v>0</v>
      </c>
      <c r="BF1167" s="59">
        <v>0</v>
      </c>
      <c r="BG1167" s="59">
        <v>0</v>
      </c>
      <c r="BH1167" s="59">
        <v>0</v>
      </c>
      <c r="BI1167" s="59">
        <v>0</v>
      </c>
      <c r="BJ1167" s="59">
        <v>0</v>
      </c>
      <c r="BK1167" s="59">
        <v>0</v>
      </c>
      <c r="BL1167" s="59">
        <v>0</v>
      </c>
      <c r="BM1167" s="4">
        <v>198697</v>
      </c>
      <c r="BN1167" s="32">
        <f t="shared" si="592"/>
        <v>174.75549692172385</v>
      </c>
      <c r="BO1167" s="281"/>
      <c r="BP1167" s="4">
        <v>316299</v>
      </c>
      <c r="BQ1167" s="4">
        <v>91039968</v>
      </c>
      <c r="BR1167" s="4">
        <v>91554960</v>
      </c>
      <c r="BS1167" s="4">
        <v>1181</v>
      </c>
      <c r="BT1167" s="4">
        <v>1137</v>
      </c>
      <c r="BV1167" s="175">
        <f t="shared" si="617"/>
        <v>-1.2384009732840098</v>
      </c>
    </row>
    <row r="1168" spans="1:74" x14ac:dyDescent="0.25">
      <c r="A1168" s="76" t="s">
        <v>221</v>
      </c>
      <c r="B1168" s="254" t="s">
        <v>150</v>
      </c>
      <c r="C1168" s="76">
        <v>1</v>
      </c>
      <c r="D1168" s="141">
        <v>2002</v>
      </c>
      <c r="E1168" s="77">
        <v>159</v>
      </c>
      <c r="F1168" s="59">
        <v>33250336</v>
      </c>
      <c r="G1168" s="82">
        <v>30120400</v>
      </c>
      <c r="H1168" s="179">
        <f t="shared" si="601"/>
        <v>9.6233277613344175</v>
      </c>
      <c r="I1168" s="59">
        <f t="shared" si="615"/>
        <v>3129936</v>
      </c>
      <c r="J1168" s="59"/>
      <c r="K1168" s="59">
        <f t="shared" si="610"/>
        <v>3129936</v>
      </c>
      <c r="L1168" s="59">
        <f t="shared" si="600"/>
        <v>2752.8021108179419</v>
      </c>
      <c r="M1168" s="59"/>
      <c r="N1168" s="59"/>
      <c r="O1168" s="59">
        <v>210092</v>
      </c>
      <c r="P1168" s="13">
        <f t="shared" si="611"/>
        <v>6.7123417220032608E-2</v>
      </c>
      <c r="Q1168" s="59">
        <v>0</v>
      </c>
      <c r="R1168" s="79">
        <f t="shared" si="612"/>
        <v>0</v>
      </c>
      <c r="S1168" s="73">
        <f t="shared" si="609"/>
        <v>1</v>
      </c>
      <c r="T1168" s="281">
        <f t="shared" si="616"/>
        <v>8.7950747581354446E-4</v>
      </c>
      <c r="U1168" s="281"/>
      <c r="V1168" s="131">
        <f t="shared" si="613"/>
        <v>3.1949535070365657E-7</v>
      </c>
      <c r="W1168" s="54"/>
      <c r="X1168" s="59">
        <v>0</v>
      </c>
      <c r="Y1168" s="59">
        <v>0</v>
      </c>
      <c r="Z1168" s="59">
        <v>0</v>
      </c>
      <c r="AA1168" s="59">
        <v>0</v>
      </c>
      <c r="AB1168" s="59">
        <v>0</v>
      </c>
      <c r="AC1168" s="59">
        <v>0</v>
      </c>
      <c r="AD1168" s="59">
        <v>0</v>
      </c>
      <c r="AE1168" s="59">
        <v>0</v>
      </c>
      <c r="AF1168" s="59">
        <v>100830</v>
      </c>
      <c r="AG1168" s="59">
        <v>25286</v>
      </c>
      <c r="AH1168" s="59">
        <v>2740488</v>
      </c>
      <c r="AI1168" s="59">
        <v>0</v>
      </c>
      <c r="AJ1168" s="59">
        <v>323</v>
      </c>
      <c r="AK1168" s="59">
        <v>973977</v>
      </c>
      <c r="AL1168" s="59">
        <v>30509848</v>
      </c>
      <c r="AM1168" s="59">
        <v>0</v>
      </c>
      <c r="AN1168" s="59">
        <v>0</v>
      </c>
      <c r="AO1168" s="59">
        <v>0</v>
      </c>
      <c r="AP1168" s="59">
        <v>0</v>
      </c>
      <c r="AQ1168" s="59">
        <v>77879</v>
      </c>
      <c r="AR1168" s="59">
        <v>1258036</v>
      </c>
      <c r="AS1168" s="59">
        <v>0</v>
      </c>
      <c r="AT1168" s="59">
        <v>323</v>
      </c>
      <c r="AU1168" s="59">
        <v>483189</v>
      </c>
      <c r="AV1168" s="80">
        <v>0</v>
      </c>
      <c r="AW1168" s="79">
        <f t="shared" si="614"/>
        <v>0</v>
      </c>
      <c r="AX1168" s="59">
        <v>0</v>
      </c>
      <c r="AY1168" s="59">
        <v>0</v>
      </c>
      <c r="AZ1168" s="59">
        <v>0</v>
      </c>
      <c r="BA1168" s="59">
        <v>0</v>
      </c>
      <c r="BB1168" s="59">
        <v>0</v>
      </c>
      <c r="BC1168" s="59">
        <v>0</v>
      </c>
      <c r="BD1168" s="59">
        <v>0</v>
      </c>
      <c r="BE1168" s="59">
        <v>0</v>
      </c>
      <c r="BF1168" s="59">
        <v>0</v>
      </c>
      <c r="BG1168" s="59">
        <v>0</v>
      </c>
      <c r="BH1168" s="59">
        <v>0</v>
      </c>
      <c r="BI1168" s="59">
        <v>0</v>
      </c>
      <c r="BJ1168" s="59">
        <v>0</v>
      </c>
      <c r="BK1168" s="59">
        <v>0</v>
      </c>
      <c r="BL1168" s="59">
        <v>0</v>
      </c>
      <c r="BM1168" s="4">
        <v>0</v>
      </c>
      <c r="BN1168" s="32">
        <f t="shared" si="592"/>
        <v>0</v>
      </c>
      <c r="BO1168" s="281"/>
      <c r="BP1168" s="4">
        <v>135926</v>
      </c>
      <c r="BQ1168" s="4">
        <v>136569984</v>
      </c>
      <c r="BR1168" s="4">
        <v>136705904</v>
      </c>
      <c r="BS1168" s="4">
        <v>1166.0300299999999</v>
      </c>
      <c r="BT1168" s="4">
        <v>1137</v>
      </c>
      <c r="BV1168" s="175">
        <f t="shared" si="617"/>
        <v>-1.244779320734805</v>
      </c>
    </row>
    <row r="1169" spans="1:74" x14ac:dyDescent="0.25">
      <c r="A1169" s="76" t="s">
        <v>221</v>
      </c>
      <c r="B1169" s="254" t="s">
        <v>150</v>
      </c>
      <c r="C1169" s="76">
        <v>1</v>
      </c>
      <c r="D1169" s="141">
        <v>2003</v>
      </c>
      <c r="E1169" s="77">
        <v>159</v>
      </c>
      <c r="F1169" s="59">
        <v>29702766</v>
      </c>
      <c r="G1169" s="82">
        <v>26115256</v>
      </c>
      <c r="H1169" s="179">
        <f t="shared" si="601"/>
        <v>7.2794935763245263</v>
      </c>
      <c r="I1169" s="59">
        <f t="shared" si="615"/>
        <v>3587510</v>
      </c>
      <c r="J1169" s="59"/>
      <c r="K1169" s="59">
        <f t="shared" si="610"/>
        <v>3587510</v>
      </c>
      <c r="L1169" s="59">
        <f t="shared" si="600"/>
        <v>3042.84139100933</v>
      </c>
      <c r="M1169" s="59"/>
      <c r="N1169" s="59"/>
      <c r="O1169" s="59">
        <v>320497</v>
      </c>
      <c r="P1169" s="13">
        <f t="shared" si="611"/>
        <v>8.933689383444228E-2</v>
      </c>
      <c r="Q1169" s="59">
        <v>0</v>
      </c>
      <c r="R1169" s="79">
        <f t="shared" si="612"/>
        <v>0</v>
      </c>
      <c r="S1169" s="73">
        <f t="shared" si="609"/>
        <v>624416</v>
      </c>
      <c r="T1169" s="281">
        <f t="shared" si="616"/>
        <v>529.61492790500427</v>
      </c>
      <c r="U1169" s="281"/>
      <c r="V1169" s="131">
        <f t="shared" si="613"/>
        <v>0.17405275525364389</v>
      </c>
      <c r="W1169" s="54"/>
      <c r="X1169" s="59">
        <v>0</v>
      </c>
      <c r="Y1169" s="59">
        <v>0</v>
      </c>
      <c r="Z1169" s="59">
        <v>0</v>
      </c>
      <c r="AA1169" s="59">
        <v>0</v>
      </c>
      <c r="AB1169" s="59">
        <v>0</v>
      </c>
      <c r="AC1169" s="59">
        <v>0</v>
      </c>
      <c r="AD1169" s="59">
        <v>0</v>
      </c>
      <c r="AE1169" s="59">
        <v>0</v>
      </c>
      <c r="AF1169" s="59">
        <v>0</v>
      </c>
      <c r="AG1169" s="59">
        <v>91316</v>
      </c>
      <c r="AH1169" s="59">
        <v>2537566</v>
      </c>
      <c r="AI1169" s="59">
        <v>0</v>
      </c>
      <c r="AJ1169" s="59">
        <v>4425</v>
      </c>
      <c r="AK1169" s="59">
        <v>1278202</v>
      </c>
      <c r="AL1169" s="59">
        <v>27165200</v>
      </c>
      <c r="AM1169" s="59">
        <v>0</v>
      </c>
      <c r="AN1169" s="59">
        <v>0</v>
      </c>
      <c r="AO1169" s="59">
        <v>0</v>
      </c>
      <c r="AP1169" s="59">
        <v>0</v>
      </c>
      <c r="AQ1169" s="59">
        <v>100250</v>
      </c>
      <c r="AR1169" s="59">
        <v>957489</v>
      </c>
      <c r="AS1169" s="59">
        <v>0</v>
      </c>
      <c r="AT1169" s="59">
        <v>356</v>
      </c>
      <c r="AU1169" s="59">
        <v>210559</v>
      </c>
      <c r="AV1169" s="80">
        <v>0</v>
      </c>
      <c r="AW1169" s="79">
        <f t="shared" si="614"/>
        <v>0</v>
      </c>
      <c r="AX1169" s="59">
        <v>0</v>
      </c>
      <c r="AY1169" s="59">
        <v>0</v>
      </c>
      <c r="AZ1169" s="59">
        <v>0</v>
      </c>
      <c r="BA1169" s="59">
        <v>0</v>
      </c>
      <c r="BB1169" s="59">
        <v>0</v>
      </c>
      <c r="BC1169" s="59">
        <v>0</v>
      </c>
      <c r="BD1169" s="59">
        <v>0</v>
      </c>
      <c r="BE1169" s="59">
        <v>0</v>
      </c>
      <c r="BF1169" s="59">
        <v>0</v>
      </c>
      <c r="BG1169" s="59">
        <v>0</v>
      </c>
      <c r="BH1169" s="59">
        <v>0</v>
      </c>
      <c r="BI1169" s="59">
        <v>0</v>
      </c>
      <c r="BJ1169" s="59">
        <v>0</v>
      </c>
      <c r="BK1169" s="59">
        <v>0</v>
      </c>
      <c r="BL1169" s="59">
        <v>0</v>
      </c>
      <c r="BM1169" s="4">
        <v>136</v>
      </c>
      <c r="BN1169" s="32">
        <f t="shared" si="592"/>
        <v>0.11535199321458864</v>
      </c>
      <c r="BO1169" s="281"/>
      <c r="BP1169" s="4">
        <v>-18600</v>
      </c>
      <c r="BQ1169" s="4">
        <v>96596088</v>
      </c>
      <c r="BR1169" s="4">
        <v>96577624</v>
      </c>
      <c r="BS1169" s="4">
        <v>1264.42004</v>
      </c>
      <c r="BT1169" s="4">
        <v>1179</v>
      </c>
      <c r="BV1169" s="175">
        <f t="shared" si="617"/>
        <v>-1.1861382631739712</v>
      </c>
    </row>
    <row r="1170" spans="1:74" x14ac:dyDescent="0.25">
      <c r="A1170" s="76" t="s">
        <v>221</v>
      </c>
      <c r="B1170" s="254" t="s">
        <v>150</v>
      </c>
      <c r="C1170" s="76">
        <v>1</v>
      </c>
      <c r="D1170" s="141">
        <v>2004</v>
      </c>
      <c r="E1170" s="77">
        <v>159</v>
      </c>
      <c r="F1170" s="59">
        <v>12805505</v>
      </c>
      <c r="G1170" s="59">
        <v>3840795</v>
      </c>
      <c r="H1170" s="179">
        <f t="shared" si="601"/>
        <v>0.42843494100757301</v>
      </c>
      <c r="I1170" s="59">
        <f t="shared" si="615"/>
        <v>8964710</v>
      </c>
      <c r="J1170" s="59"/>
      <c r="K1170" s="59">
        <f t="shared" si="610"/>
        <v>8964710</v>
      </c>
      <c r="L1170" s="59">
        <f t="shared" si="600"/>
        <v>7408.8512396694214</v>
      </c>
      <c r="M1170" s="59"/>
      <c r="N1170" s="59"/>
      <c r="O1170" s="59">
        <v>1305386</v>
      </c>
      <c r="P1170" s="13">
        <f t="shared" si="611"/>
        <v>0.14561385700150925</v>
      </c>
      <c r="Q1170" s="59">
        <v>0</v>
      </c>
      <c r="R1170" s="79">
        <f t="shared" si="612"/>
        <v>0</v>
      </c>
      <c r="S1170" s="73">
        <f t="shared" si="609"/>
        <v>630981</v>
      </c>
      <c r="T1170" s="281">
        <f t="shared" si="616"/>
        <v>521.47190082644624</v>
      </c>
      <c r="U1170" s="281"/>
      <c r="V1170" s="131">
        <f t="shared" si="613"/>
        <v>7.0384987355976938E-2</v>
      </c>
      <c r="W1170" s="54"/>
      <c r="X1170" s="59">
        <v>0</v>
      </c>
      <c r="Y1170" s="59">
        <v>0</v>
      </c>
      <c r="Z1170" s="59">
        <v>0</v>
      </c>
      <c r="AA1170" s="59">
        <v>0</v>
      </c>
      <c r="AB1170" s="59">
        <v>0</v>
      </c>
      <c r="AC1170" s="59">
        <v>0</v>
      </c>
      <c r="AD1170" s="59">
        <v>0</v>
      </c>
      <c r="AE1170" s="59">
        <v>0</v>
      </c>
      <c r="AF1170" s="59">
        <v>2121060</v>
      </c>
      <c r="AG1170" s="59">
        <v>1185649</v>
      </c>
      <c r="AH1170" s="59">
        <v>4259161</v>
      </c>
      <c r="AI1170" s="59">
        <v>4304</v>
      </c>
      <c r="AJ1170" s="59">
        <v>160965</v>
      </c>
      <c r="AK1170" s="59">
        <v>1082021</v>
      </c>
      <c r="AL1170" s="59">
        <v>8546344</v>
      </c>
      <c r="AM1170" s="59">
        <v>0</v>
      </c>
      <c r="AN1170" s="59">
        <v>0</v>
      </c>
      <c r="AO1170" s="59">
        <v>0</v>
      </c>
      <c r="AP1170" s="59">
        <v>0</v>
      </c>
      <c r="AQ1170" s="59">
        <v>487157</v>
      </c>
      <c r="AR1170" s="59">
        <v>1477234</v>
      </c>
      <c r="AS1170" s="59">
        <v>5683</v>
      </c>
      <c r="AT1170" s="59">
        <v>0</v>
      </c>
      <c r="AU1170" s="59">
        <v>504270</v>
      </c>
      <c r="AV1170" s="80">
        <v>0</v>
      </c>
      <c r="AW1170" s="79">
        <f t="shared" si="614"/>
        <v>0</v>
      </c>
      <c r="AX1170" s="59">
        <v>0</v>
      </c>
      <c r="AY1170" s="59">
        <v>0</v>
      </c>
      <c r="AZ1170" s="59">
        <v>0</v>
      </c>
      <c r="BA1170" s="59">
        <v>0</v>
      </c>
      <c r="BB1170" s="59">
        <v>0</v>
      </c>
      <c r="BC1170" s="59">
        <v>0</v>
      </c>
      <c r="BD1170" s="59">
        <v>0</v>
      </c>
      <c r="BE1170" s="59">
        <v>0</v>
      </c>
      <c r="BF1170" s="59">
        <v>0</v>
      </c>
      <c r="BG1170" s="59">
        <v>0</v>
      </c>
      <c r="BH1170" s="59">
        <v>0</v>
      </c>
      <c r="BI1170" s="59">
        <v>0</v>
      </c>
      <c r="BJ1170" s="59">
        <v>0</v>
      </c>
      <c r="BK1170" s="59">
        <v>0</v>
      </c>
      <c r="BL1170" s="59">
        <v>0</v>
      </c>
      <c r="BM1170" s="4">
        <v>0</v>
      </c>
      <c r="BN1170" s="32">
        <f t="shared" si="592"/>
        <v>0</v>
      </c>
      <c r="BO1170" s="281"/>
      <c r="BP1170" s="4">
        <v>8047812</v>
      </c>
      <c r="BQ1170" s="4">
        <v>182605712</v>
      </c>
      <c r="BR1170" s="4">
        <v>190653520</v>
      </c>
      <c r="BS1170" s="4">
        <v>1264.42004</v>
      </c>
      <c r="BT1170" s="4">
        <v>1210</v>
      </c>
      <c r="BV1170" s="175">
        <f t="shared" si="617"/>
        <v>-1.1731613941472636</v>
      </c>
    </row>
    <row r="1171" spans="1:74" x14ac:dyDescent="0.25">
      <c r="A1171" s="76" t="s">
        <v>221</v>
      </c>
      <c r="B1171" s="254" t="s">
        <v>150</v>
      </c>
      <c r="C1171" s="76">
        <v>1</v>
      </c>
      <c r="D1171" s="141">
        <v>2005</v>
      </c>
      <c r="E1171" s="77">
        <v>159</v>
      </c>
      <c r="F1171" s="59">
        <v>11390495</v>
      </c>
      <c r="G1171" s="59">
        <v>3460469</v>
      </c>
      <c r="H1171" s="179">
        <f t="shared" si="601"/>
        <v>0.43637549233760392</v>
      </c>
      <c r="I1171" s="59">
        <f t="shared" si="615"/>
        <v>7930026</v>
      </c>
      <c r="J1171" s="59"/>
      <c r="K1171" s="59">
        <f t="shared" si="610"/>
        <v>7930026</v>
      </c>
      <c r="L1171" s="59">
        <f t="shared" si="600"/>
        <v>6553.7404958677689</v>
      </c>
      <c r="M1171" s="59"/>
      <c r="N1171" s="59"/>
      <c r="O1171" s="59">
        <v>1385501</v>
      </c>
      <c r="P1171" s="13">
        <f t="shared" si="611"/>
        <v>0.17471582060386687</v>
      </c>
      <c r="Q1171" s="59">
        <v>0</v>
      </c>
      <c r="R1171" s="79">
        <f t="shared" si="612"/>
        <v>0</v>
      </c>
      <c r="S1171" s="73">
        <f t="shared" si="609"/>
        <v>697804</v>
      </c>
      <c r="T1171" s="281">
        <f t="shared" si="616"/>
        <v>576.697520661157</v>
      </c>
      <c r="U1171" s="281"/>
      <c r="V1171" s="131">
        <f t="shared" si="613"/>
        <v>8.7995171768667599E-2</v>
      </c>
      <c r="W1171" s="54"/>
      <c r="X1171" s="59">
        <v>0</v>
      </c>
      <c r="Y1171" s="59">
        <v>0</v>
      </c>
      <c r="Z1171" s="59">
        <v>0</v>
      </c>
      <c r="AA1171" s="59">
        <v>0</v>
      </c>
      <c r="AB1171" s="59">
        <v>0</v>
      </c>
      <c r="AC1171" s="59">
        <v>0</v>
      </c>
      <c r="AD1171" s="59">
        <v>0</v>
      </c>
      <c r="AE1171" s="59">
        <v>0</v>
      </c>
      <c r="AF1171" s="59">
        <v>1223259</v>
      </c>
      <c r="AG1171" s="59">
        <v>655360</v>
      </c>
      <c r="AH1171" s="59">
        <v>3896685</v>
      </c>
      <c r="AI1171" s="59">
        <v>68732</v>
      </c>
      <c r="AJ1171" s="59">
        <v>197511</v>
      </c>
      <c r="AK1171" s="59">
        <v>1305135</v>
      </c>
      <c r="AL1171" s="59">
        <v>7493810</v>
      </c>
      <c r="AM1171" s="59">
        <v>0</v>
      </c>
      <c r="AN1171" s="59">
        <v>0</v>
      </c>
      <c r="AO1171" s="59">
        <v>0</v>
      </c>
      <c r="AP1171" s="59">
        <v>0</v>
      </c>
      <c r="AQ1171" s="59">
        <v>491975</v>
      </c>
      <c r="AR1171" s="59">
        <v>1319565</v>
      </c>
      <c r="AS1171" s="59">
        <v>88470</v>
      </c>
      <c r="AT1171" s="59">
        <v>37291</v>
      </c>
      <c r="AU1171" s="59">
        <v>459423</v>
      </c>
      <c r="AV1171" s="80">
        <v>0</v>
      </c>
      <c r="AW1171" s="79">
        <f t="shared" si="614"/>
        <v>0</v>
      </c>
      <c r="AX1171" s="59">
        <v>0</v>
      </c>
      <c r="AY1171" s="59">
        <v>0</v>
      </c>
      <c r="AZ1171" s="59">
        <v>0</v>
      </c>
      <c r="BA1171" s="59">
        <v>0</v>
      </c>
      <c r="BB1171" s="59">
        <v>0</v>
      </c>
      <c r="BC1171" s="59">
        <v>0</v>
      </c>
      <c r="BD1171" s="59">
        <v>0</v>
      </c>
      <c r="BE1171" s="59">
        <v>0</v>
      </c>
      <c r="BF1171" s="59">
        <v>0</v>
      </c>
      <c r="BG1171" s="59">
        <v>0</v>
      </c>
      <c r="BH1171" s="59">
        <v>0</v>
      </c>
      <c r="BI1171" s="59">
        <v>0</v>
      </c>
      <c r="BJ1171" s="59">
        <v>0</v>
      </c>
      <c r="BK1171" s="59">
        <v>0</v>
      </c>
      <c r="BL1171" s="59">
        <v>0</v>
      </c>
      <c r="BM1171" s="4">
        <v>0</v>
      </c>
      <c r="BN1171" s="32">
        <f t="shared" si="592"/>
        <v>0</v>
      </c>
      <c r="BO1171" s="281"/>
      <c r="BP1171" s="4">
        <v>11332556</v>
      </c>
      <c r="BQ1171" s="4">
        <v>256512880</v>
      </c>
      <c r="BR1171" s="4">
        <v>267845440</v>
      </c>
      <c r="BS1171" s="4">
        <v>1264.42004</v>
      </c>
      <c r="BT1171" s="4">
        <v>1210</v>
      </c>
      <c r="BV1171" s="175">
        <f t="shared" si="617"/>
        <v>-1.1731613941472636</v>
      </c>
    </row>
    <row r="1172" spans="1:74" ht="17.25" customHeight="1" x14ac:dyDescent="0.25">
      <c r="A1172" s="76" t="s">
        <v>221</v>
      </c>
      <c r="B1172" s="254" t="s">
        <v>150</v>
      </c>
      <c r="C1172" s="76">
        <v>1</v>
      </c>
      <c r="D1172" s="142">
        <v>2006</v>
      </c>
      <c r="E1172" s="77">
        <v>159</v>
      </c>
      <c r="F1172" s="59">
        <v>10753699</v>
      </c>
      <c r="G1172" s="59">
        <v>3203092</v>
      </c>
      <c r="H1172" s="179">
        <f t="shared" ref="H1172:H1196" si="618">G1172/I1172</f>
        <v>0.42421649014443474</v>
      </c>
      <c r="I1172" s="59">
        <f t="shared" si="615"/>
        <v>7550607</v>
      </c>
      <c r="J1172" s="59"/>
      <c r="K1172" s="59">
        <f t="shared" si="610"/>
        <v>7550607</v>
      </c>
      <c r="L1172" s="59">
        <f t="shared" si="600"/>
        <v>6240.171074380165</v>
      </c>
      <c r="M1172" s="59"/>
      <c r="N1172" s="59"/>
      <c r="O1172" s="59">
        <v>839557</v>
      </c>
      <c r="P1172" s="13">
        <f t="shared" si="611"/>
        <v>0.111190663214229</v>
      </c>
      <c r="Q1172" s="59">
        <v>4987</v>
      </c>
      <c r="R1172" s="79">
        <f t="shared" si="612"/>
        <v>6.6047670074737041E-4</v>
      </c>
      <c r="S1172" s="73">
        <f t="shared" ref="S1172:S1180" si="619">SUM(W1172:AE1172)</f>
        <v>845558</v>
      </c>
      <c r="T1172" s="281">
        <f t="shared" si="616"/>
        <v>698.80826446280992</v>
      </c>
      <c r="U1172" s="281"/>
      <c r="V1172" s="131">
        <f t="shared" si="613"/>
        <v>0.11198543375386906</v>
      </c>
      <c r="W1172" s="126">
        <v>299221</v>
      </c>
      <c r="X1172" s="126">
        <v>2569</v>
      </c>
      <c r="Y1172" s="126">
        <v>500711</v>
      </c>
      <c r="AD1172" s="126">
        <v>43057</v>
      </c>
      <c r="AF1172" s="59">
        <v>629265</v>
      </c>
      <c r="AG1172" s="59">
        <v>548487</v>
      </c>
      <c r="AH1172" s="59">
        <v>3893796</v>
      </c>
      <c r="AI1172" s="59">
        <v>63510</v>
      </c>
      <c r="AJ1172" s="59">
        <v>265869</v>
      </c>
      <c r="AK1172" s="59">
        <v>604225</v>
      </c>
      <c r="AL1172" s="59">
        <v>6859903</v>
      </c>
      <c r="AP1172"/>
      <c r="AQ1172" s="59">
        <v>1042418</v>
      </c>
      <c r="AR1172" s="59">
        <v>2141748</v>
      </c>
      <c r="AS1172" s="59">
        <v>112871</v>
      </c>
      <c r="AT1172" s="59">
        <v>29157</v>
      </c>
      <c r="AU1172" s="59">
        <v>422955</v>
      </c>
      <c r="AV1172" s="27">
        <v>0</v>
      </c>
      <c r="AW1172" s="79">
        <f t="shared" si="614"/>
        <v>0</v>
      </c>
      <c r="AX1172" s="59">
        <v>0</v>
      </c>
      <c r="AY1172" s="59">
        <v>0</v>
      </c>
      <c r="AZ1172" s="59">
        <v>0</v>
      </c>
      <c r="BA1172" s="59">
        <v>0</v>
      </c>
      <c r="BB1172" s="59">
        <v>0</v>
      </c>
      <c r="BC1172" s="59">
        <v>0</v>
      </c>
      <c r="BD1172" s="59">
        <v>0</v>
      </c>
      <c r="BE1172" s="59">
        <v>0</v>
      </c>
      <c r="BF1172" s="59">
        <v>0</v>
      </c>
      <c r="BG1172" s="59">
        <v>0</v>
      </c>
      <c r="BH1172" s="59">
        <v>0</v>
      </c>
      <c r="BI1172" s="59">
        <v>0</v>
      </c>
      <c r="BJ1172" s="59">
        <v>0</v>
      </c>
      <c r="BK1172" s="59">
        <v>0</v>
      </c>
      <c r="BL1172" s="59">
        <v>0</v>
      </c>
      <c r="BM1172" s="4">
        <v>215819</v>
      </c>
      <c r="BN1172" s="32">
        <f t="shared" si="592"/>
        <v>178.36280991735538</v>
      </c>
      <c r="BO1172" s="281"/>
      <c r="BP1172" s="4">
        <v>9342000</v>
      </c>
      <c r="BQ1172" s="4">
        <v>268341232</v>
      </c>
      <c r="BR1172" s="4">
        <v>277899040</v>
      </c>
      <c r="BS1172" s="4">
        <v>1264.42004</v>
      </c>
      <c r="BT1172" s="4">
        <v>1210</v>
      </c>
      <c r="BV1172" s="175">
        <f t="shared" si="617"/>
        <v>-1.1731613941472636</v>
      </c>
    </row>
    <row r="1173" spans="1:74" ht="17.25" customHeight="1" x14ac:dyDescent="0.25">
      <c r="A1173" s="76" t="s">
        <v>221</v>
      </c>
      <c r="B1173" s="254" t="s">
        <v>150</v>
      </c>
      <c r="C1173" s="76">
        <v>1</v>
      </c>
      <c r="D1173" s="142">
        <v>2007</v>
      </c>
      <c r="E1173" s="77">
        <v>159</v>
      </c>
      <c r="F1173" s="59">
        <v>11842664</v>
      </c>
      <c r="G1173" s="59">
        <v>2181496</v>
      </c>
      <c r="H1173" s="179">
        <f t="shared" si="618"/>
        <v>0.22580044152011433</v>
      </c>
      <c r="I1173" s="59">
        <f t="shared" si="615"/>
        <v>9661168</v>
      </c>
      <c r="J1173" s="59"/>
      <c r="K1173" s="59">
        <f t="shared" si="610"/>
        <v>9661168</v>
      </c>
      <c r="L1173" s="59">
        <f t="shared" si="600"/>
        <v>7984.4363636363632</v>
      </c>
      <c r="M1173" s="59"/>
      <c r="N1173" s="59"/>
      <c r="O1173" s="59">
        <v>1392511</v>
      </c>
      <c r="P1173" s="13">
        <f t="shared" si="611"/>
        <v>0.14413484994774958</v>
      </c>
      <c r="Q1173" s="59">
        <v>7096</v>
      </c>
      <c r="R1173" s="79">
        <f t="shared" si="612"/>
        <v>7.3448676184908492E-4</v>
      </c>
      <c r="S1173" s="73">
        <f t="shared" si="619"/>
        <v>822012</v>
      </c>
      <c r="T1173" s="281">
        <f t="shared" si="616"/>
        <v>679.34876033057856</v>
      </c>
      <c r="U1173" s="281"/>
      <c r="V1173" s="131">
        <f t="shared" si="613"/>
        <v>8.5084122333862741E-2</v>
      </c>
      <c r="W1173" s="126">
        <v>0</v>
      </c>
      <c r="X1173" s="126">
        <v>13241</v>
      </c>
      <c r="Y1173" s="126">
        <v>686745</v>
      </c>
      <c r="AC1173" s="126">
        <v>16823</v>
      </c>
      <c r="AD1173" s="126">
        <v>105203</v>
      </c>
      <c r="AF1173" s="59">
        <v>554701</v>
      </c>
      <c r="AG1173" s="59">
        <v>215136</v>
      </c>
      <c r="AH1173" s="59">
        <v>4603153</v>
      </c>
      <c r="AI1173" s="59">
        <v>49158</v>
      </c>
      <c r="AJ1173" s="59">
        <v>695875</v>
      </c>
      <c r="AK1173" s="59">
        <v>831044</v>
      </c>
      <c r="AL1173" s="59">
        <v>7239511</v>
      </c>
      <c r="AP1173"/>
      <c r="AQ1173" s="59">
        <v>1564955</v>
      </c>
      <c r="AR1173" s="59">
        <v>3085259</v>
      </c>
      <c r="AS1173" s="59">
        <v>68328</v>
      </c>
      <c r="AT1173" s="59">
        <v>20865</v>
      </c>
      <c r="AU1173" s="59">
        <v>354228</v>
      </c>
      <c r="AV1173" s="27">
        <v>0</v>
      </c>
      <c r="AW1173" s="79">
        <f t="shared" si="614"/>
        <v>0</v>
      </c>
      <c r="AX1173" s="59">
        <v>0</v>
      </c>
      <c r="AY1173" s="59">
        <v>0</v>
      </c>
      <c r="AZ1173" s="59">
        <v>0</v>
      </c>
      <c r="BA1173" s="59">
        <v>0</v>
      </c>
      <c r="BB1173" s="59">
        <v>0</v>
      </c>
      <c r="BC1173" s="59">
        <v>0</v>
      </c>
      <c r="BD1173" s="59">
        <v>0</v>
      </c>
      <c r="BE1173" s="59">
        <v>0</v>
      </c>
      <c r="BF1173" s="59">
        <v>0</v>
      </c>
      <c r="BG1173" s="59">
        <v>0</v>
      </c>
      <c r="BH1173" s="59">
        <v>0</v>
      </c>
      <c r="BI1173" s="59">
        <v>0</v>
      </c>
      <c r="BJ1173" s="59">
        <v>0</v>
      </c>
      <c r="BK1173" s="59">
        <v>0</v>
      </c>
      <c r="BL1173" s="59">
        <v>0</v>
      </c>
      <c r="BM1173" s="4">
        <v>300619</v>
      </c>
      <c r="BN1173" s="32">
        <f t="shared" si="592"/>
        <v>248.44545454545454</v>
      </c>
      <c r="BO1173" s="281"/>
      <c r="BP1173" s="4">
        <v>9343801</v>
      </c>
      <c r="BQ1173" s="4">
        <v>292857856</v>
      </c>
      <c r="BR1173" s="4">
        <v>302502272</v>
      </c>
      <c r="BS1173" s="4">
        <v>1275.8199500000001</v>
      </c>
      <c r="BT1173" s="4">
        <v>1210</v>
      </c>
      <c r="BV1173" s="175">
        <f t="shared" si="617"/>
        <v>-1.1686736344961597</v>
      </c>
    </row>
    <row r="1174" spans="1:74" ht="17.25" customHeight="1" x14ac:dyDescent="0.25">
      <c r="A1174" s="76" t="s">
        <v>221</v>
      </c>
      <c r="B1174" s="254" t="s">
        <v>150</v>
      </c>
      <c r="C1174" s="76">
        <v>1</v>
      </c>
      <c r="D1174" s="142">
        <v>2008</v>
      </c>
      <c r="E1174" s="77">
        <v>159</v>
      </c>
      <c r="F1174" s="59">
        <v>8664458</v>
      </c>
      <c r="G1174" s="59">
        <v>319896</v>
      </c>
      <c r="H1174" s="179">
        <f t="shared" si="618"/>
        <v>3.8335864722438398E-2</v>
      </c>
      <c r="I1174" s="59">
        <f t="shared" si="615"/>
        <v>8344562</v>
      </c>
      <c r="J1174" s="59"/>
      <c r="K1174" s="59">
        <f t="shared" si="610"/>
        <v>8344562</v>
      </c>
      <c r="L1174" s="59">
        <f t="shared" si="600"/>
        <v>6896.3322314049583</v>
      </c>
      <c r="M1174" s="59"/>
      <c r="N1174" s="59"/>
      <c r="O1174" s="59">
        <v>1025385</v>
      </c>
      <c r="P1174" s="13">
        <f t="shared" si="611"/>
        <v>0.12288062572966682</v>
      </c>
      <c r="Q1174" s="59">
        <v>8945</v>
      </c>
      <c r="R1174" s="79">
        <f t="shared" si="612"/>
        <v>1.0719556041407566E-3</v>
      </c>
      <c r="S1174" s="73">
        <f t="shared" si="619"/>
        <v>1154878</v>
      </c>
      <c r="T1174" s="281">
        <f t="shared" si="616"/>
        <v>954.44462809917354</v>
      </c>
      <c r="U1174" s="281"/>
      <c r="V1174" s="131">
        <f t="shared" si="613"/>
        <v>0.13839887581876675</v>
      </c>
      <c r="W1174" s="4"/>
      <c r="X1174" s="126">
        <v>6999</v>
      </c>
      <c r="Y1174" s="126">
        <v>846828</v>
      </c>
      <c r="AB1174" s="126">
        <v>12258</v>
      </c>
      <c r="AC1174" s="126">
        <v>785</v>
      </c>
      <c r="AD1174" s="126">
        <v>288008</v>
      </c>
      <c r="AF1174" s="59">
        <v>669772</v>
      </c>
      <c r="AG1174" s="59">
        <v>245437</v>
      </c>
      <c r="AH1174" s="59">
        <v>3113642</v>
      </c>
      <c r="AI1174" s="59">
        <v>34274</v>
      </c>
      <c r="AJ1174" s="59">
        <v>291568</v>
      </c>
      <c r="AK1174" s="59">
        <v>1219301</v>
      </c>
      <c r="AL1174" s="59">
        <v>5550816</v>
      </c>
      <c r="AM1174" s="126">
        <v>504</v>
      </c>
      <c r="AP1174"/>
      <c r="AQ1174" s="59">
        <v>1976183</v>
      </c>
      <c r="AR1174" s="59">
        <v>1231723</v>
      </c>
      <c r="AS1174" s="59">
        <v>51010</v>
      </c>
      <c r="AT1174" s="59">
        <v>104189</v>
      </c>
      <c r="AU1174" s="59">
        <v>331393</v>
      </c>
      <c r="AV1174" s="27">
        <v>0</v>
      </c>
      <c r="AW1174" s="79">
        <f t="shared" si="614"/>
        <v>0</v>
      </c>
      <c r="AX1174" s="59">
        <v>0</v>
      </c>
      <c r="AY1174" s="59">
        <v>0</v>
      </c>
      <c r="AZ1174" s="59">
        <v>0</v>
      </c>
      <c r="BA1174" s="59">
        <v>0</v>
      </c>
      <c r="BB1174" s="59">
        <v>0</v>
      </c>
      <c r="BC1174" s="59">
        <v>0</v>
      </c>
      <c r="BD1174" s="59">
        <v>0</v>
      </c>
      <c r="BE1174" s="59">
        <v>0</v>
      </c>
      <c r="BF1174" s="59">
        <v>0</v>
      </c>
      <c r="BG1174" s="59">
        <v>0</v>
      </c>
      <c r="BH1174" s="59">
        <v>0</v>
      </c>
      <c r="BI1174" s="59">
        <v>0</v>
      </c>
      <c r="BJ1174" s="59">
        <v>0</v>
      </c>
      <c r="BK1174" s="59">
        <v>0</v>
      </c>
      <c r="BL1174" s="59">
        <v>0</v>
      </c>
      <c r="BM1174" s="4">
        <v>103414</v>
      </c>
      <c r="BN1174" s="32">
        <f t="shared" si="592"/>
        <v>85.466115702479343</v>
      </c>
      <c r="BO1174" s="281"/>
      <c r="BP1174" s="4">
        <v>9568971</v>
      </c>
      <c r="BQ1174" s="4">
        <v>297244224</v>
      </c>
      <c r="BR1174" s="4">
        <v>306916608</v>
      </c>
      <c r="BS1174" s="4">
        <v>1283.3199500000001</v>
      </c>
      <c r="BT1174" s="4">
        <v>1210</v>
      </c>
      <c r="BV1174" s="175">
        <f t="shared" si="617"/>
        <v>-1.1657429539686088</v>
      </c>
    </row>
    <row r="1175" spans="1:74" ht="17.25" customHeight="1" x14ac:dyDescent="0.25">
      <c r="A1175" s="76" t="s">
        <v>221</v>
      </c>
      <c r="B1175" s="254" t="s">
        <v>150</v>
      </c>
      <c r="C1175" s="76">
        <v>1</v>
      </c>
      <c r="D1175" s="142">
        <v>2009</v>
      </c>
      <c r="E1175" s="77">
        <v>159</v>
      </c>
      <c r="F1175" s="59">
        <v>8459708</v>
      </c>
      <c r="G1175" s="59">
        <v>428529</v>
      </c>
      <c r="H1175" s="179">
        <f t="shared" si="618"/>
        <v>5.3358168209175764E-2</v>
      </c>
      <c r="I1175" s="59">
        <f t="shared" si="615"/>
        <v>8031179</v>
      </c>
      <c r="J1175" s="59"/>
      <c r="K1175" s="59">
        <f t="shared" si="610"/>
        <v>8031179</v>
      </c>
      <c r="L1175" s="59">
        <f t="shared" si="600"/>
        <v>6637.3380165289254</v>
      </c>
      <c r="M1175" s="59"/>
      <c r="N1175" s="59"/>
      <c r="O1175" s="59">
        <v>793789</v>
      </c>
      <c r="P1175" s="13">
        <f t="shared" si="611"/>
        <v>9.8838414633766719E-2</v>
      </c>
      <c r="Q1175" s="59">
        <v>10119</v>
      </c>
      <c r="R1175" s="79">
        <f t="shared" si="612"/>
        <v>1.2599644460670096E-3</v>
      </c>
      <c r="S1175" s="73">
        <f t="shared" si="619"/>
        <v>1080522</v>
      </c>
      <c r="T1175" s="281">
        <f t="shared" si="616"/>
        <v>892.99338842975203</v>
      </c>
      <c r="U1175" s="281"/>
      <c r="V1175" s="131">
        <f t="shared" si="613"/>
        <v>0.13454089368447647</v>
      </c>
      <c r="W1175" s="4"/>
      <c r="X1175" s="126">
        <v>11457</v>
      </c>
      <c r="Y1175" s="126">
        <v>1023832</v>
      </c>
      <c r="AB1175" s="126">
        <v>31807</v>
      </c>
      <c r="AC1175" s="126">
        <v>807</v>
      </c>
      <c r="AD1175" s="126">
        <v>12619</v>
      </c>
      <c r="AF1175" s="59">
        <v>781219</v>
      </c>
      <c r="AG1175" s="59">
        <v>354794</v>
      </c>
      <c r="AH1175" s="59">
        <v>3239619</v>
      </c>
      <c r="AI1175" s="59">
        <v>30546</v>
      </c>
      <c r="AJ1175" s="59">
        <v>204115</v>
      </c>
      <c r="AK1175" s="59">
        <v>1777024</v>
      </c>
      <c r="AL1175" s="59">
        <v>5220089</v>
      </c>
      <c r="AM1175" s="126">
        <v>0</v>
      </c>
      <c r="AP1175"/>
      <c r="AQ1175" s="59">
        <v>1936365</v>
      </c>
      <c r="AR1175" s="59">
        <v>695054</v>
      </c>
      <c r="AS1175" s="59">
        <v>87513</v>
      </c>
      <c r="AT1175" s="59">
        <v>-14569</v>
      </c>
      <c r="AU1175" s="59">
        <v>294688</v>
      </c>
      <c r="AV1175" s="27">
        <v>0</v>
      </c>
      <c r="AW1175" s="79">
        <f t="shared" si="614"/>
        <v>0</v>
      </c>
      <c r="AX1175" s="59">
        <v>0</v>
      </c>
      <c r="AY1175" s="59">
        <v>0</v>
      </c>
      <c r="AZ1175" s="59">
        <v>0</v>
      </c>
      <c r="BA1175" s="59">
        <v>0</v>
      </c>
      <c r="BB1175" s="59">
        <v>0</v>
      </c>
      <c r="BC1175" s="59">
        <v>0</v>
      </c>
      <c r="BD1175" s="59">
        <v>0</v>
      </c>
      <c r="BE1175" s="59">
        <v>0</v>
      </c>
      <c r="BF1175" s="59">
        <v>0</v>
      </c>
      <c r="BG1175" s="59">
        <v>0</v>
      </c>
      <c r="BH1175" s="59">
        <v>0</v>
      </c>
      <c r="BI1175" s="59">
        <v>0</v>
      </c>
      <c r="BJ1175" s="59">
        <v>0</v>
      </c>
      <c r="BK1175" s="59">
        <v>0</v>
      </c>
      <c r="BL1175" s="59">
        <v>0</v>
      </c>
      <c r="BM1175" s="4">
        <v>87347</v>
      </c>
      <c r="BN1175" s="32">
        <f t="shared" si="592"/>
        <v>72.187603305785117</v>
      </c>
      <c r="BO1175" s="281"/>
      <c r="BP1175" s="4">
        <v>9893821</v>
      </c>
      <c r="BQ1175" s="4">
        <v>294932256</v>
      </c>
      <c r="BR1175" s="4">
        <v>304913440</v>
      </c>
      <c r="BS1175" s="4">
        <v>1283.3199500000001</v>
      </c>
      <c r="BT1175" s="4">
        <v>1210</v>
      </c>
      <c r="BV1175" s="175">
        <f t="shared" si="617"/>
        <v>-1.1657429539686088</v>
      </c>
    </row>
    <row r="1176" spans="1:74" ht="17.25" customHeight="1" x14ac:dyDescent="0.25">
      <c r="A1176" s="76" t="s">
        <v>221</v>
      </c>
      <c r="B1176" s="254" t="s">
        <v>150</v>
      </c>
      <c r="C1176" s="76">
        <v>1</v>
      </c>
      <c r="D1176" s="142">
        <v>2010</v>
      </c>
      <c r="E1176" s="77">
        <v>159</v>
      </c>
      <c r="F1176" s="59">
        <v>9535992</v>
      </c>
      <c r="G1176" s="59">
        <v>424547</v>
      </c>
      <c r="H1176" s="179">
        <f t="shared" si="618"/>
        <v>4.6594914418075291E-2</v>
      </c>
      <c r="I1176" s="59">
        <f t="shared" si="615"/>
        <v>9111445</v>
      </c>
      <c r="J1176" s="59"/>
      <c r="K1176" s="59">
        <f t="shared" si="610"/>
        <v>9111445</v>
      </c>
      <c r="L1176" s="59">
        <f t="shared" si="600"/>
        <v>7530.1198347107438</v>
      </c>
      <c r="M1176" s="59"/>
      <c r="N1176" s="59"/>
      <c r="O1176" s="59">
        <v>1021879</v>
      </c>
      <c r="P1176" s="13">
        <f t="shared" si="611"/>
        <v>0.11215334120987396</v>
      </c>
      <c r="Q1176" s="59">
        <v>4594</v>
      </c>
      <c r="R1176" s="79">
        <f t="shared" si="612"/>
        <v>5.0420103507182448E-4</v>
      </c>
      <c r="S1176" s="73">
        <f t="shared" si="619"/>
        <v>1008272</v>
      </c>
      <c r="T1176" s="281">
        <f t="shared" si="616"/>
        <v>833.28264462809921</v>
      </c>
      <c r="U1176" s="281"/>
      <c r="V1176" s="131">
        <f t="shared" si="613"/>
        <v>0.11065994471787954</v>
      </c>
      <c r="W1176" s="4"/>
      <c r="X1176" s="126">
        <v>35659</v>
      </c>
      <c r="Y1176" s="126">
        <v>924302</v>
      </c>
      <c r="AB1176" s="126">
        <v>25181</v>
      </c>
      <c r="AC1176" s="126">
        <v>2705</v>
      </c>
      <c r="AD1176" s="126">
        <v>20425</v>
      </c>
      <c r="AF1176" s="59">
        <v>1330595</v>
      </c>
      <c r="AG1176" s="59">
        <v>328185</v>
      </c>
      <c r="AH1176" s="59">
        <v>3365067</v>
      </c>
      <c r="AI1176" s="59">
        <v>22285</v>
      </c>
      <c r="AJ1176" s="59">
        <v>288374</v>
      </c>
      <c r="AK1176" s="59">
        <v>1686167</v>
      </c>
      <c r="AL1176" s="59">
        <v>6170925</v>
      </c>
      <c r="AP1176"/>
      <c r="AQ1176" s="59">
        <v>2079509</v>
      </c>
      <c r="AR1176" s="59">
        <v>873284</v>
      </c>
      <c r="AS1176" s="59">
        <v>149266</v>
      </c>
      <c r="AT1176" s="59">
        <v>13155</v>
      </c>
      <c r="AU1176" s="59">
        <v>305880</v>
      </c>
      <c r="AV1176" s="27">
        <v>0</v>
      </c>
      <c r="AW1176" s="79">
        <f t="shared" si="614"/>
        <v>0</v>
      </c>
      <c r="AX1176" s="59">
        <v>0</v>
      </c>
      <c r="AY1176" s="59">
        <v>0</v>
      </c>
      <c r="AZ1176" s="59">
        <v>0</v>
      </c>
      <c r="BA1176" s="59">
        <v>0</v>
      </c>
      <c r="BB1176" s="59">
        <v>0</v>
      </c>
      <c r="BC1176" s="59">
        <v>0</v>
      </c>
      <c r="BD1176" s="59">
        <v>0</v>
      </c>
      <c r="BE1176" s="59">
        <v>0</v>
      </c>
      <c r="BF1176" s="59">
        <v>0</v>
      </c>
      <c r="BG1176" s="59">
        <v>0</v>
      </c>
      <c r="BH1176" s="59">
        <v>0</v>
      </c>
      <c r="BI1176" s="59">
        <v>0</v>
      </c>
      <c r="BJ1176" s="59">
        <v>0</v>
      </c>
      <c r="BK1176" s="59">
        <v>0</v>
      </c>
      <c r="BL1176" s="59">
        <v>0</v>
      </c>
      <c r="BM1176" s="4">
        <v>81678</v>
      </c>
      <c r="BN1176" s="32">
        <f t="shared" si="592"/>
        <v>67.502479338842974</v>
      </c>
      <c r="BO1176" s="281"/>
      <c r="BP1176" s="4">
        <v>10738810</v>
      </c>
      <c r="BQ1176" s="4">
        <v>270391680</v>
      </c>
      <c r="BR1176" s="4">
        <v>281212160</v>
      </c>
      <c r="BS1176" s="4">
        <v>1283.3199500000001</v>
      </c>
      <c r="BT1176" s="4">
        <v>1210</v>
      </c>
      <c r="BV1176" s="175">
        <f t="shared" si="617"/>
        <v>-1.1657429539686088</v>
      </c>
    </row>
    <row r="1177" spans="1:74" ht="17.25" customHeight="1" x14ac:dyDescent="0.25">
      <c r="A1177" s="76" t="s">
        <v>221</v>
      </c>
      <c r="B1177" s="254" t="s">
        <v>150</v>
      </c>
      <c r="C1177" s="76">
        <v>1</v>
      </c>
      <c r="D1177" s="142">
        <v>2011</v>
      </c>
      <c r="E1177" s="77">
        <v>159</v>
      </c>
      <c r="F1177" s="59">
        <v>8271882</v>
      </c>
      <c r="G1177" s="59">
        <v>407094</v>
      </c>
      <c r="H1177" s="179">
        <f t="shared" si="618"/>
        <v>5.1761598659747728E-2</v>
      </c>
      <c r="I1177" s="59">
        <f t="shared" si="615"/>
        <v>7864788</v>
      </c>
      <c r="J1177" s="59"/>
      <c r="K1177" s="59">
        <f t="shared" si="610"/>
        <v>7864788</v>
      </c>
      <c r="L1177" s="59">
        <f t="shared" si="600"/>
        <v>6499.8247933884295</v>
      </c>
      <c r="M1177" s="59"/>
      <c r="N1177" s="59"/>
      <c r="O1177" s="59">
        <v>884209</v>
      </c>
      <c r="P1177" s="13">
        <f t="shared" si="611"/>
        <v>0.11242629807694753</v>
      </c>
      <c r="Q1177" s="59">
        <v>5078</v>
      </c>
      <c r="R1177" s="79">
        <f t="shared" si="612"/>
        <v>6.4566266757603641E-4</v>
      </c>
      <c r="S1177" s="73">
        <f t="shared" si="619"/>
        <v>1193708</v>
      </c>
      <c r="T1177" s="281">
        <f t="shared" si="616"/>
        <v>986.53553719008266</v>
      </c>
      <c r="U1177" s="281"/>
      <c r="V1177" s="131">
        <f t="shared" si="613"/>
        <v>0.15177878920576118</v>
      </c>
      <c r="W1177" s="4"/>
      <c r="X1177" s="126">
        <v>140518</v>
      </c>
      <c r="Y1177" s="126">
        <v>857709</v>
      </c>
      <c r="AB1177" s="126">
        <v>21086</v>
      </c>
      <c r="AC1177" s="126">
        <v>135997</v>
      </c>
      <c r="AD1177" s="126">
        <v>38398</v>
      </c>
      <c r="AF1177" s="59">
        <v>896025</v>
      </c>
      <c r="AG1177" s="59">
        <v>291462</v>
      </c>
      <c r="AH1177" s="59">
        <v>2627625</v>
      </c>
      <c r="AI1177" s="59">
        <v>211</v>
      </c>
      <c r="AJ1177" s="59">
        <v>186135</v>
      </c>
      <c r="AK1177" s="59">
        <v>1472273</v>
      </c>
      <c r="AL1177" s="59">
        <v>5644257</v>
      </c>
      <c r="AM1177" s="126">
        <v>55683</v>
      </c>
      <c r="AN1177" s="126">
        <v>87225</v>
      </c>
      <c r="AO1177" s="126">
        <v>67455</v>
      </c>
      <c r="AP1177"/>
      <c r="AQ1177" s="59">
        <v>2065762</v>
      </c>
      <c r="AR1177" s="59">
        <v>374329</v>
      </c>
      <c r="AS1177" s="59">
        <v>85197</v>
      </c>
      <c r="AT1177" s="59">
        <v>6246</v>
      </c>
      <c r="AU1177" s="59">
        <v>193790</v>
      </c>
      <c r="AV1177" s="27">
        <v>0</v>
      </c>
      <c r="AW1177" s="79">
        <f t="shared" si="614"/>
        <v>0</v>
      </c>
      <c r="AX1177" s="59">
        <v>0</v>
      </c>
      <c r="AY1177" s="59">
        <v>0</v>
      </c>
      <c r="AZ1177" s="59">
        <v>0</v>
      </c>
      <c r="BA1177" s="59">
        <v>0</v>
      </c>
      <c r="BB1177" s="59">
        <v>0</v>
      </c>
      <c r="BC1177" s="59">
        <v>0</v>
      </c>
      <c r="BD1177" s="59">
        <v>0</v>
      </c>
      <c r="BE1177" s="59">
        <v>0</v>
      </c>
      <c r="BF1177" s="59">
        <v>0</v>
      </c>
      <c r="BG1177" s="59">
        <v>0</v>
      </c>
      <c r="BH1177" s="59">
        <v>0</v>
      </c>
      <c r="BI1177" s="59">
        <v>0</v>
      </c>
      <c r="BJ1177" s="59">
        <v>0</v>
      </c>
      <c r="BK1177" s="59">
        <v>0</v>
      </c>
      <c r="BL1177" s="59">
        <v>0</v>
      </c>
      <c r="BM1177" s="4">
        <v>85678</v>
      </c>
      <c r="BN1177" s="32">
        <f t="shared" si="592"/>
        <v>70.808264462809916</v>
      </c>
      <c r="BO1177" s="281"/>
      <c r="BP1177" s="4">
        <v>12484325</v>
      </c>
      <c r="BQ1177" s="4">
        <v>238795264</v>
      </c>
      <c r="BR1177" s="4">
        <v>251365264</v>
      </c>
      <c r="BS1177" s="4">
        <v>1283.3199500000001</v>
      </c>
      <c r="BT1177" s="4">
        <v>1210</v>
      </c>
      <c r="BV1177" s="175">
        <f t="shared" si="617"/>
        <v>-1.1657429539686088</v>
      </c>
    </row>
    <row r="1178" spans="1:74" ht="17.25" customHeight="1" x14ac:dyDescent="0.25">
      <c r="A1178" s="76" t="s">
        <v>221</v>
      </c>
      <c r="B1178" s="254" t="s">
        <v>150</v>
      </c>
      <c r="C1178" s="76">
        <v>1</v>
      </c>
      <c r="D1178" s="142">
        <v>2012</v>
      </c>
      <c r="E1178" s="77">
        <v>159</v>
      </c>
      <c r="F1178" s="59">
        <v>7639610</v>
      </c>
      <c r="G1178" s="59">
        <v>382215</v>
      </c>
      <c r="H1178" s="179">
        <f t="shared" si="618"/>
        <v>5.2665591441557198E-2</v>
      </c>
      <c r="I1178" s="59">
        <f t="shared" si="615"/>
        <v>7257395</v>
      </c>
      <c r="J1178" s="59"/>
      <c r="K1178" s="59">
        <f t="shared" si="610"/>
        <v>7257395</v>
      </c>
      <c r="L1178" s="59">
        <f t="shared" si="600"/>
        <v>5997.8471074380168</v>
      </c>
      <c r="M1178" s="59"/>
      <c r="N1178" s="59"/>
      <c r="O1178" s="59">
        <v>727254</v>
      </c>
      <c r="P1178" s="13">
        <f t="shared" si="611"/>
        <v>0.1002086836943559</v>
      </c>
      <c r="Q1178" s="59">
        <v>-680</v>
      </c>
      <c r="R1178" s="79">
        <f t="shared" si="612"/>
        <v>-9.3697531965670876E-5</v>
      </c>
      <c r="S1178" s="73">
        <f t="shared" si="619"/>
        <v>918215</v>
      </c>
      <c r="T1178" s="281">
        <f t="shared" si="616"/>
        <v>758.85537190082641</v>
      </c>
      <c r="U1178" s="281"/>
      <c r="V1178" s="131">
        <f t="shared" si="613"/>
        <v>0.12652129310861543</v>
      </c>
      <c r="W1178" s="4"/>
      <c r="X1178" s="126">
        <v>150341</v>
      </c>
      <c r="Y1178" s="126">
        <v>515007</v>
      </c>
      <c r="AB1178" s="126">
        <v>170793</v>
      </c>
      <c r="AC1178" s="126">
        <v>36675</v>
      </c>
      <c r="AD1178" s="126">
        <v>45399</v>
      </c>
      <c r="AF1178" s="59">
        <v>832261</v>
      </c>
      <c r="AG1178" s="59">
        <v>237117</v>
      </c>
      <c r="AH1178" s="59">
        <v>2794652</v>
      </c>
      <c r="AI1178" s="59">
        <v>16</v>
      </c>
      <c r="AJ1178" s="59">
        <v>195848</v>
      </c>
      <c r="AK1178" s="59">
        <v>1568338</v>
      </c>
      <c r="AL1178" s="59">
        <v>4844958</v>
      </c>
      <c r="AM1178" s="126">
        <v>53638</v>
      </c>
      <c r="AN1178" s="126">
        <v>198768</v>
      </c>
      <c r="AO1178" s="126">
        <v>12860</v>
      </c>
      <c r="AP1178"/>
      <c r="AQ1178" s="59">
        <v>1787754</v>
      </c>
      <c r="AR1178" s="59">
        <v>490111</v>
      </c>
      <c r="AS1178" s="59">
        <v>86817</v>
      </c>
      <c r="AT1178" s="59">
        <v>2091</v>
      </c>
      <c r="AU1178" s="59">
        <v>146987</v>
      </c>
      <c r="AV1178" s="27">
        <v>0</v>
      </c>
      <c r="AW1178" s="79">
        <f t="shared" si="614"/>
        <v>0</v>
      </c>
      <c r="AX1178" s="59">
        <v>0</v>
      </c>
      <c r="AY1178" s="59">
        <v>0</v>
      </c>
      <c r="AZ1178" s="59">
        <v>0</v>
      </c>
      <c r="BA1178" s="59">
        <v>0</v>
      </c>
      <c r="BB1178" s="59">
        <v>0</v>
      </c>
      <c r="BC1178" s="59">
        <v>0</v>
      </c>
      <c r="BD1178" s="59">
        <v>0</v>
      </c>
      <c r="BE1178" s="59">
        <v>0</v>
      </c>
      <c r="BF1178" s="59">
        <v>0</v>
      </c>
      <c r="BG1178" s="59">
        <v>0</v>
      </c>
      <c r="BH1178" s="59">
        <v>0</v>
      </c>
      <c r="BI1178" s="59">
        <v>0</v>
      </c>
      <c r="BJ1178" s="59">
        <v>0</v>
      </c>
      <c r="BK1178" s="59">
        <v>0</v>
      </c>
      <c r="BL1178" s="59">
        <v>0</v>
      </c>
      <c r="BM1178" s="4">
        <v>113299</v>
      </c>
      <c r="BN1178" s="32">
        <f t="shared" si="592"/>
        <v>93.635537190082644</v>
      </c>
      <c r="BO1178" s="281"/>
      <c r="BP1178" s="4">
        <v>12536174</v>
      </c>
      <c r="BQ1178" s="4">
        <v>189200048</v>
      </c>
      <c r="BR1178" s="4">
        <v>201849520</v>
      </c>
      <c r="BS1178" s="4">
        <v>1287.0200199999999</v>
      </c>
      <c r="BT1178" s="4">
        <v>1210</v>
      </c>
      <c r="BV1178" s="175">
        <f t="shared" si="617"/>
        <v>-1.1643034274472177</v>
      </c>
    </row>
    <row r="1179" spans="1:74" ht="17.25" customHeight="1" x14ac:dyDescent="0.25">
      <c r="A1179" s="76" t="s">
        <v>221</v>
      </c>
      <c r="B1179" s="254" t="s">
        <v>150</v>
      </c>
      <c r="C1179" s="76">
        <v>1</v>
      </c>
      <c r="D1179" s="142">
        <v>2013</v>
      </c>
      <c r="E1179" s="77">
        <v>159</v>
      </c>
      <c r="F1179" s="59">
        <v>11098077</v>
      </c>
      <c r="G1179" s="59">
        <v>338664</v>
      </c>
      <c r="H1179" s="179">
        <f t="shared" si="618"/>
        <v>3.1476066584673348E-2</v>
      </c>
      <c r="I1179" s="59">
        <f t="shared" si="615"/>
        <v>10759413</v>
      </c>
      <c r="J1179" s="59"/>
      <c r="K1179" s="59">
        <f t="shared" si="610"/>
        <v>10759413</v>
      </c>
      <c r="L1179" s="59">
        <f t="shared" si="600"/>
        <v>8892.0768595041318</v>
      </c>
      <c r="M1179" s="59"/>
      <c r="N1179" s="59"/>
      <c r="O1179" s="59">
        <v>1229412</v>
      </c>
      <c r="P1179" s="13">
        <f t="shared" si="611"/>
        <v>0.11426385435711037</v>
      </c>
      <c r="Q1179" s="59">
        <v>468</v>
      </c>
      <c r="R1179" s="79">
        <f t="shared" si="612"/>
        <v>4.3496796711865228E-5</v>
      </c>
      <c r="S1179" s="73">
        <f t="shared" si="619"/>
        <v>1060191</v>
      </c>
      <c r="T1179" s="281">
        <f t="shared" si="616"/>
        <v>876.19090909090914</v>
      </c>
      <c r="U1179" s="281"/>
      <c r="V1179" s="131">
        <f t="shared" si="613"/>
        <v>9.8536137612711766E-2</v>
      </c>
      <c r="W1179" s="4"/>
      <c r="X1179" s="126">
        <v>281104</v>
      </c>
      <c r="Y1179" s="126">
        <v>363419</v>
      </c>
      <c r="AB1179" s="126">
        <v>345099</v>
      </c>
      <c r="AC1179" s="126">
        <v>142</v>
      </c>
      <c r="AD1179" s="126">
        <v>70427</v>
      </c>
      <c r="AF1179" s="59">
        <v>1570562</v>
      </c>
      <c r="AG1179" s="59">
        <v>125924</v>
      </c>
      <c r="AH1179" s="59">
        <v>4422018</v>
      </c>
      <c r="AI1179" s="59">
        <v>0</v>
      </c>
      <c r="AJ1179" s="59">
        <v>200795</v>
      </c>
      <c r="AK1179" s="59">
        <v>2179897</v>
      </c>
      <c r="AL1179" s="59">
        <v>6676059</v>
      </c>
      <c r="AM1179" s="126">
        <v>73911</v>
      </c>
      <c r="AN1179" s="126">
        <v>218216</v>
      </c>
      <c r="AO1179" s="126">
        <v>24855</v>
      </c>
      <c r="AP1179"/>
      <c r="AQ1179" s="59">
        <v>2234544</v>
      </c>
      <c r="AR1179" s="59">
        <v>1616098</v>
      </c>
      <c r="AS1179" s="59">
        <v>16384</v>
      </c>
      <c r="AT1179" s="59">
        <v>41423</v>
      </c>
      <c r="AU1179" s="59">
        <v>166733</v>
      </c>
      <c r="AV1179" s="27">
        <v>0</v>
      </c>
      <c r="AW1179" s="79">
        <f t="shared" si="614"/>
        <v>0</v>
      </c>
      <c r="AX1179" s="59">
        <v>0</v>
      </c>
      <c r="AY1179" s="59">
        <v>0</v>
      </c>
      <c r="AZ1179" s="59">
        <v>0</v>
      </c>
      <c r="BA1179" s="59">
        <v>0</v>
      </c>
      <c r="BB1179" s="59">
        <v>0</v>
      </c>
      <c r="BC1179" s="59">
        <v>0</v>
      </c>
      <c r="BD1179" s="59">
        <v>0</v>
      </c>
      <c r="BE1179" s="59">
        <v>0</v>
      </c>
      <c r="BF1179" s="59">
        <v>0</v>
      </c>
      <c r="BG1179" s="59">
        <v>0</v>
      </c>
      <c r="BH1179" s="59">
        <v>0</v>
      </c>
      <c r="BI1179" s="59">
        <v>0</v>
      </c>
      <c r="BJ1179" s="59">
        <v>0</v>
      </c>
      <c r="BK1179" s="59">
        <v>0</v>
      </c>
      <c r="BL1179" s="59">
        <v>0</v>
      </c>
      <c r="BM1179" s="4">
        <v>87241</v>
      </c>
      <c r="BN1179" s="32">
        <f t="shared" si="592"/>
        <v>72.099999999999994</v>
      </c>
      <c r="BO1179" s="281"/>
      <c r="BP1179" s="4">
        <v>12583109</v>
      </c>
      <c r="BQ1179" s="4">
        <v>193002960</v>
      </c>
      <c r="BR1179" s="4">
        <v>205673312</v>
      </c>
      <c r="BS1179" s="4">
        <v>1287.0200199999999</v>
      </c>
      <c r="BT1179" s="4">
        <v>1210</v>
      </c>
      <c r="BV1179" s="175">
        <f t="shared" si="617"/>
        <v>-1.1643034274472177</v>
      </c>
    </row>
    <row r="1180" spans="1:74" ht="17.25" customHeight="1" x14ac:dyDescent="0.25">
      <c r="A1180" s="76" t="s">
        <v>221</v>
      </c>
      <c r="B1180" s="254" t="s">
        <v>150</v>
      </c>
      <c r="C1180" s="76">
        <v>1</v>
      </c>
      <c r="D1180" s="142">
        <v>2014</v>
      </c>
      <c r="E1180" s="77">
        <v>159</v>
      </c>
      <c r="F1180" s="59">
        <v>11111872</v>
      </c>
      <c r="G1180" s="59">
        <v>324170</v>
      </c>
      <c r="H1180" s="179">
        <f t="shared" si="618"/>
        <v>3.0049958740054183E-2</v>
      </c>
      <c r="I1180" s="59">
        <f t="shared" si="615"/>
        <v>10787702</v>
      </c>
      <c r="J1180" s="59"/>
      <c r="K1180" s="59">
        <f t="shared" si="610"/>
        <v>10787702</v>
      </c>
      <c r="L1180" s="59">
        <f t="shared" si="600"/>
        <v>8727.9142394822011</v>
      </c>
      <c r="M1180" s="59"/>
      <c r="N1180" s="59"/>
      <c r="O1180" s="59">
        <v>1159641</v>
      </c>
      <c r="P1180" s="13">
        <f t="shared" si="611"/>
        <v>0.10749657341294745</v>
      </c>
      <c r="Q1180" s="59">
        <v>468</v>
      </c>
      <c r="R1180" s="79">
        <f t="shared" si="612"/>
        <v>4.3382733412546988E-5</v>
      </c>
      <c r="S1180" s="73">
        <f t="shared" si="619"/>
        <v>1022258</v>
      </c>
      <c r="T1180" s="281">
        <f t="shared" si="616"/>
        <v>827.06957928802592</v>
      </c>
      <c r="U1180" s="281"/>
      <c r="V1180" s="131">
        <f t="shared" si="613"/>
        <v>9.4761423702656972E-2</v>
      </c>
      <c r="W1180" s="4"/>
      <c r="X1180" s="126">
        <v>219088</v>
      </c>
      <c r="Y1180" s="126">
        <v>479779</v>
      </c>
      <c r="AB1180" s="126">
        <v>159854</v>
      </c>
      <c r="AC1180" s="126">
        <v>0</v>
      </c>
      <c r="AD1180" s="126">
        <v>163537</v>
      </c>
      <c r="AF1180" s="59">
        <v>1884339</v>
      </c>
      <c r="AG1180" s="59">
        <v>271707</v>
      </c>
      <c r="AH1180" s="59">
        <v>3932817</v>
      </c>
      <c r="AI1180" s="59">
        <v>14</v>
      </c>
      <c r="AJ1180" s="59">
        <v>177441</v>
      </c>
      <c r="AK1180" s="59">
        <v>1671364</v>
      </c>
      <c r="AL1180" s="59">
        <v>7179055</v>
      </c>
      <c r="AM1180" s="126">
        <v>71573</v>
      </c>
      <c r="AN1180" s="126">
        <v>233430</v>
      </c>
      <c r="AO1180" s="126">
        <v>29322</v>
      </c>
      <c r="AP1180"/>
      <c r="AQ1180" s="59">
        <v>2602809</v>
      </c>
      <c r="AR1180" s="59">
        <v>1397072</v>
      </c>
      <c r="AS1180" s="59">
        <v>27093</v>
      </c>
      <c r="AT1180" s="59">
        <v>7929</v>
      </c>
      <c r="AU1180" s="59">
        <v>231242</v>
      </c>
      <c r="AV1180" s="27">
        <v>0</v>
      </c>
      <c r="AW1180" s="79">
        <f t="shared" si="614"/>
        <v>0</v>
      </c>
      <c r="AX1180" s="59">
        <v>0</v>
      </c>
      <c r="AY1180" s="59">
        <v>0</v>
      </c>
      <c r="AZ1180" s="59">
        <v>0</v>
      </c>
      <c r="BA1180" s="59">
        <v>0</v>
      </c>
      <c r="BB1180" s="59">
        <v>0</v>
      </c>
      <c r="BC1180" s="59">
        <v>0</v>
      </c>
      <c r="BD1180" s="59">
        <v>0</v>
      </c>
      <c r="BE1180" s="59">
        <v>0</v>
      </c>
      <c r="BF1180" s="59">
        <v>0</v>
      </c>
      <c r="BG1180" s="59">
        <v>0</v>
      </c>
      <c r="BH1180" s="59">
        <v>0</v>
      </c>
      <c r="BI1180" s="59">
        <v>0</v>
      </c>
      <c r="BJ1180" s="59">
        <v>0</v>
      </c>
      <c r="BK1180" s="59">
        <v>0</v>
      </c>
      <c r="BL1180" s="59">
        <v>0</v>
      </c>
      <c r="BM1180" s="4">
        <v>82526</v>
      </c>
      <c r="BN1180" s="32">
        <f t="shared" si="592"/>
        <v>66.76860841423948</v>
      </c>
      <c r="BO1180" s="281"/>
      <c r="BP1180" s="4">
        <v>681359</v>
      </c>
      <c r="BQ1180" s="4">
        <v>150170544</v>
      </c>
      <c r="BR1180" s="4">
        <v>150934432</v>
      </c>
      <c r="BS1180" s="4">
        <v>1024.76001</v>
      </c>
      <c r="BT1180" s="4">
        <v>1236</v>
      </c>
      <c r="BV1180" s="175">
        <f t="shared" si="617"/>
        <v>-1.2676089454626944</v>
      </c>
    </row>
    <row r="1181" spans="1:74" ht="17.25" customHeight="1" x14ac:dyDescent="0.25">
      <c r="A1181" s="76" t="s">
        <v>221</v>
      </c>
      <c r="B1181" s="254" t="s">
        <v>150</v>
      </c>
      <c r="C1181" s="76">
        <v>1</v>
      </c>
      <c r="D1181" s="142">
        <v>2015</v>
      </c>
      <c r="E1181" s="77">
        <v>159</v>
      </c>
      <c r="F1181" s="59">
        <v>16811458</v>
      </c>
      <c r="G1181" s="59">
        <v>319747</v>
      </c>
      <c r="H1181" s="179">
        <f t="shared" si="618"/>
        <v>1.938834606063616E-2</v>
      </c>
      <c r="I1181" s="59">
        <f t="shared" si="615"/>
        <v>16491711</v>
      </c>
      <c r="J1181" s="59"/>
      <c r="K1181" s="59">
        <f t="shared" si="610"/>
        <v>16491711</v>
      </c>
      <c r="L1181" s="59">
        <f t="shared" si="600"/>
        <v>13342.808252427185</v>
      </c>
      <c r="M1181" s="59"/>
      <c r="N1181" s="59"/>
      <c r="O1181" s="59">
        <v>3976099</v>
      </c>
      <c r="P1181" s="13">
        <f t="shared" si="611"/>
        <v>0.24109681524251789</v>
      </c>
      <c r="Q1181" s="59">
        <v>468</v>
      </c>
      <c r="R1181" s="79">
        <f t="shared" si="612"/>
        <v>2.8377892384847153E-5</v>
      </c>
      <c r="S1181" s="59">
        <f t="shared" ref="S1181:S1210" si="620">SUM(X1181:AE1181)</f>
        <v>2274354</v>
      </c>
      <c r="T1181" s="281">
        <f t="shared" si="616"/>
        <v>1840.0922330097087</v>
      </c>
      <c r="U1181" s="281"/>
      <c r="V1181" s="131">
        <f t="shared" si="613"/>
        <v>0.13790891678856124</v>
      </c>
      <c r="W1181" s="13"/>
      <c r="X1181" s="59">
        <v>0</v>
      </c>
      <c r="Y1181" s="59">
        <v>2174816</v>
      </c>
      <c r="Z1181" s="59">
        <v>0</v>
      </c>
      <c r="AA1181" s="59">
        <v>0</v>
      </c>
      <c r="AB1181" s="59">
        <v>15460</v>
      </c>
      <c r="AC1181" s="59">
        <v>84078</v>
      </c>
      <c r="AD1181" s="59">
        <v>0</v>
      </c>
      <c r="AE1181" s="59">
        <v>0</v>
      </c>
      <c r="AF1181" s="59">
        <v>571996</v>
      </c>
      <c r="AG1181" s="59">
        <v>417499</v>
      </c>
      <c r="AH1181" s="59">
        <v>5277204</v>
      </c>
      <c r="AI1181" s="59">
        <v>4501</v>
      </c>
      <c r="AJ1181" s="59">
        <v>109578</v>
      </c>
      <c r="AK1181" s="59">
        <v>3263074</v>
      </c>
      <c r="AL1181" s="59">
        <v>11534254</v>
      </c>
      <c r="AM1181" s="59">
        <v>38694</v>
      </c>
      <c r="AN1181" s="59">
        <v>140584</v>
      </c>
      <c r="AO1181" s="59">
        <v>27128</v>
      </c>
      <c r="AP1181" s="59">
        <v>0</v>
      </c>
      <c r="AQ1181" s="59">
        <v>4150295</v>
      </c>
      <c r="AR1181" s="59">
        <v>1144133</v>
      </c>
      <c r="AS1181" s="59">
        <v>8</v>
      </c>
      <c r="AT1181" s="59">
        <v>131717</v>
      </c>
      <c r="AU1181" s="59">
        <v>241583</v>
      </c>
      <c r="AV1181" s="27">
        <v>0</v>
      </c>
      <c r="AW1181" s="79">
        <f t="shared" si="614"/>
        <v>0</v>
      </c>
      <c r="AX1181" s="59">
        <v>0</v>
      </c>
      <c r="AY1181" s="59">
        <v>0</v>
      </c>
      <c r="AZ1181" s="59">
        <v>0</v>
      </c>
      <c r="BA1181" s="59">
        <v>0</v>
      </c>
      <c r="BB1181" s="59">
        <v>0</v>
      </c>
      <c r="BC1181" s="59">
        <v>0</v>
      </c>
      <c r="BD1181" s="59">
        <v>0</v>
      </c>
      <c r="BE1181" s="59">
        <v>0</v>
      </c>
      <c r="BF1181" s="59">
        <v>0</v>
      </c>
      <c r="BH1181" s="59">
        <v>0</v>
      </c>
      <c r="BI1181" s="59">
        <v>0</v>
      </c>
      <c r="BJ1181" s="59">
        <v>0</v>
      </c>
      <c r="BK1181" s="59">
        <v>0</v>
      </c>
      <c r="BL1181" s="59">
        <v>0</v>
      </c>
      <c r="BM1181" s="4">
        <v>0</v>
      </c>
      <c r="BN1181" s="32">
        <f t="shared" si="592"/>
        <v>0</v>
      </c>
      <c r="BO1181" s="281"/>
      <c r="BP1181" s="4">
        <v>79884704</v>
      </c>
      <c r="BQ1181" s="4">
        <v>117068024</v>
      </c>
      <c r="BR1181" s="4">
        <v>196952720</v>
      </c>
      <c r="BS1181" s="4">
        <v>1078.34998</v>
      </c>
      <c r="BT1181" s="4">
        <v>1236</v>
      </c>
      <c r="BV1181" s="175">
        <f t="shared" si="617"/>
        <v>-1.2421221314735729</v>
      </c>
    </row>
    <row r="1182" spans="1:74" ht="17.25" customHeight="1" x14ac:dyDescent="0.25">
      <c r="A1182" s="76" t="s">
        <v>221</v>
      </c>
      <c r="B1182" s="254" t="s">
        <v>150</v>
      </c>
      <c r="C1182" s="76">
        <v>1</v>
      </c>
      <c r="D1182" s="142">
        <v>2016</v>
      </c>
      <c r="E1182" s="77">
        <v>159</v>
      </c>
      <c r="F1182" s="59">
        <v>12512196</v>
      </c>
      <c r="G1182" s="59">
        <v>321451</v>
      </c>
      <c r="H1182" s="179">
        <f t="shared" si="618"/>
        <v>2.636844589891758E-2</v>
      </c>
      <c r="I1182" s="59">
        <f t="shared" si="615"/>
        <v>12190745</v>
      </c>
      <c r="J1182" s="59"/>
      <c r="K1182" s="59">
        <f t="shared" si="610"/>
        <v>12190745</v>
      </c>
      <c r="L1182" s="59">
        <f t="shared" si="600"/>
        <v>9863.0622977346284</v>
      </c>
      <c r="M1182" s="59"/>
      <c r="N1182" s="59"/>
      <c r="O1182" s="59">
        <v>1184585</v>
      </c>
      <c r="P1182" s="13">
        <f t="shared" si="611"/>
        <v>9.7170845588190058E-2</v>
      </c>
      <c r="Q1182" s="59">
        <v>0</v>
      </c>
      <c r="R1182" s="79">
        <f t="shared" si="612"/>
        <v>0</v>
      </c>
      <c r="S1182" s="59">
        <f t="shared" si="620"/>
        <v>1495365</v>
      </c>
      <c r="T1182" s="281">
        <f t="shared" si="616"/>
        <v>1209.8422330097087</v>
      </c>
      <c r="U1182" s="281"/>
      <c r="V1182" s="131">
        <f t="shared" si="613"/>
        <v>0.12266395532020398</v>
      </c>
      <c r="W1182" s="13"/>
      <c r="X1182" s="59">
        <v>98338</v>
      </c>
      <c r="Y1182" s="59">
        <v>1397027</v>
      </c>
      <c r="Z1182" s="59">
        <v>0</v>
      </c>
      <c r="AA1182" s="59">
        <v>0</v>
      </c>
      <c r="AB1182" s="59">
        <v>0</v>
      </c>
      <c r="AC1182" s="59">
        <v>0</v>
      </c>
      <c r="AD1182" s="59">
        <v>0</v>
      </c>
      <c r="AE1182" s="59">
        <v>0</v>
      </c>
      <c r="AF1182" s="59">
        <v>549829</v>
      </c>
      <c r="AG1182" s="59">
        <v>401017</v>
      </c>
      <c r="AH1182" s="59">
        <v>5484906</v>
      </c>
      <c r="AI1182" s="59">
        <v>3508</v>
      </c>
      <c r="AJ1182" s="59">
        <v>321443</v>
      </c>
      <c r="AK1182" s="59">
        <v>3115707</v>
      </c>
      <c r="AL1182" s="59">
        <v>7027290</v>
      </c>
      <c r="AM1182" s="59">
        <v>12003</v>
      </c>
      <c r="AN1182" s="59">
        <v>66089</v>
      </c>
      <c r="AO1182" s="59">
        <v>0</v>
      </c>
      <c r="AP1182" s="59">
        <v>0</v>
      </c>
      <c r="AQ1182" s="59">
        <v>3144463</v>
      </c>
      <c r="AR1182" s="59">
        <v>1644236</v>
      </c>
      <c r="AS1182" s="59">
        <v>7134</v>
      </c>
      <c r="AT1182" s="59">
        <v>10154</v>
      </c>
      <c r="AU1182" s="59">
        <v>235212</v>
      </c>
      <c r="AV1182" s="27">
        <v>0</v>
      </c>
      <c r="AW1182" s="79">
        <f t="shared" si="614"/>
        <v>0</v>
      </c>
      <c r="AX1182" s="59">
        <v>0</v>
      </c>
      <c r="AY1182" s="59">
        <v>0</v>
      </c>
      <c r="AZ1182" s="59">
        <v>0</v>
      </c>
      <c r="BA1182" s="59">
        <v>0</v>
      </c>
      <c r="BB1182" s="59">
        <v>0</v>
      </c>
      <c r="BC1182" s="59">
        <v>0</v>
      </c>
      <c r="BD1182" s="59">
        <v>0</v>
      </c>
      <c r="BE1182" s="59">
        <v>0</v>
      </c>
      <c r="BF1182" s="59">
        <v>0</v>
      </c>
      <c r="BH1182" s="59">
        <v>0</v>
      </c>
      <c r="BI1182" s="59">
        <v>0</v>
      </c>
      <c r="BJ1182" s="59">
        <v>0</v>
      </c>
      <c r="BK1182" s="59">
        <v>0</v>
      </c>
      <c r="BL1182" s="59">
        <v>0</v>
      </c>
      <c r="BM1182" s="4">
        <v>0</v>
      </c>
      <c r="BN1182" s="32">
        <f t="shared" si="592"/>
        <v>0</v>
      </c>
      <c r="BO1182" s="281"/>
      <c r="BP1182" s="4">
        <v>115046592</v>
      </c>
      <c r="BQ1182" s="4">
        <v>109642544</v>
      </c>
      <c r="BR1182" s="4">
        <v>224689136</v>
      </c>
      <c r="BS1182" s="4">
        <v>1094</v>
      </c>
      <c r="BT1182" s="4">
        <v>1236</v>
      </c>
      <c r="BV1182" s="175">
        <f t="shared" si="617"/>
        <v>-1.2349178177581777</v>
      </c>
    </row>
    <row r="1183" spans="1:74" ht="17.25" customHeight="1" x14ac:dyDescent="0.25">
      <c r="A1183" s="76" t="s">
        <v>221</v>
      </c>
      <c r="B1183" s="254" t="s">
        <v>150</v>
      </c>
      <c r="C1183" s="76">
        <v>1</v>
      </c>
      <c r="D1183" s="142">
        <v>2017</v>
      </c>
      <c r="E1183" s="77">
        <v>159</v>
      </c>
      <c r="F1183" s="59">
        <v>10115783</v>
      </c>
      <c r="G1183" s="59">
        <v>319896</v>
      </c>
      <c r="H1183" s="179">
        <f t="shared" si="618"/>
        <v>3.2656154567728274E-2</v>
      </c>
      <c r="I1183" s="59">
        <f t="shared" si="615"/>
        <v>9795887</v>
      </c>
      <c r="J1183" s="59"/>
      <c r="K1183" s="59">
        <f t="shared" si="610"/>
        <v>9795887</v>
      </c>
      <c r="L1183" s="59">
        <f t="shared" si="600"/>
        <v>7925.474919093851</v>
      </c>
      <c r="M1183" s="59"/>
      <c r="N1183" s="59"/>
      <c r="O1183" s="59">
        <v>1160140</v>
      </c>
      <c r="P1183" s="13">
        <f t="shared" si="611"/>
        <v>0.11843133756034548</v>
      </c>
      <c r="Q1183" s="59">
        <v>0</v>
      </c>
      <c r="R1183" s="79">
        <f t="shared" si="612"/>
        <v>0</v>
      </c>
      <c r="S1183" s="59">
        <f t="shared" si="620"/>
        <v>1387066</v>
      </c>
      <c r="T1183" s="281">
        <f t="shared" si="616"/>
        <v>1122.2216828478965</v>
      </c>
      <c r="U1183" s="281"/>
      <c r="V1183" s="131">
        <f t="shared" si="613"/>
        <v>0.14159677423800418</v>
      </c>
      <c r="W1183" s="13"/>
      <c r="X1183" s="59">
        <v>98475</v>
      </c>
      <c r="Y1183" s="59">
        <v>1280516</v>
      </c>
      <c r="Z1183" s="59">
        <v>0</v>
      </c>
      <c r="AA1183" s="59">
        <v>0</v>
      </c>
      <c r="AB1183" s="59">
        <v>0</v>
      </c>
      <c r="AC1183" s="59">
        <v>8075</v>
      </c>
      <c r="AD1183" s="59">
        <v>0</v>
      </c>
      <c r="AE1183" s="59">
        <v>0</v>
      </c>
      <c r="AF1183" s="59">
        <v>321448</v>
      </c>
      <c r="AG1183" s="59">
        <v>223051</v>
      </c>
      <c r="AH1183" s="59">
        <v>4480591</v>
      </c>
      <c r="AI1183" s="59">
        <v>-3903</v>
      </c>
      <c r="AJ1183" s="59">
        <v>179249</v>
      </c>
      <c r="AK1183" s="59">
        <v>2436483</v>
      </c>
      <c r="AL1183" s="59">
        <v>5635192</v>
      </c>
      <c r="AM1183" s="59">
        <v>0</v>
      </c>
      <c r="AN1183" s="59">
        <v>0</v>
      </c>
      <c r="AO1183" s="59">
        <v>0</v>
      </c>
      <c r="AP1183" s="59">
        <v>0</v>
      </c>
      <c r="AQ1183" s="59">
        <v>2260625</v>
      </c>
      <c r="AR1183" s="59">
        <v>1568987</v>
      </c>
      <c r="AS1183" s="59">
        <v>1288</v>
      </c>
      <c r="AT1183" s="59">
        <v>6768</v>
      </c>
      <c r="AU1183" s="59">
        <v>254685</v>
      </c>
      <c r="AV1183" s="27">
        <v>0</v>
      </c>
      <c r="AW1183" s="79">
        <f t="shared" si="614"/>
        <v>0</v>
      </c>
      <c r="AX1183" s="59">
        <v>0</v>
      </c>
      <c r="AY1183" s="59">
        <v>0</v>
      </c>
      <c r="AZ1183" s="59">
        <v>0</v>
      </c>
      <c r="BA1183" s="59">
        <v>0</v>
      </c>
      <c r="BB1183" s="59">
        <v>0</v>
      </c>
      <c r="BC1183" s="59">
        <v>0</v>
      </c>
      <c r="BD1183" s="59">
        <v>0</v>
      </c>
      <c r="BE1183" s="59">
        <v>0</v>
      </c>
      <c r="BF1183" s="59">
        <v>0</v>
      </c>
      <c r="BG1183" s="59">
        <v>0</v>
      </c>
      <c r="BH1183" s="59">
        <v>0</v>
      </c>
      <c r="BI1183" s="59">
        <v>0</v>
      </c>
      <c r="BJ1183" s="59">
        <v>0</v>
      </c>
      <c r="BK1183" s="59">
        <v>0</v>
      </c>
      <c r="BL1183" s="59">
        <v>0</v>
      </c>
      <c r="BM1183" s="4">
        <v>0</v>
      </c>
      <c r="BN1183" s="32">
        <f t="shared" si="592"/>
        <v>0</v>
      </c>
      <c r="BO1183" s="281"/>
      <c r="BP1183" s="4">
        <v>12264636</v>
      </c>
      <c r="BQ1183" s="4">
        <v>102168704</v>
      </c>
      <c r="BR1183" s="4">
        <v>114433344</v>
      </c>
      <c r="BS1183" s="4">
        <v>1094</v>
      </c>
      <c r="BT1183" s="4">
        <v>1236</v>
      </c>
      <c r="BV1183" s="175">
        <f t="shared" si="617"/>
        <v>-1.2349178177581777</v>
      </c>
    </row>
    <row r="1184" spans="1:74" ht="17.25" customHeight="1" x14ac:dyDescent="0.25">
      <c r="A1184" s="76" t="s">
        <v>221</v>
      </c>
      <c r="B1184" s="254" t="s">
        <v>150</v>
      </c>
      <c r="C1184" s="76">
        <v>1</v>
      </c>
      <c r="D1184" s="142">
        <v>2018</v>
      </c>
      <c r="E1184" s="77">
        <v>159</v>
      </c>
      <c r="F1184" s="59">
        <v>10241858</v>
      </c>
      <c r="G1184" s="59">
        <v>319896</v>
      </c>
      <c r="H1184" s="179">
        <f t="shared" si="618"/>
        <v>3.2241203907049834E-2</v>
      </c>
      <c r="I1184" s="59">
        <f t="shared" si="615"/>
        <v>9921962</v>
      </c>
      <c r="J1184" s="59"/>
      <c r="K1184" s="59">
        <f t="shared" si="610"/>
        <v>9921962</v>
      </c>
      <c r="L1184" s="59">
        <f t="shared" si="600"/>
        <v>8027.4773462783169</v>
      </c>
      <c r="M1184" s="59"/>
      <c r="N1184" s="59"/>
      <c r="O1184" s="59">
        <v>943046</v>
      </c>
      <c r="P1184" s="13">
        <f t="shared" si="611"/>
        <v>9.5046322491458848E-2</v>
      </c>
      <c r="Q1184" s="59">
        <v>0</v>
      </c>
      <c r="R1184" s="79">
        <f t="shared" si="612"/>
        <v>0</v>
      </c>
      <c r="S1184" s="59">
        <f t="shared" si="620"/>
        <v>1473222</v>
      </c>
      <c r="T1184" s="281">
        <f t="shared" si="616"/>
        <v>1191.9271844660195</v>
      </c>
      <c r="U1184" s="281"/>
      <c r="V1184" s="131">
        <f t="shared" si="613"/>
        <v>0.14848091536734367</v>
      </c>
      <c r="W1184" s="13"/>
      <c r="X1184" s="59">
        <v>102084</v>
      </c>
      <c r="Y1184" s="59">
        <v>1275341</v>
      </c>
      <c r="Z1184" s="59">
        <v>0</v>
      </c>
      <c r="AA1184" s="59">
        <v>0</v>
      </c>
      <c r="AB1184" s="59">
        <v>0</v>
      </c>
      <c r="AC1184" s="59">
        <v>95797</v>
      </c>
      <c r="AD1184" s="59">
        <v>0</v>
      </c>
      <c r="AE1184" s="59">
        <v>0</v>
      </c>
      <c r="AF1184" s="59">
        <v>388257</v>
      </c>
      <c r="AG1184" s="59">
        <v>280199</v>
      </c>
      <c r="AH1184" s="59">
        <v>4648467</v>
      </c>
      <c r="AI1184" s="59">
        <v>6771</v>
      </c>
      <c r="AJ1184" s="59">
        <v>620671</v>
      </c>
      <c r="AK1184" s="59">
        <v>2488690</v>
      </c>
      <c r="AL1184" s="59">
        <v>5593391</v>
      </c>
      <c r="AM1184" s="59">
        <v>0</v>
      </c>
      <c r="AN1184" s="59">
        <v>0</v>
      </c>
      <c r="AO1184" s="59">
        <v>0</v>
      </c>
      <c r="AP1184" s="59">
        <v>0</v>
      </c>
      <c r="AQ1184" s="59">
        <v>1844554</v>
      </c>
      <c r="AR1184" s="59">
        <v>1478639</v>
      </c>
      <c r="AS1184" s="59">
        <v>0</v>
      </c>
      <c r="AT1184" s="59">
        <v>3745</v>
      </c>
      <c r="AU1184" s="59">
        <v>394168</v>
      </c>
      <c r="AV1184" s="27">
        <v>0</v>
      </c>
      <c r="AW1184" s="79">
        <f t="shared" si="614"/>
        <v>0</v>
      </c>
      <c r="AX1184" s="59">
        <v>0</v>
      </c>
      <c r="AY1184" s="59">
        <v>0</v>
      </c>
      <c r="AZ1184" s="59">
        <v>0</v>
      </c>
      <c r="BA1184" s="59">
        <v>0</v>
      </c>
      <c r="BB1184" s="59">
        <v>0</v>
      </c>
      <c r="BC1184" s="59">
        <v>0</v>
      </c>
      <c r="BD1184" s="59">
        <v>0</v>
      </c>
      <c r="BE1184" s="59">
        <v>0</v>
      </c>
      <c r="BF1184" s="59">
        <v>0</v>
      </c>
      <c r="BG1184" s="59">
        <v>0</v>
      </c>
      <c r="BH1184" s="59">
        <v>0</v>
      </c>
      <c r="BI1184" s="59">
        <v>0</v>
      </c>
      <c r="BJ1184" s="59">
        <v>0</v>
      </c>
      <c r="BK1184" s="59">
        <v>0</v>
      </c>
      <c r="BL1184" s="59">
        <v>0</v>
      </c>
      <c r="BM1184" s="4">
        <v>0</v>
      </c>
      <c r="BN1184" s="32">
        <f t="shared" si="592"/>
        <v>0</v>
      </c>
      <c r="BO1184" s="281"/>
      <c r="BP1184" s="4">
        <v>9915591</v>
      </c>
      <c r="BQ1184" s="4">
        <v>128816792</v>
      </c>
      <c r="BR1184" s="4">
        <v>138732384</v>
      </c>
      <c r="BS1184" s="4">
        <v>1094</v>
      </c>
      <c r="BT1184" s="4">
        <v>1236</v>
      </c>
      <c r="BV1184" s="175">
        <f t="shared" si="617"/>
        <v>-1.2349178177581777</v>
      </c>
    </row>
    <row r="1185" spans="1:74" s="8" customFormat="1" ht="17.25" customHeight="1" thickBot="1" x14ac:dyDescent="0.3">
      <c r="A1185" s="84" t="s">
        <v>221</v>
      </c>
      <c r="B1185" s="262" t="s">
        <v>150</v>
      </c>
      <c r="C1185" s="84">
        <v>1</v>
      </c>
      <c r="D1185" s="143">
        <v>2019</v>
      </c>
      <c r="E1185" s="85">
        <v>159</v>
      </c>
      <c r="F1185" s="86">
        <v>8530157</v>
      </c>
      <c r="G1185" s="86">
        <v>319896</v>
      </c>
      <c r="H1185" s="208">
        <f t="shared" si="618"/>
        <v>3.8962951360498772E-2</v>
      </c>
      <c r="I1185" s="86">
        <f t="shared" si="615"/>
        <v>8210261</v>
      </c>
      <c r="J1185" s="282">
        <f t="shared" ref="J1185" si="621">LN(I1185/I1161)/(2019-1995)</f>
        <v>3.3799492642609084E-2</v>
      </c>
      <c r="K1185" s="86">
        <f t="shared" si="610"/>
        <v>8210261</v>
      </c>
      <c r="L1185" s="86">
        <f t="shared" si="600"/>
        <v>6642.6059870550162</v>
      </c>
      <c r="M1185" s="282">
        <f t="shared" ref="M1185" si="622">LN(L1185/L1161)/(2019-1995)</f>
        <v>2.9244335529675456E-2</v>
      </c>
      <c r="N1185" s="283">
        <f t="shared" ref="N1185" si="623">AVERAGE(L1183:L1185)</f>
        <v>7531.8527508090619</v>
      </c>
      <c r="O1185" s="86">
        <v>761718</v>
      </c>
      <c r="P1185" s="14">
        <f t="shared" si="611"/>
        <v>9.2776344138146158E-2</v>
      </c>
      <c r="Q1185" s="86">
        <v>1617</v>
      </c>
      <c r="R1185" s="87">
        <f t="shared" si="612"/>
        <v>1.9694867191189172E-4</v>
      </c>
      <c r="S1185" s="86">
        <f t="shared" si="620"/>
        <v>1035779</v>
      </c>
      <c r="T1185" s="285">
        <f t="shared" si="616"/>
        <v>838.00889967637545</v>
      </c>
      <c r="U1185" s="285">
        <f t="shared" ref="U1185" si="624">AVERAGE(T1183:T1185)</f>
        <v>1050.7192556634307</v>
      </c>
      <c r="V1185" s="170">
        <f t="shared" si="613"/>
        <v>0.12615664715165573</v>
      </c>
      <c r="W1185" s="14"/>
      <c r="X1185" s="86">
        <v>158241</v>
      </c>
      <c r="Y1185" s="86">
        <v>869577</v>
      </c>
      <c r="Z1185" s="86">
        <v>0</v>
      </c>
      <c r="AA1185" s="86">
        <v>0</v>
      </c>
      <c r="AB1185" s="86">
        <v>0</v>
      </c>
      <c r="AC1185" s="86">
        <v>7961</v>
      </c>
      <c r="AD1185" s="86">
        <v>0</v>
      </c>
      <c r="AE1185" s="86">
        <v>0</v>
      </c>
      <c r="AF1185" s="86">
        <v>1164902</v>
      </c>
      <c r="AG1185" s="86">
        <v>99979</v>
      </c>
      <c r="AH1185" s="86">
        <v>4123934</v>
      </c>
      <c r="AI1185" s="86">
        <v>5201</v>
      </c>
      <c r="AJ1185" s="86">
        <v>593159</v>
      </c>
      <c r="AK1185" s="86">
        <v>2597477</v>
      </c>
      <c r="AL1185" s="86">
        <v>4406223</v>
      </c>
      <c r="AM1185" s="86">
        <v>0</v>
      </c>
      <c r="AN1185" s="86">
        <v>0</v>
      </c>
      <c r="AO1185" s="86">
        <v>0</v>
      </c>
      <c r="AP1185" s="86">
        <v>0</v>
      </c>
      <c r="AQ1185" s="86">
        <v>519814</v>
      </c>
      <c r="AR1185" s="86">
        <v>1100888</v>
      </c>
      <c r="AS1185" s="86">
        <v>11296</v>
      </c>
      <c r="AT1185" s="86">
        <v>9338</v>
      </c>
      <c r="AU1185" s="86">
        <v>309093</v>
      </c>
      <c r="AV1185" s="28">
        <v>0</v>
      </c>
      <c r="AW1185" s="87">
        <f t="shared" si="614"/>
        <v>0</v>
      </c>
      <c r="AX1185" s="86">
        <v>0</v>
      </c>
      <c r="AY1185" s="86">
        <v>0</v>
      </c>
      <c r="AZ1185" s="86">
        <v>0</v>
      </c>
      <c r="BA1185" s="86">
        <v>0</v>
      </c>
      <c r="BB1185" s="86">
        <v>0</v>
      </c>
      <c r="BC1185" s="86">
        <v>0</v>
      </c>
      <c r="BD1185" s="86">
        <v>0</v>
      </c>
      <c r="BE1185" s="86">
        <v>0</v>
      </c>
      <c r="BF1185" s="86">
        <v>0</v>
      </c>
      <c r="BG1185" s="86">
        <v>0</v>
      </c>
      <c r="BH1185" s="86">
        <v>0</v>
      </c>
      <c r="BI1185" s="86">
        <v>0</v>
      </c>
      <c r="BJ1185" s="86">
        <v>0</v>
      </c>
      <c r="BK1185" s="86">
        <v>0</v>
      </c>
      <c r="BL1185" s="86">
        <v>0</v>
      </c>
      <c r="BM1185" s="7">
        <v>0</v>
      </c>
      <c r="BN1185" s="32">
        <f t="shared" si="592"/>
        <v>0</v>
      </c>
      <c r="BO1185" s="285">
        <f t="shared" ref="BO1185" si="625">AVERAGE(BN1183:BN1185)</f>
        <v>0</v>
      </c>
      <c r="BP1185" s="7">
        <v>10799552</v>
      </c>
      <c r="BQ1185" s="7">
        <v>94957584</v>
      </c>
      <c r="BR1185" s="7">
        <v>105757136</v>
      </c>
      <c r="BS1185" s="7">
        <v>1094</v>
      </c>
      <c r="BT1185" s="7">
        <v>1236</v>
      </c>
      <c r="BU1185" s="275">
        <f t="shared" ref="BU1185" si="626">AVERAGE(BT1183:BT1185)</f>
        <v>1236</v>
      </c>
      <c r="BV1185" s="175">
        <f t="shared" si="617"/>
        <v>-1.2349178177581777</v>
      </c>
    </row>
    <row r="1186" spans="1:74" ht="16.5" thickTop="1" x14ac:dyDescent="0.25">
      <c r="A1186" s="68" t="s">
        <v>222</v>
      </c>
      <c r="C1186" s="68">
        <v>0</v>
      </c>
      <c r="D1186" s="166">
        <v>1995</v>
      </c>
      <c r="E1186" s="69">
        <v>163</v>
      </c>
      <c r="F1186" s="70">
        <v>25031352</v>
      </c>
      <c r="G1186" s="70">
        <v>15395479</v>
      </c>
      <c r="H1186" s="179">
        <f t="shared" si="618"/>
        <v>1.5977253955090525</v>
      </c>
      <c r="I1186" s="70">
        <f t="shared" si="615"/>
        <v>9635873</v>
      </c>
      <c r="J1186" s="70"/>
      <c r="K1186" s="70">
        <f t="shared" si="610"/>
        <v>9635873</v>
      </c>
      <c r="L1186" s="70">
        <f t="shared" si="600"/>
        <v>3590.1166169895678</v>
      </c>
      <c r="M1186" s="70"/>
      <c r="N1186" s="70"/>
      <c r="O1186" s="70">
        <v>1194707</v>
      </c>
      <c r="P1186" s="40">
        <f t="shared" si="611"/>
        <v>0.12398534102722192</v>
      </c>
      <c r="Q1186" s="70">
        <v>1019593</v>
      </c>
      <c r="R1186" s="72">
        <f t="shared" si="612"/>
        <v>0.10581220819327943</v>
      </c>
      <c r="S1186" s="169">
        <f t="shared" ref="S1186:S1196" si="627">F1186-G1186-O1186-Q1186-AF1186-AG1186-AI1186-AJ1186-AK1186-SUM(AM1186:AU1186)</f>
        <v>1228825</v>
      </c>
      <c r="T1186" s="281">
        <f t="shared" si="616"/>
        <v>457.83345752608045</v>
      </c>
      <c r="U1186" s="281"/>
      <c r="V1186" s="168">
        <f t="shared" si="613"/>
        <v>0.1275260684735052</v>
      </c>
      <c r="W1186" s="125"/>
      <c r="X1186" s="70">
        <v>0</v>
      </c>
      <c r="Y1186" s="70">
        <v>0</v>
      </c>
      <c r="Z1186" s="70">
        <v>0</v>
      </c>
      <c r="AA1186" s="70">
        <v>0</v>
      </c>
      <c r="AB1186" s="70">
        <v>0</v>
      </c>
      <c r="AC1186" s="70">
        <v>0</v>
      </c>
      <c r="AD1186" s="70">
        <v>0</v>
      </c>
      <c r="AE1186" s="70">
        <v>0</v>
      </c>
      <c r="AF1186" s="70">
        <v>1015934</v>
      </c>
      <c r="AG1186" s="70">
        <v>294707</v>
      </c>
      <c r="AH1186" s="70">
        <v>4644022</v>
      </c>
      <c r="AI1186" s="70">
        <v>610</v>
      </c>
      <c r="AJ1186" s="70">
        <v>395899</v>
      </c>
      <c r="AK1186" s="70">
        <v>2672541</v>
      </c>
      <c r="AL1186" s="70">
        <v>20387332</v>
      </c>
      <c r="AM1186" s="70">
        <v>0</v>
      </c>
      <c r="AN1186" s="70">
        <v>0</v>
      </c>
      <c r="AO1186" s="70">
        <v>0</v>
      </c>
      <c r="AP1186" s="70">
        <v>0</v>
      </c>
      <c r="AQ1186" s="70">
        <v>136893</v>
      </c>
      <c r="AR1186" s="70">
        <v>1648818</v>
      </c>
      <c r="AS1186" s="70">
        <v>613</v>
      </c>
      <c r="AT1186" s="70">
        <v>0</v>
      </c>
      <c r="AU1186" s="70">
        <v>26733</v>
      </c>
      <c r="AV1186" s="74">
        <v>0</v>
      </c>
      <c r="AW1186" s="72">
        <f t="shared" si="614"/>
        <v>0</v>
      </c>
      <c r="AX1186" s="70">
        <v>0</v>
      </c>
      <c r="AY1186" s="70">
        <v>0</v>
      </c>
      <c r="AZ1186" s="70">
        <v>0</v>
      </c>
      <c r="BA1186" s="70">
        <v>0</v>
      </c>
      <c r="BB1186" s="70">
        <v>0</v>
      </c>
      <c r="BC1186" s="70">
        <v>0</v>
      </c>
      <c r="BD1186" s="70">
        <v>0</v>
      </c>
      <c r="BE1186" s="70">
        <v>0</v>
      </c>
      <c r="BF1186" s="70">
        <v>0</v>
      </c>
      <c r="BG1186" s="70">
        <v>0</v>
      </c>
      <c r="BH1186" s="70">
        <v>0</v>
      </c>
      <c r="BI1186" s="70">
        <v>0</v>
      </c>
      <c r="BJ1186" s="70">
        <v>0</v>
      </c>
      <c r="BK1186" s="70">
        <v>0</v>
      </c>
      <c r="BL1186" s="70">
        <v>0</v>
      </c>
      <c r="BM1186" s="4">
        <v>1764902</v>
      </c>
      <c r="BN1186" s="32">
        <f t="shared" si="592"/>
        <v>657.56408345752607</v>
      </c>
      <c r="BO1186" s="281"/>
      <c r="BP1186" s="4">
        <v>1256783</v>
      </c>
      <c r="BQ1186" s="4">
        <v>341726592</v>
      </c>
      <c r="BR1186" s="4">
        <v>344748256</v>
      </c>
      <c r="BS1186" s="4">
        <v>1880.2700199999999</v>
      </c>
      <c r="BT1186" s="4">
        <v>2684</v>
      </c>
      <c r="BV1186" s="175">
        <f t="shared" si="617"/>
        <v>-0.57641654262712039</v>
      </c>
    </row>
    <row r="1187" spans="1:74" x14ac:dyDescent="0.25">
      <c r="A1187" s="76" t="s">
        <v>222</v>
      </c>
      <c r="B1187" s="255"/>
      <c r="C1187" s="76">
        <v>0</v>
      </c>
      <c r="D1187" s="141">
        <v>1996</v>
      </c>
      <c r="E1187" s="77">
        <v>163</v>
      </c>
      <c r="F1187" s="59">
        <v>21714224</v>
      </c>
      <c r="G1187" s="59">
        <v>12285185</v>
      </c>
      <c r="H1187" s="179">
        <f t="shared" si="618"/>
        <v>1.3029095541974107</v>
      </c>
      <c r="I1187" s="59">
        <f t="shared" si="615"/>
        <v>9429039</v>
      </c>
      <c r="J1187" s="59"/>
      <c r="K1187" s="59">
        <f t="shared" si="610"/>
        <v>9429039</v>
      </c>
      <c r="L1187" s="59">
        <f t="shared" si="600"/>
        <v>3513.0547690014905</v>
      </c>
      <c r="M1187" s="59"/>
      <c r="N1187" s="59"/>
      <c r="O1187" s="59">
        <v>1189403</v>
      </c>
      <c r="P1187" s="13">
        <f t="shared" si="611"/>
        <v>0.12614254750669712</v>
      </c>
      <c r="Q1187" s="59">
        <v>717730</v>
      </c>
      <c r="R1187" s="79">
        <f t="shared" si="612"/>
        <v>7.6119103972313612E-2</v>
      </c>
      <c r="S1187" s="73">
        <f t="shared" si="627"/>
        <v>1407505</v>
      </c>
      <c r="T1187" s="281">
        <f t="shared" si="616"/>
        <v>524.40573770491801</v>
      </c>
      <c r="U1187" s="281"/>
      <c r="V1187" s="131">
        <f t="shared" si="613"/>
        <v>0.1492734307282004</v>
      </c>
      <c r="W1187" s="54"/>
      <c r="X1187" s="59">
        <v>0</v>
      </c>
      <c r="Y1187" s="59">
        <v>0</v>
      </c>
      <c r="Z1187" s="59">
        <v>0</v>
      </c>
      <c r="AA1187" s="59">
        <v>0</v>
      </c>
      <c r="AB1187" s="59">
        <v>0</v>
      </c>
      <c r="AC1187" s="59">
        <v>0</v>
      </c>
      <c r="AD1187" s="59">
        <v>0</v>
      </c>
      <c r="AE1187" s="59">
        <v>0</v>
      </c>
      <c r="AF1187" s="59">
        <v>1124984</v>
      </c>
      <c r="AG1187" s="59">
        <v>230861</v>
      </c>
      <c r="AH1187" s="59">
        <v>4404560</v>
      </c>
      <c r="AI1187" s="59">
        <v>3113</v>
      </c>
      <c r="AJ1187" s="59">
        <v>414190</v>
      </c>
      <c r="AK1187" s="59">
        <v>2134810</v>
      </c>
      <c r="AL1187" s="59">
        <v>17309664</v>
      </c>
      <c r="AM1187" s="59">
        <v>0</v>
      </c>
      <c r="AN1187" s="59">
        <v>0</v>
      </c>
      <c r="AO1187" s="59">
        <v>0</v>
      </c>
      <c r="AP1187" s="59">
        <v>0</v>
      </c>
      <c r="AQ1187" s="59">
        <v>167304</v>
      </c>
      <c r="AR1187" s="59">
        <v>1974654</v>
      </c>
      <c r="AS1187" s="59">
        <v>13714</v>
      </c>
      <c r="AT1187" s="59">
        <v>3363</v>
      </c>
      <c r="AU1187" s="59">
        <v>47408</v>
      </c>
      <c r="AV1187" s="80">
        <v>0</v>
      </c>
      <c r="AW1187" s="79">
        <f t="shared" si="614"/>
        <v>0</v>
      </c>
      <c r="AX1187" s="59">
        <v>0</v>
      </c>
      <c r="AY1187" s="59">
        <v>0</v>
      </c>
      <c r="AZ1187" s="59">
        <v>0</v>
      </c>
      <c r="BA1187" s="59">
        <v>0</v>
      </c>
      <c r="BB1187" s="59">
        <v>0</v>
      </c>
      <c r="BC1187" s="59">
        <v>0</v>
      </c>
      <c r="BD1187" s="59">
        <v>0</v>
      </c>
      <c r="BE1187" s="59">
        <v>0</v>
      </c>
      <c r="BF1187" s="59">
        <v>0</v>
      </c>
      <c r="BG1187" s="59">
        <v>0</v>
      </c>
      <c r="BH1187" s="59">
        <v>0</v>
      </c>
      <c r="BI1187" s="59">
        <v>0</v>
      </c>
      <c r="BJ1187" s="59">
        <v>0</v>
      </c>
      <c r="BK1187" s="59">
        <v>0</v>
      </c>
      <c r="BL1187" s="59">
        <v>0</v>
      </c>
      <c r="BM1187" s="4">
        <v>1949703</v>
      </c>
      <c r="BN1187" s="32">
        <f t="shared" si="592"/>
        <v>726.4169150521609</v>
      </c>
      <c r="BO1187" s="281"/>
      <c r="BP1187" s="4">
        <v>1558107</v>
      </c>
      <c r="BQ1187" s="4">
        <v>310731008</v>
      </c>
      <c r="BR1187" s="4">
        <v>314238816</v>
      </c>
      <c r="BS1187" s="4">
        <v>1880.2700199999999</v>
      </c>
      <c r="BT1187" s="4">
        <v>2684</v>
      </c>
      <c r="BV1187" s="175">
        <f t="shared" si="617"/>
        <v>-0.57641654262712039</v>
      </c>
    </row>
    <row r="1188" spans="1:74" x14ac:dyDescent="0.25">
      <c r="A1188" s="76" t="s">
        <v>222</v>
      </c>
      <c r="B1188" s="255"/>
      <c r="C1188" s="76">
        <v>0</v>
      </c>
      <c r="D1188" s="141">
        <v>1997</v>
      </c>
      <c r="E1188" s="77">
        <v>163</v>
      </c>
      <c r="F1188" s="59">
        <v>27285362</v>
      </c>
      <c r="G1188" s="59">
        <v>16492343</v>
      </c>
      <c r="H1188" s="179">
        <f t="shared" si="618"/>
        <v>1.5280565150492185</v>
      </c>
      <c r="I1188" s="59">
        <f t="shared" si="615"/>
        <v>10793019</v>
      </c>
      <c r="J1188" s="59"/>
      <c r="K1188" s="59">
        <f t="shared" si="610"/>
        <v>10793019</v>
      </c>
      <c r="L1188" s="59">
        <f t="shared" si="600"/>
        <v>3953.4868131868134</v>
      </c>
      <c r="M1188" s="59"/>
      <c r="N1188" s="59"/>
      <c r="O1188" s="59">
        <v>1219404</v>
      </c>
      <c r="P1188" s="13">
        <f t="shared" si="611"/>
        <v>0.11298080731628472</v>
      </c>
      <c r="Q1188" s="59">
        <v>1205332</v>
      </c>
      <c r="R1188" s="79">
        <f t="shared" si="612"/>
        <v>0.11167700158778558</v>
      </c>
      <c r="S1188" s="73">
        <f t="shared" si="627"/>
        <v>1603774</v>
      </c>
      <c r="T1188" s="281">
        <f t="shared" si="616"/>
        <v>587.46300366300363</v>
      </c>
      <c r="U1188" s="281"/>
      <c r="V1188" s="131">
        <f t="shared" si="613"/>
        <v>0.14859364187165797</v>
      </c>
      <c r="W1188" s="54"/>
      <c r="X1188" s="59">
        <v>0</v>
      </c>
      <c r="Y1188" s="59">
        <v>0</v>
      </c>
      <c r="Z1188" s="59">
        <v>0</v>
      </c>
      <c r="AA1188" s="59">
        <v>0</v>
      </c>
      <c r="AB1188" s="59">
        <v>0</v>
      </c>
      <c r="AC1188" s="59">
        <v>0</v>
      </c>
      <c r="AD1188" s="59">
        <v>0</v>
      </c>
      <c r="AE1188" s="59">
        <v>0</v>
      </c>
      <c r="AF1188" s="59">
        <v>1234282</v>
      </c>
      <c r="AG1188" s="59">
        <v>161431</v>
      </c>
      <c r="AH1188" s="59">
        <v>4974267</v>
      </c>
      <c r="AI1188" s="59">
        <v>325</v>
      </c>
      <c r="AJ1188" s="59">
        <v>346013</v>
      </c>
      <c r="AK1188" s="59">
        <v>2530837</v>
      </c>
      <c r="AL1188" s="59">
        <v>22311096</v>
      </c>
      <c r="AM1188" s="59">
        <v>0</v>
      </c>
      <c r="AN1188" s="59">
        <v>0</v>
      </c>
      <c r="AO1188" s="59">
        <v>0</v>
      </c>
      <c r="AP1188" s="59">
        <v>0</v>
      </c>
      <c r="AQ1188" s="59">
        <v>209940</v>
      </c>
      <c r="AR1188" s="59">
        <v>2268101</v>
      </c>
      <c r="AS1188" s="59">
        <v>2489</v>
      </c>
      <c r="AT1188" s="59">
        <v>7</v>
      </c>
      <c r="AU1188" s="59">
        <v>11084</v>
      </c>
      <c r="AV1188" s="80">
        <v>0</v>
      </c>
      <c r="AW1188" s="79">
        <f t="shared" si="614"/>
        <v>0</v>
      </c>
      <c r="AX1188" s="59">
        <v>0</v>
      </c>
      <c r="AY1188" s="59">
        <v>0</v>
      </c>
      <c r="AZ1188" s="59">
        <v>0</v>
      </c>
      <c r="BA1188" s="59">
        <v>0</v>
      </c>
      <c r="BB1188" s="59">
        <v>0</v>
      </c>
      <c r="BC1188" s="59">
        <v>0</v>
      </c>
      <c r="BD1188" s="59">
        <v>0</v>
      </c>
      <c r="BE1188" s="59">
        <v>0</v>
      </c>
      <c r="BF1188" s="59">
        <v>0</v>
      </c>
      <c r="BG1188" s="59">
        <v>0</v>
      </c>
      <c r="BH1188" s="59">
        <v>0</v>
      </c>
      <c r="BI1188" s="59">
        <v>0</v>
      </c>
      <c r="BJ1188" s="59">
        <v>0</v>
      </c>
      <c r="BK1188" s="59">
        <v>0</v>
      </c>
      <c r="BL1188" s="59">
        <v>0</v>
      </c>
      <c r="BM1188" s="4">
        <v>1991574</v>
      </c>
      <c r="BN1188" s="32">
        <f t="shared" si="592"/>
        <v>729.51428571428573</v>
      </c>
      <c r="BO1188" s="281"/>
      <c r="BP1188" s="4">
        <v>2473889</v>
      </c>
      <c r="BQ1188" s="4">
        <v>441400032</v>
      </c>
      <c r="BR1188" s="4">
        <v>445865504</v>
      </c>
      <c r="BS1188" s="4">
        <v>1906.2299800000001</v>
      </c>
      <c r="BT1188" s="4">
        <v>2730</v>
      </c>
      <c r="BV1188" s="175">
        <f t="shared" si="617"/>
        <v>-0.56106381516571102</v>
      </c>
    </row>
    <row r="1189" spans="1:74" x14ac:dyDescent="0.25">
      <c r="A1189" s="219" t="s">
        <v>223</v>
      </c>
      <c r="B1189" s="254" t="s">
        <v>224</v>
      </c>
      <c r="C1189" s="76">
        <v>1</v>
      </c>
      <c r="D1189" s="141">
        <v>1998</v>
      </c>
      <c r="E1189" s="77">
        <v>163</v>
      </c>
      <c r="F1189" s="59">
        <v>21006596</v>
      </c>
      <c r="G1189" s="59">
        <v>8151077</v>
      </c>
      <c r="H1189" s="179">
        <f t="shared" si="618"/>
        <v>0.63405273641616489</v>
      </c>
      <c r="I1189" s="59">
        <f t="shared" si="615"/>
        <v>12855519</v>
      </c>
      <c r="J1189" s="59"/>
      <c r="K1189" s="59">
        <f t="shared" si="610"/>
        <v>12855519</v>
      </c>
      <c r="L1189" s="59">
        <f t="shared" si="600"/>
        <v>4705.5340409956079</v>
      </c>
      <c r="M1189" s="59"/>
      <c r="N1189" s="59"/>
      <c r="O1189" s="59">
        <v>1595605</v>
      </c>
      <c r="P1189" s="13">
        <f t="shared" si="611"/>
        <v>0.12411828725079088</v>
      </c>
      <c r="Q1189" s="59">
        <v>1481001</v>
      </c>
      <c r="R1189" s="79">
        <f t="shared" si="612"/>
        <v>0.11520351687084746</v>
      </c>
      <c r="S1189" s="73">
        <f t="shared" si="627"/>
        <v>1664542</v>
      </c>
      <c r="T1189" s="281">
        <f t="shared" si="616"/>
        <v>609.27598828696921</v>
      </c>
      <c r="U1189" s="281"/>
      <c r="V1189" s="131">
        <f t="shared" si="613"/>
        <v>0.12948073119412759</v>
      </c>
      <c r="W1189" s="54"/>
      <c r="X1189" s="59">
        <v>0</v>
      </c>
      <c r="Y1189" s="59">
        <v>0</v>
      </c>
      <c r="Z1189" s="59">
        <v>0</v>
      </c>
      <c r="AA1189" s="59">
        <v>0</v>
      </c>
      <c r="AB1189" s="59">
        <v>0</v>
      </c>
      <c r="AC1189" s="59">
        <v>0</v>
      </c>
      <c r="AD1189" s="59">
        <v>0</v>
      </c>
      <c r="AE1189" s="59">
        <v>0</v>
      </c>
      <c r="AF1189" s="59">
        <v>1653776</v>
      </c>
      <c r="AG1189" s="59">
        <v>125148</v>
      </c>
      <c r="AH1189" s="59">
        <v>5755294</v>
      </c>
      <c r="AI1189" s="59">
        <v>292</v>
      </c>
      <c r="AJ1189" s="59">
        <v>506537</v>
      </c>
      <c r="AK1189" s="59">
        <v>3328303</v>
      </c>
      <c r="AL1189" s="59">
        <v>15251301</v>
      </c>
      <c r="AM1189" s="59">
        <v>0</v>
      </c>
      <c r="AN1189" s="59">
        <v>0</v>
      </c>
      <c r="AO1189" s="59">
        <v>0</v>
      </c>
      <c r="AP1189" s="59">
        <v>0</v>
      </c>
      <c r="AQ1189" s="59">
        <v>196385</v>
      </c>
      <c r="AR1189" s="59">
        <v>2272184</v>
      </c>
      <c r="AS1189" s="59">
        <v>9686</v>
      </c>
      <c r="AT1189" s="59">
        <v>2379</v>
      </c>
      <c r="AU1189" s="59">
        <v>19681</v>
      </c>
      <c r="AV1189" s="80">
        <v>0</v>
      </c>
      <c r="AW1189" s="79">
        <f t="shared" si="614"/>
        <v>0</v>
      </c>
      <c r="AX1189" s="59">
        <v>0</v>
      </c>
      <c r="AY1189" s="59">
        <v>0</v>
      </c>
      <c r="AZ1189" s="59">
        <v>0</v>
      </c>
      <c r="BA1189" s="59">
        <v>0</v>
      </c>
      <c r="BB1189" s="59">
        <v>0</v>
      </c>
      <c r="BC1189" s="59">
        <v>0</v>
      </c>
      <c r="BD1189" s="59">
        <v>0</v>
      </c>
      <c r="BE1189" s="59">
        <v>0</v>
      </c>
      <c r="BF1189" s="59">
        <v>0</v>
      </c>
      <c r="BG1189" s="59">
        <v>0</v>
      </c>
      <c r="BH1189" s="59">
        <v>0</v>
      </c>
      <c r="BI1189" s="59">
        <v>0</v>
      </c>
      <c r="BJ1189" s="59">
        <v>0</v>
      </c>
      <c r="BK1189" s="59">
        <v>0</v>
      </c>
      <c r="BL1189" s="59">
        <v>0</v>
      </c>
      <c r="BM1189" s="4">
        <v>1543277</v>
      </c>
      <c r="BN1189" s="32">
        <f t="shared" ref="BN1189:BN1252" si="628">BM1189/BT1189</f>
        <v>564.88909224011718</v>
      </c>
      <c r="BO1189" s="281"/>
      <c r="BP1189" s="4">
        <v>2087635</v>
      </c>
      <c r="BQ1189" s="4">
        <v>261752064</v>
      </c>
      <c r="BR1189" s="4">
        <v>265382976</v>
      </c>
      <c r="BS1189" s="4">
        <v>1908.1800499999999</v>
      </c>
      <c r="BT1189" s="4">
        <v>2732</v>
      </c>
      <c r="BV1189" s="175">
        <f t="shared" si="617"/>
        <v>-0.5601864112205438</v>
      </c>
    </row>
    <row r="1190" spans="1:74" x14ac:dyDescent="0.25">
      <c r="A1190" s="105" t="s">
        <v>223</v>
      </c>
      <c r="B1190" s="254" t="s">
        <v>224</v>
      </c>
      <c r="C1190" s="76">
        <v>1</v>
      </c>
      <c r="D1190" s="141">
        <v>1999</v>
      </c>
      <c r="E1190" s="77">
        <v>163</v>
      </c>
      <c r="F1190" s="59">
        <v>72181040</v>
      </c>
      <c r="G1190" s="59">
        <v>7191215</v>
      </c>
      <c r="H1190" s="179">
        <f t="shared" si="618"/>
        <v>0.11065139812270613</v>
      </c>
      <c r="I1190" s="101">
        <f t="shared" si="615"/>
        <v>64989825</v>
      </c>
      <c r="J1190" s="59"/>
      <c r="K1190" s="82">
        <f t="shared" si="610"/>
        <v>64989825</v>
      </c>
      <c r="L1190" s="82">
        <f t="shared" si="600"/>
        <v>21648.842438374417</v>
      </c>
      <c r="M1190" s="59"/>
      <c r="N1190" s="59"/>
      <c r="O1190" s="82">
        <v>53987856</v>
      </c>
      <c r="P1190" s="15">
        <f t="shared" si="611"/>
        <v>0.83071243844709541</v>
      </c>
      <c r="Q1190" s="59">
        <v>614603</v>
      </c>
      <c r="R1190" s="79">
        <f t="shared" si="612"/>
        <v>9.4569111395514608E-3</v>
      </c>
      <c r="S1190" s="73">
        <f t="shared" si="627"/>
        <v>2220694</v>
      </c>
      <c r="T1190" s="281">
        <f t="shared" si="616"/>
        <v>739.73817455029985</v>
      </c>
      <c r="U1190" s="281"/>
      <c r="V1190" s="131">
        <f t="shared" si="613"/>
        <v>3.4169871976113181E-2</v>
      </c>
      <c r="W1190" s="54"/>
      <c r="X1190" s="59">
        <v>0</v>
      </c>
      <c r="Y1190" s="59">
        <v>0</v>
      </c>
      <c r="Z1190" s="59">
        <v>0</v>
      </c>
      <c r="AA1190" s="59">
        <v>0</v>
      </c>
      <c r="AB1190" s="59">
        <v>0</v>
      </c>
      <c r="AC1190" s="59">
        <v>0</v>
      </c>
      <c r="AD1190" s="59">
        <v>0</v>
      </c>
      <c r="AE1190" s="59">
        <v>0</v>
      </c>
      <c r="AF1190" s="59">
        <v>1740910</v>
      </c>
      <c r="AG1190" s="59">
        <v>143419</v>
      </c>
      <c r="AH1190" s="59">
        <v>5719094</v>
      </c>
      <c r="AI1190" s="59">
        <v>6719</v>
      </c>
      <c r="AJ1190" s="59">
        <v>489082</v>
      </c>
      <c r="AK1190" s="59">
        <v>3606817</v>
      </c>
      <c r="AL1190" s="59">
        <v>66461944</v>
      </c>
      <c r="AM1190" s="59">
        <v>0</v>
      </c>
      <c r="AN1190" s="59">
        <v>0</v>
      </c>
      <c r="AO1190" s="59">
        <v>0</v>
      </c>
      <c r="AP1190" s="59">
        <v>0</v>
      </c>
      <c r="AQ1190" s="59">
        <v>208370</v>
      </c>
      <c r="AR1190" s="59">
        <v>1936324</v>
      </c>
      <c r="AS1190" s="59">
        <v>11171</v>
      </c>
      <c r="AT1190" s="59">
        <v>9216</v>
      </c>
      <c r="AU1190" s="59">
        <v>14644</v>
      </c>
      <c r="AV1190" s="80">
        <v>0</v>
      </c>
      <c r="AW1190" s="79">
        <f t="shared" si="614"/>
        <v>0</v>
      </c>
      <c r="AX1190" s="59">
        <v>0</v>
      </c>
      <c r="AY1190" s="59">
        <v>0</v>
      </c>
      <c r="AZ1190" s="59">
        <v>0</v>
      </c>
      <c r="BA1190" s="59">
        <v>0</v>
      </c>
      <c r="BB1190" s="59">
        <v>0</v>
      </c>
      <c r="BC1190" s="59">
        <v>0</v>
      </c>
      <c r="BD1190" s="59">
        <v>0</v>
      </c>
      <c r="BE1190" s="59">
        <v>0</v>
      </c>
      <c r="BF1190" s="59">
        <v>0</v>
      </c>
      <c r="BG1190" s="59">
        <v>0</v>
      </c>
      <c r="BH1190" s="59">
        <v>0</v>
      </c>
      <c r="BI1190" s="59">
        <v>0</v>
      </c>
      <c r="BJ1190" s="59">
        <v>0</v>
      </c>
      <c r="BK1190" s="59">
        <v>0</v>
      </c>
      <c r="BL1190" s="59">
        <v>0</v>
      </c>
      <c r="BM1190" s="4">
        <v>1315513</v>
      </c>
      <c r="BN1190" s="32">
        <f t="shared" si="628"/>
        <v>438.21219187208527</v>
      </c>
      <c r="BO1190" s="281"/>
      <c r="BP1190" s="4">
        <v>11303785</v>
      </c>
      <c r="BQ1190" s="4">
        <v>413457344</v>
      </c>
      <c r="BR1190" s="4">
        <v>426076640</v>
      </c>
      <c r="BS1190" s="4">
        <v>1912.07996</v>
      </c>
      <c r="BT1190" s="4">
        <v>3002</v>
      </c>
      <c r="BV1190" s="175">
        <f t="shared" si="617"/>
        <v>-0.51204316575095854</v>
      </c>
    </row>
    <row r="1191" spans="1:74" x14ac:dyDescent="0.25">
      <c r="A1191" s="105" t="s">
        <v>223</v>
      </c>
      <c r="B1191" s="254" t="s">
        <v>224</v>
      </c>
      <c r="C1191" s="76">
        <v>1</v>
      </c>
      <c r="D1191" s="141">
        <v>2000</v>
      </c>
      <c r="E1191" s="77">
        <v>163</v>
      </c>
      <c r="F1191" s="59">
        <v>58707032</v>
      </c>
      <c r="G1191" s="59">
        <v>6769639</v>
      </c>
      <c r="H1191" s="179">
        <f t="shared" si="618"/>
        <v>0.13034229500121425</v>
      </c>
      <c r="I1191" s="101">
        <f t="shared" si="615"/>
        <v>51937393</v>
      </c>
      <c r="J1191" s="59"/>
      <c r="K1191" s="82">
        <f t="shared" si="610"/>
        <v>51937393</v>
      </c>
      <c r="L1191" s="82">
        <f t="shared" si="600"/>
        <v>17300.930379746835</v>
      </c>
      <c r="M1191" s="59"/>
      <c r="N1191" s="59"/>
      <c r="O1191" s="82">
        <v>40403160</v>
      </c>
      <c r="P1191" s="15">
        <f t="shared" si="611"/>
        <v>0.7779204474125222</v>
      </c>
      <c r="Q1191" s="59">
        <v>956760</v>
      </c>
      <c r="R1191" s="79">
        <f t="shared" si="612"/>
        <v>1.8421409792362894E-2</v>
      </c>
      <c r="S1191" s="73">
        <f t="shared" si="627"/>
        <v>2378844</v>
      </c>
      <c r="T1191" s="281">
        <f t="shared" si="616"/>
        <v>792.41972018654235</v>
      </c>
      <c r="U1191" s="281"/>
      <c r="V1191" s="131">
        <f t="shared" si="613"/>
        <v>4.5802144901651111E-2</v>
      </c>
      <c r="W1191" s="54"/>
      <c r="X1191" s="59">
        <v>0</v>
      </c>
      <c r="Y1191" s="59">
        <v>0</v>
      </c>
      <c r="Z1191" s="59">
        <v>0</v>
      </c>
      <c r="AA1191" s="59">
        <v>0</v>
      </c>
      <c r="AB1191" s="59">
        <v>0</v>
      </c>
      <c r="AC1191" s="59">
        <v>0</v>
      </c>
      <c r="AD1191" s="59">
        <v>0</v>
      </c>
      <c r="AE1191" s="59">
        <v>0</v>
      </c>
      <c r="AF1191" s="59">
        <v>2256400</v>
      </c>
      <c r="AG1191" s="59">
        <v>283885</v>
      </c>
      <c r="AH1191" s="59">
        <v>5316491</v>
      </c>
      <c r="AI1191" s="59">
        <v>13646</v>
      </c>
      <c r="AJ1191" s="59">
        <v>471427</v>
      </c>
      <c r="AK1191" s="59">
        <v>2934344</v>
      </c>
      <c r="AL1191" s="59">
        <v>53390540</v>
      </c>
      <c r="AM1191" s="59">
        <v>0</v>
      </c>
      <c r="AN1191" s="59">
        <v>0</v>
      </c>
      <c r="AO1191" s="59">
        <v>0</v>
      </c>
      <c r="AP1191" s="59">
        <v>0</v>
      </c>
      <c r="AQ1191" s="59">
        <v>153357</v>
      </c>
      <c r="AR1191" s="59">
        <v>2051728</v>
      </c>
      <c r="AS1191" s="59">
        <v>1690</v>
      </c>
      <c r="AT1191" s="59">
        <v>954</v>
      </c>
      <c r="AU1191" s="59">
        <v>31198</v>
      </c>
      <c r="AV1191" s="80">
        <v>0</v>
      </c>
      <c r="AW1191" s="79">
        <f t="shared" si="614"/>
        <v>0</v>
      </c>
      <c r="AX1191" s="59">
        <v>0</v>
      </c>
      <c r="AY1191" s="59">
        <v>0</v>
      </c>
      <c r="AZ1191" s="59">
        <v>0</v>
      </c>
      <c r="BA1191" s="59">
        <v>0</v>
      </c>
      <c r="BB1191" s="59">
        <v>0</v>
      </c>
      <c r="BC1191" s="59">
        <v>0</v>
      </c>
      <c r="BD1191" s="59">
        <v>0</v>
      </c>
      <c r="BE1191" s="59">
        <v>0</v>
      </c>
      <c r="BF1191" s="59">
        <v>0</v>
      </c>
      <c r="BG1191" s="59">
        <v>0</v>
      </c>
      <c r="BH1191" s="59">
        <v>0</v>
      </c>
      <c r="BI1191" s="59">
        <v>0</v>
      </c>
      <c r="BJ1191" s="59">
        <v>0</v>
      </c>
      <c r="BK1191" s="59">
        <v>0</v>
      </c>
      <c r="BL1191" s="59">
        <v>0</v>
      </c>
      <c r="BM1191" s="4">
        <v>1080572</v>
      </c>
      <c r="BN1191" s="32">
        <f t="shared" si="628"/>
        <v>359.95069953364424</v>
      </c>
      <c r="BO1191" s="281"/>
      <c r="BP1191" s="4">
        <v>9709407</v>
      </c>
      <c r="BQ1191" s="4">
        <v>1261791232</v>
      </c>
      <c r="BR1191" s="4">
        <v>1272581248</v>
      </c>
      <c r="BS1191" s="4">
        <v>1803.51001</v>
      </c>
      <c r="BT1191" s="4">
        <v>3002</v>
      </c>
      <c r="BV1191" s="175">
        <f t="shared" si="617"/>
        <v>-0.54127159683774762</v>
      </c>
    </row>
    <row r="1192" spans="1:74" x14ac:dyDescent="0.25">
      <c r="A1192" s="105" t="s">
        <v>223</v>
      </c>
      <c r="B1192" s="254" t="s">
        <v>224</v>
      </c>
      <c r="C1192" s="76">
        <v>1</v>
      </c>
      <c r="D1192" s="141">
        <v>2001</v>
      </c>
      <c r="E1192" s="77">
        <v>163</v>
      </c>
      <c r="F1192" s="59">
        <v>107316312</v>
      </c>
      <c r="G1192" s="59">
        <v>7449066</v>
      </c>
      <c r="H1192" s="179">
        <f t="shared" si="618"/>
        <v>7.4589680784829096E-2</v>
      </c>
      <c r="I1192" s="101">
        <f t="shared" si="615"/>
        <v>99867246</v>
      </c>
      <c r="J1192" s="59"/>
      <c r="K1192" s="82">
        <f t="shared" si="610"/>
        <v>99867246</v>
      </c>
      <c r="L1192" s="82">
        <f t="shared" si="600"/>
        <v>33266.904063957365</v>
      </c>
      <c r="M1192" s="59"/>
      <c r="N1192" s="59"/>
      <c r="O1192" s="82">
        <v>87086736</v>
      </c>
      <c r="P1192" s="15">
        <f t="shared" si="611"/>
        <v>0.87202500807922545</v>
      </c>
      <c r="Q1192" s="59">
        <v>1165652</v>
      </c>
      <c r="R1192" s="79">
        <f t="shared" si="612"/>
        <v>1.1672015066881888E-2</v>
      </c>
      <c r="S1192" s="73">
        <f t="shared" si="627"/>
        <v>2504167</v>
      </c>
      <c r="T1192" s="281">
        <f t="shared" si="616"/>
        <v>834.16622251832109</v>
      </c>
      <c r="U1192" s="281"/>
      <c r="V1192" s="131">
        <f t="shared" si="613"/>
        <v>2.5074958009756274E-2</v>
      </c>
      <c r="W1192" s="54"/>
      <c r="X1192" s="59">
        <v>0</v>
      </c>
      <c r="Y1192" s="59">
        <v>0</v>
      </c>
      <c r="Z1192" s="59">
        <v>0</v>
      </c>
      <c r="AA1192" s="59">
        <v>0</v>
      </c>
      <c r="AB1192" s="59">
        <v>0</v>
      </c>
      <c r="AC1192" s="59">
        <v>0</v>
      </c>
      <c r="AD1192" s="59">
        <v>0</v>
      </c>
      <c r="AE1192" s="59">
        <v>0</v>
      </c>
      <c r="AF1192" s="59">
        <v>2530934</v>
      </c>
      <c r="AG1192" s="59">
        <v>435328</v>
      </c>
      <c r="AH1192" s="59">
        <v>5756346</v>
      </c>
      <c r="AI1192" s="59">
        <v>25759</v>
      </c>
      <c r="AJ1192" s="59">
        <v>561239</v>
      </c>
      <c r="AK1192" s="59">
        <v>3248223</v>
      </c>
      <c r="AL1192" s="59">
        <v>101559968</v>
      </c>
      <c r="AM1192" s="59">
        <v>0</v>
      </c>
      <c r="AN1192" s="59">
        <v>0</v>
      </c>
      <c r="AO1192" s="59">
        <v>0</v>
      </c>
      <c r="AP1192" s="59">
        <v>0</v>
      </c>
      <c r="AQ1192" s="59">
        <v>262101</v>
      </c>
      <c r="AR1192" s="59">
        <v>2036685</v>
      </c>
      <c r="AS1192" s="59">
        <v>581</v>
      </c>
      <c r="AT1192" s="59">
        <v>71</v>
      </c>
      <c r="AU1192" s="59">
        <v>9770</v>
      </c>
      <c r="AV1192" s="80">
        <v>0</v>
      </c>
      <c r="AW1192" s="79">
        <f t="shared" si="614"/>
        <v>0</v>
      </c>
      <c r="AX1192" s="59">
        <v>0</v>
      </c>
      <c r="AY1192" s="59">
        <v>0</v>
      </c>
      <c r="AZ1192" s="59">
        <v>0</v>
      </c>
      <c r="BA1192" s="59">
        <v>0</v>
      </c>
      <c r="BB1192" s="59">
        <v>0</v>
      </c>
      <c r="BC1192" s="59">
        <v>0</v>
      </c>
      <c r="BD1192" s="59">
        <v>0</v>
      </c>
      <c r="BE1192" s="59">
        <v>0</v>
      </c>
      <c r="BF1192" s="59">
        <v>0</v>
      </c>
      <c r="BG1192" s="59">
        <v>0</v>
      </c>
      <c r="BH1192" s="59">
        <v>0</v>
      </c>
      <c r="BI1192" s="59">
        <v>0</v>
      </c>
      <c r="BJ1192" s="59">
        <v>0</v>
      </c>
      <c r="BK1192" s="59">
        <v>0</v>
      </c>
      <c r="BL1192" s="59">
        <v>0</v>
      </c>
      <c r="BM1192" s="4">
        <v>832245</v>
      </c>
      <c r="BN1192" s="32">
        <f t="shared" si="628"/>
        <v>277.23017988007996</v>
      </c>
      <c r="BO1192" s="281"/>
      <c r="BP1192" s="4">
        <v>4427757</v>
      </c>
      <c r="BQ1192" s="4">
        <v>653526400</v>
      </c>
      <c r="BR1192" s="4">
        <v>658786368</v>
      </c>
      <c r="BS1192" s="4">
        <v>1799.1800499999999</v>
      </c>
      <c r="BT1192" s="4">
        <v>3002</v>
      </c>
      <c r="BV1192" s="175">
        <f t="shared" si="617"/>
        <v>-0.54247346600016477</v>
      </c>
    </row>
    <row r="1193" spans="1:74" x14ac:dyDescent="0.25">
      <c r="A1193" s="105" t="s">
        <v>223</v>
      </c>
      <c r="B1193" s="254" t="s">
        <v>224</v>
      </c>
      <c r="C1193" s="76">
        <v>1</v>
      </c>
      <c r="D1193" s="141">
        <v>2002</v>
      </c>
      <c r="E1193" s="77">
        <v>163</v>
      </c>
      <c r="F1193" s="59">
        <v>79599128</v>
      </c>
      <c r="G1193" s="59">
        <v>7459512</v>
      </c>
      <c r="H1193" s="179">
        <f t="shared" si="618"/>
        <v>0.10340382183348466</v>
      </c>
      <c r="I1193" s="101">
        <f t="shared" si="615"/>
        <v>72139616</v>
      </c>
      <c r="J1193" s="59"/>
      <c r="K1193" s="82">
        <f t="shared" si="610"/>
        <v>72139616</v>
      </c>
      <c r="L1193" s="82">
        <f t="shared" si="600"/>
        <v>24030.518321119253</v>
      </c>
      <c r="M1193" s="59"/>
      <c r="N1193" s="59"/>
      <c r="O1193" s="82">
        <v>57358752</v>
      </c>
      <c r="P1193" s="15">
        <f t="shared" si="611"/>
        <v>0.79510753148450364</v>
      </c>
      <c r="Q1193" s="59">
        <v>1026275</v>
      </c>
      <c r="R1193" s="79">
        <f t="shared" si="612"/>
        <v>1.4226233197581756E-2</v>
      </c>
      <c r="S1193" s="73">
        <f t="shared" si="627"/>
        <v>2850678</v>
      </c>
      <c r="T1193" s="281">
        <f t="shared" si="616"/>
        <v>949.59293804130584</v>
      </c>
      <c r="U1193" s="281"/>
      <c r="V1193" s="131">
        <f t="shared" si="613"/>
        <v>3.9516123845183763E-2</v>
      </c>
      <c r="W1193" s="54"/>
      <c r="X1193" s="59">
        <v>0</v>
      </c>
      <c r="Y1193" s="59">
        <v>0</v>
      </c>
      <c r="Z1193" s="59">
        <v>0</v>
      </c>
      <c r="AA1193" s="59">
        <v>0</v>
      </c>
      <c r="AB1193" s="59">
        <v>0</v>
      </c>
      <c r="AC1193" s="59">
        <v>0</v>
      </c>
      <c r="AD1193" s="59">
        <v>0</v>
      </c>
      <c r="AE1193" s="59">
        <v>0</v>
      </c>
      <c r="AF1193" s="59">
        <v>2991682</v>
      </c>
      <c r="AG1193" s="59">
        <v>1052198</v>
      </c>
      <c r="AH1193" s="59">
        <v>6932805</v>
      </c>
      <c r="AI1193" s="59">
        <v>13372</v>
      </c>
      <c r="AJ1193" s="59">
        <v>685231</v>
      </c>
      <c r="AK1193" s="59">
        <v>3016200</v>
      </c>
      <c r="AL1193" s="59">
        <v>72666328</v>
      </c>
      <c r="AM1193" s="59">
        <v>0</v>
      </c>
      <c r="AN1193" s="59">
        <v>0</v>
      </c>
      <c r="AO1193" s="59">
        <v>0</v>
      </c>
      <c r="AP1193" s="59">
        <v>0</v>
      </c>
      <c r="AQ1193" s="59">
        <v>294193</v>
      </c>
      <c r="AR1193" s="59">
        <v>2740650</v>
      </c>
      <c r="AS1193" s="59">
        <v>100683</v>
      </c>
      <c r="AT1193" s="59">
        <v>0</v>
      </c>
      <c r="AU1193" s="59">
        <v>9702</v>
      </c>
      <c r="AV1193" s="80">
        <v>0</v>
      </c>
      <c r="AW1193" s="79">
        <f t="shared" si="614"/>
        <v>0</v>
      </c>
      <c r="AX1193" s="59">
        <v>0</v>
      </c>
      <c r="AY1193" s="59">
        <v>0</v>
      </c>
      <c r="AZ1193" s="59">
        <v>0</v>
      </c>
      <c r="BA1193" s="59">
        <v>0</v>
      </c>
      <c r="BB1193" s="59">
        <v>0</v>
      </c>
      <c r="BC1193" s="59">
        <v>0</v>
      </c>
      <c r="BD1193" s="59">
        <v>0</v>
      </c>
      <c r="BE1193" s="59">
        <v>0</v>
      </c>
      <c r="BF1193" s="59">
        <v>0</v>
      </c>
      <c r="BG1193" s="59">
        <v>0</v>
      </c>
      <c r="BH1193" s="59">
        <v>0</v>
      </c>
      <c r="BI1193" s="59">
        <v>0</v>
      </c>
      <c r="BJ1193" s="59">
        <v>0</v>
      </c>
      <c r="BK1193" s="59">
        <v>0</v>
      </c>
      <c r="BL1193" s="59">
        <v>0</v>
      </c>
      <c r="BM1193" s="4">
        <v>1480499</v>
      </c>
      <c r="BN1193" s="32">
        <f t="shared" si="628"/>
        <v>493.17088607594934</v>
      </c>
      <c r="BO1193" s="281"/>
      <c r="BP1193" s="4">
        <v>1263943</v>
      </c>
      <c r="BQ1193" s="4">
        <v>235026672</v>
      </c>
      <c r="BR1193" s="4">
        <v>237771120</v>
      </c>
      <c r="BS1193" s="4">
        <v>1801.9599599999999</v>
      </c>
      <c r="BT1193" s="4">
        <v>3002</v>
      </c>
      <c r="BV1193" s="175">
        <f t="shared" si="617"/>
        <v>-0.54170151307845837</v>
      </c>
    </row>
    <row r="1194" spans="1:74" x14ac:dyDescent="0.25">
      <c r="A1194" s="105" t="s">
        <v>223</v>
      </c>
      <c r="B1194" s="254" t="s">
        <v>224</v>
      </c>
      <c r="C1194" s="76">
        <v>1</v>
      </c>
      <c r="D1194" s="141">
        <v>2003</v>
      </c>
      <c r="E1194" s="77">
        <v>163</v>
      </c>
      <c r="F1194" s="59">
        <v>147488512</v>
      </c>
      <c r="G1194" s="59">
        <v>7707288</v>
      </c>
      <c r="H1194" s="179">
        <f t="shared" si="618"/>
        <v>5.513822085289509E-2</v>
      </c>
      <c r="I1194" s="82">
        <f t="shared" si="615"/>
        <v>139781224</v>
      </c>
      <c r="J1194" s="59"/>
      <c r="K1194" s="82">
        <f t="shared" si="610"/>
        <v>139781224</v>
      </c>
      <c r="L1194" s="82">
        <f t="shared" si="600"/>
        <v>46562.699533644234</v>
      </c>
      <c r="M1194" s="59"/>
      <c r="N1194" s="59"/>
      <c r="O1194" s="109">
        <v>122868840</v>
      </c>
      <c r="P1194" s="15">
        <f t="shared" si="611"/>
        <v>0.87900818496195166</v>
      </c>
      <c r="Q1194" s="59">
        <v>1050464</v>
      </c>
      <c r="R1194" s="79">
        <f t="shared" si="612"/>
        <v>7.5150579594295153E-3</v>
      </c>
      <c r="S1194" s="73">
        <f t="shared" si="627"/>
        <v>2985222</v>
      </c>
      <c r="T1194" s="281">
        <f t="shared" si="616"/>
        <v>994.4110592938041</v>
      </c>
      <c r="U1194" s="281"/>
      <c r="V1194" s="131">
        <f t="shared" si="613"/>
        <v>2.1356387607537334E-2</v>
      </c>
      <c r="W1194" s="54"/>
      <c r="X1194" s="59">
        <v>0</v>
      </c>
      <c r="Y1194" s="59">
        <v>0</v>
      </c>
      <c r="Z1194" s="59">
        <v>0</v>
      </c>
      <c r="AA1194" s="59">
        <v>0</v>
      </c>
      <c r="AB1194" s="59">
        <v>0</v>
      </c>
      <c r="AC1194" s="59">
        <v>0</v>
      </c>
      <c r="AD1194" s="59">
        <v>0</v>
      </c>
      <c r="AE1194" s="59">
        <v>0</v>
      </c>
      <c r="AF1194" s="59">
        <v>3207090</v>
      </c>
      <c r="AG1194" s="59">
        <v>786724</v>
      </c>
      <c r="AH1194" s="59">
        <v>8827915</v>
      </c>
      <c r="AI1194" s="59">
        <v>718738</v>
      </c>
      <c r="AJ1194" s="59">
        <v>555041</v>
      </c>
      <c r="AK1194" s="59">
        <v>4238347</v>
      </c>
      <c r="AL1194" s="101">
        <v>138660592</v>
      </c>
      <c r="AM1194" s="59">
        <v>0</v>
      </c>
      <c r="AN1194" s="59">
        <v>0</v>
      </c>
      <c r="AO1194" s="59">
        <v>0</v>
      </c>
      <c r="AP1194" s="59">
        <v>0</v>
      </c>
      <c r="AQ1194" s="59">
        <v>286652</v>
      </c>
      <c r="AR1194" s="59">
        <v>3057804</v>
      </c>
      <c r="AS1194" s="59">
        <v>25740</v>
      </c>
      <c r="AT1194" s="59">
        <v>0</v>
      </c>
      <c r="AU1194" s="59">
        <v>562</v>
      </c>
      <c r="AV1194" s="80">
        <v>0</v>
      </c>
      <c r="AW1194" s="79">
        <f t="shared" si="614"/>
        <v>0</v>
      </c>
      <c r="AX1194" s="59">
        <v>0</v>
      </c>
      <c r="AY1194" s="59">
        <v>0</v>
      </c>
      <c r="AZ1194" s="59">
        <v>0</v>
      </c>
      <c r="BA1194" s="59">
        <v>0</v>
      </c>
      <c r="BB1194" s="59">
        <v>0</v>
      </c>
      <c r="BC1194" s="59">
        <v>0</v>
      </c>
      <c r="BD1194" s="59">
        <v>0</v>
      </c>
      <c r="BE1194" s="59">
        <v>0</v>
      </c>
      <c r="BF1194" s="59">
        <v>0</v>
      </c>
      <c r="BG1194" s="59">
        <v>0</v>
      </c>
      <c r="BH1194" s="59">
        <v>0</v>
      </c>
      <c r="BI1194" s="59">
        <v>0</v>
      </c>
      <c r="BJ1194" s="59">
        <v>0</v>
      </c>
      <c r="BK1194" s="59">
        <v>0</v>
      </c>
      <c r="BL1194" s="59">
        <v>0</v>
      </c>
      <c r="BM1194" s="4">
        <v>2365695</v>
      </c>
      <c r="BN1194" s="32">
        <f t="shared" si="628"/>
        <v>788.03964023984008</v>
      </c>
      <c r="BO1194" s="281"/>
      <c r="BP1194" s="4">
        <v>2638295</v>
      </c>
      <c r="BQ1194" s="4">
        <v>424121952</v>
      </c>
      <c r="BR1194" s="4">
        <v>429125952</v>
      </c>
      <c r="BS1194" s="4">
        <v>1804.91003</v>
      </c>
      <c r="BT1194" s="4">
        <v>3002</v>
      </c>
      <c r="BV1194" s="175">
        <f t="shared" si="617"/>
        <v>-0.54088360983658623</v>
      </c>
    </row>
    <row r="1195" spans="1:74" x14ac:dyDescent="0.25">
      <c r="A1195" s="105" t="s">
        <v>223</v>
      </c>
      <c r="B1195" s="254" t="s">
        <v>224</v>
      </c>
      <c r="C1195" s="76">
        <v>1</v>
      </c>
      <c r="D1195" s="141">
        <v>2004</v>
      </c>
      <c r="E1195" s="77">
        <v>163</v>
      </c>
      <c r="F1195" s="59">
        <v>220233040</v>
      </c>
      <c r="G1195" s="59">
        <v>8100472</v>
      </c>
      <c r="H1195" s="179">
        <f t="shared" si="618"/>
        <v>3.8185895152129584E-2</v>
      </c>
      <c r="I1195" s="101">
        <f t="shared" si="615"/>
        <v>212132568</v>
      </c>
      <c r="J1195" s="59"/>
      <c r="K1195" s="82">
        <f t="shared" si="610"/>
        <v>212132568</v>
      </c>
      <c r="L1195" s="82">
        <f t="shared" si="600"/>
        <v>68231.768414281119</v>
      </c>
      <c r="M1195" s="59"/>
      <c r="N1195" s="59"/>
      <c r="O1195" s="109">
        <v>193524752</v>
      </c>
      <c r="P1195" s="15">
        <f t="shared" si="611"/>
        <v>0.91228213482052412</v>
      </c>
      <c r="Q1195" s="59">
        <v>1164423</v>
      </c>
      <c r="R1195" s="79">
        <f t="shared" si="612"/>
        <v>5.489128854556647E-3</v>
      </c>
      <c r="S1195" s="73">
        <f t="shared" si="627"/>
        <v>3351749</v>
      </c>
      <c r="T1195" s="281">
        <f t="shared" si="616"/>
        <v>1078.0794467674493</v>
      </c>
      <c r="U1195" s="281"/>
      <c r="V1195" s="131">
        <f t="shared" si="613"/>
        <v>1.5800256564093448E-2</v>
      </c>
      <c r="W1195" s="54"/>
      <c r="X1195" s="59">
        <v>0</v>
      </c>
      <c r="Y1195" s="59">
        <v>0</v>
      </c>
      <c r="Z1195" s="59">
        <v>0</v>
      </c>
      <c r="AA1195" s="59">
        <v>0</v>
      </c>
      <c r="AB1195" s="59">
        <v>0</v>
      </c>
      <c r="AC1195" s="59">
        <v>0</v>
      </c>
      <c r="AD1195" s="59">
        <v>0</v>
      </c>
      <c r="AE1195" s="59">
        <v>0</v>
      </c>
      <c r="AF1195" s="59">
        <v>3975342</v>
      </c>
      <c r="AG1195" s="59">
        <v>833235</v>
      </c>
      <c r="AH1195" s="59">
        <v>9358065</v>
      </c>
      <c r="AI1195" s="59">
        <v>-631532</v>
      </c>
      <c r="AJ1195" s="59">
        <v>408041</v>
      </c>
      <c r="AK1195" s="59">
        <v>5563168</v>
      </c>
      <c r="AL1195" s="101">
        <v>210874976</v>
      </c>
      <c r="AM1195" s="59">
        <v>0</v>
      </c>
      <c r="AN1195" s="59">
        <v>0</v>
      </c>
      <c r="AO1195" s="59">
        <v>0</v>
      </c>
      <c r="AP1195" s="59">
        <v>0</v>
      </c>
      <c r="AQ1195" s="59">
        <v>315108</v>
      </c>
      <c r="AR1195" s="59">
        <v>3378500</v>
      </c>
      <c r="AS1195" s="59">
        <v>28103</v>
      </c>
      <c r="AT1195" s="59">
        <v>35088</v>
      </c>
      <c r="AU1195" s="59">
        <v>186591</v>
      </c>
      <c r="AV1195" s="80">
        <v>0</v>
      </c>
      <c r="AW1195" s="79">
        <f t="shared" si="614"/>
        <v>0</v>
      </c>
      <c r="AX1195" s="59">
        <v>0</v>
      </c>
      <c r="AY1195" s="59">
        <v>0</v>
      </c>
      <c r="AZ1195" s="59">
        <v>0</v>
      </c>
      <c r="BA1195" s="59">
        <v>0</v>
      </c>
      <c r="BB1195" s="59">
        <v>0</v>
      </c>
      <c r="BC1195" s="59">
        <v>0</v>
      </c>
      <c r="BD1195" s="59">
        <v>0</v>
      </c>
      <c r="BE1195" s="59">
        <v>0</v>
      </c>
      <c r="BF1195" s="59">
        <v>0</v>
      </c>
      <c r="BG1195" s="59">
        <v>0</v>
      </c>
      <c r="BH1195" s="59">
        <v>0</v>
      </c>
      <c r="BI1195" s="59">
        <v>0</v>
      </c>
      <c r="BJ1195" s="59">
        <v>0</v>
      </c>
      <c r="BK1195" s="59">
        <v>0</v>
      </c>
      <c r="BL1195" s="59">
        <v>0</v>
      </c>
      <c r="BM1195" s="4">
        <v>1742241</v>
      </c>
      <c r="BN1195" s="32">
        <f t="shared" si="628"/>
        <v>560.38629784496618</v>
      </c>
      <c r="BO1195" s="281"/>
      <c r="BP1195" s="4">
        <v>3430259</v>
      </c>
      <c r="BQ1195" s="4">
        <v>381375552</v>
      </c>
      <c r="BR1195" s="4">
        <v>386548064</v>
      </c>
      <c r="BS1195" s="4">
        <v>1818.8000500000001</v>
      </c>
      <c r="BT1195" s="4">
        <v>3109</v>
      </c>
      <c r="BV1195" s="175">
        <f t="shared" si="617"/>
        <v>-0.51953929850782776</v>
      </c>
    </row>
    <row r="1196" spans="1:74" x14ac:dyDescent="0.25">
      <c r="A1196" s="105" t="s">
        <v>223</v>
      </c>
      <c r="B1196" s="254" t="s">
        <v>224</v>
      </c>
      <c r="C1196" s="76">
        <v>1</v>
      </c>
      <c r="D1196" s="141">
        <v>2005</v>
      </c>
      <c r="E1196" s="77">
        <v>163</v>
      </c>
      <c r="F1196" s="59">
        <v>214715776</v>
      </c>
      <c r="G1196" s="59">
        <v>8410533</v>
      </c>
      <c r="H1196" s="179">
        <f t="shared" si="618"/>
        <v>4.0767422474086129E-2</v>
      </c>
      <c r="I1196" s="101">
        <f t="shared" si="615"/>
        <v>206305243</v>
      </c>
      <c r="J1196" s="59"/>
      <c r="K1196" s="82">
        <f t="shared" si="610"/>
        <v>206305243</v>
      </c>
      <c r="L1196" s="82">
        <f t="shared" si="600"/>
        <v>63615.554424915201</v>
      </c>
      <c r="M1196" s="59"/>
      <c r="N1196" s="59"/>
      <c r="O1196" s="109">
        <v>184031392</v>
      </c>
      <c r="P1196" s="15">
        <f t="shared" si="611"/>
        <v>0.892034488915049</v>
      </c>
      <c r="Q1196" s="59">
        <v>1693767</v>
      </c>
      <c r="R1196" s="79">
        <f t="shared" si="612"/>
        <v>8.2100046289177442E-3</v>
      </c>
      <c r="S1196" s="73">
        <f t="shared" si="627"/>
        <v>3707322</v>
      </c>
      <c r="T1196" s="281">
        <f t="shared" si="616"/>
        <v>1143.1766882516188</v>
      </c>
      <c r="U1196" s="281"/>
      <c r="V1196" s="131">
        <f t="shared" si="613"/>
        <v>1.7970081351737627E-2</v>
      </c>
      <c r="W1196" s="54"/>
      <c r="X1196" s="59">
        <v>0</v>
      </c>
      <c r="Y1196" s="59">
        <v>0</v>
      </c>
      <c r="Z1196" s="59">
        <v>0</v>
      </c>
      <c r="AA1196" s="59">
        <v>0</v>
      </c>
      <c r="AB1196" s="59">
        <v>0</v>
      </c>
      <c r="AC1196" s="59">
        <v>0</v>
      </c>
      <c r="AD1196" s="59">
        <v>0</v>
      </c>
      <c r="AE1196" s="59">
        <v>0</v>
      </c>
      <c r="AF1196" s="59">
        <v>4369813</v>
      </c>
      <c r="AG1196" s="59">
        <v>837834</v>
      </c>
      <c r="AH1196" s="59">
        <v>11175611</v>
      </c>
      <c r="AI1196" s="59">
        <v>39284</v>
      </c>
      <c r="AJ1196" s="59">
        <v>763640</v>
      </c>
      <c r="AK1196" s="59">
        <v>5892550</v>
      </c>
      <c r="AL1196" s="101">
        <v>203540160</v>
      </c>
      <c r="AM1196" s="59">
        <v>0</v>
      </c>
      <c r="AN1196" s="59">
        <v>0</v>
      </c>
      <c r="AO1196" s="59">
        <v>0</v>
      </c>
      <c r="AP1196" s="59">
        <v>0</v>
      </c>
      <c r="AQ1196" s="59">
        <v>561538</v>
      </c>
      <c r="AR1196" s="59">
        <v>4241278</v>
      </c>
      <c r="AS1196" s="59">
        <v>95693</v>
      </c>
      <c r="AT1196" s="59">
        <v>2160</v>
      </c>
      <c r="AU1196" s="59">
        <v>68972</v>
      </c>
      <c r="AV1196" s="80">
        <v>0</v>
      </c>
      <c r="AW1196" s="79">
        <f t="shared" si="614"/>
        <v>0</v>
      </c>
      <c r="AX1196" s="59">
        <v>0</v>
      </c>
      <c r="AY1196" s="59">
        <v>0</v>
      </c>
      <c r="AZ1196" s="59">
        <v>0</v>
      </c>
      <c r="BA1196" s="59">
        <v>0</v>
      </c>
      <c r="BB1196" s="59">
        <v>0</v>
      </c>
      <c r="BC1196" s="59">
        <v>0</v>
      </c>
      <c r="BD1196" s="59">
        <v>0</v>
      </c>
      <c r="BE1196" s="59">
        <v>0</v>
      </c>
      <c r="BF1196" s="59">
        <v>0</v>
      </c>
      <c r="BG1196" s="59">
        <v>0</v>
      </c>
      <c r="BH1196" s="59">
        <v>0</v>
      </c>
      <c r="BI1196" s="59">
        <v>0</v>
      </c>
      <c r="BJ1196" s="59">
        <v>0</v>
      </c>
      <c r="BK1196" s="59">
        <v>0</v>
      </c>
      <c r="BL1196" s="59">
        <v>0</v>
      </c>
      <c r="BM1196" s="4">
        <v>1702265</v>
      </c>
      <c r="BN1196" s="32">
        <f t="shared" si="628"/>
        <v>524.90440949737899</v>
      </c>
      <c r="BO1196" s="281"/>
      <c r="BP1196" s="4">
        <v>3544971</v>
      </c>
      <c r="BQ1196" s="4">
        <v>393714080</v>
      </c>
      <c r="BR1196" s="4">
        <v>398961312</v>
      </c>
      <c r="BS1196" s="4">
        <v>1820.4499499999999</v>
      </c>
      <c r="BT1196" s="4">
        <v>3243</v>
      </c>
      <c r="BV1196" s="175">
        <f t="shared" si="617"/>
        <v>-0.4979870877090829</v>
      </c>
    </row>
    <row r="1197" spans="1:74" s="33" customFormat="1" ht="17.25" customHeight="1" x14ac:dyDescent="0.25">
      <c r="A1197" s="105" t="s">
        <v>223</v>
      </c>
      <c r="B1197" s="254" t="s">
        <v>224</v>
      </c>
      <c r="C1197" s="76">
        <v>1</v>
      </c>
      <c r="D1197" s="142">
        <v>2006</v>
      </c>
      <c r="E1197" s="118">
        <v>163</v>
      </c>
      <c r="F1197" s="83">
        <v>261786336</v>
      </c>
      <c r="G1197" s="83">
        <v>8919979</v>
      </c>
      <c r="H1197" s="179">
        <f t="shared" ref="H1197:H1221" si="629">G1197/I1197</f>
        <v>3.527546766531698E-2</v>
      </c>
      <c r="I1197" s="101">
        <f t="shared" si="615"/>
        <v>252866357</v>
      </c>
      <c r="J1197" s="59"/>
      <c r="K1197" s="82">
        <f t="shared" si="610"/>
        <v>251704838</v>
      </c>
      <c r="L1197" s="82">
        <f t="shared" si="600"/>
        <v>77614.812827628732</v>
      </c>
      <c r="M1197" s="59"/>
      <c r="N1197" s="59"/>
      <c r="O1197" s="161">
        <v>215453040</v>
      </c>
      <c r="P1197" s="15">
        <f t="shared" si="611"/>
        <v>0.85204312094392221</v>
      </c>
      <c r="Q1197" s="83">
        <v>2111338</v>
      </c>
      <c r="R1197" s="119">
        <f t="shared" si="612"/>
        <v>8.3496200326878597E-3</v>
      </c>
      <c r="S1197" s="82">
        <f t="shared" ref="S1197:S1205" si="630">SUM(W1197:AE1197)</f>
        <v>9402481</v>
      </c>
      <c r="T1197" s="281">
        <f t="shared" si="616"/>
        <v>2899.3157570151093</v>
      </c>
      <c r="U1197" s="281"/>
      <c r="V1197" s="131">
        <f t="shared" si="613"/>
        <v>3.7355185838740215E-2</v>
      </c>
      <c r="W1197" s="126">
        <v>882156</v>
      </c>
      <c r="X1197" s="126">
        <v>269253</v>
      </c>
      <c r="Y1197" s="126">
        <v>1533230</v>
      </c>
      <c r="Z1197" s="4"/>
      <c r="AA1197" s="160">
        <v>5836580</v>
      </c>
      <c r="AB1197" s="4"/>
      <c r="AC1197" s="4"/>
      <c r="AD1197" s="4"/>
      <c r="AE1197" s="126">
        <v>881262</v>
      </c>
      <c r="AF1197" s="83">
        <v>5488702</v>
      </c>
      <c r="AG1197" s="83">
        <v>867483</v>
      </c>
      <c r="AH1197" s="83">
        <v>18507616</v>
      </c>
      <c r="AI1197" s="83">
        <v>18211</v>
      </c>
      <c r="AJ1197" s="83">
        <v>831321</v>
      </c>
      <c r="AK1197" s="83">
        <v>9738515</v>
      </c>
      <c r="AL1197" s="101">
        <v>243278720</v>
      </c>
      <c r="AM1197" s="126">
        <v>571850</v>
      </c>
      <c r="AN1197" s="126">
        <v>982638</v>
      </c>
      <c r="AO1197" s="4"/>
      <c r="AP1197"/>
      <c r="AQ1197" s="83">
        <v>1071854</v>
      </c>
      <c r="AR1197" s="83">
        <v>5912795</v>
      </c>
      <c r="AS1197" s="83">
        <v>390263</v>
      </c>
      <c r="AT1197" s="83">
        <v>0</v>
      </c>
      <c r="AU1197" s="83">
        <v>25862</v>
      </c>
      <c r="AV1197" s="27">
        <v>1161519</v>
      </c>
      <c r="AW1197" s="119">
        <f t="shared" si="614"/>
        <v>4.5724076360816402E-3</v>
      </c>
      <c r="AX1197" s="83">
        <v>0</v>
      </c>
      <c r="AY1197" s="83">
        <v>0</v>
      </c>
      <c r="AZ1197" s="83">
        <v>0</v>
      </c>
      <c r="BA1197" s="83">
        <v>0</v>
      </c>
      <c r="BB1197" s="83">
        <v>0</v>
      </c>
      <c r="BC1197" s="83">
        <v>0</v>
      </c>
      <c r="BD1197" s="83">
        <v>1161519</v>
      </c>
      <c r="BE1197" s="83">
        <v>0</v>
      </c>
      <c r="BF1197" s="83">
        <v>0</v>
      </c>
      <c r="BG1197" s="83">
        <v>0</v>
      </c>
      <c r="BH1197" s="83">
        <v>1161519</v>
      </c>
      <c r="BI1197" s="83">
        <v>0</v>
      </c>
      <c r="BJ1197" s="83">
        <v>0</v>
      </c>
      <c r="BK1197" s="83">
        <v>0</v>
      </c>
      <c r="BL1197" s="83">
        <v>0</v>
      </c>
      <c r="BM1197" s="32">
        <v>1859427</v>
      </c>
      <c r="BN1197" s="32">
        <f t="shared" si="628"/>
        <v>573.36632747456065</v>
      </c>
      <c r="BO1197" s="281"/>
      <c r="BP1197" s="32">
        <v>4348423</v>
      </c>
      <c r="BQ1197" s="32">
        <v>443113120</v>
      </c>
      <c r="BR1197" s="32">
        <v>449320960</v>
      </c>
      <c r="BS1197" s="32">
        <v>1869.4699700000001</v>
      </c>
      <c r="BT1197" s="32">
        <v>3243</v>
      </c>
      <c r="BU1197" s="4"/>
      <c r="BV1197" s="175">
        <f t="shared" si="617"/>
        <v>-0.4847014595194627</v>
      </c>
    </row>
    <row r="1198" spans="1:74" s="33" customFormat="1" ht="17.25" customHeight="1" x14ac:dyDescent="0.25">
      <c r="A1198" s="105" t="s">
        <v>223</v>
      </c>
      <c r="B1198" s="254" t="s">
        <v>224</v>
      </c>
      <c r="C1198" s="76">
        <v>1</v>
      </c>
      <c r="D1198" s="142">
        <v>2007</v>
      </c>
      <c r="E1198" s="118">
        <v>163</v>
      </c>
      <c r="F1198" s="83">
        <v>124209960</v>
      </c>
      <c r="G1198" s="83">
        <v>7655358</v>
      </c>
      <c r="H1198" s="179">
        <f t="shared" si="629"/>
        <v>6.5680443917606954E-2</v>
      </c>
      <c r="I1198" s="101">
        <f t="shared" si="615"/>
        <v>116554602</v>
      </c>
      <c r="J1198" s="59"/>
      <c r="K1198" s="82">
        <f t="shared" si="610"/>
        <v>114481646</v>
      </c>
      <c r="L1198" s="82">
        <f t="shared" si="600"/>
        <v>34649.408595641646</v>
      </c>
      <c r="M1198" s="59"/>
      <c r="N1198" s="59"/>
      <c r="O1198" s="82">
        <v>71778920</v>
      </c>
      <c r="P1198" s="15">
        <f t="shared" si="611"/>
        <v>0.61583943292088972</v>
      </c>
      <c r="Q1198" s="83">
        <v>1415236</v>
      </c>
      <c r="R1198" s="119">
        <f t="shared" si="612"/>
        <v>1.2142257583274146E-2</v>
      </c>
      <c r="S1198" s="82">
        <f t="shared" si="630"/>
        <v>13226574</v>
      </c>
      <c r="T1198" s="281">
        <f t="shared" si="616"/>
        <v>4003.2003631961261</v>
      </c>
      <c r="U1198" s="281"/>
      <c r="V1198" s="131">
        <f t="shared" si="613"/>
        <v>0.1155344499501693</v>
      </c>
      <c r="W1198" s="126">
        <v>0</v>
      </c>
      <c r="X1198" s="126">
        <v>400361</v>
      </c>
      <c r="Y1198" s="126">
        <v>2301487</v>
      </c>
      <c r="Z1198" s="4"/>
      <c r="AA1198" s="160">
        <v>9016976</v>
      </c>
      <c r="AB1198" s="4"/>
      <c r="AC1198" s="4"/>
      <c r="AD1198" s="4"/>
      <c r="AE1198" s="126">
        <v>1507750</v>
      </c>
      <c r="AF1198" s="83">
        <v>4935230</v>
      </c>
      <c r="AG1198" s="83">
        <v>935616</v>
      </c>
      <c r="AH1198" s="83">
        <v>22089060</v>
      </c>
      <c r="AI1198" s="83">
        <v>70471</v>
      </c>
      <c r="AJ1198" s="83">
        <v>1044508</v>
      </c>
      <c r="AK1198" s="83">
        <v>11986408</v>
      </c>
      <c r="AL1198" s="83">
        <v>102120896</v>
      </c>
      <c r="AM1198" s="126">
        <v>1058121</v>
      </c>
      <c r="AN1198" s="126">
        <v>1181560</v>
      </c>
      <c r="AO1198" s="126">
        <v>1299</v>
      </c>
      <c r="AP1198"/>
      <c r="AQ1198" s="83">
        <v>2061862</v>
      </c>
      <c r="AR1198" s="83">
        <v>6792585</v>
      </c>
      <c r="AS1198" s="83">
        <v>0</v>
      </c>
      <c r="AT1198" s="83">
        <v>3213</v>
      </c>
      <c r="AU1198" s="83">
        <v>63000</v>
      </c>
      <c r="AV1198" s="27">
        <v>2072956</v>
      </c>
      <c r="AW1198" s="119">
        <f t="shared" si="614"/>
        <v>1.747448935937803E-2</v>
      </c>
      <c r="AX1198" s="83">
        <v>0</v>
      </c>
      <c r="AY1198" s="83">
        <v>0</v>
      </c>
      <c r="AZ1198" s="83">
        <v>0</v>
      </c>
      <c r="BA1198" s="83">
        <v>0</v>
      </c>
      <c r="BB1198" s="83">
        <v>0</v>
      </c>
      <c r="BC1198" s="83">
        <v>0</v>
      </c>
      <c r="BD1198" s="83">
        <v>2072956</v>
      </c>
      <c r="BE1198" s="83">
        <v>0</v>
      </c>
      <c r="BF1198" s="83">
        <v>0</v>
      </c>
      <c r="BG1198" s="83">
        <v>0</v>
      </c>
      <c r="BH1198" s="83">
        <v>2072956</v>
      </c>
      <c r="BI1198" s="83">
        <v>0</v>
      </c>
      <c r="BJ1198" s="83">
        <v>0</v>
      </c>
      <c r="BK1198" s="83">
        <v>0</v>
      </c>
      <c r="BL1198" s="83">
        <v>0</v>
      </c>
      <c r="BM1198" s="32">
        <v>1912700</v>
      </c>
      <c r="BN1198" s="32">
        <f t="shared" si="628"/>
        <v>578.90435835351093</v>
      </c>
      <c r="BO1198" s="281"/>
      <c r="BP1198" s="32">
        <v>4023147</v>
      </c>
      <c r="BQ1198" s="32">
        <v>508811936</v>
      </c>
      <c r="BR1198" s="32">
        <v>514747776</v>
      </c>
      <c r="BS1198" s="32">
        <v>1895.41003</v>
      </c>
      <c r="BT1198" s="32">
        <v>3304</v>
      </c>
      <c r="BU1198" s="4"/>
      <c r="BV1198" s="175">
        <f t="shared" si="617"/>
        <v>-0.46849382654698024</v>
      </c>
    </row>
    <row r="1199" spans="1:74" s="33" customFormat="1" ht="17.25" customHeight="1" x14ac:dyDescent="0.25">
      <c r="A1199" s="105" t="s">
        <v>223</v>
      </c>
      <c r="B1199" s="254" t="s">
        <v>224</v>
      </c>
      <c r="C1199" s="76">
        <v>1</v>
      </c>
      <c r="D1199" s="142">
        <v>2008</v>
      </c>
      <c r="E1199" s="118">
        <v>163</v>
      </c>
      <c r="F1199" s="83">
        <v>112238784</v>
      </c>
      <c r="G1199" s="83">
        <v>5146751</v>
      </c>
      <c r="H1199" s="179">
        <f t="shared" si="629"/>
        <v>4.8059139936207952E-2</v>
      </c>
      <c r="I1199" s="101">
        <f t="shared" si="615"/>
        <v>107092033</v>
      </c>
      <c r="J1199" s="59"/>
      <c r="K1199" s="82">
        <f t="shared" si="610"/>
        <v>103247955</v>
      </c>
      <c r="L1199" s="82">
        <f t="shared" si="600"/>
        <v>31249.381053268764</v>
      </c>
      <c r="M1199" s="59"/>
      <c r="N1199" s="59"/>
      <c r="O1199" s="82">
        <v>65846992</v>
      </c>
      <c r="P1199" s="15">
        <f t="shared" si="611"/>
        <v>0.61486359120664003</v>
      </c>
      <c r="Q1199" s="83">
        <v>1579539</v>
      </c>
      <c r="R1199" s="119">
        <f t="shared" si="612"/>
        <v>1.4749360486974788E-2</v>
      </c>
      <c r="S1199" s="82">
        <f t="shared" si="630"/>
        <v>11565720</v>
      </c>
      <c r="T1199" s="281">
        <f t="shared" si="616"/>
        <v>3500.5205811138017</v>
      </c>
      <c r="U1199" s="281"/>
      <c r="V1199" s="131">
        <f t="shared" si="613"/>
        <v>0.11201887727461526</v>
      </c>
      <c r="W1199" s="4"/>
      <c r="X1199" s="126">
        <v>455825</v>
      </c>
      <c r="Y1199" s="126">
        <v>1958385</v>
      </c>
      <c r="Z1199" s="4"/>
      <c r="AA1199" s="160">
        <v>7780058</v>
      </c>
      <c r="AB1199" s="4"/>
      <c r="AC1199" s="4"/>
      <c r="AD1199" s="4"/>
      <c r="AE1199" s="126">
        <v>1371452</v>
      </c>
      <c r="AF1199" s="83">
        <v>6007422</v>
      </c>
      <c r="AG1199" s="83">
        <v>967416</v>
      </c>
      <c r="AH1199" s="83">
        <v>19229676</v>
      </c>
      <c r="AI1199" s="83">
        <v>75786</v>
      </c>
      <c r="AJ1199" s="83">
        <v>778707</v>
      </c>
      <c r="AK1199" s="83">
        <v>9637229</v>
      </c>
      <c r="AL1199" s="83">
        <v>93009112</v>
      </c>
      <c r="AM1199" s="126">
        <v>1168531</v>
      </c>
      <c r="AN1199" s="126">
        <v>1928215</v>
      </c>
      <c r="AO1199" s="126">
        <v>0</v>
      </c>
      <c r="AP1199"/>
      <c r="AQ1199" s="83">
        <v>2084087</v>
      </c>
      <c r="AR1199" s="83">
        <v>5430447</v>
      </c>
      <c r="AS1199" s="83">
        <v>0</v>
      </c>
      <c r="AT1199" s="83">
        <v>-109</v>
      </c>
      <c r="AU1199" s="83">
        <v>22051</v>
      </c>
      <c r="AV1199" s="27">
        <v>3844078</v>
      </c>
      <c r="AW1199" s="119">
        <f t="shared" si="614"/>
        <v>3.4651277797181843E-2</v>
      </c>
      <c r="AX1199" s="83">
        <v>0</v>
      </c>
      <c r="AY1199" s="83">
        <v>0</v>
      </c>
      <c r="AZ1199" s="83">
        <v>0</v>
      </c>
      <c r="BA1199" s="83">
        <v>0</v>
      </c>
      <c r="BB1199" s="83">
        <v>0</v>
      </c>
      <c r="BC1199" s="83">
        <v>0</v>
      </c>
      <c r="BD1199" s="83">
        <v>3844078</v>
      </c>
      <c r="BE1199" s="83">
        <v>0</v>
      </c>
      <c r="BF1199" s="83">
        <v>0</v>
      </c>
      <c r="BG1199" s="83">
        <v>0</v>
      </c>
      <c r="BH1199" s="83">
        <v>3844078</v>
      </c>
      <c r="BI1199" s="83">
        <v>0</v>
      </c>
      <c r="BJ1199" s="83">
        <v>0</v>
      </c>
      <c r="BK1199" s="83">
        <v>0</v>
      </c>
      <c r="BL1199" s="83">
        <v>0</v>
      </c>
      <c r="BM1199" s="32">
        <v>2170954</v>
      </c>
      <c r="BN1199" s="32">
        <f t="shared" si="628"/>
        <v>657.06840193704602</v>
      </c>
      <c r="BO1199" s="281"/>
      <c r="BP1199" s="32">
        <v>5155752</v>
      </c>
      <c r="BQ1199" s="32">
        <v>733321600</v>
      </c>
      <c r="BR1199" s="32">
        <v>740648320</v>
      </c>
      <c r="BS1199" s="32">
        <v>1912.40002</v>
      </c>
      <c r="BT1199" s="32">
        <v>3304</v>
      </c>
      <c r="BU1199" s="4"/>
      <c r="BV1199" s="175">
        <f t="shared" si="617"/>
        <v>-0.46403191733251875</v>
      </c>
    </row>
    <row r="1200" spans="1:74" s="33" customFormat="1" ht="17.25" customHeight="1" x14ac:dyDescent="0.25">
      <c r="A1200" s="105" t="s">
        <v>223</v>
      </c>
      <c r="B1200" s="254" t="s">
        <v>224</v>
      </c>
      <c r="C1200" s="76">
        <v>1</v>
      </c>
      <c r="D1200" s="142">
        <v>2009</v>
      </c>
      <c r="E1200" s="118">
        <v>163</v>
      </c>
      <c r="F1200" s="83">
        <v>85844440</v>
      </c>
      <c r="G1200" s="83">
        <v>5140091</v>
      </c>
      <c r="H1200" s="179">
        <f t="shared" si="629"/>
        <v>6.3690384269130276E-2</v>
      </c>
      <c r="I1200" s="101">
        <f t="shared" si="615"/>
        <v>80704349</v>
      </c>
      <c r="J1200" s="59"/>
      <c r="K1200" s="82">
        <f t="shared" si="610"/>
        <v>76441071</v>
      </c>
      <c r="L1200" s="82">
        <f t="shared" si="600"/>
        <v>23135.917372881355</v>
      </c>
      <c r="M1200" s="59"/>
      <c r="N1200" s="59"/>
      <c r="O1200" s="82">
        <v>35070812</v>
      </c>
      <c r="P1200" s="34">
        <f t="shared" si="611"/>
        <v>0.43455913385782963</v>
      </c>
      <c r="Q1200" s="83">
        <v>2007688</v>
      </c>
      <c r="R1200" s="119">
        <f t="shared" si="612"/>
        <v>2.4877073229349757E-2</v>
      </c>
      <c r="S1200" s="82">
        <f t="shared" si="630"/>
        <v>12812034</v>
      </c>
      <c r="T1200" s="281">
        <f t="shared" si="616"/>
        <v>3877.7342615012108</v>
      </c>
      <c r="U1200" s="281"/>
      <c r="V1200" s="131">
        <f t="shared" si="613"/>
        <v>0.16760667835226956</v>
      </c>
      <c r="W1200" s="4"/>
      <c r="X1200" s="126">
        <v>427793</v>
      </c>
      <c r="Y1200" s="126">
        <v>2131081</v>
      </c>
      <c r="Z1200" s="4"/>
      <c r="AA1200" s="160">
        <v>8384377</v>
      </c>
      <c r="AB1200" s="4"/>
      <c r="AC1200" s="4"/>
      <c r="AD1200" s="4"/>
      <c r="AE1200" s="126">
        <v>1868783</v>
      </c>
      <c r="AF1200" s="83">
        <v>6325932</v>
      </c>
      <c r="AG1200" s="83">
        <v>948612</v>
      </c>
      <c r="AH1200" s="83">
        <v>21125576</v>
      </c>
      <c r="AI1200" s="83">
        <v>244617</v>
      </c>
      <c r="AJ1200" s="83">
        <v>1040380</v>
      </c>
      <c r="AK1200" s="83">
        <v>11017605</v>
      </c>
      <c r="AL1200" s="83">
        <v>64718864</v>
      </c>
      <c r="AM1200" s="126">
        <v>1218218</v>
      </c>
      <c r="AN1200" s="126">
        <v>1506897</v>
      </c>
      <c r="AO1200" s="4"/>
      <c r="AP1200"/>
      <c r="AQ1200" s="83">
        <v>2321982</v>
      </c>
      <c r="AR1200" s="83">
        <v>5834165</v>
      </c>
      <c r="AS1200" s="83">
        <v>0</v>
      </c>
      <c r="AT1200" s="83">
        <v>-54</v>
      </c>
      <c r="AU1200" s="83">
        <v>355462</v>
      </c>
      <c r="AV1200" s="27">
        <v>4263278</v>
      </c>
      <c r="AW1200" s="119">
        <f t="shared" si="614"/>
        <v>5.0175321478614435E-2</v>
      </c>
      <c r="AX1200" s="83">
        <v>0</v>
      </c>
      <c r="AY1200" s="83">
        <v>0</v>
      </c>
      <c r="AZ1200" s="83">
        <v>0</v>
      </c>
      <c r="BA1200" s="83">
        <v>0</v>
      </c>
      <c r="BB1200" s="83">
        <v>0</v>
      </c>
      <c r="BC1200" s="83">
        <v>0</v>
      </c>
      <c r="BD1200" s="83">
        <v>4263278</v>
      </c>
      <c r="BE1200" s="83">
        <v>0</v>
      </c>
      <c r="BF1200" s="83">
        <v>0</v>
      </c>
      <c r="BG1200" s="83">
        <v>0</v>
      </c>
      <c r="BH1200" s="83">
        <v>4263278</v>
      </c>
      <c r="BI1200" s="83">
        <v>0</v>
      </c>
      <c r="BJ1200" s="83">
        <v>0</v>
      </c>
      <c r="BK1200" s="83">
        <v>0</v>
      </c>
      <c r="BL1200" s="83">
        <v>0</v>
      </c>
      <c r="BM1200" s="32">
        <v>3073470</v>
      </c>
      <c r="BN1200" s="32">
        <f t="shared" si="628"/>
        <v>930.22699757869248</v>
      </c>
      <c r="BO1200" s="281"/>
      <c r="BP1200" s="32">
        <v>5734224</v>
      </c>
      <c r="BQ1200" s="32">
        <v>650759488</v>
      </c>
      <c r="BR1200" s="32">
        <v>659567168</v>
      </c>
      <c r="BS1200" s="32">
        <v>1920.1099899999999</v>
      </c>
      <c r="BT1200" s="32">
        <v>3304</v>
      </c>
      <c r="BU1200" s="4"/>
      <c r="BV1200" s="175">
        <f t="shared" si="617"/>
        <v>-0.46202018601784756</v>
      </c>
    </row>
    <row r="1201" spans="1:74" s="33" customFormat="1" ht="17.25" customHeight="1" x14ac:dyDescent="0.25">
      <c r="A1201" s="105" t="s">
        <v>223</v>
      </c>
      <c r="B1201" s="254" t="s">
        <v>224</v>
      </c>
      <c r="C1201" s="76">
        <v>1</v>
      </c>
      <c r="D1201" s="142">
        <v>2010</v>
      </c>
      <c r="E1201" s="118">
        <v>163</v>
      </c>
      <c r="F1201" s="83">
        <v>92117880</v>
      </c>
      <c r="G1201" s="83">
        <v>5324016</v>
      </c>
      <c r="H1201" s="179">
        <f t="shared" si="629"/>
        <v>6.1340926128141959E-2</v>
      </c>
      <c r="I1201" s="101">
        <f t="shared" si="615"/>
        <v>86793864</v>
      </c>
      <c r="J1201" s="59"/>
      <c r="K1201" s="82">
        <f t="shared" si="610"/>
        <v>84898095</v>
      </c>
      <c r="L1201" s="82">
        <f t="shared" si="600"/>
        <v>25695.549334140436</v>
      </c>
      <c r="M1201" s="59"/>
      <c r="N1201" s="59"/>
      <c r="O1201" s="82">
        <v>40109324</v>
      </c>
      <c r="P1201" s="34">
        <f t="shared" si="611"/>
        <v>0.46212165412983575</v>
      </c>
      <c r="Q1201" s="83">
        <v>1846802</v>
      </c>
      <c r="R1201" s="119">
        <f t="shared" si="612"/>
        <v>2.1278024907382852E-2</v>
      </c>
      <c r="S1201" s="82">
        <f t="shared" si="630"/>
        <v>13965372</v>
      </c>
      <c r="T1201" s="281">
        <f t="shared" si="616"/>
        <v>4226.8075060532692</v>
      </c>
      <c r="U1201" s="281"/>
      <c r="V1201" s="131">
        <f t="shared" si="613"/>
        <v>0.16449570511564482</v>
      </c>
      <c r="W1201" s="4"/>
      <c r="X1201" s="126">
        <v>413944</v>
      </c>
      <c r="Y1201" s="126">
        <v>2453302</v>
      </c>
      <c r="Z1201" s="4"/>
      <c r="AA1201" s="160">
        <v>9223933</v>
      </c>
      <c r="AB1201" s="4"/>
      <c r="AC1201" s="4"/>
      <c r="AD1201" s="4"/>
      <c r="AE1201" s="126">
        <v>1874193</v>
      </c>
      <c r="AF1201" s="83">
        <v>6561760</v>
      </c>
      <c r="AG1201" s="83">
        <v>982671</v>
      </c>
      <c r="AH1201" s="83">
        <v>21066750</v>
      </c>
      <c r="AI1201" s="83">
        <v>306287</v>
      </c>
      <c r="AJ1201" s="83">
        <v>1274431</v>
      </c>
      <c r="AK1201" s="83">
        <v>10813240</v>
      </c>
      <c r="AL1201" s="83">
        <v>71051128</v>
      </c>
      <c r="AM1201" s="126">
        <v>1130308</v>
      </c>
      <c r="AN1201" s="126">
        <v>1634424</v>
      </c>
      <c r="AO1201" s="4"/>
      <c r="AP1201"/>
      <c r="AQ1201" s="83">
        <v>1969424</v>
      </c>
      <c r="AR1201" s="83">
        <v>6163006</v>
      </c>
      <c r="AS1201" s="83">
        <v>0</v>
      </c>
      <c r="AT1201" s="83">
        <v>0</v>
      </c>
      <c r="AU1201" s="83">
        <v>36814</v>
      </c>
      <c r="AV1201" s="27">
        <v>1895769</v>
      </c>
      <c r="AW1201" s="119">
        <f t="shared" si="614"/>
        <v>2.1375316774622351E-2</v>
      </c>
      <c r="AX1201" s="83">
        <v>0</v>
      </c>
      <c r="AY1201" s="83">
        <v>0</v>
      </c>
      <c r="AZ1201" s="83">
        <v>0</v>
      </c>
      <c r="BA1201" s="83">
        <v>0</v>
      </c>
      <c r="BB1201" s="83">
        <v>0</v>
      </c>
      <c r="BC1201" s="83">
        <v>0</v>
      </c>
      <c r="BD1201" s="83">
        <v>1895769</v>
      </c>
      <c r="BE1201" s="83">
        <v>0</v>
      </c>
      <c r="BF1201" s="83">
        <v>0</v>
      </c>
      <c r="BG1201" s="83">
        <v>0</v>
      </c>
      <c r="BH1201" s="83">
        <v>1895769</v>
      </c>
      <c r="BI1201" s="83">
        <v>0</v>
      </c>
      <c r="BJ1201" s="83">
        <v>0</v>
      </c>
      <c r="BK1201" s="83">
        <v>0</v>
      </c>
      <c r="BL1201" s="83">
        <v>0</v>
      </c>
      <c r="BM1201" s="32">
        <v>2930114</v>
      </c>
      <c r="BN1201" s="32">
        <f t="shared" si="628"/>
        <v>886.83837772397089</v>
      </c>
      <c r="BO1201" s="281"/>
      <c r="BP1201" s="32">
        <v>5835928</v>
      </c>
      <c r="BQ1201" s="32">
        <v>702474368</v>
      </c>
      <c r="BR1201" s="32">
        <v>711240384</v>
      </c>
      <c r="BS1201" s="32">
        <v>1924.9300499999999</v>
      </c>
      <c r="BT1201" s="32">
        <v>3304</v>
      </c>
      <c r="BU1201" s="4"/>
      <c r="BV1201" s="175">
        <f t="shared" si="617"/>
        <v>-0.46076660673786551</v>
      </c>
    </row>
    <row r="1202" spans="1:74" s="33" customFormat="1" ht="17.25" customHeight="1" x14ac:dyDescent="0.25">
      <c r="A1202" s="105" t="s">
        <v>223</v>
      </c>
      <c r="B1202" s="254" t="s">
        <v>224</v>
      </c>
      <c r="C1202" s="76">
        <v>1</v>
      </c>
      <c r="D1202" s="142">
        <v>2011</v>
      </c>
      <c r="E1202" s="118">
        <v>163</v>
      </c>
      <c r="F1202" s="83">
        <v>61402044</v>
      </c>
      <c r="G1202" s="83">
        <v>4261984</v>
      </c>
      <c r="H1202" s="179">
        <f t="shared" si="629"/>
        <v>7.4588371100765383E-2</v>
      </c>
      <c r="I1202" s="101">
        <f t="shared" si="615"/>
        <v>57140060</v>
      </c>
      <c r="J1202" s="59"/>
      <c r="K1202" s="82">
        <f t="shared" si="610"/>
        <v>54363028</v>
      </c>
      <c r="L1202" s="82">
        <f t="shared" si="600"/>
        <v>16453.700968523004</v>
      </c>
      <c r="M1202" s="59"/>
      <c r="N1202" s="59"/>
      <c r="O1202" s="82">
        <v>9052111</v>
      </c>
      <c r="P1202" s="34">
        <f t="shared" si="611"/>
        <v>0.1584196971441752</v>
      </c>
      <c r="Q1202" s="83">
        <v>2354312</v>
      </c>
      <c r="R1202" s="119">
        <f t="shared" si="612"/>
        <v>4.1202476861242357E-2</v>
      </c>
      <c r="S1202" s="82">
        <f t="shared" si="630"/>
        <v>12490025</v>
      </c>
      <c r="T1202" s="281">
        <f t="shared" si="616"/>
        <v>3780.2739104116222</v>
      </c>
      <c r="U1202" s="281"/>
      <c r="V1202" s="131">
        <f t="shared" si="613"/>
        <v>0.22975219481887579</v>
      </c>
      <c r="W1202" s="4"/>
      <c r="X1202" s="126">
        <v>448348</v>
      </c>
      <c r="Y1202" s="126">
        <v>2569493</v>
      </c>
      <c r="Z1202" s="126">
        <v>347</v>
      </c>
      <c r="AA1202" s="160">
        <v>8262660</v>
      </c>
      <c r="AB1202" s="4"/>
      <c r="AC1202" s="4"/>
      <c r="AD1202" s="4"/>
      <c r="AE1202" s="126">
        <v>1209177</v>
      </c>
      <c r="AF1202" s="83">
        <v>7369929</v>
      </c>
      <c r="AG1202" s="83">
        <v>946217</v>
      </c>
      <c r="AH1202" s="83">
        <v>21533588</v>
      </c>
      <c r="AI1202" s="83">
        <v>223254</v>
      </c>
      <c r="AJ1202" s="83">
        <v>2156297</v>
      </c>
      <c r="AK1202" s="83">
        <v>11285765</v>
      </c>
      <c r="AL1202" s="83">
        <v>39868456</v>
      </c>
      <c r="AM1202" s="126">
        <v>1134830</v>
      </c>
      <c r="AN1202" s="126">
        <v>1586956</v>
      </c>
      <c r="AO1202" s="4"/>
      <c r="AP1202" s="77">
        <v>134111</v>
      </c>
      <c r="AQ1202" s="83">
        <v>2183767</v>
      </c>
      <c r="AR1202" s="83">
        <v>6188868</v>
      </c>
      <c r="AS1202" s="83">
        <v>-259</v>
      </c>
      <c r="AT1202" s="83">
        <v>32</v>
      </c>
      <c r="AU1202" s="83">
        <v>33845</v>
      </c>
      <c r="AV1202" s="27">
        <v>2777032</v>
      </c>
      <c r="AW1202" s="119">
        <f t="shared" si="614"/>
        <v>4.6347910208993454E-2</v>
      </c>
      <c r="AX1202" s="83">
        <v>0</v>
      </c>
      <c r="AY1202" s="83">
        <v>0</v>
      </c>
      <c r="AZ1202" s="83">
        <v>0</v>
      </c>
      <c r="BA1202" s="83">
        <v>0</v>
      </c>
      <c r="BB1202" s="83">
        <v>0</v>
      </c>
      <c r="BC1202" s="83">
        <v>0</v>
      </c>
      <c r="BD1202" s="83">
        <v>2777032</v>
      </c>
      <c r="BE1202" s="83">
        <v>0</v>
      </c>
      <c r="BF1202" s="83">
        <v>0</v>
      </c>
      <c r="BG1202" s="83">
        <v>0</v>
      </c>
      <c r="BH1202" s="83">
        <v>2777032</v>
      </c>
      <c r="BI1202" s="83">
        <v>0</v>
      </c>
      <c r="BJ1202" s="83">
        <v>0</v>
      </c>
      <c r="BK1202" s="83">
        <v>0</v>
      </c>
      <c r="BL1202" s="83">
        <v>0</v>
      </c>
      <c r="BM1202" s="32">
        <v>3960910</v>
      </c>
      <c r="BN1202" s="32">
        <f t="shared" si="628"/>
        <v>1198.8226392251815</v>
      </c>
      <c r="BO1202" s="281"/>
      <c r="BP1202" s="32">
        <v>6321264</v>
      </c>
      <c r="BQ1202" s="32">
        <v>1182157440</v>
      </c>
      <c r="BR1202" s="32">
        <v>1192439680</v>
      </c>
      <c r="BS1202" s="32">
        <v>1934.90002</v>
      </c>
      <c r="BT1202" s="32">
        <v>3304</v>
      </c>
      <c r="BU1202" s="4"/>
      <c r="BV1202" s="175">
        <f t="shared" si="617"/>
        <v>-0.45818359349835724</v>
      </c>
    </row>
    <row r="1203" spans="1:74" s="33" customFormat="1" ht="17.25" customHeight="1" x14ac:dyDescent="0.25">
      <c r="A1203" s="105" t="s">
        <v>223</v>
      </c>
      <c r="B1203" s="254" t="s">
        <v>224</v>
      </c>
      <c r="C1203" s="76">
        <v>1</v>
      </c>
      <c r="D1203" s="142">
        <v>2012</v>
      </c>
      <c r="E1203" s="118">
        <v>163</v>
      </c>
      <c r="F1203" s="83">
        <v>75535448</v>
      </c>
      <c r="G1203" s="83">
        <v>5164793</v>
      </c>
      <c r="H1203" s="179">
        <f t="shared" si="629"/>
        <v>7.3394129982163728E-2</v>
      </c>
      <c r="I1203" s="101">
        <f t="shared" si="615"/>
        <v>70370655</v>
      </c>
      <c r="J1203" s="59"/>
      <c r="K1203" s="82">
        <f t="shared" si="610"/>
        <v>66846589</v>
      </c>
      <c r="L1203" s="82">
        <f t="shared" si="600"/>
        <v>20232.018462469732</v>
      </c>
      <c r="M1203" s="59"/>
      <c r="N1203" s="59"/>
      <c r="O1203" s="82">
        <v>19610790</v>
      </c>
      <c r="P1203" s="34">
        <f t="shared" si="611"/>
        <v>0.27867852018714334</v>
      </c>
      <c r="Q1203" s="83">
        <v>1024079</v>
      </c>
      <c r="R1203" s="119">
        <f t="shared" si="612"/>
        <v>1.455264271733722E-2</v>
      </c>
      <c r="S1203" s="82">
        <f t="shared" si="630"/>
        <v>12903155</v>
      </c>
      <c r="T1203" s="281">
        <f t="shared" si="616"/>
        <v>3905.3132566585955</v>
      </c>
      <c r="U1203" s="281"/>
      <c r="V1203" s="131">
        <f t="shared" si="613"/>
        <v>0.19302637865336705</v>
      </c>
      <c r="W1203" s="4"/>
      <c r="X1203" s="126">
        <v>468209</v>
      </c>
      <c r="Y1203" s="126">
        <v>2984490</v>
      </c>
      <c r="Z1203" s="126">
        <v>0</v>
      </c>
      <c r="AA1203" s="160">
        <v>7636986</v>
      </c>
      <c r="AB1203" s="4"/>
      <c r="AC1203" s="4"/>
      <c r="AD1203" s="4"/>
      <c r="AE1203" s="126">
        <v>1813470</v>
      </c>
      <c r="AF1203" s="83">
        <v>7361890</v>
      </c>
      <c r="AG1203" s="83">
        <v>1031757</v>
      </c>
      <c r="AH1203" s="83">
        <v>22059108</v>
      </c>
      <c r="AI1203" s="83">
        <v>94391</v>
      </c>
      <c r="AJ1203" s="83">
        <v>5453342</v>
      </c>
      <c r="AK1203" s="83">
        <v>11282198</v>
      </c>
      <c r="AL1203" s="83">
        <v>53476344</v>
      </c>
      <c r="AM1203" s="126">
        <v>1517559</v>
      </c>
      <c r="AN1203" s="126">
        <v>1970693</v>
      </c>
      <c r="AO1203" s="4"/>
      <c r="AP1203" s="77">
        <v>52053</v>
      </c>
      <c r="AQ1203" s="83">
        <v>1958294</v>
      </c>
      <c r="AR1203" s="83">
        <v>5889739</v>
      </c>
      <c r="AS1203" s="83">
        <v>612</v>
      </c>
      <c r="AT1203" s="83">
        <v>0</v>
      </c>
      <c r="AU1203" s="83">
        <v>220106</v>
      </c>
      <c r="AV1203" s="27">
        <v>3524066</v>
      </c>
      <c r="AW1203" s="119">
        <f t="shared" si="614"/>
        <v>4.7690362076067652E-2</v>
      </c>
      <c r="AX1203" s="83">
        <v>0</v>
      </c>
      <c r="AY1203" s="83">
        <v>0</v>
      </c>
      <c r="AZ1203" s="83">
        <v>0</v>
      </c>
      <c r="BA1203" s="83">
        <v>0</v>
      </c>
      <c r="BB1203" s="83">
        <v>0</v>
      </c>
      <c r="BC1203" s="83">
        <v>0</v>
      </c>
      <c r="BD1203" s="83">
        <v>3524066</v>
      </c>
      <c r="BE1203" s="83">
        <v>0</v>
      </c>
      <c r="BF1203" s="83">
        <v>0</v>
      </c>
      <c r="BG1203" s="83">
        <v>0</v>
      </c>
      <c r="BH1203" s="83">
        <v>3524066</v>
      </c>
      <c r="BI1203" s="83">
        <v>0</v>
      </c>
      <c r="BJ1203" s="83">
        <v>0</v>
      </c>
      <c r="BK1203" s="83">
        <v>0</v>
      </c>
      <c r="BL1203" s="83">
        <v>0</v>
      </c>
      <c r="BM1203" s="32">
        <v>3682516</v>
      </c>
      <c r="BN1203" s="32">
        <f t="shared" si="628"/>
        <v>1114.5629539951574</v>
      </c>
      <c r="BO1203" s="281"/>
      <c r="BP1203" s="32">
        <v>6640310</v>
      </c>
      <c r="BQ1203" s="32">
        <v>1351660928</v>
      </c>
      <c r="BR1203" s="32">
        <v>1361983744</v>
      </c>
      <c r="BS1203" s="32">
        <v>2072.4499500000002</v>
      </c>
      <c r="BT1203" s="32">
        <v>3304</v>
      </c>
      <c r="BU1203" s="4"/>
      <c r="BV1203" s="175">
        <f t="shared" si="617"/>
        <v>-0.42384569236750469</v>
      </c>
    </row>
    <row r="1204" spans="1:74" s="33" customFormat="1" ht="17.25" customHeight="1" x14ac:dyDescent="0.25">
      <c r="A1204" s="105" t="s">
        <v>223</v>
      </c>
      <c r="B1204" s="254" t="s">
        <v>224</v>
      </c>
      <c r="C1204" s="76">
        <v>1</v>
      </c>
      <c r="D1204" s="142">
        <v>2013</v>
      </c>
      <c r="E1204" s="118">
        <v>163</v>
      </c>
      <c r="F1204" s="83">
        <v>95858544</v>
      </c>
      <c r="G1204" s="83">
        <v>5140091</v>
      </c>
      <c r="H1204" s="179">
        <f t="shared" si="629"/>
        <v>5.6659817600725623E-2</v>
      </c>
      <c r="I1204" s="101">
        <f t="shared" si="615"/>
        <v>90718453</v>
      </c>
      <c r="J1204" s="59"/>
      <c r="K1204" s="82">
        <f t="shared" si="610"/>
        <v>87507706</v>
      </c>
      <c r="L1204" s="82">
        <f t="shared" si="600"/>
        <v>26278.590390390389</v>
      </c>
      <c r="M1204" s="59"/>
      <c r="N1204" s="59"/>
      <c r="O1204" s="82">
        <v>18431768</v>
      </c>
      <c r="P1204" s="34">
        <f t="shared" si="611"/>
        <v>0.20317551049950114</v>
      </c>
      <c r="Q1204" s="83">
        <v>1867292</v>
      </c>
      <c r="R1204" s="119">
        <f t="shared" si="612"/>
        <v>2.0583375688736666E-2</v>
      </c>
      <c r="S1204" s="82">
        <f t="shared" si="630"/>
        <v>15730927</v>
      </c>
      <c r="T1204" s="281">
        <f t="shared" si="616"/>
        <v>4724.0021021021021</v>
      </c>
      <c r="U1204" s="281"/>
      <c r="V1204" s="131">
        <f t="shared" si="613"/>
        <v>0.17976619110550104</v>
      </c>
      <c r="W1204" s="4"/>
      <c r="X1204" s="126">
        <v>458904</v>
      </c>
      <c r="Y1204" s="126">
        <v>5821189</v>
      </c>
      <c r="Z1204" s="4"/>
      <c r="AA1204" s="160">
        <v>8313912</v>
      </c>
      <c r="AB1204" s="4"/>
      <c r="AC1204" s="4"/>
      <c r="AD1204" s="4"/>
      <c r="AE1204" s="126">
        <v>1136922</v>
      </c>
      <c r="AF1204" s="83">
        <v>7378790</v>
      </c>
      <c r="AG1204" s="83">
        <v>826027</v>
      </c>
      <c r="AH1204" s="83">
        <v>39718600</v>
      </c>
      <c r="AI1204" s="83">
        <v>90517</v>
      </c>
      <c r="AJ1204" s="83">
        <v>5575170</v>
      </c>
      <c r="AK1204" s="83">
        <v>28655048</v>
      </c>
      <c r="AL1204" s="83">
        <v>56139940</v>
      </c>
      <c r="AM1204" s="126">
        <v>1722729</v>
      </c>
      <c r="AN1204" s="126">
        <v>1757499</v>
      </c>
      <c r="AO1204" s="4"/>
      <c r="AP1204" s="77">
        <v>73859</v>
      </c>
      <c r="AQ1204" s="83">
        <v>2015900</v>
      </c>
      <c r="AR1204" s="83">
        <v>6442743</v>
      </c>
      <c r="AS1204" s="83">
        <v>605</v>
      </c>
      <c r="AT1204" s="83">
        <v>0</v>
      </c>
      <c r="AU1204" s="83">
        <v>149576</v>
      </c>
      <c r="AV1204" s="27">
        <v>3210747</v>
      </c>
      <c r="AW1204" s="119">
        <f t="shared" si="614"/>
        <v>3.4182629044003356E-2</v>
      </c>
      <c r="AX1204" s="83">
        <v>0</v>
      </c>
      <c r="AY1204" s="83">
        <v>0</v>
      </c>
      <c r="AZ1204" s="83">
        <v>0</v>
      </c>
      <c r="BA1204" s="83">
        <v>0</v>
      </c>
      <c r="BB1204" s="83">
        <v>0</v>
      </c>
      <c r="BC1204" s="83">
        <v>0</v>
      </c>
      <c r="BD1204" s="83">
        <v>3210747</v>
      </c>
      <c r="BE1204" s="83">
        <v>0</v>
      </c>
      <c r="BF1204" s="83">
        <v>0</v>
      </c>
      <c r="BG1204" s="83">
        <v>0</v>
      </c>
      <c r="BH1204" s="83">
        <v>3210747</v>
      </c>
      <c r="BI1204" s="83">
        <v>0</v>
      </c>
      <c r="BJ1204" s="83">
        <v>0</v>
      </c>
      <c r="BK1204" s="83">
        <v>0</v>
      </c>
      <c r="BL1204" s="83">
        <v>0</v>
      </c>
      <c r="BM1204" s="32">
        <v>2662956</v>
      </c>
      <c r="BN1204" s="32">
        <f t="shared" si="628"/>
        <v>799.6864864864865</v>
      </c>
      <c r="BO1204" s="281"/>
      <c r="BP1204" s="32">
        <v>6729710</v>
      </c>
      <c r="BQ1204" s="32">
        <v>1667798400</v>
      </c>
      <c r="BR1204" s="32">
        <v>1677191168</v>
      </c>
      <c r="BS1204" s="32">
        <v>2087.0800800000002</v>
      </c>
      <c r="BT1204" s="32">
        <v>3330</v>
      </c>
      <c r="BU1204" s="4"/>
      <c r="BV1204" s="175">
        <f t="shared" si="617"/>
        <v>-0.41640919816654831</v>
      </c>
    </row>
    <row r="1205" spans="1:74" s="33" customFormat="1" ht="17.25" customHeight="1" x14ac:dyDescent="0.25">
      <c r="A1205" s="105" t="s">
        <v>223</v>
      </c>
      <c r="B1205" s="254" t="s">
        <v>224</v>
      </c>
      <c r="C1205" s="76">
        <v>1</v>
      </c>
      <c r="D1205" s="142">
        <v>2014</v>
      </c>
      <c r="E1205" s="118">
        <v>163</v>
      </c>
      <c r="F1205" s="83">
        <v>81093520</v>
      </c>
      <c r="G1205" s="83">
        <v>0</v>
      </c>
      <c r="H1205" s="179">
        <f t="shared" si="629"/>
        <v>0</v>
      </c>
      <c r="I1205" s="101">
        <f t="shared" si="615"/>
        <v>81093520</v>
      </c>
      <c r="J1205" s="59"/>
      <c r="K1205" s="82">
        <f t="shared" si="610"/>
        <v>77482247</v>
      </c>
      <c r="L1205" s="82">
        <f t="shared" si="600"/>
        <v>23267.942042042043</v>
      </c>
      <c r="M1205" s="59"/>
      <c r="N1205" s="59"/>
      <c r="O1205" s="82">
        <v>19174670</v>
      </c>
      <c r="P1205" s="34">
        <f t="shared" si="611"/>
        <v>0.23645132188120579</v>
      </c>
      <c r="Q1205" s="83">
        <v>1387204</v>
      </c>
      <c r="R1205" s="119">
        <f t="shared" si="612"/>
        <v>1.7106225010333747E-2</v>
      </c>
      <c r="S1205" s="82">
        <f t="shared" si="630"/>
        <v>13572241</v>
      </c>
      <c r="T1205" s="281">
        <f t="shared" si="616"/>
        <v>4075.7480480480481</v>
      </c>
      <c r="U1205" s="281"/>
      <c r="V1205" s="131">
        <f t="shared" si="613"/>
        <v>0.17516581572550419</v>
      </c>
      <c r="W1205" s="4"/>
      <c r="X1205" s="126">
        <v>516638</v>
      </c>
      <c r="Y1205" s="126">
        <v>3852433</v>
      </c>
      <c r="Z1205" s="4"/>
      <c r="AA1205" s="160">
        <v>6438959</v>
      </c>
      <c r="AB1205" s="4"/>
      <c r="AC1205" s="4"/>
      <c r="AD1205" s="4"/>
      <c r="AE1205" s="126">
        <v>2764211</v>
      </c>
      <c r="AF1205" s="83">
        <v>8273221</v>
      </c>
      <c r="AG1205" s="83">
        <v>929085</v>
      </c>
      <c r="AH1205" s="83">
        <v>31489912</v>
      </c>
      <c r="AI1205" s="83">
        <v>79281</v>
      </c>
      <c r="AJ1205" s="83">
        <v>4983356</v>
      </c>
      <c r="AK1205" s="83">
        <v>19856866</v>
      </c>
      <c r="AL1205" s="83">
        <v>49603604</v>
      </c>
      <c r="AM1205" s="126">
        <v>1517381</v>
      </c>
      <c r="AN1205" s="126">
        <v>1471740</v>
      </c>
      <c r="AO1205" s="4"/>
      <c r="AP1205" s="77">
        <v>243392</v>
      </c>
      <c r="AQ1205" s="83">
        <v>2212912</v>
      </c>
      <c r="AR1205" s="83">
        <v>5834088</v>
      </c>
      <c r="AS1205" s="83">
        <v>223</v>
      </c>
      <c r="AT1205" s="83">
        <v>0</v>
      </c>
      <c r="AU1205" s="83">
        <v>1557857</v>
      </c>
      <c r="AV1205" s="27">
        <v>3611273</v>
      </c>
      <c r="AW1205" s="119">
        <f t="shared" si="614"/>
        <v>4.263363231405335E-2</v>
      </c>
      <c r="AX1205" s="83">
        <v>0</v>
      </c>
      <c r="AY1205" s="83">
        <v>0</v>
      </c>
      <c r="AZ1205" s="83">
        <v>0</v>
      </c>
      <c r="BA1205" s="83">
        <v>0</v>
      </c>
      <c r="BB1205" s="83">
        <v>0</v>
      </c>
      <c r="BC1205" s="83">
        <v>0</v>
      </c>
      <c r="BD1205" s="83">
        <v>3611273</v>
      </c>
      <c r="BE1205" s="83">
        <v>0</v>
      </c>
      <c r="BF1205" s="83">
        <v>0</v>
      </c>
      <c r="BG1205" s="83">
        <v>0</v>
      </c>
      <c r="BH1205" s="83">
        <v>3611273</v>
      </c>
      <c r="BI1205" s="83">
        <v>0</v>
      </c>
      <c r="BJ1205" s="83">
        <v>0</v>
      </c>
      <c r="BK1205" s="83">
        <v>0</v>
      </c>
      <c r="BL1205" s="83">
        <v>0</v>
      </c>
      <c r="BM1205" s="32">
        <v>3016467</v>
      </c>
      <c r="BN1205" s="32">
        <f t="shared" si="628"/>
        <v>905.84594594594591</v>
      </c>
      <c r="BO1205" s="281"/>
      <c r="BP1205" s="32">
        <v>6627998</v>
      </c>
      <c r="BQ1205" s="32">
        <v>1930778496</v>
      </c>
      <c r="BR1205" s="32">
        <v>1940422912</v>
      </c>
      <c r="BS1205" s="32">
        <v>2114.7099600000001</v>
      </c>
      <c r="BT1205" s="32">
        <v>3330</v>
      </c>
      <c r="BU1205" s="4"/>
      <c r="BV1205" s="175">
        <f t="shared" si="617"/>
        <v>-0.40983336310832635</v>
      </c>
    </row>
    <row r="1206" spans="1:74" s="33" customFormat="1" ht="17.25" customHeight="1" x14ac:dyDescent="0.25">
      <c r="A1206" s="105" t="s">
        <v>223</v>
      </c>
      <c r="B1206" s="254" t="s">
        <v>224</v>
      </c>
      <c r="C1206" s="76">
        <v>1</v>
      </c>
      <c r="D1206" s="142">
        <v>2015</v>
      </c>
      <c r="E1206" s="118">
        <v>163</v>
      </c>
      <c r="F1206" s="83">
        <v>85341096</v>
      </c>
      <c r="G1206" s="83">
        <v>0</v>
      </c>
      <c r="H1206" s="179">
        <f t="shared" si="629"/>
        <v>0</v>
      </c>
      <c r="I1206" s="101">
        <f t="shared" si="615"/>
        <v>85341096</v>
      </c>
      <c r="J1206" s="59"/>
      <c r="K1206" s="82">
        <f t="shared" si="610"/>
        <v>81462858</v>
      </c>
      <c r="L1206" s="82">
        <f t="shared" si="600"/>
        <v>24463.32072072072</v>
      </c>
      <c r="M1206" s="59"/>
      <c r="N1206" s="59"/>
      <c r="O1206" s="82">
        <v>23510104</v>
      </c>
      <c r="P1206" s="34">
        <f t="shared" si="611"/>
        <v>0.27548397081752968</v>
      </c>
      <c r="Q1206" s="83">
        <v>1616947</v>
      </c>
      <c r="R1206" s="119">
        <f t="shared" si="612"/>
        <v>1.8946874082798281E-2</v>
      </c>
      <c r="S1206" s="82">
        <f t="shared" si="620"/>
        <v>13067744</v>
      </c>
      <c r="T1206" s="281">
        <f t="shared" si="616"/>
        <v>3924.2474474474475</v>
      </c>
      <c r="U1206" s="281"/>
      <c r="V1206" s="131">
        <f t="shared" si="613"/>
        <v>0.16041352244233809</v>
      </c>
      <c r="W1206" s="34"/>
      <c r="X1206" s="83">
        <v>599703</v>
      </c>
      <c r="Y1206" s="83">
        <v>1475760</v>
      </c>
      <c r="Z1206" s="83">
        <v>227063</v>
      </c>
      <c r="AA1206" s="101">
        <v>6718848</v>
      </c>
      <c r="AB1206" s="83">
        <v>422813</v>
      </c>
      <c r="AC1206" s="83">
        <v>6044</v>
      </c>
      <c r="AD1206" s="83">
        <v>4276</v>
      </c>
      <c r="AE1206" s="83">
        <v>3613237</v>
      </c>
      <c r="AF1206" s="83">
        <v>7142785</v>
      </c>
      <c r="AG1206" s="83">
        <v>974742</v>
      </c>
      <c r="AH1206" s="83">
        <v>30847864</v>
      </c>
      <c r="AI1206" s="83">
        <v>18432</v>
      </c>
      <c r="AJ1206" s="83">
        <v>4849653</v>
      </c>
      <c r="AK1206" s="83">
        <v>18438916</v>
      </c>
      <c r="AL1206" s="83">
        <v>54493232</v>
      </c>
      <c r="AM1206" s="83">
        <v>1501017</v>
      </c>
      <c r="AN1206" s="83">
        <v>2865486</v>
      </c>
      <c r="AO1206" s="83">
        <v>0</v>
      </c>
      <c r="AP1206" s="83">
        <v>200638</v>
      </c>
      <c r="AQ1206" s="83">
        <v>4305577</v>
      </c>
      <c r="AR1206" s="83">
        <v>6431297</v>
      </c>
      <c r="AS1206" s="83">
        <v>543</v>
      </c>
      <c r="AT1206" s="83">
        <v>424</v>
      </c>
      <c r="AU1206" s="83">
        <v>416793</v>
      </c>
      <c r="AV1206" s="27">
        <v>3878238</v>
      </c>
      <c r="AW1206" s="119">
        <f t="shared" si="614"/>
        <v>4.3468582717732462E-2</v>
      </c>
      <c r="AX1206" s="83">
        <v>0</v>
      </c>
      <c r="AY1206" s="83">
        <v>0</v>
      </c>
      <c r="AZ1206" s="83">
        <v>0</v>
      </c>
      <c r="BA1206" s="83">
        <v>0</v>
      </c>
      <c r="BB1206" s="83">
        <v>0</v>
      </c>
      <c r="BC1206" s="83">
        <v>0</v>
      </c>
      <c r="BD1206" s="83">
        <v>3878238</v>
      </c>
      <c r="BE1206" s="83">
        <v>0</v>
      </c>
      <c r="BF1206" s="83">
        <v>0</v>
      </c>
      <c r="BG1206" s="32"/>
      <c r="BH1206" s="83">
        <v>3878238</v>
      </c>
      <c r="BI1206" s="83">
        <v>0</v>
      </c>
      <c r="BJ1206" s="83">
        <v>0</v>
      </c>
      <c r="BK1206" s="83">
        <v>0</v>
      </c>
      <c r="BL1206" s="83">
        <v>0</v>
      </c>
      <c r="BM1206" s="32">
        <v>3324194</v>
      </c>
      <c r="BN1206" s="32">
        <f t="shared" si="628"/>
        <v>998.25645645645648</v>
      </c>
      <c r="BO1206" s="281"/>
      <c r="BP1206" s="32">
        <v>7426768</v>
      </c>
      <c r="BQ1206" s="32">
        <v>1671028608</v>
      </c>
      <c r="BR1206" s="32">
        <v>1681779584</v>
      </c>
      <c r="BS1206" s="32">
        <v>2121.4299299999998</v>
      </c>
      <c r="BT1206" s="32">
        <v>3330</v>
      </c>
      <c r="BU1206" s="4"/>
      <c r="BV1206" s="175">
        <f t="shared" si="617"/>
        <v>-0.40824701898103033</v>
      </c>
    </row>
    <row r="1207" spans="1:74" s="33" customFormat="1" ht="17.25" customHeight="1" x14ac:dyDescent="0.25">
      <c r="A1207" s="105" t="s">
        <v>223</v>
      </c>
      <c r="B1207" s="254" t="s">
        <v>224</v>
      </c>
      <c r="C1207" s="76">
        <v>1</v>
      </c>
      <c r="D1207" s="142">
        <v>2016</v>
      </c>
      <c r="E1207" s="118">
        <v>163</v>
      </c>
      <c r="F1207" s="83">
        <v>87876560</v>
      </c>
      <c r="G1207" s="83">
        <v>439</v>
      </c>
      <c r="H1207" s="179">
        <f t="shared" si="629"/>
        <v>4.9956688461476355E-6</v>
      </c>
      <c r="I1207" s="101">
        <f t="shared" si="615"/>
        <v>87876121</v>
      </c>
      <c r="J1207" s="59"/>
      <c r="K1207" s="82">
        <f t="shared" si="610"/>
        <v>84510958</v>
      </c>
      <c r="L1207" s="82">
        <f t="shared" si="600"/>
        <v>25378.666066066067</v>
      </c>
      <c r="M1207" s="59"/>
      <c r="N1207" s="59"/>
      <c r="O1207" s="82">
        <v>20855544</v>
      </c>
      <c r="P1207" s="34">
        <f t="shared" si="611"/>
        <v>0.23732890986392083</v>
      </c>
      <c r="Q1207" s="83">
        <v>2507242</v>
      </c>
      <c r="R1207" s="119">
        <f t="shared" si="612"/>
        <v>2.8531550681441663E-2</v>
      </c>
      <c r="S1207" s="82">
        <f t="shared" si="620"/>
        <v>11767464</v>
      </c>
      <c r="T1207" s="281">
        <f t="shared" si="616"/>
        <v>3533.7729729729731</v>
      </c>
      <c r="U1207" s="281"/>
      <c r="V1207" s="131">
        <f t="shared" si="613"/>
        <v>0.13924187204220309</v>
      </c>
      <c r="W1207" s="34"/>
      <c r="X1207" s="83">
        <v>608045</v>
      </c>
      <c r="Y1207" s="83">
        <v>1321142</v>
      </c>
      <c r="Z1207" s="83">
        <v>197927</v>
      </c>
      <c r="AA1207" s="101">
        <v>5906075</v>
      </c>
      <c r="AB1207" s="83">
        <v>410126</v>
      </c>
      <c r="AC1207" s="83">
        <v>0</v>
      </c>
      <c r="AD1207" s="83">
        <v>29157</v>
      </c>
      <c r="AE1207" s="83">
        <v>3294992</v>
      </c>
      <c r="AF1207" s="83">
        <v>7744285</v>
      </c>
      <c r="AG1207" s="83">
        <v>1492109</v>
      </c>
      <c r="AH1207" s="83">
        <v>33884584</v>
      </c>
      <c r="AI1207" s="83">
        <v>1917</v>
      </c>
      <c r="AJ1207" s="83">
        <v>5140720</v>
      </c>
      <c r="AK1207" s="83">
        <v>17759358</v>
      </c>
      <c r="AL1207" s="83">
        <v>53991976</v>
      </c>
      <c r="AM1207" s="83">
        <v>1307433</v>
      </c>
      <c r="AN1207" s="83">
        <v>2296360</v>
      </c>
      <c r="AO1207" s="83">
        <v>0</v>
      </c>
      <c r="AP1207" s="83">
        <v>368982</v>
      </c>
      <c r="AQ1207" s="83">
        <v>5968735</v>
      </c>
      <c r="AR1207" s="83">
        <v>10303297</v>
      </c>
      <c r="AS1207" s="83">
        <v>0</v>
      </c>
      <c r="AT1207" s="83">
        <v>7547</v>
      </c>
      <c r="AU1207" s="83">
        <v>355128</v>
      </c>
      <c r="AV1207" s="27">
        <v>3365163</v>
      </c>
      <c r="AW1207" s="119">
        <f t="shared" si="614"/>
        <v>3.688202151999527E-2</v>
      </c>
      <c r="AX1207" s="83">
        <v>0</v>
      </c>
      <c r="AY1207" s="83">
        <v>0</v>
      </c>
      <c r="AZ1207" s="83">
        <v>0</v>
      </c>
      <c r="BA1207" s="83">
        <v>0</v>
      </c>
      <c r="BB1207" s="83">
        <v>0</v>
      </c>
      <c r="BC1207" s="83">
        <v>0</v>
      </c>
      <c r="BD1207" s="83">
        <v>3365163</v>
      </c>
      <c r="BE1207" s="83">
        <v>0</v>
      </c>
      <c r="BF1207" s="83">
        <v>0</v>
      </c>
      <c r="BG1207" s="32"/>
      <c r="BH1207" s="83">
        <v>3365163</v>
      </c>
      <c r="BI1207" s="83">
        <v>0</v>
      </c>
      <c r="BJ1207" s="83">
        <v>0</v>
      </c>
      <c r="BK1207" s="83">
        <v>0</v>
      </c>
      <c r="BL1207" s="83">
        <v>0</v>
      </c>
      <c r="BM1207" s="32">
        <v>3267145</v>
      </c>
      <c r="BN1207" s="32">
        <f t="shared" si="628"/>
        <v>981.12462462462463</v>
      </c>
      <c r="BO1207" s="281"/>
      <c r="BP1207" s="32">
        <v>6949874</v>
      </c>
      <c r="BQ1207" s="32">
        <v>1589224832</v>
      </c>
      <c r="BR1207" s="32">
        <v>1599441792</v>
      </c>
      <c r="BS1207" s="32">
        <v>2112.6699199999998</v>
      </c>
      <c r="BT1207" s="32">
        <v>3330</v>
      </c>
      <c r="BU1207" s="4"/>
      <c r="BV1207" s="175">
        <f t="shared" si="617"/>
        <v>-0.41031594102095126</v>
      </c>
    </row>
    <row r="1208" spans="1:74" s="33" customFormat="1" ht="17.25" customHeight="1" x14ac:dyDescent="0.25">
      <c r="A1208" s="105" t="s">
        <v>223</v>
      </c>
      <c r="B1208" s="254" t="s">
        <v>224</v>
      </c>
      <c r="C1208" s="76">
        <v>1</v>
      </c>
      <c r="D1208" s="142">
        <v>2017</v>
      </c>
      <c r="E1208" s="118">
        <v>163</v>
      </c>
      <c r="F1208" s="83">
        <v>87095504</v>
      </c>
      <c r="G1208" s="83">
        <v>0</v>
      </c>
      <c r="H1208" s="179">
        <f t="shared" si="629"/>
        <v>0</v>
      </c>
      <c r="I1208" s="101">
        <f t="shared" si="615"/>
        <v>87095504</v>
      </c>
      <c r="J1208" s="59"/>
      <c r="K1208" s="82">
        <f t="shared" si="610"/>
        <v>83688745</v>
      </c>
      <c r="L1208" s="82">
        <f t="shared" si="600"/>
        <v>25131.755255255255</v>
      </c>
      <c r="M1208" s="59"/>
      <c r="N1208" s="59"/>
      <c r="O1208" s="82">
        <v>19437114</v>
      </c>
      <c r="P1208" s="34">
        <f t="shared" si="611"/>
        <v>0.2231701190913368</v>
      </c>
      <c r="Q1208" s="83">
        <v>2436591</v>
      </c>
      <c r="R1208" s="119">
        <f t="shared" si="612"/>
        <v>2.7976082439341531E-2</v>
      </c>
      <c r="S1208" s="82">
        <f t="shared" si="620"/>
        <v>11832651</v>
      </c>
      <c r="T1208" s="281">
        <f t="shared" si="616"/>
        <v>3553.3486486486486</v>
      </c>
      <c r="U1208" s="281"/>
      <c r="V1208" s="131">
        <f t="shared" si="613"/>
        <v>0.14138879726300113</v>
      </c>
      <c r="W1208" s="34"/>
      <c r="X1208" s="83">
        <v>573843</v>
      </c>
      <c r="Y1208" s="83">
        <v>1488163</v>
      </c>
      <c r="Z1208" s="83">
        <v>208289</v>
      </c>
      <c r="AA1208" s="101">
        <v>6098268</v>
      </c>
      <c r="AB1208" s="83">
        <v>156512</v>
      </c>
      <c r="AC1208" s="83">
        <v>28</v>
      </c>
      <c r="AD1208" s="83">
        <v>1855</v>
      </c>
      <c r="AE1208" s="83">
        <v>3305693</v>
      </c>
      <c r="AF1208" s="83">
        <v>7370790</v>
      </c>
      <c r="AG1208" s="83">
        <v>1056954</v>
      </c>
      <c r="AH1208" s="83">
        <v>33710076</v>
      </c>
      <c r="AI1208" s="83">
        <v>3150</v>
      </c>
      <c r="AJ1208" s="83">
        <v>4984136</v>
      </c>
      <c r="AK1208" s="83">
        <v>16365161</v>
      </c>
      <c r="AL1208" s="83">
        <v>53385432</v>
      </c>
      <c r="AM1208" s="83">
        <v>1410754</v>
      </c>
      <c r="AN1208" s="83">
        <v>2052929</v>
      </c>
      <c r="AO1208" s="83">
        <v>37</v>
      </c>
      <c r="AP1208" s="83">
        <v>130165</v>
      </c>
      <c r="AQ1208" s="83">
        <v>7321035</v>
      </c>
      <c r="AR1208" s="83">
        <v>12091903</v>
      </c>
      <c r="AS1208" s="83">
        <v>1181</v>
      </c>
      <c r="AT1208" s="83">
        <v>3115</v>
      </c>
      <c r="AU1208" s="83">
        <v>597842</v>
      </c>
      <c r="AV1208" s="27">
        <v>3406759</v>
      </c>
      <c r="AW1208" s="119">
        <f t="shared" si="614"/>
        <v>3.7642804578267838E-2</v>
      </c>
      <c r="AX1208" s="83">
        <v>0</v>
      </c>
      <c r="AY1208" s="83">
        <v>0</v>
      </c>
      <c r="AZ1208" s="83">
        <v>0</v>
      </c>
      <c r="BA1208" s="83">
        <v>0</v>
      </c>
      <c r="BB1208" s="83">
        <v>0</v>
      </c>
      <c r="BC1208" s="83">
        <v>0</v>
      </c>
      <c r="BD1208" s="83">
        <v>3406759</v>
      </c>
      <c r="BE1208" s="83">
        <v>0</v>
      </c>
      <c r="BF1208" s="83">
        <v>0</v>
      </c>
      <c r="BG1208" s="83">
        <v>0</v>
      </c>
      <c r="BH1208" s="83">
        <v>3406759</v>
      </c>
      <c r="BI1208" s="83">
        <v>0</v>
      </c>
      <c r="BJ1208" s="83">
        <v>0</v>
      </c>
      <c r="BK1208" s="83">
        <v>0</v>
      </c>
      <c r="BL1208" s="83">
        <v>0</v>
      </c>
      <c r="BM1208" s="32">
        <v>2812365</v>
      </c>
      <c r="BN1208" s="32">
        <f t="shared" si="628"/>
        <v>844.55405405405406</v>
      </c>
      <c r="BO1208" s="281"/>
      <c r="BP1208" s="32">
        <v>6394783</v>
      </c>
      <c r="BQ1208" s="32">
        <v>1757208320</v>
      </c>
      <c r="BR1208" s="32">
        <v>1766415488</v>
      </c>
      <c r="BS1208" s="32">
        <v>2129.1799299999998</v>
      </c>
      <c r="BT1208" s="32">
        <v>3330</v>
      </c>
      <c r="BU1208" s="4"/>
      <c r="BV1208" s="175">
        <f t="shared" si="617"/>
        <v>-0.40642374918138657</v>
      </c>
    </row>
    <row r="1209" spans="1:74" s="33" customFormat="1" ht="17.25" customHeight="1" x14ac:dyDescent="0.25">
      <c r="A1209" s="105" t="s">
        <v>225</v>
      </c>
      <c r="B1209" s="254" t="s">
        <v>224</v>
      </c>
      <c r="C1209" s="76">
        <v>1</v>
      </c>
      <c r="D1209" s="142">
        <v>2018</v>
      </c>
      <c r="E1209" s="118">
        <v>163</v>
      </c>
      <c r="F1209" s="83">
        <v>88575248</v>
      </c>
      <c r="G1209" s="83">
        <v>0</v>
      </c>
      <c r="H1209" s="179">
        <f t="shared" si="629"/>
        <v>0</v>
      </c>
      <c r="I1209" s="101">
        <f t="shared" si="615"/>
        <v>88575248</v>
      </c>
      <c r="J1209" s="59"/>
      <c r="K1209" s="82">
        <f t="shared" si="610"/>
        <v>85082716</v>
      </c>
      <c r="L1209" s="82">
        <f t="shared" ref="L1209:L1272" si="631">K1209/BT1209</f>
        <v>25550.365165165163</v>
      </c>
      <c r="M1209" s="59"/>
      <c r="N1209" s="59"/>
      <c r="O1209" s="82">
        <v>18341678</v>
      </c>
      <c r="P1209" s="34">
        <f t="shared" si="611"/>
        <v>0.20707453170212969</v>
      </c>
      <c r="Q1209" s="83">
        <v>2890113</v>
      </c>
      <c r="R1209" s="119">
        <f t="shared" si="612"/>
        <v>3.2628901022100441E-2</v>
      </c>
      <c r="S1209" s="82">
        <f t="shared" si="620"/>
        <v>11779127</v>
      </c>
      <c r="T1209" s="281">
        <f t="shared" si="616"/>
        <v>3537.2753753753755</v>
      </c>
      <c r="U1209" s="281"/>
      <c r="V1209" s="131">
        <f t="shared" si="613"/>
        <v>0.13844324151570336</v>
      </c>
      <c r="W1209" s="34"/>
      <c r="X1209" s="83">
        <v>543587</v>
      </c>
      <c r="Y1209" s="83">
        <v>1623613</v>
      </c>
      <c r="Z1209" s="83">
        <v>228218</v>
      </c>
      <c r="AA1209" s="101">
        <v>5880423</v>
      </c>
      <c r="AB1209" s="83">
        <v>161160</v>
      </c>
      <c r="AC1209" s="83">
        <v>0</v>
      </c>
      <c r="AD1209" s="83">
        <v>2091</v>
      </c>
      <c r="AE1209" s="83">
        <v>3340035</v>
      </c>
      <c r="AF1209" s="83">
        <v>6649066</v>
      </c>
      <c r="AG1209" s="83">
        <v>2329345</v>
      </c>
      <c r="AH1209" s="83">
        <v>36166052</v>
      </c>
      <c r="AI1209" s="83">
        <v>0</v>
      </c>
      <c r="AJ1209" s="83">
        <v>4406208</v>
      </c>
      <c r="AK1209" s="83">
        <v>14791551</v>
      </c>
      <c r="AL1209" s="83">
        <v>52409192</v>
      </c>
      <c r="AM1209" s="83">
        <v>1322203</v>
      </c>
      <c r="AN1209" s="83">
        <v>1941603</v>
      </c>
      <c r="AO1209" s="83">
        <v>0</v>
      </c>
      <c r="AP1209" s="83">
        <v>165388</v>
      </c>
      <c r="AQ1209" s="83">
        <v>8343000</v>
      </c>
      <c r="AR1209" s="83">
        <v>14934723</v>
      </c>
      <c r="AS1209" s="83">
        <v>9935</v>
      </c>
      <c r="AT1209" s="83">
        <v>0</v>
      </c>
      <c r="AU1209" s="83">
        <v>671305</v>
      </c>
      <c r="AV1209" s="27">
        <v>3492532</v>
      </c>
      <c r="AW1209" s="119">
        <f t="shared" si="614"/>
        <v>3.7934356622914119E-2</v>
      </c>
      <c r="AX1209" s="83">
        <v>0</v>
      </c>
      <c r="AY1209" s="83">
        <v>0</v>
      </c>
      <c r="AZ1209" s="83">
        <v>0</v>
      </c>
      <c r="BA1209" s="83">
        <v>0</v>
      </c>
      <c r="BB1209" s="83">
        <v>0</v>
      </c>
      <c r="BC1209" s="83">
        <v>0</v>
      </c>
      <c r="BD1209" s="83">
        <v>3492532</v>
      </c>
      <c r="BE1209" s="83">
        <v>0</v>
      </c>
      <c r="BF1209" s="83">
        <v>0</v>
      </c>
      <c r="BG1209" s="83">
        <v>0</v>
      </c>
      <c r="BH1209" s="83">
        <v>3492532</v>
      </c>
      <c r="BI1209" s="83">
        <v>0</v>
      </c>
      <c r="BJ1209" s="83">
        <v>0</v>
      </c>
      <c r="BK1209" s="83">
        <v>0</v>
      </c>
      <c r="BL1209" s="83">
        <v>0</v>
      </c>
      <c r="BM1209" s="32">
        <v>2899082</v>
      </c>
      <c r="BN1209" s="32">
        <f t="shared" si="628"/>
        <v>870.59519519519517</v>
      </c>
      <c r="BO1209" s="281"/>
      <c r="BP1209" s="32">
        <v>6336067</v>
      </c>
      <c r="BQ1209" s="32">
        <v>1868120704</v>
      </c>
      <c r="BR1209" s="32">
        <v>1877355904</v>
      </c>
      <c r="BS1209" s="32">
        <v>2104.6599099999999</v>
      </c>
      <c r="BT1209" s="32">
        <v>3330</v>
      </c>
      <c r="BU1209" s="4"/>
      <c r="BV1209" s="175">
        <f t="shared" si="617"/>
        <v>-0.41221525171150664</v>
      </c>
    </row>
    <row r="1210" spans="1:74" s="37" customFormat="1" ht="17.25" customHeight="1" thickBot="1" x14ac:dyDescent="0.3">
      <c r="A1210" s="50" t="s">
        <v>223</v>
      </c>
      <c r="B1210" s="262" t="s">
        <v>224</v>
      </c>
      <c r="C1210" s="84">
        <v>1</v>
      </c>
      <c r="D1210" s="143">
        <v>2019</v>
      </c>
      <c r="E1210" s="120">
        <v>163</v>
      </c>
      <c r="F1210" s="121">
        <v>96429352</v>
      </c>
      <c r="G1210" s="121">
        <v>0</v>
      </c>
      <c r="H1210" s="208">
        <f t="shared" si="629"/>
        <v>0</v>
      </c>
      <c r="I1210" s="103">
        <f t="shared" si="615"/>
        <v>96429352</v>
      </c>
      <c r="J1210" s="282">
        <f t="shared" ref="J1210" si="632">LN(I1210/I1186)/(2019-1995)</f>
        <v>9.5971572153172036E-2</v>
      </c>
      <c r="K1210" s="104">
        <f t="shared" si="610"/>
        <v>93338690</v>
      </c>
      <c r="L1210" s="104">
        <f t="shared" si="631"/>
        <v>28029.636636636638</v>
      </c>
      <c r="M1210" s="282">
        <f t="shared" ref="M1210" si="633">LN(L1210/L1186)/(2019-1995)</f>
        <v>8.5628238162721637E-2</v>
      </c>
      <c r="N1210" s="283">
        <f t="shared" ref="N1210" si="634">AVERAGE(L1208:L1210)</f>
        <v>26237.252352352352</v>
      </c>
      <c r="O1210" s="104">
        <v>20246480</v>
      </c>
      <c r="P1210" s="35">
        <f t="shared" si="611"/>
        <v>0.20996179669443388</v>
      </c>
      <c r="Q1210" s="121">
        <v>2829825</v>
      </c>
      <c r="R1210" s="122">
        <f t="shared" si="612"/>
        <v>2.9346095782122439E-2</v>
      </c>
      <c r="S1210" s="104">
        <f t="shared" si="620"/>
        <v>10471555</v>
      </c>
      <c r="T1210" s="285">
        <f t="shared" si="616"/>
        <v>3144.6111111111113</v>
      </c>
      <c r="U1210" s="285">
        <f t="shared" ref="U1210" si="635">AVERAGE(T1208:T1210)</f>
        <v>3411.7450450450451</v>
      </c>
      <c r="V1210" s="170">
        <f t="shared" si="613"/>
        <v>0.11218879330746982</v>
      </c>
      <c r="W1210" s="35"/>
      <c r="X1210" s="121">
        <v>668024</v>
      </c>
      <c r="Y1210" s="121">
        <v>1351651</v>
      </c>
      <c r="Z1210" s="121">
        <v>182676</v>
      </c>
      <c r="AA1210" s="103">
        <v>5093244</v>
      </c>
      <c r="AB1210" s="121">
        <v>94124</v>
      </c>
      <c r="AC1210" s="121">
        <v>0</v>
      </c>
      <c r="AD1210" s="121">
        <v>2098</v>
      </c>
      <c r="AE1210" s="121">
        <v>3079738</v>
      </c>
      <c r="AF1210" s="121">
        <v>7279011</v>
      </c>
      <c r="AG1210" s="121">
        <v>2017028</v>
      </c>
      <c r="AH1210" s="121">
        <v>40990552</v>
      </c>
      <c r="AI1210" s="121">
        <v>2745</v>
      </c>
      <c r="AJ1210" s="121">
        <v>8316030</v>
      </c>
      <c r="AK1210" s="121">
        <v>18139880</v>
      </c>
      <c r="AL1210" s="121">
        <v>55438800</v>
      </c>
      <c r="AM1210" s="121">
        <v>1248578</v>
      </c>
      <c r="AN1210" s="121">
        <v>2090883</v>
      </c>
      <c r="AO1210" s="121">
        <v>103</v>
      </c>
      <c r="AP1210" s="121">
        <v>143700</v>
      </c>
      <c r="AQ1210" s="121">
        <v>6283709</v>
      </c>
      <c r="AR1210" s="121">
        <v>16048173</v>
      </c>
      <c r="AS1210" s="121">
        <v>579452</v>
      </c>
      <c r="AT1210" s="121">
        <v>12191</v>
      </c>
      <c r="AU1210" s="121">
        <v>720009</v>
      </c>
      <c r="AV1210" s="28">
        <v>3090662</v>
      </c>
      <c r="AW1210" s="122">
        <f t="shared" si="614"/>
        <v>3.1055682930269685E-2</v>
      </c>
      <c r="AX1210" s="121">
        <v>0</v>
      </c>
      <c r="AY1210" s="121">
        <v>0</v>
      </c>
      <c r="AZ1210" s="121">
        <v>0</v>
      </c>
      <c r="BA1210" s="121">
        <v>0</v>
      </c>
      <c r="BB1210" s="121">
        <v>0</v>
      </c>
      <c r="BC1210" s="121">
        <v>0</v>
      </c>
      <c r="BD1210" s="121">
        <v>3090662</v>
      </c>
      <c r="BE1210" s="121">
        <v>0</v>
      </c>
      <c r="BF1210" s="121">
        <v>0</v>
      </c>
      <c r="BG1210" s="121">
        <v>0</v>
      </c>
      <c r="BH1210" s="121">
        <v>3090662</v>
      </c>
      <c r="BI1210" s="121">
        <v>0</v>
      </c>
      <c r="BJ1210" s="121">
        <v>0</v>
      </c>
      <c r="BK1210" s="121">
        <v>0</v>
      </c>
      <c r="BL1210" s="121">
        <v>0</v>
      </c>
      <c r="BM1210" s="36">
        <v>2767950</v>
      </c>
      <c r="BN1210" s="32">
        <f t="shared" si="628"/>
        <v>831.21621621621625</v>
      </c>
      <c r="BO1210" s="285">
        <f t="shared" ref="BO1210" si="636">AVERAGE(BN1208:BN1210)</f>
        <v>848.7884884884885</v>
      </c>
      <c r="BP1210" s="36">
        <v>6496622</v>
      </c>
      <c r="BQ1210" s="36">
        <v>1731994880</v>
      </c>
      <c r="BR1210" s="36">
        <v>1741259392</v>
      </c>
      <c r="BS1210" s="36">
        <v>2114.1799299999998</v>
      </c>
      <c r="BT1210" s="36">
        <v>3330</v>
      </c>
      <c r="BU1210" s="275">
        <f t="shared" ref="BU1210" si="637">AVERAGE(BT1208:BT1210)</f>
        <v>3330</v>
      </c>
      <c r="BV1210" s="175">
        <f t="shared" si="617"/>
        <v>-0.40995869860217049</v>
      </c>
    </row>
    <row r="1211" spans="1:74" s="20" customFormat="1" ht="16.5" thickTop="1" x14ac:dyDescent="0.25">
      <c r="A1211" s="49" t="s">
        <v>226</v>
      </c>
      <c r="B1211" s="257"/>
      <c r="C1211" s="49">
        <v>0</v>
      </c>
      <c r="D1211" s="195">
        <v>1995</v>
      </c>
      <c r="E1211" s="97">
        <v>167</v>
      </c>
      <c r="F1211" s="98">
        <v>6586182</v>
      </c>
      <c r="G1211" s="98">
        <v>56</v>
      </c>
      <c r="H1211" s="187">
        <f t="shared" si="629"/>
        <v>8.5027222376249706E-6</v>
      </c>
      <c r="I1211" s="98">
        <f t="shared" si="615"/>
        <v>6586126</v>
      </c>
      <c r="J1211" s="90"/>
      <c r="K1211" s="98">
        <f t="shared" si="610"/>
        <v>6586126</v>
      </c>
      <c r="L1211" s="98">
        <f t="shared" si="631"/>
        <v>2191.7224625623962</v>
      </c>
      <c r="M1211" s="90"/>
      <c r="N1211" s="90"/>
      <c r="O1211" s="98">
        <v>826776</v>
      </c>
      <c r="P1211" s="42">
        <f t="shared" si="611"/>
        <v>0.1255329764416897</v>
      </c>
      <c r="Q1211" s="98">
        <v>243148</v>
      </c>
      <c r="R1211" s="99">
        <f t="shared" si="612"/>
        <v>3.6918212618464938E-2</v>
      </c>
      <c r="S1211" s="169">
        <f t="shared" ref="S1211:S1221" si="638">F1211-G1211-O1211-Q1211-AF1211-AG1211-AI1211-AJ1211-AK1211-SUM(AM1211:AU1211)</f>
        <v>539756</v>
      </c>
      <c r="T1211" s="281">
        <f t="shared" si="616"/>
        <v>179.61930116472547</v>
      </c>
      <c r="U1211" s="281"/>
      <c r="V1211" s="168">
        <f t="shared" si="613"/>
        <v>8.1953488287348289E-2</v>
      </c>
      <c r="W1211" s="125"/>
      <c r="X1211" s="98">
        <v>0</v>
      </c>
      <c r="Y1211" s="98">
        <v>0</v>
      </c>
      <c r="Z1211" s="98">
        <v>0</v>
      </c>
      <c r="AA1211" s="98">
        <v>0</v>
      </c>
      <c r="AB1211" s="98">
        <v>0</v>
      </c>
      <c r="AC1211" s="98">
        <v>0</v>
      </c>
      <c r="AD1211" s="98">
        <v>0</v>
      </c>
      <c r="AE1211" s="98">
        <v>0</v>
      </c>
      <c r="AF1211" s="98">
        <v>322856</v>
      </c>
      <c r="AG1211" s="98">
        <v>21053</v>
      </c>
      <c r="AH1211" s="98">
        <v>3806759</v>
      </c>
      <c r="AI1211" s="98">
        <v>-522</v>
      </c>
      <c r="AJ1211" s="98">
        <v>340979</v>
      </c>
      <c r="AK1211" s="98">
        <v>2435574</v>
      </c>
      <c r="AL1211" s="98">
        <v>2779423</v>
      </c>
      <c r="AM1211" s="98">
        <v>0</v>
      </c>
      <c r="AN1211" s="98">
        <v>0</v>
      </c>
      <c r="AO1211" s="98">
        <v>0</v>
      </c>
      <c r="AP1211" s="98">
        <v>0</v>
      </c>
      <c r="AQ1211" s="98">
        <v>500804</v>
      </c>
      <c r="AR1211" s="98">
        <v>1350171</v>
      </c>
      <c r="AS1211" s="98">
        <v>42</v>
      </c>
      <c r="AT1211" s="98">
        <v>5048</v>
      </c>
      <c r="AU1211" s="98">
        <v>441</v>
      </c>
      <c r="AV1211" s="74">
        <v>0</v>
      </c>
      <c r="AW1211" s="99">
        <f t="shared" si="614"/>
        <v>0</v>
      </c>
      <c r="AX1211" s="98">
        <v>0</v>
      </c>
      <c r="AY1211" s="98">
        <v>0</v>
      </c>
      <c r="AZ1211" s="98">
        <v>0</v>
      </c>
      <c r="BA1211" s="98">
        <v>0</v>
      </c>
      <c r="BB1211" s="98">
        <v>0</v>
      </c>
      <c r="BC1211" s="98">
        <v>0</v>
      </c>
      <c r="BD1211" s="98">
        <v>0</v>
      </c>
      <c r="BE1211" s="98">
        <v>0</v>
      </c>
      <c r="BF1211" s="98">
        <v>0</v>
      </c>
      <c r="BG1211" s="98">
        <v>0</v>
      </c>
      <c r="BH1211" s="98">
        <v>0</v>
      </c>
      <c r="BI1211" s="98">
        <v>0</v>
      </c>
      <c r="BJ1211" s="98">
        <v>0</v>
      </c>
      <c r="BK1211" s="98">
        <v>0</v>
      </c>
      <c r="BL1211" s="98">
        <v>0</v>
      </c>
      <c r="BM1211" s="19">
        <v>629528</v>
      </c>
      <c r="BN1211" s="32">
        <f t="shared" si="628"/>
        <v>209.49351081530781</v>
      </c>
      <c r="BO1211" s="281"/>
      <c r="BP1211" s="19">
        <v>368430</v>
      </c>
      <c r="BQ1211" s="19">
        <v>98230800</v>
      </c>
      <c r="BR1211" s="19">
        <v>99228760</v>
      </c>
      <c r="BS1211" s="19">
        <v>3237.8400900000001</v>
      </c>
      <c r="BT1211" s="19">
        <v>3005</v>
      </c>
      <c r="BU1211" s="4"/>
      <c r="BV1211" s="175">
        <f t="shared" si="617"/>
        <v>-0.24818633097581505</v>
      </c>
    </row>
    <row r="1212" spans="1:74" s="20" customFormat="1" x14ac:dyDescent="0.25">
      <c r="A1212" s="100" t="s">
        <v>226</v>
      </c>
      <c r="B1212" s="258"/>
      <c r="C1212" s="49">
        <v>0</v>
      </c>
      <c r="D1212" s="144">
        <v>1996</v>
      </c>
      <c r="E1212" s="62">
        <v>167</v>
      </c>
      <c r="F1212" s="63">
        <v>8006075</v>
      </c>
      <c r="G1212" s="63">
        <v>1698</v>
      </c>
      <c r="H1212" s="187">
        <f t="shared" si="629"/>
        <v>2.1213393622014555E-4</v>
      </c>
      <c r="I1212" s="63">
        <f t="shared" si="615"/>
        <v>8004377</v>
      </c>
      <c r="J1212" s="58"/>
      <c r="K1212" s="63">
        <f t="shared" si="610"/>
        <v>8004377</v>
      </c>
      <c r="L1212" s="63">
        <f t="shared" si="631"/>
        <v>2345.261353647817</v>
      </c>
      <c r="M1212" s="58"/>
      <c r="N1212" s="58"/>
      <c r="O1212" s="63">
        <v>1208048</v>
      </c>
      <c r="P1212" s="29">
        <f t="shared" si="611"/>
        <v>0.15092342602053851</v>
      </c>
      <c r="Q1212" s="63">
        <v>173836</v>
      </c>
      <c r="R1212" s="94">
        <f t="shared" si="612"/>
        <v>2.1717617748389411E-2</v>
      </c>
      <c r="S1212" s="73">
        <f t="shared" si="638"/>
        <v>599259</v>
      </c>
      <c r="T1212" s="281">
        <f t="shared" si="616"/>
        <v>175.58130676823907</v>
      </c>
      <c r="U1212" s="281"/>
      <c r="V1212" s="131">
        <f t="shared" si="613"/>
        <v>7.4866413713397056E-2</v>
      </c>
      <c r="W1212" s="54"/>
      <c r="X1212" s="63">
        <v>0</v>
      </c>
      <c r="Y1212" s="63">
        <v>0</v>
      </c>
      <c r="Z1212" s="63">
        <v>0</v>
      </c>
      <c r="AA1212" s="63">
        <v>0</v>
      </c>
      <c r="AB1212" s="63">
        <v>0</v>
      </c>
      <c r="AC1212" s="63">
        <v>0</v>
      </c>
      <c r="AD1212" s="63">
        <v>0</v>
      </c>
      <c r="AE1212" s="63">
        <v>0</v>
      </c>
      <c r="AF1212" s="63">
        <v>295727</v>
      </c>
      <c r="AG1212" s="63">
        <v>18409</v>
      </c>
      <c r="AH1212" s="63">
        <v>4917467</v>
      </c>
      <c r="AI1212" s="63">
        <v>1808</v>
      </c>
      <c r="AJ1212" s="63">
        <v>248111</v>
      </c>
      <c r="AK1212" s="63">
        <v>3658156</v>
      </c>
      <c r="AL1212" s="63">
        <v>3088608</v>
      </c>
      <c r="AM1212" s="63">
        <v>0</v>
      </c>
      <c r="AN1212" s="63">
        <v>0</v>
      </c>
      <c r="AO1212" s="63">
        <v>0</v>
      </c>
      <c r="AP1212" s="63">
        <v>0</v>
      </c>
      <c r="AQ1212" s="63">
        <v>529027</v>
      </c>
      <c r="AR1212" s="63">
        <v>1237362</v>
      </c>
      <c r="AS1212" s="63">
        <v>1305</v>
      </c>
      <c r="AT1212" s="63">
        <v>32902</v>
      </c>
      <c r="AU1212" s="63">
        <v>427</v>
      </c>
      <c r="AV1212" s="80">
        <v>0</v>
      </c>
      <c r="AW1212" s="94">
        <f t="shared" si="614"/>
        <v>0</v>
      </c>
      <c r="AX1212" s="63">
        <v>0</v>
      </c>
      <c r="AY1212" s="63">
        <v>0</v>
      </c>
      <c r="AZ1212" s="63">
        <v>0</v>
      </c>
      <c r="BA1212" s="63">
        <v>0</v>
      </c>
      <c r="BB1212" s="63">
        <v>0</v>
      </c>
      <c r="BC1212" s="63">
        <v>0</v>
      </c>
      <c r="BD1212" s="63">
        <v>0</v>
      </c>
      <c r="BE1212" s="63">
        <v>0</v>
      </c>
      <c r="BF1212" s="63">
        <v>0</v>
      </c>
      <c r="BG1212" s="63">
        <v>0</v>
      </c>
      <c r="BH1212" s="63">
        <v>0</v>
      </c>
      <c r="BI1212" s="63">
        <v>0</v>
      </c>
      <c r="BJ1212" s="63">
        <v>0</v>
      </c>
      <c r="BK1212" s="63">
        <v>0</v>
      </c>
      <c r="BL1212" s="63">
        <v>0</v>
      </c>
      <c r="BM1212" s="19">
        <v>702847</v>
      </c>
      <c r="BN1212" s="32">
        <f t="shared" si="628"/>
        <v>205.93231760914151</v>
      </c>
      <c r="BO1212" s="281"/>
      <c r="BP1212" s="19">
        <v>534821</v>
      </c>
      <c r="BQ1212" s="19">
        <v>106792336</v>
      </c>
      <c r="BR1212" s="19">
        <v>108030008</v>
      </c>
      <c r="BS1212" s="19">
        <v>3290.4599600000001</v>
      </c>
      <c r="BT1212" s="19">
        <v>3413</v>
      </c>
      <c r="BU1212" s="4"/>
      <c r="BV1212" s="175">
        <f t="shared" si="617"/>
        <v>-0.17646883407527131</v>
      </c>
    </row>
    <row r="1213" spans="1:74" s="20" customFormat="1" x14ac:dyDescent="0.25">
      <c r="A1213" s="100" t="s">
        <v>226</v>
      </c>
      <c r="B1213" s="258"/>
      <c r="C1213" s="49">
        <v>0</v>
      </c>
      <c r="D1213" s="144">
        <v>1997</v>
      </c>
      <c r="E1213" s="62">
        <v>167</v>
      </c>
      <c r="F1213" s="63">
        <v>8154923</v>
      </c>
      <c r="G1213" s="63">
        <v>121434</v>
      </c>
      <c r="H1213" s="187">
        <f t="shared" si="629"/>
        <v>1.5115972648994726E-2</v>
      </c>
      <c r="I1213" s="63">
        <f t="shared" si="615"/>
        <v>8033489</v>
      </c>
      <c r="J1213" s="58"/>
      <c r="K1213" s="63">
        <f t="shared" si="610"/>
        <v>8033489</v>
      </c>
      <c r="L1213" s="63">
        <f t="shared" si="631"/>
        <v>2353.7910928801639</v>
      </c>
      <c r="M1213" s="58"/>
      <c r="N1213" s="58"/>
      <c r="O1213" s="63">
        <v>870972</v>
      </c>
      <c r="P1213" s="29">
        <f t="shared" si="611"/>
        <v>0.10841765016420636</v>
      </c>
      <c r="Q1213" s="63">
        <v>169333</v>
      </c>
      <c r="R1213" s="94">
        <f t="shared" si="612"/>
        <v>2.1078388232062061E-2</v>
      </c>
      <c r="S1213" s="73">
        <f t="shared" si="638"/>
        <v>538406</v>
      </c>
      <c r="T1213" s="281">
        <f t="shared" si="616"/>
        <v>157.75153823615588</v>
      </c>
      <c r="U1213" s="281"/>
      <c r="V1213" s="131">
        <f t="shared" si="613"/>
        <v>6.7020195085846265E-2</v>
      </c>
      <c r="W1213" s="54"/>
      <c r="X1213" s="63">
        <v>0</v>
      </c>
      <c r="Y1213" s="63">
        <v>0</v>
      </c>
      <c r="Z1213" s="63">
        <v>0</v>
      </c>
      <c r="AA1213" s="63">
        <v>0</v>
      </c>
      <c r="AB1213" s="63">
        <v>0</v>
      </c>
      <c r="AC1213" s="63">
        <v>0</v>
      </c>
      <c r="AD1213" s="63">
        <v>0</v>
      </c>
      <c r="AE1213" s="63">
        <v>0</v>
      </c>
      <c r="AF1213" s="63">
        <v>438489</v>
      </c>
      <c r="AG1213" s="63">
        <v>67889</v>
      </c>
      <c r="AH1213" s="63">
        <v>5198196</v>
      </c>
      <c r="AI1213" s="63">
        <v>362</v>
      </c>
      <c r="AJ1213" s="63">
        <v>207606</v>
      </c>
      <c r="AK1213" s="63">
        <v>3780388</v>
      </c>
      <c r="AL1213" s="63">
        <v>2956727</v>
      </c>
      <c r="AM1213" s="63">
        <v>0</v>
      </c>
      <c r="AN1213" s="63">
        <v>0</v>
      </c>
      <c r="AO1213" s="63">
        <v>0</v>
      </c>
      <c r="AP1213" s="63">
        <v>0</v>
      </c>
      <c r="AQ1213" s="63">
        <v>594159</v>
      </c>
      <c r="AR1213" s="63">
        <v>1307554</v>
      </c>
      <c r="AS1213" s="63">
        <v>0</v>
      </c>
      <c r="AT1213" s="63">
        <v>16328</v>
      </c>
      <c r="AU1213" s="63">
        <v>42003</v>
      </c>
      <c r="AV1213" s="80">
        <v>0</v>
      </c>
      <c r="AW1213" s="94">
        <f t="shared" si="614"/>
        <v>0</v>
      </c>
      <c r="AX1213" s="63">
        <v>0</v>
      </c>
      <c r="AY1213" s="63">
        <v>0</v>
      </c>
      <c r="AZ1213" s="63">
        <v>0</v>
      </c>
      <c r="BA1213" s="63">
        <v>0</v>
      </c>
      <c r="BB1213" s="63">
        <v>0</v>
      </c>
      <c r="BC1213" s="63">
        <v>0</v>
      </c>
      <c r="BD1213" s="63">
        <v>0</v>
      </c>
      <c r="BE1213" s="63">
        <v>0</v>
      </c>
      <c r="BF1213" s="63">
        <v>0</v>
      </c>
      <c r="BG1213" s="63">
        <v>0</v>
      </c>
      <c r="BH1213" s="63">
        <v>0</v>
      </c>
      <c r="BI1213" s="63">
        <v>0</v>
      </c>
      <c r="BJ1213" s="63">
        <v>0</v>
      </c>
      <c r="BK1213" s="63">
        <v>0</v>
      </c>
      <c r="BL1213" s="63">
        <v>0</v>
      </c>
      <c r="BM1213" s="19">
        <v>754398</v>
      </c>
      <c r="BN1213" s="32">
        <f t="shared" si="628"/>
        <v>221.03662467037796</v>
      </c>
      <c r="BO1213" s="281"/>
      <c r="BP1213" s="19">
        <v>469231</v>
      </c>
      <c r="BQ1213" s="19">
        <v>109171232</v>
      </c>
      <c r="BR1213" s="19">
        <v>110394864</v>
      </c>
      <c r="BS1213" s="19">
        <v>3270.5200199999999</v>
      </c>
      <c r="BT1213" s="19">
        <v>3413</v>
      </c>
      <c r="BU1213" s="4"/>
      <c r="BV1213" s="175">
        <f t="shared" si="617"/>
        <v>-0.17950801441925601</v>
      </c>
    </row>
    <row r="1214" spans="1:74" s="20" customFormat="1" x14ac:dyDescent="0.25">
      <c r="A1214" s="100" t="s">
        <v>226</v>
      </c>
      <c r="B1214" s="258"/>
      <c r="C1214" s="49">
        <v>0</v>
      </c>
      <c r="D1214" s="144">
        <v>1998</v>
      </c>
      <c r="E1214" s="62">
        <v>167</v>
      </c>
      <c r="F1214" s="63">
        <v>9100235</v>
      </c>
      <c r="G1214" s="63">
        <v>293980</v>
      </c>
      <c r="H1214" s="187">
        <f t="shared" si="629"/>
        <v>3.3383089633448042E-2</v>
      </c>
      <c r="I1214" s="63">
        <f t="shared" si="615"/>
        <v>8806255</v>
      </c>
      <c r="J1214" s="58"/>
      <c r="K1214" s="63">
        <f t="shared" si="610"/>
        <v>8806255</v>
      </c>
      <c r="L1214" s="63">
        <f t="shared" si="631"/>
        <v>2580.2094931145621</v>
      </c>
      <c r="M1214" s="58"/>
      <c r="N1214" s="58"/>
      <c r="O1214" s="63">
        <v>1179606</v>
      </c>
      <c r="P1214" s="29">
        <f t="shared" si="611"/>
        <v>0.13395092465525923</v>
      </c>
      <c r="Q1214" s="63">
        <v>66092</v>
      </c>
      <c r="R1214" s="94">
        <f t="shared" si="612"/>
        <v>7.5051199403151506E-3</v>
      </c>
      <c r="S1214" s="73">
        <f t="shared" si="638"/>
        <v>570621</v>
      </c>
      <c r="T1214" s="281">
        <f t="shared" si="616"/>
        <v>167.19044828596543</v>
      </c>
      <c r="U1214" s="281"/>
      <c r="V1214" s="131">
        <f t="shared" si="613"/>
        <v>6.4797237872398647E-2</v>
      </c>
      <c r="W1214" s="54"/>
      <c r="X1214" s="63">
        <v>0</v>
      </c>
      <c r="Y1214" s="63">
        <v>0</v>
      </c>
      <c r="Z1214" s="63">
        <v>0</v>
      </c>
      <c r="AA1214" s="63">
        <v>0</v>
      </c>
      <c r="AB1214" s="63">
        <v>0</v>
      </c>
      <c r="AC1214" s="63">
        <v>0</v>
      </c>
      <c r="AD1214" s="63">
        <v>0</v>
      </c>
      <c r="AE1214" s="63">
        <v>0</v>
      </c>
      <c r="AF1214" s="63">
        <v>543464</v>
      </c>
      <c r="AG1214" s="63">
        <v>58336</v>
      </c>
      <c r="AH1214" s="63">
        <v>5727375</v>
      </c>
      <c r="AI1214" s="63">
        <v>4913</v>
      </c>
      <c r="AJ1214" s="63">
        <v>198266</v>
      </c>
      <c r="AK1214" s="63">
        <v>3952446</v>
      </c>
      <c r="AL1214" s="63">
        <v>3372860</v>
      </c>
      <c r="AM1214" s="63">
        <v>0</v>
      </c>
      <c r="AN1214" s="63">
        <v>0</v>
      </c>
      <c r="AO1214" s="63">
        <v>0</v>
      </c>
      <c r="AP1214" s="63">
        <v>0</v>
      </c>
      <c r="AQ1214" s="63">
        <v>518830</v>
      </c>
      <c r="AR1214" s="63">
        <v>1648063</v>
      </c>
      <c r="AS1214" s="63">
        <v>4341</v>
      </c>
      <c r="AT1214" s="63">
        <v>2001</v>
      </c>
      <c r="AU1214" s="63">
        <v>59276</v>
      </c>
      <c r="AV1214" s="80">
        <v>0</v>
      </c>
      <c r="AW1214" s="94">
        <f t="shared" si="614"/>
        <v>0</v>
      </c>
      <c r="AX1214" s="63">
        <v>0</v>
      </c>
      <c r="AY1214" s="63">
        <v>0</v>
      </c>
      <c r="AZ1214" s="63">
        <v>0</v>
      </c>
      <c r="BA1214" s="63">
        <v>0</v>
      </c>
      <c r="BB1214" s="63">
        <v>0</v>
      </c>
      <c r="BC1214" s="63">
        <v>0</v>
      </c>
      <c r="BD1214" s="63">
        <v>0</v>
      </c>
      <c r="BE1214" s="63">
        <v>0</v>
      </c>
      <c r="BF1214" s="63">
        <v>0</v>
      </c>
      <c r="BG1214" s="63">
        <v>0</v>
      </c>
      <c r="BH1214" s="63">
        <v>0</v>
      </c>
      <c r="BI1214" s="63">
        <v>0</v>
      </c>
      <c r="BJ1214" s="63">
        <v>0</v>
      </c>
      <c r="BK1214" s="63">
        <v>0</v>
      </c>
      <c r="BL1214" s="63">
        <v>0</v>
      </c>
      <c r="BM1214" s="19">
        <v>1437063</v>
      </c>
      <c r="BN1214" s="32">
        <f t="shared" si="628"/>
        <v>421.05566949897451</v>
      </c>
      <c r="BO1214" s="281"/>
      <c r="BP1214" s="19">
        <v>350370</v>
      </c>
      <c r="BQ1214" s="19">
        <v>116447488</v>
      </c>
      <c r="BR1214" s="19">
        <v>118234920</v>
      </c>
      <c r="BS1214" s="19">
        <v>3287.9799800000001</v>
      </c>
      <c r="BT1214" s="19">
        <v>3413</v>
      </c>
      <c r="BU1214" s="4"/>
      <c r="BV1214" s="175">
        <f t="shared" si="617"/>
        <v>-0.17684582012973146</v>
      </c>
    </row>
    <row r="1215" spans="1:74" s="20" customFormat="1" x14ac:dyDescent="0.25">
      <c r="A1215" s="100" t="s">
        <v>226</v>
      </c>
      <c r="B1215" s="258"/>
      <c r="C1215" s="49">
        <v>0</v>
      </c>
      <c r="D1215" s="144">
        <v>1999</v>
      </c>
      <c r="E1215" s="62">
        <v>167</v>
      </c>
      <c r="F1215" s="63">
        <v>9030266</v>
      </c>
      <c r="G1215" s="63">
        <v>575736</v>
      </c>
      <c r="H1215" s="187">
        <f t="shared" si="629"/>
        <v>6.8097930931701703E-2</v>
      </c>
      <c r="I1215" s="63">
        <f t="shared" si="615"/>
        <v>8454530</v>
      </c>
      <c r="J1215" s="58"/>
      <c r="K1215" s="63">
        <f t="shared" si="610"/>
        <v>8454530</v>
      </c>
      <c r="L1215" s="63">
        <f t="shared" si="631"/>
        <v>2229.5701476793247</v>
      </c>
      <c r="M1215" s="58"/>
      <c r="N1215" s="58"/>
      <c r="O1215" s="63">
        <v>910677</v>
      </c>
      <c r="P1215" s="29">
        <f t="shared" si="611"/>
        <v>0.1077146807687713</v>
      </c>
      <c r="Q1215" s="63">
        <v>58921</v>
      </c>
      <c r="R1215" s="94">
        <f t="shared" si="612"/>
        <v>6.9691632769651301E-3</v>
      </c>
      <c r="S1215" s="73">
        <f t="shared" si="638"/>
        <v>587072</v>
      </c>
      <c r="T1215" s="281">
        <f t="shared" si="616"/>
        <v>154.81856540084388</v>
      </c>
      <c r="U1215" s="281"/>
      <c r="V1215" s="131">
        <f t="shared" si="613"/>
        <v>6.9438750586963444E-2</v>
      </c>
      <c r="W1215" s="54"/>
      <c r="X1215" s="63">
        <v>0</v>
      </c>
      <c r="Y1215" s="63">
        <v>0</v>
      </c>
      <c r="Z1215" s="63">
        <v>0</v>
      </c>
      <c r="AA1215" s="63">
        <v>0</v>
      </c>
      <c r="AB1215" s="63">
        <v>0</v>
      </c>
      <c r="AC1215" s="63">
        <v>0</v>
      </c>
      <c r="AD1215" s="63">
        <v>0</v>
      </c>
      <c r="AE1215" s="63">
        <v>0</v>
      </c>
      <c r="AF1215" s="63">
        <v>582063</v>
      </c>
      <c r="AG1215" s="63">
        <v>48939</v>
      </c>
      <c r="AH1215" s="63">
        <v>5670779</v>
      </c>
      <c r="AI1215" s="63">
        <v>13676</v>
      </c>
      <c r="AJ1215" s="63">
        <v>152114</v>
      </c>
      <c r="AK1215" s="63">
        <v>4041187</v>
      </c>
      <c r="AL1215" s="63">
        <v>3359487</v>
      </c>
      <c r="AM1215" s="63">
        <v>0</v>
      </c>
      <c r="AN1215" s="63">
        <v>0</v>
      </c>
      <c r="AO1215" s="63">
        <v>0</v>
      </c>
      <c r="AP1215" s="63">
        <v>0</v>
      </c>
      <c r="AQ1215" s="63">
        <v>492630</v>
      </c>
      <c r="AR1215" s="63">
        <v>1408029</v>
      </c>
      <c r="AS1215" s="63">
        <v>149361</v>
      </c>
      <c r="AT1215" s="63">
        <v>274</v>
      </c>
      <c r="AU1215" s="63">
        <v>9587</v>
      </c>
      <c r="AV1215" s="80">
        <v>0</v>
      </c>
      <c r="AW1215" s="94">
        <f t="shared" si="614"/>
        <v>0</v>
      </c>
      <c r="AX1215" s="63">
        <v>0</v>
      </c>
      <c r="AY1215" s="63">
        <v>0</v>
      </c>
      <c r="AZ1215" s="63">
        <v>0</v>
      </c>
      <c r="BA1215" s="63">
        <v>0</v>
      </c>
      <c r="BB1215" s="63">
        <v>0</v>
      </c>
      <c r="BC1215" s="63">
        <v>0</v>
      </c>
      <c r="BD1215" s="63">
        <v>0</v>
      </c>
      <c r="BE1215" s="63">
        <v>0</v>
      </c>
      <c r="BF1215" s="63">
        <v>0</v>
      </c>
      <c r="BG1215" s="63">
        <v>0</v>
      </c>
      <c r="BH1215" s="63">
        <v>0</v>
      </c>
      <c r="BI1215" s="63">
        <v>0</v>
      </c>
      <c r="BJ1215" s="63">
        <v>0</v>
      </c>
      <c r="BK1215" s="63">
        <v>0</v>
      </c>
      <c r="BL1215" s="63">
        <v>0</v>
      </c>
      <c r="BM1215" s="19">
        <v>1606718</v>
      </c>
      <c r="BN1215" s="32">
        <f t="shared" si="628"/>
        <v>423.71255274261603</v>
      </c>
      <c r="BO1215" s="281"/>
      <c r="BP1215" s="19">
        <v>242089</v>
      </c>
      <c r="BQ1215" s="19">
        <v>141461344</v>
      </c>
      <c r="BR1215" s="19">
        <v>143310160</v>
      </c>
      <c r="BS1215" s="19">
        <v>3312.8300800000002</v>
      </c>
      <c r="BT1215" s="19">
        <v>3792</v>
      </c>
      <c r="BU1215" s="4"/>
      <c r="BV1215" s="175">
        <f t="shared" si="617"/>
        <v>-0.12043014050924331</v>
      </c>
    </row>
    <row r="1216" spans="1:74" s="20" customFormat="1" x14ac:dyDescent="0.25">
      <c r="A1216" s="100" t="s">
        <v>226</v>
      </c>
      <c r="B1216" s="258"/>
      <c r="C1216" s="49">
        <v>0</v>
      </c>
      <c r="D1216" s="144">
        <v>2000</v>
      </c>
      <c r="E1216" s="62">
        <v>167</v>
      </c>
      <c r="F1216" s="63">
        <v>11148731</v>
      </c>
      <c r="G1216" s="63">
        <v>2743059</v>
      </c>
      <c r="H1216" s="187">
        <f t="shared" si="629"/>
        <v>0.32633428951308119</v>
      </c>
      <c r="I1216" s="63">
        <f t="shared" si="615"/>
        <v>8405672</v>
      </c>
      <c r="J1216" s="58"/>
      <c r="K1216" s="63">
        <f t="shared" si="610"/>
        <v>8405672</v>
      </c>
      <c r="L1216" s="63">
        <f t="shared" si="631"/>
        <v>2186.1305591677501</v>
      </c>
      <c r="M1216" s="58"/>
      <c r="N1216" s="58"/>
      <c r="O1216" s="63">
        <v>670903</v>
      </c>
      <c r="P1216" s="29">
        <f t="shared" si="611"/>
        <v>7.9815510288766919E-2</v>
      </c>
      <c r="Q1216" s="63">
        <v>51020</v>
      </c>
      <c r="R1216" s="94">
        <f t="shared" si="612"/>
        <v>6.0697110236992355E-3</v>
      </c>
      <c r="S1216" s="73">
        <f t="shared" si="638"/>
        <v>645645</v>
      </c>
      <c r="T1216" s="281">
        <f t="shared" si="616"/>
        <v>167.9180754226268</v>
      </c>
      <c r="U1216" s="281"/>
      <c r="V1216" s="131">
        <f t="shared" si="613"/>
        <v>7.6810634533443611E-2</v>
      </c>
      <c r="W1216" s="54"/>
      <c r="X1216" s="63">
        <v>0</v>
      </c>
      <c r="Y1216" s="63">
        <v>0</v>
      </c>
      <c r="Z1216" s="63">
        <v>0</v>
      </c>
      <c r="AA1216" s="63">
        <v>0</v>
      </c>
      <c r="AB1216" s="63">
        <v>0</v>
      </c>
      <c r="AC1216" s="63">
        <v>0</v>
      </c>
      <c r="AD1216" s="63">
        <v>0</v>
      </c>
      <c r="AE1216" s="63">
        <v>0</v>
      </c>
      <c r="AF1216" s="63">
        <v>542293</v>
      </c>
      <c r="AG1216" s="63">
        <v>51304</v>
      </c>
      <c r="AH1216" s="63">
        <v>5759525</v>
      </c>
      <c r="AI1216" s="63">
        <v>58100</v>
      </c>
      <c r="AJ1216" s="63">
        <v>184169</v>
      </c>
      <c r="AK1216" s="63">
        <v>3948790</v>
      </c>
      <c r="AL1216" s="63">
        <v>5389206</v>
      </c>
      <c r="AM1216" s="63">
        <v>0</v>
      </c>
      <c r="AN1216" s="63">
        <v>0</v>
      </c>
      <c r="AO1216" s="63">
        <v>0</v>
      </c>
      <c r="AP1216" s="63">
        <v>0</v>
      </c>
      <c r="AQ1216" s="63">
        <v>552117</v>
      </c>
      <c r="AR1216" s="63">
        <v>1564100</v>
      </c>
      <c r="AS1216" s="63">
        <v>127279</v>
      </c>
      <c r="AT1216" s="63">
        <v>0</v>
      </c>
      <c r="AU1216" s="63">
        <v>9952</v>
      </c>
      <c r="AV1216" s="80">
        <v>0</v>
      </c>
      <c r="AW1216" s="94">
        <f t="shared" si="614"/>
        <v>0</v>
      </c>
      <c r="AX1216" s="63">
        <v>0</v>
      </c>
      <c r="AY1216" s="63">
        <v>0</v>
      </c>
      <c r="AZ1216" s="63">
        <v>0</v>
      </c>
      <c r="BA1216" s="63">
        <v>0</v>
      </c>
      <c r="BB1216" s="63">
        <v>0</v>
      </c>
      <c r="BC1216" s="63">
        <v>0</v>
      </c>
      <c r="BD1216" s="63">
        <v>0</v>
      </c>
      <c r="BE1216" s="63">
        <v>0</v>
      </c>
      <c r="BF1216" s="63">
        <v>0</v>
      </c>
      <c r="BG1216" s="63">
        <v>0</v>
      </c>
      <c r="BH1216" s="63">
        <v>0</v>
      </c>
      <c r="BI1216" s="63">
        <v>0</v>
      </c>
      <c r="BJ1216" s="63">
        <v>0</v>
      </c>
      <c r="BK1216" s="63">
        <v>0</v>
      </c>
      <c r="BL1216" s="63">
        <v>0</v>
      </c>
      <c r="BM1216" s="19">
        <v>1381068</v>
      </c>
      <c r="BN1216" s="32">
        <f t="shared" si="628"/>
        <v>359.1854356306892</v>
      </c>
      <c r="BO1216" s="281"/>
      <c r="BP1216" s="19">
        <v>372602</v>
      </c>
      <c r="BQ1216" s="19">
        <v>182714032</v>
      </c>
      <c r="BR1216" s="19">
        <v>184467712</v>
      </c>
      <c r="BS1216" s="19">
        <v>3314.2800299999999</v>
      </c>
      <c r="BT1216" s="19">
        <v>3845</v>
      </c>
      <c r="BU1216" s="4"/>
      <c r="BV1216" s="175">
        <f t="shared" si="617"/>
        <v>-0.1132713405323816</v>
      </c>
    </row>
    <row r="1217" spans="1:74" s="20" customFormat="1" x14ac:dyDescent="0.25">
      <c r="A1217" s="100" t="s">
        <v>226</v>
      </c>
      <c r="B1217" s="258"/>
      <c r="C1217" s="49">
        <v>0</v>
      </c>
      <c r="D1217" s="144">
        <v>2001</v>
      </c>
      <c r="E1217" s="62">
        <v>167</v>
      </c>
      <c r="F1217" s="63">
        <v>12664691</v>
      </c>
      <c r="G1217" s="63">
        <v>4036182</v>
      </c>
      <c r="H1217" s="187">
        <f t="shared" si="629"/>
        <v>0.46777282146892352</v>
      </c>
      <c r="I1217" s="63">
        <f t="shared" si="615"/>
        <v>8628509</v>
      </c>
      <c r="J1217" s="58"/>
      <c r="K1217" s="63">
        <f t="shared" si="610"/>
        <v>8628509</v>
      </c>
      <c r="L1217" s="63">
        <f t="shared" si="631"/>
        <v>2114.8306372549018</v>
      </c>
      <c r="M1217" s="58"/>
      <c r="N1217" s="58"/>
      <c r="O1217" s="63">
        <v>1335286</v>
      </c>
      <c r="P1217" s="29">
        <f t="shared" si="611"/>
        <v>0.15475280839366337</v>
      </c>
      <c r="Q1217" s="63">
        <v>51805</v>
      </c>
      <c r="R1217" s="94">
        <f t="shared" si="612"/>
        <v>6.0039341675369408E-3</v>
      </c>
      <c r="S1217" s="73">
        <f t="shared" si="638"/>
        <v>576517</v>
      </c>
      <c r="T1217" s="281">
        <f t="shared" si="616"/>
        <v>141.30318627450981</v>
      </c>
      <c r="U1217" s="281"/>
      <c r="V1217" s="131">
        <f t="shared" si="613"/>
        <v>6.6815367521781577E-2</v>
      </c>
      <c r="W1217" s="54"/>
      <c r="X1217" s="63">
        <v>0</v>
      </c>
      <c r="Y1217" s="63">
        <v>0</v>
      </c>
      <c r="Z1217" s="63">
        <v>0</v>
      </c>
      <c r="AA1217" s="63">
        <v>0</v>
      </c>
      <c r="AB1217" s="63">
        <v>0</v>
      </c>
      <c r="AC1217" s="63">
        <v>0</v>
      </c>
      <c r="AD1217" s="63">
        <v>0</v>
      </c>
      <c r="AE1217" s="63">
        <v>0</v>
      </c>
      <c r="AF1217" s="63">
        <v>415038</v>
      </c>
      <c r="AG1217" s="63">
        <v>21897</v>
      </c>
      <c r="AH1217" s="63">
        <v>5665296</v>
      </c>
      <c r="AI1217" s="63">
        <v>64164</v>
      </c>
      <c r="AJ1217" s="63">
        <v>152445</v>
      </c>
      <c r="AK1217" s="63">
        <v>3770919</v>
      </c>
      <c r="AL1217" s="63">
        <v>6999395</v>
      </c>
      <c r="AM1217" s="63">
        <v>0</v>
      </c>
      <c r="AN1217" s="63">
        <v>0</v>
      </c>
      <c r="AO1217" s="63">
        <v>0</v>
      </c>
      <c r="AP1217" s="63">
        <v>0</v>
      </c>
      <c r="AQ1217" s="63">
        <v>432122</v>
      </c>
      <c r="AR1217" s="63">
        <v>1786307</v>
      </c>
      <c r="AS1217" s="63">
        <v>21578</v>
      </c>
      <c r="AT1217" s="63">
        <v>0</v>
      </c>
      <c r="AU1217" s="63">
        <v>431</v>
      </c>
      <c r="AV1217" s="80">
        <v>0</v>
      </c>
      <c r="AW1217" s="94">
        <f t="shared" si="614"/>
        <v>0</v>
      </c>
      <c r="AX1217" s="63">
        <v>0</v>
      </c>
      <c r="AY1217" s="63">
        <v>0</v>
      </c>
      <c r="AZ1217" s="63">
        <v>0</v>
      </c>
      <c r="BA1217" s="63">
        <v>0</v>
      </c>
      <c r="BB1217" s="63">
        <v>0</v>
      </c>
      <c r="BC1217" s="63">
        <v>0</v>
      </c>
      <c r="BD1217" s="63">
        <v>0</v>
      </c>
      <c r="BE1217" s="63">
        <v>0</v>
      </c>
      <c r="BF1217" s="63">
        <v>0</v>
      </c>
      <c r="BG1217" s="63">
        <v>0</v>
      </c>
      <c r="BH1217" s="63">
        <v>0</v>
      </c>
      <c r="BI1217" s="63">
        <v>0</v>
      </c>
      <c r="BJ1217" s="63">
        <v>0</v>
      </c>
      <c r="BK1217" s="63">
        <v>0</v>
      </c>
      <c r="BL1217" s="63">
        <v>0</v>
      </c>
      <c r="BM1217" s="19">
        <v>1326059</v>
      </c>
      <c r="BN1217" s="32">
        <f t="shared" si="628"/>
        <v>325.01446078431371</v>
      </c>
      <c r="BO1217" s="281"/>
      <c r="BP1217" s="19">
        <v>345619</v>
      </c>
      <c r="BQ1217" s="19">
        <v>233875248</v>
      </c>
      <c r="BR1217" s="19">
        <v>235546928</v>
      </c>
      <c r="BS1217" s="19">
        <v>3317.9399400000002</v>
      </c>
      <c r="BT1217" s="19">
        <v>4080</v>
      </c>
      <c r="BU1217" s="4"/>
      <c r="BV1217" s="175">
        <f t="shared" si="617"/>
        <v>-8.3057809898486573E-2</v>
      </c>
    </row>
    <row r="1218" spans="1:74" s="20" customFormat="1" x14ac:dyDescent="0.25">
      <c r="A1218" s="100" t="s">
        <v>226</v>
      </c>
      <c r="B1218" s="258"/>
      <c r="C1218" s="49">
        <v>0</v>
      </c>
      <c r="D1218" s="144">
        <v>2002</v>
      </c>
      <c r="E1218" s="62">
        <v>167</v>
      </c>
      <c r="F1218" s="63">
        <v>9619364</v>
      </c>
      <c r="G1218" s="63">
        <v>1111957</v>
      </c>
      <c r="H1218" s="187">
        <f t="shared" si="629"/>
        <v>0.1307045730855477</v>
      </c>
      <c r="I1218" s="63">
        <f t="shared" si="615"/>
        <v>8507407</v>
      </c>
      <c r="J1218" s="58"/>
      <c r="K1218" s="63">
        <f t="shared" si="610"/>
        <v>8507407</v>
      </c>
      <c r="L1218" s="63">
        <f t="shared" si="631"/>
        <v>2085.1487745098038</v>
      </c>
      <c r="M1218" s="58"/>
      <c r="N1218" s="58"/>
      <c r="O1218" s="63">
        <v>1336388</v>
      </c>
      <c r="P1218" s="29">
        <f t="shared" si="611"/>
        <v>0.15708523172806943</v>
      </c>
      <c r="Q1218" s="63">
        <v>239416</v>
      </c>
      <c r="R1218" s="94">
        <f t="shared" si="612"/>
        <v>2.8142064908849431E-2</v>
      </c>
      <c r="S1218" s="73">
        <f t="shared" si="638"/>
        <v>651832</v>
      </c>
      <c r="T1218" s="281">
        <f t="shared" si="616"/>
        <v>159.7627450980392</v>
      </c>
      <c r="U1218" s="281"/>
      <c r="V1218" s="131">
        <f t="shared" si="613"/>
        <v>7.6619350643503947E-2</v>
      </c>
      <c r="W1218" s="54"/>
      <c r="X1218" s="63">
        <v>0</v>
      </c>
      <c r="Y1218" s="63">
        <v>0</v>
      </c>
      <c r="Z1218" s="63">
        <v>0</v>
      </c>
      <c r="AA1218" s="63">
        <v>0</v>
      </c>
      <c r="AB1218" s="63">
        <v>0</v>
      </c>
      <c r="AC1218" s="63">
        <v>0</v>
      </c>
      <c r="AD1218" s="63">
        <v>0</v>
      </c>
      <c r="AE1218" s="63">
        <v>0</v>
      </c>
      <c r="AF1218" s="63">
        <v>553975</v>
      </c>
      <c r="AG1218" s="63">
        <v>8325</v>
      </c>
      <c r="AH1218" s="63">
        <v>5267651</v>
      </c>
      <c r="AI1218" s="63">
        <v>14470</v>
      </c>
      <c r="AJ1218" s="63">
        <v>94110</v>
      </c>
      <c r="AK1218" s="63">
        <v>3738241</v>
      </c>
      <c r="AL1218" s="63">
        <v>4351713</v>
      </c>
      <c r="AM1218" s="63">
        <v>0</v>
      </c>
      <c r="AN1218" s="63">
        <v>0</v>
      </c>
      <c r="AO1218" s="63">
        <v>0</v>
      </c>
      <c r="AP1218" s="63">
        <v>0</v>
      </c>
      <c r="AQ1218" s="63">
        <v>364035</v>
      </c>
      <c r="AR1218" s="63">
        <v>1450186</v>
      </c>
      <c r="AS1218" s="63">
        <v>56429</v>
      </c>
      <c r="AT1218" s="63">
        <v>0</v>
      </c>
      <c r="AU1218" s="63">
        <v>0</v>
      </c>
      <c r="AV1218" s="80">
        <v>0</v>
      </c>
      <c r="AW1218" s="94">
        <f t="shared" si="614"/>
        <v>0</v>
      </c>
      <c r="AX1218" s="63">
        <v>0</v>
      </c>
      <c r="AY1218" s="63">
        <v>0</v>
      </c>
      <c r="AZ1218" s="63">
        <v>0</v>
      </c>
      <c r="BA1218" s="63">
        <v>0</v>
      </c>
      <c r="BB1218" s="63">
        <v>0</v>
      </c>
      <c r="BC1218" s="63">
        <v>0</v>
      </c>
      <c r="BD1218" s="63">
        <v>0</v>
      </c>
      <c r="BE1218" s="63">
        <v>0</v>
      </c>
      <c r="BF1218" s="63">
        <v>0</v>
      </c>
      <c r="BG1218" s="63">
        <v>0</v>
      </c>
      <c r="BH1218" s="63">
        <v>0</v>
      </c>
      <c r="BI1218" s="63">
        <v>0</v>
      </c>
      <c r="BJ1218" s="63">
        <v>0</v>
      </c>
      <c r="BK1218" s="63">
        <v>0</v>
      </c>
      <c r="BL1218" s="63">
        <v>0</v>
      </c>
      <c r="BM1218" s="19">
        <v>1637458</v>
      </c>
      <c r="BN1218" s="32">
        <f t="shared" si="628"/>
        <v>401.33774509803919</v>
      </c>
      <c r="BO1218" s="281"/>
      <c r="BP1218" s="19">
        <v>440801</v>
      </c>
      <c r="BQ1218" s="19">
        <v>151551520</v>
      </c>
      <c r="BR1218" s="19">
        <v>153629776</v>
      </c>
      <c r="BS1218" s="19">
        <v>3319.51001</v>
      </c>
      <c r="BT1218" s="19">
        <v>4080</v>
      </c>
      <c r="BU1218" s="4"/>
      <c r="BV1218" s="175">
        <f t="shared" si="617"/>
        <v>-8.2821262724329117E-2</v>
      </c>
    </row>
    <row r="1219" spans="1:74" s="20" customFormat="1" x14ac:dyDescent="0.25">
      <c r="A1219" s="100" t="s">
        <v>226</v>
      </c>
      <c r="B1219" s="258"/>
      <c r="C1219" s="49">
        <v>0</v>
      </c>
      <c r="D1219" s="144">
        <v>2003</v>
      </c>
      <c r="E1219" s="62">
        <v>167</v>
      </c>
      <c r="F1219" s="63">
        <v>10976785</v>
      </c>
      <c r="G1219" s="63">
        <v>1781233</v>
      </c>
      <c r="H1219" s="187">
        <f t="shared" si="629"/>
        <v>0.19370593521737467</v>
      </c>
      <c r="I1219" s="63">
        <f t="shared" si="615"/>
        <v>9195552</v>
      </c>
      <c r="J1219" s="58"/>
      <c r="K1219" s="63">
        <f t="shared" si="610"/>
        <v>9195552</v>
      </c>
      <c r="L1219" s="63">
        <f t="shared" si="631"/>
        <v>2055.3312472060798</v>
      </c>
      <c r="M1219" s="58"/>
      <c r="N1219" s="58"/>
      <c r="O1219" s="63">
        <v>1491272</v>
      </c>
      <c r="P1219" s="29">
        <f t="shared" si="611"/>
        <v>0.16217318982046972</v>
      </c>
      <c r="Q1219" s="63">
        <v>305532</v>
      </c>
      <c r="R1219" s="94">
        <f t="shared" si="612"/>
        <v>3.3226064079676786E-2</v>
      </c>
      <c r="S1219" s="73">
        <f t="shared" si="638"/>
        <v>759768</v>
      </c>
      <c r="T1219" s="281">
        <f t="shared" si="616"/>
        <v>169.81850692892266</v>
      </c>
      <c r="U1219" s="281"/>
      <c r="V1219" s="131">
        <f t="shared" si="613"/>
        <v>8.2623424890642783E-2</v>
      </c>
      <c r="W1219" s="54"/>
      <c r="X1219" s="63">
        <v>0</v>
      </c>
      <c r="Y1219" s="63">
        <v>0</v>
      </c>
      <c r="Z1219" s="63">
        <v>0</v>
      </c>
      <c r="AA1219" s="63">
        <v>0</v>
      </c>
      <c r="AB1219" s="63">
        <v>0</v>
      </c>
      <c r="AC1219" s="63">
        <v>0</v>
      </c>
      <c r="AD1219" s="63">
        <v>0</v>
      </c>
      <c r="AE1219" s="63">
        <v>0</v>
      </c>
      <c r="AF1219" s="63">
        <v>484722</v>
      </c>
      <c r="AG1219" s="63">
        <v>11522</v>
      </c>
      <c r="AH1219" s="63">
        <v>5758681</v>
      </c>
      <c r="AI1219" s="63">
        <v>60854</v>
      </c>
      <c r="AJ1219" s="63">
        <v>68352</v>
      </c>
      <c r="AK1219" s="63">
        <v>3870814</v>
      </c>
      <c r="AL1219" s="63">
        <v>5218104</v>
      </c>
      <c r="AM1219" s="63">
        <v>0</v>
      </c>
      <c r="AN1219" s="63">
        <v>0</v>
      </c>
      <c r="AO1219" s="63">
        <v>0</v>
      </c>
      <c r="AP1219" s="63">
        <v>0</v>
      </c>
      <c r="AQ1219" s="63">
        <v>327225</v>
      </c>
      <c r="AR1219" s="63">
        <v>1773741</v>
      </c>
      <c r="AS1219" s="63">
        <v>41750</v>
      </c>
      <c r="AT1219" s="63">
        <v>0</v>
      </c>
      <c r="AU1219" s="63">
        <v>0</v>
      </c>
      <c r="AV1219" s="80">
        <v>0</v>
      </c>
      <c r="AW1219" s="94">
        <f t="shared" si="614"/>
        <v>0</v>
      </c>
      <c r="AX1219" s="63">
        <v>0</v>
      </c>
      <c r="AY1219" s="63">
        <v>0</v>
      </c>
      <c r="AZ1219" s="63">
        <v>0</v>
      </c>
      <c r="BA1219" s="63">
        <v>0</v>
      </c>
      <c r="BB1219" s="63">
        <v>0</v>
      </c>
      <c r="BC1219" s="63">
        <v>0</v>
      </c>
      <c r="BD1219" s="63">
        <v>0</v>
      </c>
      <c r="BE1219" s="63">
        <v>0</v>
      </c>
      <c r="BF1219" s="63">
        <v>0</v>
      </c>
      <c r="BG1219" s="63">
        <v>0</v>
      </c>
      <c r="BH1219" s="63">
        <v>0</v>
      </c>
      <c r="BI1219" s="63">
        <v>0</v>
      </c>
      <c r="BJ1219" s="63">
        <v>0</v>
      </c>
      <c r="BK1219" s="63">
        <v>0</v>
      </c>
      <c r="BL1219" s="63">
        <v>0</v>
      </c>
      <c r="BM1219" s="19">
        <v>1447547</v>
      </c>
      <c r="BN1219" s="32">
        <f t="shared" si="628"/>
        <v>323.54649083594097</v>
      </c>
      <c r="BO1219" s="281"/>
      <c r="BP1219" s="19">
        <v>499408</v>
      </c>
      <c r="BQ1219" s="19">
        <v>163998784</v>
      </c>
      <c r="BR1219" s="19">
        <v>165945744</v>
      </c>
      <c r="BS1219" s="19">
        <v>3336.1799299999998</v>
      </c>
      <c r="BT1219" s="19">
        <v>4474</v>
      </c>
      <c r="BU1219" s="4"/>
      <c r="BV1219" s="175">
        <f t="shared" si="617"/>
        <v>-3.422370829518618E-2</v>
      </c>
    </row>
    <row r="1220" spans="1:74" s="20" customFormat="1" x14ac:dyDescent="0.25">
      <c r="A1220" s="100" t="s">
        <v>226</v>
      </c>
      <c r="B1220" s="258"/>
      <c r="C1220" s="49">
        <v>0</v>
      </c>
      <c r="D1220" s="144">
        <v>2004</v>
      </c>
      <c r="E1220" s="62">
        <v>167</v>
      </c>
      <c r="F1220" s="63">
        <v>9596418</v>
      </c>
      <c r="G1220" s="63">
        <v>1344200</v>
      </c>
      <c r="H1220" s="187">
        <f t="shared" si="629"/>
        <v>0.16288954072711118</v>
      </c>
      <c r="I1220" s="63">
        <f t="shared" si="615"/>
        <v>8252218</v>
      </c>
      <c r="J1220" s="58"/>
      <c r="K1220" s="63">
        <f t="shared" si="610"/>
        <v>8252218</v>
      </c>
      <c r="L1220" s="63">
        <f t="shared" si="631"/>
        <v>1844.4832364774252</v>
      </c>
      <c r="M1220" s="58"/>
      <c r="N1220" s="58"/>
      <c r="O1220" s="63">
        <v>1201879</v>
      </c>
      <c r="P1220" s="29">
        <f t="shared" si="611"/>
        <v>0.14564314709087908</v>
      </c>
      <c r="Q1220" s="63">
        <v>269184</v>
      </c>
      <c r="R1220" s="94">
        <f t="shared" si="612"/>
        <v>3.2619593907965108E-2</v>
      </c>
      <c r="S1220" s="73">
        <f t="shared" si="638"/>
        <v>621542</v>
      </c>
      <c r="T1220" s="281">
        <f t="shared" si="616"/>
        <v>138.9231113097899</v>
      </c>
      <c r="U1220" s="281"/>
      <c r="V1220" s="131">
        <f t="shared" si="613"/>
        <v>7.5318175065176421E-2</v>
      </c>
      <c r="W1220" s="54"/>
      <c r="X1220" s="63">
        <v>0</v>
      </c>
      <c r="Y1220" s="63">
        <v>0</v>
      </c>
      <c r="Z1220" s="63">
        <v>0</v>
      </c>
      <c r="AA1220" s="63">
        <v>0</v>
      </c>
      <c r="AB1220" s="63">
        <v>0</v>
      </c>
      <c r="AC1220" s="63">
        <v>0</v>
      </c>
      <c r="AD1220" s="63">
        <v>0</v>
      </c>
      <c r="AE1220" s="63">
        <v>0</v>
      </c>
      <c r="AF1220" s="63">
        <v>531182</v>
      </c>
      <c r="AG1220" s="63">
        <v>12266</v>
      </c>
      <c r="AH1220" s="63">
        <v>5081234</v>
      </c>
      <c r="AI1220" s="63">
        <v>57767</v>
      </c>
      <c r="AJ1220" s="63">
        <v>83266</v>
      </c>
      <c r="AK1220" s="63">
        <v>3152639</v>
      </c>
      <c r="AL1220" s="63">
        <v>4515184</v>
      </c>
      <c r="AM1220" s="63">
        <v>0</v>
      </c>
      <c r="AN1220" s="63">
        <v>0</v>
      </c>
      <c r="AO1220" s="63">
        <v>0</v>
      </c>
      <c r="AP1220" s="63">
        <v>0</v>
      </c>
      <c r="AQ1220" s="63">
        <v>463931</v>
      </c>
      <c r="AR1220" s="63">
        <v>1830956</v>
      </c>
      <c r="AS1220" s="63">
        <v>27606</v>
      </c>
      <c r="AT1220" s="63">
        <v>0</v>
      </c>
      <c r="AU1220" s="63">
        <v>0</v>
      </c>
      <c r="AV1220" s="80">
        <v>0</v>
      </c>
      <c r="AW1220" s="94">
        <f t="shared" si="614"/>
        <v>0</v>
      </c>
      <c r="AX1220" s="63">
        <v>0</v>
      </c>
      <c r="AY1220" s="63">
        <v>0</v>
      </c>
      <c r="AZ1220" s="63">
        <v>0</v>
      </c>
      <c r="BA1220" s="63">
        <v>0</v>
      </c>
      <c r="BB1220" s="63">
        <v>0</v>
      </c>
      <c r="BC1220" s="63">
        <v>0</v>
      </c>
      <c r="BD1220" s="63">
        <v>0</v>
      </c>
      <c r="BE1220" s="63">
        <v>0</v>
      </c>
      <c r="BF1220" s="63">
        <v>0</v>
      </c>
      <c r="BG1220" s="63">
        <v>0</v>
      </c>
      <c r="BH1220" s="63">
        <v>0</v>
      </c>
      <c r="BI1220" s="63">
        <v>0</v>
      </c>
      <c r="BJ1220" s="63">
        <v>0</v>
      </c>
      <c r="BK1220" s="63">
        <v>0</v>
      </c>
      <c r="BL1220" s="63">
        <v>0</v>
      </c>
      <c r="BM1220" s="19">
        <v>1721374</v>
      </c>
      <c r="BN1220" s="32">
        <f t="shared" si="628"/>
        <v>384.75055878408585</v>
      </c>
      <c r="BO1220" s="281"/>
      <c r="BP1220" s="19">
        <v>436110</v>
      </c>
      <c r="BQ1220" s="19">
        <v>168354768</v>
      </c>
      <c r="BR1220" s="19">
        <v>170512256</v>
      </c>
      <c r="BS1220" s="19">
        <v>3403.1999500000002</v>
      </c>
      <c r="BT1220" s="19">
        <v>4474</v>
      </c>
      <c r="BU1220" s="4"/>
      <c r="BV1220" s="175">
        <f t="shared" si="617"/>
        <v>-2.4278842355962393E-2</v>
      </c>
    </row>
    <row r="1221" spans="1:74" s="20" customFormat="1" x14ac:dyDescent="0.25">
      <c r="A1221" s="100" t="s">
        <v>226</v>
      </c>
      <c r="B1221" s="258"/>
      <c r="C1221" s="49">
        <v>0</v>
      </c>
      <c r="D1221" s="144">
        <v>2005</v>
      </c>
      <c r="E1221" s="62">
        <v>167</v>
      </c>
      <c r="F1221" s="63">
        <v>14019951</v>
      </c>
      <c r="G1221" s="63">
        <v>1099037</v>
      </c>
      <c r="H1221" s="187">
        <f t="shared" si="629"/>
        <v>8.5058765966556232E-2</v>
      </c>
      <c r="I1221" s="63">
        <f t="shared" si="615"/>
        <v>12920914</v>
      </c>
      <c r="J1221" s="58"/>
      <c r="K1221" s="63">
        <f t="shared" si="610"/>
        <v>12920914</v>
      </c>
      <c r="L1221" s="63">
        <f t="shared" si="631"/>
        <v>2888.0004470272688</v>
      </c>
      <c r="M1221" s="58"/>
      <c r="N1221" s="58"/>
      <c r="O1221" s="63">
        <v>4248502</v>
      </c>
      <c r="P1221" s="29">
        <f t="shared" si="611"/>
        <v>0.32880816326151541</v>
      </c>
      <c r="Q1221" s="63">
        <v>276157</v>
      </c>
      <c r="R1221" s="94">
        <f t="shared" si="612"/>
        <v>2.1372868823366521E-2</v>
      </c>
      <c r="S1221" s="82">
        <f t="shared" si="638"/>
        <v>1102825</v>
      </c>
      <c r="T1221" s="281">
        <f t="shared" si="616"/>
        <v>246.49642378185069</v>
      </c>
      <c r="U1221" s="281"/>
      <c r="V1221" s="131">
        <f t="shared" si="613"/>
        <v>8.5351934081443467E-2</v>
      </c>
      <c r="W1221" s="54"/>
      <c r="X1221" s="63">
        <v>0</v>
      </c>
      <c r="Y1221" s="63">
        <v>0</v>
      </c>
      <c r="Z1221" s="63">
        <v>0</v>
      </c>
      <c r="AA1221" s="63">
        <v>0</v>
      </c>
      <c r="AB1221" s="63">
        <v>0</v>
      </c>
      <c r="AC1221" s="63">
        <v>0</v>
      </c>
      <c r="AD1221" s="63">
        <v>0</v>
      </c>
      <c r="AE1221" s="63">
        <v>0</v>
      </c>
      <c r="AF1221" s="63">
        <v>524904</v>
      </c>
      <c r="AG1221" s="63">
        <v>3988</v>
      </c>
      <c r="AH1221" s="63">
        <v>6236418</v>
      </c>
      <c r="AI1221" s="63">
        <v>41300</v>
      </c>
      <c r="AJ1221" s="63">
        <v>88181</v>
      </c>
      <c r="AK1221" s="63">
        <v>4246143</v>
      </c>
      <c r="AL1221" s="63">
        <v>7783533</v>
      </c>
      <c r="AM1221" s="63">
        <v>0</v>
      </c>
      <c r="AN1221" s="63">
        <v>0</v>
      </c>
      <c r="AO1221" s="63">
        <v>0</v>
      </c>
      <c r="AP1221" s="63">
        <v>0</v>
      </c>
      <c r="AQ1221" s="63">
        <v>443927</v>
      </c>
      <c r="AR1221" s="63">
        <v>1844723</v>
      </c>
      <c r="AS1221" s="63">
        <v>40626</v>
      </c>
      <c r="AT1221" s="63">
        <v>0</v>
      </c>
      <c r="AU1221" s="63">
        <v>59638</v>
      </c>
      <c r="AV1221" s="80">
        <v>0</v>
      </c>
      <c r="AW1221" s="94">
        <f t="shared" si="614"/>
        <v>0</v>
      </c>
      <c r="AX1221" s="63">
        <v>0</v>
      </c>
      <c r="AY1221" s="63">
        <v>0</v>
      </c>
      <c r="AZ1221" s="63">
        <v>0</v>
      </c>
      <c r="BA1221" s="63">
        <v>0</v>
      </c>
      <c r="BB1221" s="63">
        <v>0</v>
      </c>
      <c r="BC1221" s="63">
        <v>0</v>
      </c>
      <c r="BD1221" s="63">
        <v>0</v>
      </c>
      <c r="BE1221" s="63">
        <v>0</v>
      </c>
      <c r="BF1221" s="63">
        <v>0</v>
      </c>
      <c r="BG1221" s="63">
        <v>0</v>
      </c>
      <c r="BH1221" s="63">
        <v>0</v>
      </c>
      <c r="BI1221" s="63">
        <v>0</v>
      </c>
      <c r="BJ1221" s="63">
        <v>0</v>
      </c>
      <c r="BK1221" s="63">
        <v>0</v>
      </c>
      <c r="BL1221" s="63">
        <v>0</v>
      </c>
      <c r="BM1221" s="19">
        <v>2095258</v>
      </c>
      <c r="BN1221" s="32">
        <f t="shared" si="628"/>
        <v>468.31873044255701</v>
      </c>
      <c r="BO1221" s="281"/>
      <c r="BP1221" s="19">
        <v>407284</v>
      </c>
      <c r="BQ1221" s="19">
        <v>195387072</v>
      </c>
      <c r="BR1221" s="19">
        <v>197889616</v>
      </c>
      <c r="BS1221" s="19">
        <v>3367.0500499999998</v>
      </c>
      <c r="BT1221" s="19">
        <v>4474</v>
      </c>
      <c r="BU1221" s="4"/>
      <c r="BV1221" s="175">
        <f t="shared" si="617"/>
        <v>-2.9618415275192319E-2</v>
      </c>
    </row>
    <row r="1222" spans="1:74" s="20" customFormat="1" ht="17.25" customHeight="1" x14ac:dyDescent="0.25">
      <c r="A1222" s="48" t="s">
        <v>226</v>
      </c>
      <c r="B1222" s="252"/>
      <c r="C1222" s="49">
        <v>0</v>
      </c>
      <c r="D1222" s="146">
        <v>2006</v>
      </c>
      <c r="E1222" s="62">
        <v>167</v>
      </c>
      <c r="F1222" s="63">
        <v>16464987</v>
      </c>
      <c r="G1222" s="63">
        <v>403794</v>
      </c>
      <c r="H1222" s="187">
        <f t="shared" ref="H1222:H1246" si="639">G1222/I1222</f>
        <v>2.5140971782108588E-2</v>
      </c>
      <c r="I1222" s="63">
        <f t="shared" si="615"/>
        <v>16061193</v>
      </c>
      <c r="J1222" s="58"/>
      <c r="K1222" s="63">
        <f t="shared" si="610"/>
        <v>16061193</v>
      </c>
      <c r="L1222" s="63">
        <f t="shared" si="631"/>
        <v>3589.895619132767</v>
      </c>
      <c r="M1222" s="58"/>
      <c r="N1222" s="58"/>
      <c r="O1222" s="63">
        <v>4794955</v>
      </c>
      <c r="P1222" s="29">
        <f t="shared" si="611"/>
        <v>0.29854289155232738</v>
      </c>
      <c r="Q1222" s="63">
        <v>260410</v>
      </c>
      <c r="R1222" s="94">
        <f t="shared" si="612"/>
        <v>1.6213615016020293E-2</v>
      </c>
      <c r="S1222" s="82">
        <f t="shared" ref="S1222:S1230" si="640">SUM(W1222:AE1222)</f>
        <v>1748023</v>
      </c>
      <c r="T1222" s="281">
        <f t="shared" si="616"/>
        <v>390.70697362539113</v>
      </c>
      <c r="U1222" s="281"/>
      <c r="V1222" s="131">
        <f t="shared" si="613"/>
        <v>0.10883519051168863</v>
      </c>
      <c r="W1222" s="127">
        <v>263593</v>
      </c>
      <c r="X1222" s="127">
        <v>633327</v>
      </c>
      <c r="Y1222" s="127">
        <v>606253</v>
      </c>
      <c r="Z1222" s="127">
        <v>153593</v>
      </c>
      <c r="AA1222" s="19"/>
      <c r="AB1222" s="127">
        <v>91257</v>
      </c>
      <c r="AC1222" s="19"/>
      <c r="AD1222" s="19"/>
      <c r="AE1222" s="19"/>
      <c r="AF1222" s="63">
        <v>461403</v>
      </c>
      <c r="AG1222" s="63">
        <v>13173</v>
      </c>
      <c r="AH1222" s="63">
        <v>8289955</v>
      </c>
      <c r="AI1222" s="63">
        <v>141093</v>
      </c>
      <c r="AJ1222" s="63">
        <v>129865</v>
      </c>
      <c r="AK1222" s="63">
        <v>5602742</v>
      </c>
      <c r="AL1222" s="63">
        <v>8175032</v>
      </c>
      <c r="AM1222" s="19"/>
      <c r="AN1222" s="128">
        <v>198638</v>
      </c>
      <c r="AO1222" s="128">
        <v>10418</v>
      </c>
      <c r="AQ1222" s="63">
        <v>376582</v>
      </c>
      <c r="AR1222" s="63">
        <v>2265683</v>
      </c>
      <c r="AS1222" s="63">
        <v>41103</v>
      </c>
      <c r="AT1222" s="63">
        <v>0</v>
      </c>
      <c r="AU1222" s="63">
        <v>17105</v>
      </c>
      <c r="AV1222" s="27">
        <v>0</v>
      </c>
      <c r="AW1222" s="94">
        <f t="shared" si="614"/>
        <v>0</v>
      </c>
      <c r="AX1222" s="63">
        <v>0</v>
      </c>
      <c r="AY1222" s="63">
        <v>0</v>
      </c>
      <c r="AZ1222" s="63">
        <v>0</v>
      </c>
      <c r="BA1222" s="63">
        <v>0</v>
      </c>
      <c r="BB1222" s="63">
        <v>0</v>
      </c>
      <c r="BC1222" s="63">
        <v>0</v>
      </c>
      <c r="BD1222" s="63">
        <v>0</v>
      </c>
      <c r="BE1222" s="63">
        <v>0</v>
      </c>
      <c r="BF1222" s="63">
        <v>0</v>
      </c>
      <c r="BG1222" s="63">
        <v>0</v>
      </c>
      <c r="BH1222" s="63">
        <v>0</v>
      </c>
      <c r="BI1222" s="63">
        <v>0</v>
      </c>
      <c r="BJ1222" s="63">
        <v>0</v>
      </c>
      <c r="BK1222" s="63">
        <v>0</v>
      </c>
      <c r="BL1222" s="63">
        <v>0</v>
      </c>
      <c r="BM1222" s="19">
        <v>1343890</v>
      </c>
      <c r="BN1222" s="32">
        <f t="shared" si="628"/>
        <v>300.37773804202055</v>
      </c>
      <c r="BO1222" s="281"/>
      <c r="BP1222" s="19">
        <v>415428</v>
      </c>
      <c r="BQ1222" s="19">
        <v>181941216</v>
      </c>
      <c r="BR1222" s="19">
        <v>183700544</v>
      </c>
      <c r="BS1222" s="19">
        <v>3366.1498999999999</v>
      </c>
      <c r="BT1222" s="19">
        <v>4474</v>
      </c>
      <c r="BU1222" s="4"/>
      <c r="BV1222" s="175">
        <f t="shared" si="617"/>
        <v>-2.9752103567838778E-2</v>
      </c>
    </row>
    <row r="1223" spans="1:74" s="20" customFormat="1" ht="17.25" customHeight="1" x14ac:dyDescent="0.25">
      <c r="A1223" s="48" t="s">
        <v>226</v>
      </c>
      <c r="B1223" s="252"/>
      <c r="C1223" s="49">
        <v>0</v>
      </c>
      <c r="D1223" s="146">
        <v>2007</v>
      </c>
      <c r="E1223" s="62">
        <v>167</v>
      </c>
      <c r="F1223" s="63">
        <v>16033971</v>
      </c>
      <c r="G1223" s="63">
        <v>336766</v>
      </c>
      <c r="H1223" s="187">
        <f t="shared" si="639"/>
        <v>2.1453883032042965E-2</v>
      </c>
      <c r="I1223" s="63">
        <f t="shared" si="615"/>
        <v>15697205</v>
      </c>
      <c r="J1223" s="58"/>
      <c r="K1223" s="63">
        <f t="shared" si="610"/>
        <v>15697205</v>
      </c>
      <c r="L1223" s="63">
        <f t="shared" si="631"/>
        <v>3508.5393383996425</v>
      </c>
      <c r="M1223" s="58"/>
      <c r="N1223" s="58"/>
      <c r="O1223" s="63">
        <v>4905629</v>
      </c>
      <c r="P1223" s="29">
        <f t="shared" si="611"/>
        <v>0.31251608168460565</v>
      </c>
      <c r="Q1223" s="63">
        <v>265793</v>
      </c>
      <c r="R1223" s="94">
        <f t="shared" si="612"/>
        <v>1.6932504863126908E-2</v>
      </c>
      <c r="S1223" s="82">
        <f t="shared" si="640"/>
        <v>2273290</v>
      </c>
      <c r="T1223" s="281">
        <f t="shared" si="616"/>
        <v>508.11130978989718</v>
      </c>
      <c r="U1223" s="281"/>
      <c r="V1223" s="131">
        <f t="shared" si="613"/>
        <v>0.14482132328653413</v>
      </c>
      <c r="W1223" s="127">
        <v>59680</v>
      </c>
      <c r="X1223" s="127">
        <v>934460</v>
      </c>
      <c r="Y1223" s="127">
        <v>936605</v>
      </c>
      <c r="Z1223" s="127">
        <v>239561</v>
      </c>
      <c r="AA1223" s="19"/>
      <c r="AB1223" s="127">
        <v>102984</v>
      </c>
      <c r="AC1223" s="19"/>
      <c r="AD1223" s="19"/>
      <c r="AE1223" s="19"/>
      <c r="AF1223" s="63">
        <v>367088</v>
      </c>
      <c r="AG1223" s="63">
        <v>13086</v>
      </c>
      <c r="AH1223" s="63">
        <v>7278778</v>
      </c>
      <c r="AI1223" s="63">
        <v>49796</v>
      </c>
      <c r="AJ1223" s="63">
        <v>205588</v>
      </c>
      <c r="AK1223" s="63">
        <v>5152940</v>
      </c>
      <c r="AL1223" s="63">
        <v>8755193</v>
      </c>
      <c r="AM1223" s="128">
        <v>33584</v>
      </c>
      <c r="AN1223" s="128">
        <v>180783</v>
      </c>
      <c r="AO1223" s="128">
        <v>22244</v>
      </c>
      <c r="AQ1223" s="63">
        <v>401039</v>
      </c>
      <c r="AR1223" s="63">
        <v>1790233</v>
      </c>
      <c r="AS1223" s="63">
        <v>28582</v>
      </c>
      <c r="AT1223" s="63">
        <v>0</v>
      </c>
      <c r="AU1223" s="63">
        <v>7530</v>
      </c>
      <c r="AV1223" s="27">
        <v>0</v>
      </c>
      <c r="AW1223" s="94">
        <f t="shared" si="614"/>
        <v>0</v>
      </c>
      <c r="AX1223" s="63">
        <v>0</v>
      </c>
      <c r="AY1223" s="63">
        <v>0</v>
      </c>
      <c r="AZ1223" s="63">
        <v>0</v>
      </c>
      <c r="BA1223" s="63">
        <v>0</v>
      </c>
      <c r="BB1223" s="63">
        <v>0</v>
      </c>
      <c r="BC1223" s="63">
        <v>0</v>
      </c>
      <c r="BD1223" s="63">
        <v>0</v>
      </c>
      <c r="BE1223" s="63">
        <v>0</v>
      </c>
      <c r="BF1223" s="63">
        <v>0</v>
      </c>
      <c r="BG1223" s="63">
        <v>0</v>
      </c>
      <c r="BH1223" s="63">
        <v>0</v>
      </c>
      <c r="BI1223" s="63">
        <v>0</v>
      </c>
      <c r="BJ1223" s="63">
        <v>0</v>
      </c>
      <c r="BK1223" s="63">
        <v>0</v>
      </c>
      <c r="BL1223" s="63">
        <v>0</v>
      </c>
      <c r="BM1223" s="19">
        <v>1102791</v>
      </c>
      <c r="BN1223" s="32">
        <f t="shared" si="628"/>
        <v>246.48882431828341</v>
      </c>
      <c r="BO1223" s="281"/>
      <c r="BP1223" s="19">
        <v>579604</v>
      </c>
      <c r="BQ1223" s="19">
        <v>179206096</v>
      </c>
      <c r="BR1223" s="19">
        <v>180888480</v>
      </c>
      <c r="BS1223" s="19">
        <v>3386.9499500000002</v>
      </c>
      <c r="BT1223" s="19">
        <v>4474</v>
      </c>
      <c r="BU1223" s="4"/>
      <c r="BV1223" s="175">
        <f t="shared" si="617"/>
        <v>-2.6672019423061341E-2</v>
      </c>
    </row>
    <row r="1224" spans="1:74" s="20" customFormat="1" ht="17.25" customHeight="1" x14ac:dyDescent="0.25">
      <c r="A1224" s="48" t="s">
        <v>226</v>
      </c>
      <c r="B1224" s="252"/>
      <c r="C1224" s="49">
        <v>0</v>
      </c>
      <c r="D1224" s="146">
        <v>2008</v>
      </c>
      <c r="E1224" s="62">
        <v>167</v>
      </c>
      <c r="F1224" s="63">
        <v>17014168</v>
      </c>
      <c r="G1224" s="63">
        <v>353797</v>
      </c>
      <c r="H1224" s="187">
        <f t="shared" si="639"/>
        <v>2.1235841626816115E-2</v>
      </c>
      <c r="I1224" s="63">
        <f t="shared" si="615"/>
        <v>16660371</v>
      </c>
      <c r="J1224" s="58"/>
      <c r="K1224" s="63">
        <f t="shared" si="610"/>
        <v>16660371</v>
      </c>
      <c r="L1224" s="63">
        <f t="shared" si="631"/>
        <v>3640.0198820187898</v>
      </c>
      <c r="M1224" s="58"/>
      <c r="N1224" s="58"/>
      <c r="O1224" s="63">
        <v>4950913</v>
      </c>
      <c r="P1224" s="29">
        <f t="shared" si="611"/>
        <v>0.29716703187462035</v>
      </c>
      <c r="Q1224" s="63">
        <v>282704</v>
      </c>
      <c r="R1224" s="94">
        <f t="shared" si="612"/>
        <v>1.6968649737751938E-2</v>
      </c>
      <c r="S1224" s="82">
        <f t="shared" si="640"/>
        <v>2508622</v>
      </c>
      <c r="T1224" s="281">
        <f t="shared" si="616"/>
        <v>548.09307406598214</v>
      </c>
      <c r="U1224" s="281"/>
      <c r="V1224" s="131">
        <f t="shared" si="613"/>
        <v>0.15057419789751381</v>
      </c>
      <c r="W1224" s="127">
        <v>46134</v>
      </c>
      <c r="X1224" s="127">
        <v>880099</v>
      </c>
      <c r="Y1224" s="127">
        <v>1130765</v>
      </c>
      <c r="Z1224" s="127">
        <v>329076</v>
      </c>
      <c r="AA1224" s="19"/>
      <c r="AB1224" s="127">
        <v>122548</v>
      </c>
      <c r="AC1224" s="19"/>
      <c r="AD1224" s="19"/>
      <c r="AE1224" s="19"/>
      <c r="AF1224" s="63">
        <v>457908</v>
      </c>
      <c r="AG1224" s="63">
        <v>14688</v>
      </c>
      <c r="AH1224" s="63">
        <v>7806570</v>
      </c>
      <c r="AI1224" s="63">
        <v>67145</v>
      </c>
      <c r="AJ1224" s="63">
        <v>251464</v>
      </c>
      <c r="AK1224" s="63">
        <v>5751224</v>
      </c>
      <c r="AL1224" s="63">
        <v>9207599</v>
      </c>
      <c r="AM1224" s="128">
        <v>9770</v>
      </c>
      <c r="AN1224" s="128">
        <v>-117673</v>
      </c>
      <c r="AO1224" s="128">
        <v>23180</v>
      </c>
      <c r="AQ1224" s="63">
        <v>402191</v>
      </c>
      <c r="AR1224" s="63">
        <v>2020215</v>
      </c>
      <c r="AS1224" s="63">
        <v>30594</v>
      </c>
      <c r="AT1224" s="63">
        <v>0</v>
      </c>
      <c r="AU1224" s="63">
        <v>7427</v>
      </c>
      <c r="AV1224" s="27">
        <v>0</v>
      </c>
      <c r="AW1224" s="94">
        <f t="shared" si="614"/>
        <v>0</v>
      </c>
      <c r="AX1224" s="63">
        <v>0</v>
      </c>
      <c r="AY1224" s="63">
        <v>0</v>
      </c>
      <c r="AZ1224" s="63">
        <v>0</v>
      </c>
      <c r="BA1224" s="63">
        <v>0</v>
      </c>
      <c r="BB1224" s="63">
        <v>0</v>
      </c>
      <c r="BC1224" s="63">
        <v>0</v>
      </c>
      <c r="BD1224" s="63">
        <v>0</v>
      </c>
      <c r="BE1224" s="63">
        <v>0</v>
      </c>
      <c r="BF1224" s="63">
        <v>0</v>
      </c>
      <c r="BG1224" s="63">
        <v>0</v>
      </c>
      <c r="BH1224" s="63">
        <v>0</v>
      </c>
      <c r="BI1224" s="63">
        <v>0</v>
      </c>
      <c r="BJ1224" s="63">
        <v>0</v>
      </c>
      <c r="BK1224" s="63">
        <v>0</v>
      </c>
      <c r="BL1224" s="63">
        <v>0</v>
      </c>
      <c r="BM1224" s="19">
        <v>1501057</v>
      </c>
      <c r="BN1224" s="32">
        <f t="shared" si="628"/>
        <v>327.95652173913044</v>
      </c>
      <c r="BO1224" s="281"/>
      <c r="BP1224" s="19">
        <v>590155</v>
      </c>
      <c r="BQ1224" s="19">
        <v>223829712</v>
      </c>
      <c r="BR1224" s="19">
        <v>225920928</v>
      </c>
      <c r="BS1224" s="19">
        <v>3394.98999</v>
      </c>
      <c r="BT1224" s="19">
        <v>4577</v>
      </c>
      <c r="BU1224" s="4"/>
      <c r="BV1224" s="175">
        <f t="shared" si="617"/>
        <v>-1.4106062163717063E-2</v>
      </c>
    </row>
    <row r="1225" spans="1:74" s="20" customFormat="1" ht="17.25" customHeight="1" x14ac:dyDescent="0.25">
      <c r="A1225" s="48" t="s">
        <v>226</v>
      </c>
      <c r="B1225" s="252"/>
      <c r="C1225" s="49">
        <v>0</v>
      </c>
      <c r="D1225" s="146">
        <v>2009</v>
      </c>
      <c r="E1225" s="62">
        <v>167</v>
      </c>
      <c r="F1225" s="63">
        <v>18454282</v>
      </c>
      <c r="G1225" s="63">
        <v>574153</v>
      </c>
      <c r="H1225" s="187">
        <f t="shared" si="639"/>
        <v>3.2111233649376916E-2</v>
      </c>
      <c r="I1225" s="63">
        <f t="shared" si="615"/>
        <v>17880129</v>
      </c>
      <c r="J1225" s="58"/>
      <c r="K1225" s="63">
        <f t="shared" si="610"/>
        <v>17880129</v>
      </c>
      <c r="L1225" s="63">
        <f t="shared" si="631"/>
        <v>3906.5171509722527</v>
      </c>
      <c r="M1225" s="58"/>
      <c r="N1225" s="58"/>
      <c r="O1225" s="63">
        <v>5196705</v>
      </c>
      <c r="P1225" s="29">
        <f t="shared" si="611"/>
        <v>0.29064135946670183</v>
      </c>
      <c r="Q1225" s="63">
        <v>291541</v>
      </c>
      <c r="R1225" s="94">
        <f t="shared" si="612"/>
        <v>1.6305307416965505E-2</v>
      </c>
      <c r="S1225" s="82">
        <f t="shared" si="640"/>
        <v>2745667</v>
      </c>
      <c r="T1225" s="281">
        <f t="shared" si="616"/>
        <v>599.88354817566096</v>
      </c>
      <c r="U1225" s="281"/>
      <c r="V1225" s="131">
        <f t="shared" si="613"/>
        <v>0.1535596862863797</v>
      </c>
      <c r="W1225" s="127">
        <v>65869</v>
      </c>
      <c r="X1225" s="127">
        <v>1068732</v>
      </c>
      <c r="Y1225" s="127">
        <v>1214448</v>
      </c>
      <c r="Z1225" s="127">
        <v>288291</v>
      </c>
      <c r="AA1225" s="19"/>
      <c r="AB1225" s="127">
        <v>107500</v>
      </c>
      <c r="AC1225" s="127">
        <v>344</v>
      </c>
      <c r="AD1225" s="127">
        <v>483</v>
      </c>
      <c r="AE1225" s="19"/>
      <c r="AF1225" s="63">
        <v>490080</v>
      </c>
      <c r="AG1225" s="63">
        <v>18950</v>
      </c>
      <c r="AH1225" s="63">
        <v>8586218</v>
      </c>
      <c r="AI1225" s="63">
        <v>61299</v>
      </c>
      <c r="AJ1225" s="63">
        <v>257463</v>
      </c>
      <c r="AK1225" s="63">
        <v>6060103</v>
      </c>
      <c r="AL1225" s="63">
        <v>9868064</v>
      </c>
      <c r="AM1225" s="128">
        <v>47269</v>
      </c>
      <c r="AN1225" s="128">
        <v>53925</v>
      </c>
      <c r="AO1225" s="128">
        <v>17628</v>
      </c>
      <c r="AQ1225" s="63">
        <v>312455</v>
      </c>
      <c r="AR1225" s="63">
        <v>2239865</v>
      </c>
      <c r="AS1225" s="63">
        <v>43387</v>
      </c>
      <c r="AT1225" s="63">
        <v>0</v>
      </c>
      <c r="AU1225" s="63">
        <v>43792</v>
      </c>
      <c r="AV1225" s="27">
        <v>0</v>
      </c>
      <c r="AW1225" s="94">
        <f t="shared" si="614"/>
        <v>0</v>
      </c>
      <c r="AX1225" s="63">
        <v>0</v>
      </c>
      <c r="AY1225" s="63">
        <v>0</v>
      </c>
      <c r="AZ1225" s="63">
        <v>0</v>
      </c>
      <c r="BA1225" s="63">
        <v>0</v>
      </c>
      <c r="BB1225" s="63">
        <v>0</v>
      </c>
      <c r="BC1225" s="63">
        <v>0</v>
      </c>
      <c r="BD1225" s="63">
        <v>0</v>
      </c>
      <c r="BE1225" s="63">
        <v>0</v>
      </c>
      <c r="BF1225" s="63">
        <v>0</v>
      </c>
      <c r="BG1225" s="63">
        <v>0</v>
      </c>
      <c r="BH1225" s="63">
        <v>0</v>
      </c>
      <c r="BI1225" s="63">
        <v>0</v>
      </c>
      <c r="BJ1225" s="63">
        <v>0</v>
      </c>
      <c r="BK1225" s="63">
        <v>0</v>
      </c>
      <c r="BL1225" s="63">
        <v>0</v>
      </c>
      <c r="BM1225" s="19">
        <v>1725740</v>
      </c>
      <c r="BN1225" s="32">
        <f t="shared" si="628"/>
        <v>377.04610006554509</v>
      </c>
      <c r="BO1225" s="281"/>
      <c r="BP1225" s="19">
        <v>623267</v>
      </c>
      <c r="BQ1225" s="19">
        <v>220288416</v>
      </c>
      <c r="BR1225" s="19">
        <v>222637424</v>
      </c>
      <c r="BS1225" s="19">
        <v>3423.4199199999998</v>
      </c>
      <c r="BT1225" s="19">
        <v>4577</v>
      </c>
      <c r="BU1225" s="4"/>
      <c r="BV1225" s="175">
        <f t="shared" si="617"/>
        <v>-9.9364544204930336E-3</v>
      </c>
    </row>
    <row r="1226" spans="1:74" s="20" customFormat="1" ht="17.25" customHeight="1" x14ac:dyDescent="0.25">
      <c r="A1226" s="48" t="s">
        <v>226</v>
      </c>
      <c r="B1226" s="252"/>
      <c r="C1226" s="49">
        <v>0</v>
      </c>
      <c r="D1226" s="146">
        <v>2010</v>
      </c>
      <c r="E1226" s="62">
        <v>167</v>
      </c>
      <c r="F1226" s="63">
        <v>16468925</v>
      </c>
      <c r="G1226" s="63">
        <v>741317</v>
      </c>
      <c r="H1226" s="187">
        <f t="shared" si="639"/>
        <v>4.7134758190819609E-2</v>
      </c>
      <c r="I1226" s="63">
        <f t="shared" si="615"/>
        <v>15727608</v>
      </c>
      <c r="J1226" s="58"/>
      <c r="K1226" s="63">
        <f t="shared" si="610"/>
        <v>15727608</v>
      </c>
      <c r="L1226" s="63">
        <f t="shared" si="631"/>
        <v>3333.5328529037729</v>
      </c>
      <c r="M1226" s="58"/>
      <c r="N1226" s="58"/>
      <c r="O1226" s="63">
        <v>2740792</v>
      </c>
      <c r="P1226" s="29">
        <f t="shared" si="611"/>
        <v>0.17426629656588594</v>
      </c>
      <c r="Q1226" s="63">
        <v>283240</v>
      </c>
      <c r="R1226" s="94">
        <f t="shared" si="612"/>
        <v>1.800909585233813E-2</v>
      </c>
      <c r="S1226" s="132">
        <f t="shared" si="640"/>
        <v>2679561</v>
      </c>
      <c r="T1226" s="281">
        <f t="shared" si="616"/>
        <v>567.94425604069522</v>
      </c>
      <c r="U1226" s="281"/>
      <c r="V1226" s="131">
        <f t="shared" si="613"/>
        <v>0.1703730789831486</v>
      </c>
      <c r="W1226" s="127">
        <v>75850</v>
      </c>
      <c r="X1226" s="127">
        <v>1066885</v>
      </c>
      <c r="Y1226" s="127">
        <v>1151142</v>
      </c>
      <c r="Z1226" s="127">
        <v>276660</v>
      </c>
      <c r="AA1226" s="19"/>
      <c r="AB1226" s="127">
        <v>93973</v>
      </c>
      <c r="AC1226" s="127">
        <v>7545</v>
      </c>
      <c r="AD1226" s="127">
        <v>7506</v>
      </c>
      <c r="AE1226" s="19"/>
      <c r="AF1226" s="63">
        <v>564181</v>
      </c>
      <c r="AG1226" s="63">
        <v>16952</v>
      </c>
      <c r="AH1226" s="63">
        <v>8878141</v>
      </c>
      <c r="AI1226" s="63">
        <v>51299</v>
      </c>
      <c r="AJ1226" s="63">
        <v>256503</v>
      </c>
      <c r="AK1226" s="63">
        <v>6146231</v>
      </c>
      <c r="AL1226" s="63">
        <v>7590784</v>
      </c>
      <c r="AM1226" s="128">
        <v>17034</v>
      </c>
      <c r="AN1226" s="128">
        <v>226428</v>
      </c>
      <c r="AO1226" s="128">
        <v>6740</v>
      </c>
      <c r="AQ1226" s="63">
        <v>325190</v>
      </c>
      <c r="AR1226" s="63">
        <v>2188024</v>
      </c>
      <c r="AS1226" s="63">
        <v>64992</v>
      </c>
      <c r="AT1226" s="63">
        <v>0</v>
      </c>
      <c r="AU1226" s="63">
        <v>160441</v>
      </c>
      <c r="AV1226" s="27">
        <v>0</v>
      </c>
      <c r="AW1226" s="94">
        <f t="shared" si="614"/>
        <v>0</v>
      </c>
      <c r="AX1226" s="63">
        <v>0</v>
      </c>
      <c r="AY1226" s="63">
        <v>0</v>
      </c>
      <c r="AZ1226" s="63">
        <v>0</v>
      </c>
      <c r="BA1226" s="63">
        <v>0</v>
      </c>
      <c r="BB1226" s="63">
        <v>0</v>
      </c>
      <c r="BC1226" s="63">
        <v>0</v>
      </c>
      <c r="BD1226" s="63">
        <v>0</v>
      </c>
      <c r="BE1226" s="63">
        <v>0</v>
      </c>
      <c r="BF1226" s="63">
        <v>0</v>
      </c>
      <c r="BG1226" s="63">
        <v>0</v>
      </c>
      <c r="BH1226" s="63">
        <v>0</v>
      </c>
      <c r="BI1226" s="63">
        <v>0</v>
      </c>
      <c r="BJ1226" s="63">
        <v>0</v>
      </c>
      <c r="BK1226" s="63">
        <v>0</v>
      </c>
      <c r="BL1226" s="63">
        <v>0</v>
      </c>
      <c r="BM1226" s="19">
        <v>1535937</v>
      </c>
      <c r="BN1226" s="32">
        <f t="shared" si="628"/>
        <v>325.54832556167867</v>
      </c>
      <c r="BO1226" s="281"/>
      <c r="BP1226" s="19">
        <v>672038</v>
      </c>
      <c r="BQ1226" s="19">
        <v>219601792</v>
      </c>
      <c r="BR1226" s="19">
        <v>221809760</v>
      </c>
      <c r="BS1226" s="19">
        <v>3436.8501000000001</v>
      </c>
      <c r="BT1226" s="19">
        <v>4718</v>
      </c>
      <c r="BU1226" s="4"/>
      <c r="BV1226" s="175">
        <f t="shared" si="617"/>
        <v>7.1918328669545008E-3</v>
      </c>
    </row>
    <row r="1227" spans="1:74" s="20" customFormat="1" ht="17.25" customHeight="1" x14ac:dyDescent="0.25">
      <c r="A1227" s="48" t="s">
        <v>226</v>
      </c>
      <c r="B1227" s="252"/>
      <c r="C1227" s="49">
        <v>0</v>
      </c>
      <c r="D1227" s="146">
        <v>2011</v>
      </c>
      <c r="E1227" s="62">
        <v>167</v>
      </c>
      <c r="F1227" s="63">
        <v>15362084</v>
      </c>
      <c r="G1227" s="63">
        <v>561810</v>
      </c>
      <c r="H1227" s="187">
        <f t="shared" si="639"/>
        <v>3.7959432372670937E-2</v>
      </c>
      <c r="I1227" s="63">
        <f t="shared" si="615"/>
        <v>14800274</v>
      </c>
      <c r="J1227" s="58"/>
      <c r="K1227" s="63">
        <f t="shared" ref="K1227:K1290" si="641">I1227-AV1227</f>
        <v>14800274</v>
      </c>
      <c r="L1227" s="63">
        <f t="shared" si="631"/>
        <v>3041.5688450472667</v>
      </c>
      <c r="M1227" s="58"/>
      <c r="N1227" s="58"/>
      <c r="O1227" s="63">
        <v>3125725</v>
      </c>
      <c r="P1227" s="29">
        <f t="shared" ref="P1227:P1290" si="642">O1227/I1227</f>
        <v>0.21119372519724972</v>
      </c>
      <c r="Q1227" s="63">
        <v>295361</v>
      </c>
      <c r="R1227" s="94">
        <f t="shared" ref="R1227:R1290" si="643">Q1227/I1227</f>
        <v>1.9956454860227589E-2</v>
      </c>
      <c r="S1227" s="82">
        <f t="shared" si="640"/>
        <v>2593489</v>
      </c>
      <c r="T1227" s="281">
        <f t="shared" si="616"/>
        <v>532.98170982326349</v>
      </c>
      <c r="U1227" s="281"/>
      <c r="V1227" s="131">
        <f t="shared" ref="V1227:V1290" si="644">S1227/K1227</f>
        <v>0.17523249907400362</v>
      </c>
      <c r="W1227" s="127">
        <v>65049</v>
      </c>
      <c r="X1227" s="127">
        <v>1038255</v>
      </c>
      <c r="Y1227" s="127">
        <v>1095088</v>
      </c>
      <c r="Z1227" s="127">
        <v>272432</v>
      </c>
      <c r="AA1227" s="19"/>
      <c r="AB1227" s="127">
        <v>116191</v>
      </c>
      <c r="AC1227" s="127">
        <v>4866</v>
      </c>
      <c r="AD1227" s="127">
        <v>1608</v>
      </c>
      <c r="AE1227" s="19"/>
      <c r="AF1227" s="63">
        <v>602900</v>
      </c>
      <c r="AG1227" s="63">
        <v>18306</v>
      </c>
      <c r="AH1227" s="63">
        <v>7598026</v>
      </c>
      <c r="AI1227" s="63">
        <v>57961</v>
      </c>
      <c r="AJ1227" s="63">
        <v>289083</v>
      </c>
      <c r="AK1227" s="63">
        <v>5045246</v>
      </c>
      <c r="AL1227" s="63">
        <v>7764058</v>
      </c>
      <c r="AM1227" s="128">
        <v>14724</v>
      </c>
      <c r="AN1227" s="128">
        <v>226676</v>
      </c>
      <c r="AO1227" s="128">
        <v>32338</v>
      </c>
      <c r="AQ1227" s="63">
        <v>360739</v>
      </c>
      <c r="AR1227" s="63">
        <v>2137137</v>
      </c>
      <c r="AS1227" s="63">
        <v>61549</v>
      </c>
      <c r="AT1227" s="63">
        <v>0</v>
      </c>
      <c r="AU1227" s="63">
        <v>4089</v>
      </c>
      <c r="AV1227" s="27">
        <v>0</v>
      </c>
      <c r="AW1227" s="94">
        <f t="shared" ref="AW1227:AW1290" si="645">AV1227/(AV1227+I1227)</f>
        <v>0</v>
      </c>
      <c r="AX1227" s="63">
        <v>0</v>
      </c>
      <c r="AY1227" s="63">
        <v>0</v>
      </c>
      <c r="AZ1227" s="63">
        <v>0</v>
      </c>
      <c r="BA1227" s="63">
        <v>0</v>
      </c>
      <c r="BB1227" s="63">
        <v>0</v>
      </c>
      <c r="BC1227" s="63">
        <v>0</v>
      </c>
      <c r="BD1227" s="63">
        <v>0</v>
      </c>
      <c r="BE1227" s="63">
        <v>0</v>
      </c>
      <c r="BF1227" s="63">
        <v>0</v>
      </c>
      <c r="BG1227" s="63">
        <v>0</v>
      </c>
      <c r="BH1227" s="63">
        <v>0</v>
      </c>
      <c r="BI1227" s="63">
        <v>0</v>
      </c>
      <c r="BJ1227" s="63">
        <v>0</v>
      </c>
      <c r="BK1227" s="63">
        <v>0</v>
      </c>
      <c r="BL1227" s="63">
        <v>0</v>
      </c>
      <c r="BM1227" s="19">
        <v>1714571</v>
      </c>
      <c r="BN1227" s="32">
        <f t="shared" si="628"/>
        <v>352.35737772297574</v>
      </c>
      <c r="BO1227" s="281"/>
      <c r="BP1227" s="19">
        <v>703676</v>
      </c>
      <c r="BQ1227" s="19">
        <v>203770176</v>
      </c>
      <c r="BR1227" s="19">
        <v>206188432</v>
      </c>
      <c r="BS1227" s="19">
        <v>3444.23999</v>
      </c>
      <c r="BT1227" s="19">
        <v>4866</v>
      </c>
      <c r="BU1227" s="4"/>
      <c r="BV1227" s="175">
        <f t="shared" si="617"/>
        <v>2.370940672746915E-2</v>
      </c>
    </row>
    <row r="1228" spans="1:74" s="20" customFormat="1" ht="17.25" customHeight="1" x14ac:dyDescent="0.25">
      <c r="A1228" s="48" t="s">
        <v>226</v>
      </c>
      <c r="B1228" s="252"/>
      <c r="C1228" s="49">
        <v>0</v>
      </c>
      <c r="D1228" s="146">
        <v>2012</v>
      </c>
      <c r="E1228" s="62">
        <v>167</v>
      </c>
      <c r="F1228" s="63">
        <v>17587188</v>
      </c>
      <c r="G1228" s="63">
        <v>611410</v>
      </c>
      <c r="H1228" s="187">
        <f t="shared" si="639"/>
        <v>3.6016611433066573E-2</v>
      </c>
      <c r="I1228" s="63">
        <f t="shared" ref="I1228:I1291" si="646">F1228-G1228</f>
        <v>16975778</v>
      </c>
      <c r="J1228" s="58"/>
      <c r="K1228" s="63">
        <f t="shared" si="641"/>
        <v>16975778</v>
      </c>
      <c r="L1228" s="63">
        <f t="shared" si="631"/>
        <v>3488.6514591039868</v>
      </c>
      <c r="M1228" s="58"/>
      <c r="N1228" s="58"/>
      <c r="O1228" s="63">
        <v>3261381</v>
      </c>
      <c r="P1228" s="29">
        <f t="shared" si="642"/>
        <v>0.19211967781388281</v>
      </c>
      <c r="Q1228" s="63">
        <v>301441</v>
      </c>
      <c r="R1228" s="94">
        <f t="shared" si="643"/>
        <v>1.7757124297926138E-2</v>
      </c>
      <c r="S1228" s="82">
        <f t="shared" si="640"/>
        <v>2441636</v>
      </c>
      <c r="T1228" s="281">
        <f t="shared" ref="T1228:T1291" si="647">S1228/BT1228</f>
        <v>501.77476366625564</v>
      </c>
      <c r="U1228" s="281"/>
      <c r="V1228" s="131">
        <f t="shared" si="644"/>
        <v>0.14383058025381812</v>
      </c>
      <c r="W1228" s="19"/>
      <c r="X1228" s="127">
        <v>1108763</v>
      </c>
      <c r="Y1228" s="127">
        <v>963994</v>
      </c>
      <c r="Z1228" s="127">
        <v>278937</v>
      </c>
      <c r="AA1228" s="19"/>
      <c r="AB1228" s="127">
        <v>85112</v>
      </c>
      <c r="AC1228" s="127">
        <v>4007</v>
      </c>
      <c r="AD1228" s="127">
        <v>823</v>
      </c>
      <c r="AE1228" s="19"/>
      <c r="AF1228" s="63">
        <v>1075111</v>
      </c>
      <c r="AG1228" s="63">
        <v>20415</v>
      </c>
      <c r="AH1228" s="63">
        <v>9306009</v>
      </c>
      <c r="AI1228" s="63">
        <v>44764</v>
      </c>
      <c r="AJ1228" s="63">
        <v>248018</v>
      </c>
      <c r="AK1228" s="63">
        <v>6795826</v>
      </c>
      <c r="AL1228" s="63">
        <v>8281178</v>
      </c>
      <c r="AM1228" s="128">
        <v>7896</v>
      </c>
      <c r="AN1228" s="128">
        <v>224599</v>
      </c>
      <c r="AO1228" s="128">
        <v>17856</v>
      </c>
      <c r="AQ1228" s="63">
        <v>342181</v>
      </c>
      <c r="AR1228" s="63">
        <v>2161990</v>
      </c>
      <c r="AS1228" s="63">
        <v>29468</v>
      </c>
      <c r="AT1228" s="63">
        <v>0</v>
      </c>
      <c r="AU1228" s="63">
        <v>3195</v>
      </c>
      <c r="AV1228" s="27">
        <v>0</v>
      </c>
      <c r="AW1228" s="94">
        <f t="shared" si="645"/>
        <v>0</v>
      </c>
      <c r="AX1228" s="63">
        <v>0</v>
      </c>
      <c r="AY1228" s="63">
        <v>0</v>
      </c>
      <c r="AZ1228" s="63">
        <v>0</v>
      </c>
      <c r="BA1228" s="63">
        <v>0</v>
      </c>
      <c r="BB1228" s="63">
        <v>0</v>
      </c>
      <c r="BC1228" s="63">
        <v>0</v>
      </c>
      <c r="BD1228" s="63">
        <v>0</v>
      </c>
      <c r="BE1228" s="63">
        <v>0</v>
      </c>
      <c r="BF1228" s="63">
        <v>0</v>
      </c>
      <c r="BG1228" s="63">
        <v>0</v>
      </c>
      <c r="BH1228" s="63">
        <v>0</v>
      </c>
      <c r="BI1228" s="63">
        <v>0</v>
      </c>
      <c r="BJ1228" s="63">
        <v>0</v>
      </c>
      <c r="BK1228" s="63">
        <v>0</v>
      </c>
      <c r="BL1228" s="63">
        <v>0</v>
      </c>
      <c r="BM1228" s="19">
        <v>1839726</v>
      </c>
      <c r="BN1228" s="32">
        <f t="shared" si="628"/>
        <v>378.07768187422937</v>
      </c>
      <c r="BO1228" s="281"/>
      <c r="BP1228" s="19">
        <v>656346</v>
      </c>
      <c r="BQ1228" s="19">
        <v>268294624</v>
      </c>
      <c r="BR1228" s="19">
        <v>270790688</v>
      </c>
      <c r="BS1228" s="19">
        <v>3462.7099600000001</v>
      </c>
      <c r="BT1228" s="19">
        <v>4866</v>
      </c>
      <c r="BU1228" s="4"/>
      <c r="BV1228" s="175">
        <f t="shared" ref="BV1228:BV1291" si="648">0.5*LN(BS1228/BS$10)+0.5*LN(BT1228/BT$10)</f>
        <v>2.63835268759334E-2</v>
      </c>
    </row>
    <row r="1229" spans="1:74" s="20" customFormat="1" ht="17.25" customHeight="1" x14ac:dyDescent="0.25">
      <c r="A1229" s="48" t="s">
        <v>226</v>
      </c>
      <c r="B1229" s="252"/>
      <c r="C1229" s="49">
        <v>0</v>
      </c>
      <c r="D1229" s="146">
        <v>2013</v>
      </c>
      <c r="E1229" s="62">
        <v>167</v>
      </c>
      <c r="F1229" s="63">
        <v>18375920</v>
      </c>
      <c r="G1229" s="63">
        <v>541357</v>
      </c>
      <c r="H1229" s="187">
        <f t="shared" si="639"/>
        <v>3.0354374256324642E-2</v>
      </c>
      <c r="I1229" s="63">
        <f t="shared" si="646"/>
        <v>17834563</v>
      </c>
      <c r="J1229" s="58"/>
      <c r="K1229" s="63">
        <f t="shared" si="641"/>
        <v>17834563</v>
      </c>
      <c r="L1229" s="63">
        <f t="shared" si="631"/>
        <v>3665.1383066173448</v>
      </c>
      <c r="M1229" s="58"/>
      <c r="N1229" s="58"/>
      <c r="O1229" s="63">
        <v>3186342</v>
      </c>
      <c r="P1229" s="29">
        <f t="shared" si="642"/>
        <v>0.17866106391280795</v>
      </c>
      <c r="Q1229" s="63">
        <v>310624</v>
      </c>
      <c r="R1229" s="94">
        <f t="shared" si="643"/>
        <v>1.7416967267434587E-2</v>
      </c>
      <c r="S1229" s="82">
        <f t="shared" si="640"/>
        <v>2189709</v>
      </c>
      <c r="T1229" s="281">
        <f t="shared" si="647"/>
        <v>450.00184956843401</v>
      </c>
      <c r="U1229" s="281"/>
      <c r="V1229" s="131">
        <f t="shared" si="644"/>
        <v>0.12277895455021802</v>
      </c>
      <c r="W1229" s="19"/>
      <c r="X1229" s="127">
        <v>1159932</v>
      </c>
      <c r="Y1229" s="127">
        <v>745511</v>
      </c>
      <c r="Z1229" s="127">
        <v>212760</v>
      </c>
      <c r="AA1229" s="19"/>
      <c r="AB1229" s="127">
        <v>74649</v>
      </c>
      <c r="AC1229" s="127">
        <v>-4618</v>
      </c>
      <c r="AD1229" s="127">
        <v>1475</v>
      </c>
      <c r="AE1229" s="19"/>
      <c r="AF1229" s="63">
        <v>754720</v>
      </c>
      <c r="AG1229" s="63">
        <v>26651</v>
      </c>
      <c r="AH1229" s="63">
        <v>9621712</v>
      </c>
      <c r="AI1229" s="63">
        <v>117856</v>
      </c>
      <c r="AJ1229" s="63">
        <v>1390266</v>
      </c>
      <c r="AK1229" s="63">
        <v>7077675</v>
      </c>
      <c r="AL1229" s="63">
        <v>8754207</v>
      </c>
      <c r="AM1229" s="128">
        <v>0</v>
      </c>
      <c r="AN1229" s="128">
        <v>237510</v>
      </c>
      <c r="AO1229" s="128">
        <v>20850</v>
      </c>
      <c r="AQ1229" s="63">
        <v>381189</v>
      </c>
      <c r="AR1229" s="63">
        <v>2108630</v>
      </c>
      <c r="AS1229" s="63">
        <v>27571</v>
      </c>
      <c r="AT1229" s="63">
        <v>0</v>
      </c>
      <c r="AU1229" s="63">
        <v>4969</v>
      </c>
      <c r="AV1229" s="27">
        <v>0</v>
      </c>
      <c r="AW1229" s="94">
        <f t="shared" si="645"/>
        <v>0</v>
      </c>
      <c r="AX1229" s="63">
        <v>0</v>
      </c>
      <c r="AY1229" s="63">
        <v>0</v>
      </c>
      <c r="AZ1229" s="63">
        <v>0</v>
      </c>
      <c r="BA1229" s="63">
        <v>0</v>
      </c>
      <c r="BB1229" s="63">
        <v>0</v>
      </c>
      <c r="BC1229" s="63">
        <v>0</v>
      </c>
      <c r="BD1229" s="63">
        <v>0</v>
      </c>
      <c r="BE1229" s="63">
        <v>0</v>
      </c>
      <c r="BF1229" s="63">
        <v>0</v>
      </c>
      <c r="BG1229" s="63">
        <v>0</v>
      </c>
      <c r="BH1229" s="63">
        <v>0</v>
      </c>
      <c r="BI1229" s="63">
        <v>0</v>
      </c>
      <c r="BJ1229" s="63">
        <v>0</v>
      </c>
      <c r="BK1229" s="63">
        <v>0</v>
      </c>
      <c r="BL1229" s="63">
        <v>0</v>
      </c>
      <c r="BM1229" s="19">
        <v>1956470</v>
      </c>
      <c r="BN1229" s="32">
        <f t="shared" si="628"/>
        <v>402.06946157007809</v>
      </c>
      <c r="BO1229" s="281"/>
      <c r="BP1229" s="19">
        <v>483467</v>
      </c>
      <c r="BQ1229" s="19">
        <v>270958784</v>
      </c>
      <c r="BR1229" s="19">
        <v>273398720</v>
      </c>
      <c r="BS1229" s="19">
        <v>3473.0500499999998</v>
      </c>
      <c r="BT1229" s="19">
        <v>4866</v>
      </c>
      <c r="BU1229" s="4"/>
      <c r="BV1229" s="175">
        <f t="shared" si="648"/>
        <v>2.787436531984086E-2</v>
      </c>
    </row>
    <row r="1230" spans="1:74" s="20" customFormat="1" ht="17.25" customHeight="1" x14ac:dyDescent="0.25">
      <c r="A1230" s="48" t="s">
        <v>226</v>
      </c>
      <c r="B1230" s="252"/>
      <c r="C1230" s="49">
        <v>0</v>
      </c>
      <c r="D1230" s="146">
        <v>2014</v>
      </c>
      <c r="E1230" s="62">
        <v>167</v>
      </c>
      <c r="F1230" s="63">
        <v>21706712</v>
      </c>
      <c r="G1230" s="63">
        <v>3177500</v>
      </c>
      <c r="H1230" s="187">
        <f t="shared" si="639"/>
        <v>0.17148597576626573</v>
      </c>
      <c r="I1230" s="63">
        <f t="shared" si="646"/>
        <v>18529212</v>
      </c>
      <c r="J1230" s="58"/>
      <c r="K1230" s="63">
        <f t="shared" si="641"/>
        <v>18529212</v>
      </c>
      <c r="L1230" s="63">
        <f t="shared" si="631"/>
        <v>3807.8939580764491</v>
      </c>
      <c r="M1230" s="58"/>
      <c r="N1230" s="58"/>
      <c r="O1230" s="63">
        <v>4779166</v>
      </c>
      <c r="P1230" s="29">
        <f t="shared" si="642"/>
        <v>0.25792602513263918</v>
      </c>
      <c r="Q1230" s="63">
        <v>320129</v>
      </c>
      <c r="R1230" s="94">
        <f t="shared" si="643"/>
        <v>1.7276989437003582E-2</v>
      </c>
      <c r="S1230" s="82">
        <f t="shared" si="640"/>
        <v>2471300</v>
      </c>
      <c r="T1230" s="281">
        <f t="shared" si="647"/>
        <v>507.87094122482534</v>
      </c>
      <c r="U1230" s="281"/>
      <c r="V1230" s="131">
        <f t="shared" si="644"/>
        <v>0.13337318392169079</v>
      </c>
      <c r="W1230" s="19"/>
      <c r="X1230" s="127">
        <v>1264086</v>
      </c>
      <c r="Y1230" s="127">
        <v>876821</v>
      </c>
      <c r="Z1230" s="127">
        <v>211643</v>
      </c>
      <c r="AA1230" s="19"/>
      <c r="AB1230" s="127">
        <v>99185</v>
      </c>
      <c r="AC1230" s="127">
        <v>-244</v>
      </c>
      <c r="AD1230" s="127">
        <v>19809</v>
      </c>
      <c r="AE1230" s="19"/>
      <c r="AF1230" s="63">
        <v>905055</v>
      </c>
      <c r="AG1230" s="63">
        <v>27017</v>
      </c>
      <c r="AH1230" s="63">
        <v>9278138</v>
      </c>
      <c r="AI1230" s="63">
        <v>120449</v>
      </c>
      <c r="AJ1230" s="63">
        <v>380296</v>
      </c>
      <c r="AK1230" s="63">
        <v>5801524</v>
      </c>
      <c r="AL1230" s="63">
        <v>12428575</v>
      </c>
      <c r="AM1230" s="128">
        <v>685</v>
      </c>
      <c r="AN1230" s="128">
        <v>276143</v>
      </c>
      <c r="AO1230" s="128">
        <v>19423</v>
      </c>
      <c r="AQ1230" s="63">
        <v>395129</v>
      </c>
      <c r="AR1230" s="63">
        <v>3005563</v>
      </c>
      <c r="AS1230" s="63">
        <v>21837</v>
      </c>
      <c r="AT1230" s="63">
        <v>0</v>
      </c>
      <c r="AU1230" s="63">
        <v>5497</v>
      </c>
      <c r="AV1230" s="27">
        <v>0</v>
      </c>
      <c r="AW1230" s="94">
        <f t="shared" si="645"/>
        <v>0</v>
      </c>
      <c r="AX1230" s="63">
        <v>0</v>
      </c>
      <c r="AY1230" s="63">
        <v>0</v>
      </c>
      <c r="AZ1230" s="63">
        <v>0</v>
      </c>
      <c r="BA1230" s="63">
        <v>0</v>
      </c>
      <c r="BB1230" s="63">
        <v>0</v>
      </c>
      <c r="BC1230" s="63">
        <v>0</v>
      </c>
      <c r="BD1230" s="63">
        <v>0</v>
      </c>
      <c r="BE1230" s="63">
        <v>0</v>
      </c>
      <c r="BF1230" s="63">
        <v>0</v>
      </c>
      <c r="BG1230" s="63">
        <v>0</v>
      </c>
      <c r="BH1230" s="63">
        <v>0</v>
      </c>
      <c r="BI1230" s="63">
        <v>0</v>
      </c>
      <c r="BJ1230" s="63">
        <v>0</v>
      </c>
      <c r="BK1230" s="63">
        <v>0</v>
      </c>
      <c r="BL1230" s="63">
        <v>0</v>
      </c>
      <c r="BM1230" s="19">
        <v>2201882</v>
      </c>
      <c r="BN1230" s="32">
        <f t="shared" si="628"/>
        <v>452.50349362926426</v>
      </c>
      <c r="BO1230" s="281"/>
      <c r="BP1230" s="19">
        <v>382158</v>
      </c>
      <c r="BQ1230" s="19">
        <v>311058592</v>
      </c>
      <c r="BR1230" s="19">
        <v>313642624</v>
      </c>
      <c r="BS1230" s="19">
        <v>3593.1799299999998</v>
      </c>
      <c r="BT1230" s="19">
        <v>4866</v>
      </c>
      <c r="BU1230" s="4"/>
      <c r="BV1230" s="175">
        <f t="shared" si="648"/>
        <v>4.4876565308259106E-2</v>
      </c>
    </row>
    <row r="1231" spans="1:74" s="20" customFormat="1" ht="17.25" customHeight="1" x14ac:dyDescent="0.25">
      <c r="A1231" s="48" t="s">
        <v>226</v>
      </c>
      <c r="B1231" s="252"/>
      <c r="C1231" s="49">
        <v>0</v>
      </c>
      <c r="D1231" s="146">
        <v>2015</v>
      </c>
      <c r="E1231" s="62">
        <v>167</v>
      </c>
      <c r="F1231" s="63">
        <v>17983368</v>
      </c>
      <c r="G1231" s="63">
        <v>2700581</v>
      </c>
      <c r="H1231" s="187">
        <f t="shared" si="639"/>
        <v>0.17670736365036038</v>
      </c>
      <c r="I1231" s="63">
        <f t="shared" si="646"/>
        <v>15282787</v>
      </c>
      <c r="J1231" s="58"/>
      <c r="K1231" s="63">
        <f t="shared" si="641"/>
        <v>15282787</v>
      </c>
      <c r="L1231" s="58">
        <f t="shared" si="631"/>
        <v>3140.7289354706122</v>
      </c>
      <c r="M1231" s="58"/>
      <c r="N1231" s="58"/>
      <c r="O1231" s="63">
        <v>3137388</v>
      </c>
      <c r="P1231" s="29">
        <f t="shared" si="642"/>
        <v>0.20528899604502765</v>
      </c>
      <c r="Q1231" s="63">
        <v>329966</v>
      </c>
      <c r="R1231" s="94">
        <f t="shared" si="643"/>
        <v>2.1590695466736531E-2</v>
      </c>
      <c r="S1231" s="82">
        <f t="shared" ref="S1231:S1285" si="649">SUM(X1231:AE1231)</f>
        <v>1689458</v>
      </c>
      <c r="T1231" s="281">
        <f t="shared" si="647"/>
        <v>347.19646526921497</v>
      </c>
      <c r="U1231" s="281"/>
      <c r="V1231" s="131">
        <f t="shared" si="644"/>
        <v>0.11054645988326606</v>
      </c>
      <c r="W1231" s="29"/>
      <c r="X1231" s="63">
        <v>1038723</v>
      </c>
      <c r="Y1231" s="63">
        <v>599016</v>
      </c>
      <c r="Z1231" s="63">
        <v>186478</v>
      </c>
      <c r="AA1231" s="63">
        <v>0</v>
      </c>
      <c r="AB1231" s="63">
        <v>48676</v>
      </c>
      <c r="AC1231" s="63">
        <v>8136</v>
      </c>
      <c r="AD1231" s="63">
        <v>-191571</v>
      </c>
      <c r="AE1231" s="63">
        <v>0</v>
      </c>
      <c r="AF1231" s="63">
        <v>851568</v>
      </c>
      <c r="AG1231" s="63">
        <v>23243</v>
      </c>
      <c r="AH1231" s="63">
        <v>8456341</v>
      </c>
      <c r="AI1231" s="63">
        <v>255156</v>
      </c>
      <c r="AJ1231" s="63">
        <v>365391</v>
      </c>
      <c r="AK1231" s="63">
        <v>5213367</v>
      </c>
      <c r="AL1231" s="63">
        <v>9527028</v>
      </c>
      <c r="AM1231" s="63">
        <v>0</v>
      </c>
      <c r="AN1231" s="63">
        <v>7755</v>
      </c>
      <c r="AO1231" s="63">
        <v>34319</v>
      </c>
      <c r="AP1231" s="63">
        <v>0</v>
      </c>
      <c r="AQ1231" s="63">
        <v>452676</v>
      </c>
      <c r="AR1231" s="63">
        <v>2807075</v>
      </c>
      <c r="AS1231" s="63">
        <v>15526</v>
      </c>
      <c r="AT1231" s="63">
        <v>0</v>
      </c>
      <c r="AU1231" s="63">
        <v>99900</v>
      </c>
      <c r="AV1231" s="27">
        <v>0</v>
      </c>
      <c r="AW1231" s="94">
        <f t="shared" si="645"/>
        <v>0</v>
      </c>
      <c r="AX1231" s="63">
        <v>0</v>
      </c>
      <c r="AY1231" s="63">
        <v>0</v>
      </c>
      <c r="AZ1231" s="63">
        <v>0</v>
      </c>
      <c r="BA1231" s="63">
        <v>0</v>
      </c>
      <c r="BB1231" s="63">
        <v>0</v>
      </c>
      <c r="BC1231" s="63">
        <v>0</v>
      </c>
      <c r="BD1231" s="63">
        <v>0</v>
      </c>
      <c r="BE1231" s="63">
        <v>0</v>
      </c>
      <c r="BF1231" s="63">
        <v>0</v>
      </c>
      <c r="BG1231" s="19"/>
      <c r="BH1231" s="63">
        <v>0</v>
      </c>
      <c r="BI1231" s="63">
        <v>0</v>
      </c>
      <c r="BJ1231" s="63">
        <v>0</v>
      </c>
      <c r="BK1231" s="63">
        <v>0</v>
      </c>
      <c r="BL1231" s="63">
        <v>0</v>
      </c>
      <c r="BM1231" s="19">
        <v>2937877</v>
      </c>
      <c r="BN1231" s="32">
        <f t="shared" si="628"/>
        <v>603.75606247431153</v>
      </c>
      <c r="BO1231" s="281"/>
      <c r="BP1231" s="19">
        <v>267004</v>
      </c>
      <c r="BQ1231" s="19">
        <v>282221536</v>
      </c>
      <c r="BR1231" s="19">
        <v>285426432</v>
      </c>
      <c r="BS1231" s="19">
        <v>3449.9799800000001</v>
      </c>
      <c r="BT1231" s="19">
        <v>4866</v>
      </c>
      <c r="BU1231" s="4"/>
      <c r="BV1231" s="175">
        <f t="shared" si="648"/>
        <v>2.4541986968784041E-2</v>
      </c>
    </row>
    <row r="1232" spans="1:74" s="20" customFormat="1" ht="17.25" customHeight="1" x14ac:dyDescent="0.25">
      <c r="A1232" s="48" t="s">
        <v>226</v>
      </c>
      <c r="B1232" s="252"/>
      <c r="C1232" s="49">
        <v>0</v>
      </c>
      <c r="D1232" s="146">
        <v>2016</v>
      </c>
      <c r="E1232" s="62">
        <v>167</v>
      </c>
      <c r="F1232" s="63">
        <v>17972116</v>
      </c>
      <c r="G1232" s="63">
        <v>2535425</v>
      </c>
      <c r="H1232" s="187">
        <f t="shared" si="639"/>
        <v>0.16424666400331522</v>
      </c>
      <c r="I1232" s="63">
        <f t="shared" si="646"/>
        <v>15436691</v>
      </c>
      <c r="J1232" s="58"/>
      <c r="K1232" s="63">
        <f t="shared" si="641"/>
        <v>15436691</v>
      </c>
      <c r="L1232" s="58">
        <f t="shared" si="631"/>
        <v>3172.3573777229758</v>
      </c>
      <c r="M1232" s="58"/>
      <c r="N1232" s="58"/>
      <c r="O1232" s="63">
        <v>3600428</v>
      </c>
      <c r="P1232" s="29">
        <f t="shared" si="642"/>
        <v>0.23323832808469122</v>
      </c>
      <c r="Q1232" s="63">
        <v>340147</v>
      </c>
      <c r="R1232" s="94">
        <f t="shared" si="643"/>
        <v>2.2034968504584303E-2</v>
      </c>
      <c r="S1232" s="82">
        <f t="shared" si="649"/>
        <v>1870960</v>
      </c>
      <c r="T1232" s="281">
        <f t="shared" si="647"/>
        <v>384.49650637073574</v>
      </c>
      <c r="U1232" s="281"/>
      <c r="V1232" s="131">
        <f t="shared" si="644"/>
        <v>0.12120214105471179</v>
      </c>
      <c r="W1232" s="29"/>
      <c r="X1232" s="63">
        <v>1076009</v>
      </c>
      <c r="Y1232" s="63">
        <v>773525</v>
      </c>
      <c r="Z1232" s="63">
        <v>169113</v>
      </c>
      <c r="AA1232" s="63">
        <v>0</v>
      </c>
      <c r="AB1232" s="63">
        <v>45352</v>
      </c>
      <c r="AC1232" s="63">
        <v>3905</v>
      </c>
      <c r="AD1232" s="63">
        <v>-196944</v>
      </c>
      <c r="AE1232" s="63">
        <v>0</v>
      </c>
      <c r="AF1232" s="63">
        <v>792884</v>
      </c>
      <c r="AG1232" s="63">
        <v>24142</v>
      </c>
      <c r="AH1232" s="63">
        <v>8343397</v>
      </c>
      <c r="AI1232" s="63">
        <v>245447</v>
      </c>
      <c r="AJ1232" s="63">
        <v>51577</v>
      </c>
      <c r="AK1232" s="63">
        <v>5133521</v>
      </c>
      <c r="AL1232" s="63">
        <v>9628720</v>
      </c>
      <c r="AM1232" s="63">
        <v>0</v>
      </c>
      <c r="AN1232" s="63">
        <v>4839</v>
      </c>
      <c r="AO1232" s="63">
        <v>31563</v>
      </c>
      <c r="AP1232" s="63">
        <v>0</v>
      </c>
      <c r="AQ1232" s="63">
        <v>437299</v>
      </c>
      <c r="AR1232" s="63">
        <v>2860584</v>
      </c>
      <c r="AS1232" s="63">
        <v>27498</v>
      </c>
      <c r="AT1232" s="63">
        <v>0</v>
      </c>
      <c r="AU1232" s="63">
        <v>15803</v>
      </c>
      <c r="AV1232" s="27">
        <v>0</v>
      </c>
      <c r="AW1232" s="94">
        <f t="shared" si="645"/>
        <v>0</v>
      </c>
      <c r="AX1232" s="63">
        <v>0</v>
      </c>
      <c r="AY1232" s="63">
        <v>0</v>
      </c>
      <c r="AZ1232" s="63">
        <v>0</v>
      </c>
      <c r="BA1232" s="63">
        <v>0</v>
      </c>
      <c r="BB1232" s="63">
        <v>0</v>
      </c>
      <c r="BC1232" s="63">
        <v>0</v>
      </c>
      <c r="BD1232" s="63">
        <v>0</v>
      </c>
      <c r="BE1232" s="63">
        <v>0</v>
      </c>
      <c r="BF1232" s="63">
        <v>0</v>
      </c>
      <c r="BG1232" s="19"/>
      <c r="BH1232" s="63">
        <v>0</v>
      </c>
      <c r="BI1232" s="63">
        <v>0</v>
      </c>
      <c r="BJ1232" s="63">
        <v>0</v>
      </c>
      <c r="BK1232" s="63">
        <v>0</v>
      </c>
      <c r="BL1232" s="63">
        <v>0</v>
      </c>
      <c r="BM1232" s="19">
        <v>2718759</v>
      </c>
      <c r="BN1232" s="32">
        <f t="shared" si="628"/>
        <v>558.72564734895195</v>
      </c>
      <c r="BO1232" s="281"/>
      <c r="BP1232" s="19">
        <v>263750</v>
      </c>
      <c r="BQ1232" s="19">
        <v>254194400</v>
      </c>
      <c r="BR1232" s="19">
        <v>257176912</v>
      </c>
      <c r="BS1232" s="19">
        <v>3441.9299299999998</v>
      </c>
      <c r="BT1232" s="19">
        <v>4866</v>
      </c>
      <c r="BU1232" s="4"/>
      <c r="BV1232" s="175">
        <f t="shared" si="648"/>
        <v>2.3373943020721797E-2</v>
      </c>
    </row>
    <row r="1233" spans="1:74" s="20" customFormat="1" ht="17.25" customHeight="1" x14ac:dyDescent="0.25">
      <c r="A1233" s="48" t="s">
        <v>226</v>
      </c>
      <c r="B1233" s="252"/>
      <c r="C1233" s="49">
        <v>0</v>
      </c>
      <c r="D1233" s="146">
        <v>2017</v>
      </c>
      <c r="E1233" s="62">
        <v>167</v>
      </c>
      <c r="F1233" s="63">
        <v>23052632</v>
      </c>
      <c r="G1233" s="63">
        <v>2970867</v>
      </c>
      <c r="H1233" s="187">
        <f t="shared" si="639"/>
        <v>0.14793854026277073</v>
      </c>
      <c r="I1233" s="63">
        <f t="shared" si="646"/>
        <v>20081765</v>
      </c>
      <c r="J1233" s="58"/>
      <c r="K1233" s="63">
        <f t="shared" si="641"/>
        <v>20081765</v>
      </c>
      <c r="L1233" s="58">
        <f t="shared" si="631"/>
        <v>4126.9554048499795</v>
      </c>
      <c r="M1233" s="58"/>
      <c r="N1233" s="58"/>
      <c r="O1233" s="63">
        <v>4514387</v>
      </c>
      <c r="P1233" s="29">
        <f t="shared" si="642"/>
        <v>0.22480031013210244</v>
      </c>
      <c r="Q1233" s="63">
        <v>353741</v>
      </c>
      <c r="R1233" s="94">
        <f t="shared" si="643"/>
        <v>1.7615035331804748E-2</v>
      </c>
      <c r="S1233" s="82">
        <f t="shared" si="649"/>
        <v>2089415</v>
      </c>
      <c r="T1233" s="281">
        <f t="shared" si="647"/>
        <v>429.39066995478834</v>
      </c>
      <c r="U1233" s="281"/>
      <c r="V1233" s="131">
        <f t="shared" si="644"/>
        <v>0.10404538644885049</v>
      </c>
      <c r="W1233" s="29"/>
      <c r="X1233" s="63">
        <v>1058181</v>
      </c>
      <c r="Y1233" s="63">
        <v>873281</v>
      </c>
      <c r="Z1233" s="63">
        <v>177360</v>
      </c>
      <c r="AA1233" s="63">
        <v>0</v>
      </c>
      <c r="AB1233" s="63">
        <v>45768</v>
      </c>
      <c r="AC1233" s="63">
        <v>-600</v>
      </c>
      <c r="AD1233" s="63">
        <v>-64575</v>
      </c>
      <c r="AE1233" s="63">
        <v>0</v>
      </c>
      <c r="AF1233" s="63">
        <v>800538</v>
      </c>
      <c r="AG1233" s="63">
        <v>43216</v>
      </c>
      <c r="AH1233" s="63">
        <v>9288797</v>
      </c>
      <c r="AI1233" s="63">
        <v>231736</v>
      </c>
      <c r="AJ1233" s="63">
        <v>144252</v>
      </c>
      <c r="AK1233" s="63">
        <v>6421113</v>
      </c>
      <c r="AL1233" s="63">
        <v>13763834</v>
      </c>
      <c r="AM1233" s="63">
        <v>0</v>
      </c>
      <c r="AN1233" s="63">
        <v>0</v>
      </c>
      <c r="AO1233" s="63">
        <v>32168</v>
      </c>
      <c r="AP1233" s="63">
        <v>0</v>
      </c>
      <c r="AQ1233" s="63">
        <v>2890634</v>
      </c>
      <c r="AR1233" s="63">
        <v>2521990</v>
      </c>
      <c r="AS1233" s="63">
        <v>37157</v>
      </c>
      <c r="AT1233" s="63">
        <v>0</v>
      </c>
      <c r="AU1233" s="63">
        <v>1417</v>
      </c>
      <c r="AV1233" s="27">
        <v>0</v>
      </c>
      <c r="AW1233" s="94">
        <f t="shared" si="645"/>
        <v>0</v>
      </c>
      <c r="AX1233" s="63">
        <v>0</v>
      </c>
      <c r="AY1233" s="63">
        <v>0</v>
      </c>
      <c r="AZ1233" s="63">
        <v>0</v>
      </c>
      <c r="BA1233" s="63">
        <v>0</v>
      </c>
      <c r="BB1233" s="63">
        <v>0</v>
      </c>
      <c r="BC1233" s="63">
        <v>0</v>
      </c>
      <c r="BD1233" s="63">
        <v>0</v>
      </c>
      <c r="BE1233" s="63">
        <v>0</v>
      </c>
      <c r="BF1233" s="63">
        <v>0</v>
      </c>
      <c r="BG1233" s="63">
        <v>0</v>
      </c>
      <c r="BH1233" s="63">
        <v>0</v>
      </c>
      <c r="BI1233" s="63">
        <v>0</v>
      </c>
      <c r="BJ1233" s="63">
        <v>0</v>
      </c>
      <c r="BK1233" s="63">
        <v>0</v>
      </c>
      <c r="BL1233" s="63">
        <v>0</v>
      </c>
      <c r="BM1233" s="19">
        <v>2834770</v>
      </c>
      <c r="BN1233" s="32">
        <f t="shared" si="628"/>
        <v>582.5667899712289</v>
      </c>
      <c r="BO1233" s="281"/>
      <c r="BP1233" s="19">
        <v>298944</v>
      </c>
      <c r="BQ1233" s="19">
        <v>249852736</v>
      </c>
      <c r="BR1233" s="19">
        <v>252986448</v>
      </c>
      <c r="BS1233" s="19">
        <v>3469.48999</v>
      </c>
      <c r="BT1233" s="19">
        <v>4866</v>
      </c>
      <c r="BU1233" s="4"/>
      <c r="BV1233" s="175">
        <f t="shared" si="648"/>
        <v>2.736157601052025E-2</v>
      </c>
    </row>
    <row r="1234" spans="1:74" s="20" customFormat="1" ht="17.25" customHeight="1" x14ac:dyDescent="0.25">
      <c r="A1234" s="48" t="s">
        <v>226</v>
      </c>
      <c r="B1234" s="252"/>
      <c r="C1234" s="49">
        <v>0</v>
      </c>
      <c r="D1234" s="146">
        <v>2018</v>
      </c>
      <c r="E1234" s="62">
        <v>167</v>
      </c>
      <c r="F1234" s="63">
        <v>19761424</v>
      </c>
      <c r="G1234" s="63">
        <v>861846</v>
      </c>
      <c r="H1234" s="187">
        <f t="shared" si="639"/>
        <v>4.5601335648870041E-2</v>
      </c>
      <c r="I1234" s="63">
        <f t="shared" si="646"/>
        <v>18899578</v>
      </c>
      <c r="J1234" s="58"/>
      <c r="K1234" s="63">
        <f t="shared" si="641"/>
        <v>18899578</v>
      </c>
      <c r="L1234" s="58">
        <f t="shared" si="631"/>
        <v>3884.0069872585286</v>
      </c>
      <c r="M1234" s="58"/>
      <c r="N1234" s="58"/>
      <c r="O1234" s="63">
        <v>4383844</v>
      </c>
      <c r="P1234" s="29">
        <f t="shared" si="642"/>
        <v>0.23195459708147981</v>
      </c>
      <c r="Q1234" s="63">
        <v>358536</v>
      </c>
      <c r="R1234" s="94">
        <f t="shared" si="643"/>
        <v>1.8970582306123449E-2</v>
      </c>
      <c r="S1234" s="82">
        <f t="shared" si="649"/>
        <v>2184739</v>
      </c>
      <c r="T1234" s="281">
        <f t="shared" si="647"/>
        <v>448.98047677764077</v>
      </c>
      <c r="U1234" s="281"/>
      <c r="V1234" s="131">
        <f t="shared" si="644"/>
        <v>0.11559723714466005</v>
      </c>
      <c r="W1234" s="29"/>
      <c r="X1234" s="63">
        <v>1087277</v>
      </c>
      <c r="Y1234" s="63">
        <v>792376</v>
      </c>
      <c r="Z1234" s="63">
        <v>172699</v>
      </c>
      <c r="AA1234" s="63">
        <v>0</v>
      </c>
      <c r="AB1234" s="63">
        <v>53902</v>
      </c>
      <c r="AC1234" s="63">
        <v>0</v>
      </c>
      <c r="AD1234" s="63">
        <v>78485</v>
      </c>
      <c r="AE1234" s="63">
        <v>0</v>
      </c>
      <c r="AF1234" s="63">
        <v>930759</v>
      </c>
      <c r="AG1234" s="63">
        <v>51342</v>
      </c>
      <c r="AH1234" s="63">
        <v>6401304</v>
      </c>
      <c r="AI1234" s="63">
        <v>319843</v>
      </c>
      <c r="AJ1234" s="63">
        <v>843158</v>
      </c>
      <c r="AK1234" s="63">
        <v>3037184</v>
      </c>
      <c r="AL1234" s="63">
        <v>13360119</v>
      </c>
      <c r="AM1234" s="63">
        <v>0</v>
      </c>
      <c r="AN1234" s="63">
        <v>4700</v>
      </c>
      <c r="AO1234" s="63">
        <v>33179</v>
      </c>
      <c r="AP1234" s="63">
        <v>0</v>
      </c>
      <c r="AQ1234" s="63">
        <v>3797237</v>
      </c>
      <c r="AR1234" s="63">
        <v>2924979</v>
      </c>
      <c r="AS1234" s="63">
        <v>29147</v>
      </c>
      <c r="AT1234" s="63">
        <v>0</v>
      </c>
      <c r="AU1234" s="63">
        <v>930</v>
      </c>
      <c r="AV1234" s="27">
        <v>0</v>
      </c>
      <c r="AW1234" s="94">
        <f t="shared" si="645"/>
        <v>0</v>
      </c>
      <c r="AX1234" s="63">
        <v>0</v>
      </c>
      <c r="AY1234" s="63">
        <v>0</v>
      </c>
      <c r="AZ1234" s="63">
        <v>0</v>
      </c>
      <c r="BA1234" s="63">
        <v>0</v>
      </c>
      <c r="BB1234" s="63">
        <v>0</v>
      </c>
      <c r="BC1234" s="63">
        <v>0</v>
      </c>
      <c r="BD1234" s="63">
        <v>0</v>
      </c>
      <c r="BE1234" s="63">
        <v>0</v>
      </c>
      <c r="BF1234" s="63">
        <v>0</v>
      </c>
      <c r="BG1234" s="63">
        <v>0</v>
      </c>
      <c r="BH1234" s="63">
        <v>0</v>
      </c>
      <c r="BI1234" s="63">
        <v>0</v>
      </c>
      <c r="BJ1234" s="63">
        <v>0</v>
      </c>
      <c r="BK1234" s="63">
        <v>0</v>
      </c>
      <c r="BL1234" s="63">
        <v>0</v>
      </c>
      <c r="BM1234" s="19">
        <v>2651020</v>
      </c>
      <c r="BN1234" s="32">
        <f t="shared" si="628"/>
        <v>544.80476777640774</v>
      </c>
      <c r="BO1234" s="281"/>
      <c r="BP1234" s="19">
        <v>208365</v>
      </c>
      <c r="BQ1234" s="19">
        <v>291065440</v>
      </c>
      <c r="BR1234" s="19">
        <v>293924800</v>
      </c>
      <c r="BS1234" s="19">
        <v>3478.4099099999999</v>
      </c>
      <c r="BT1234" s="19">
        <v>4866</v>
      </c>
      <c r="BU1234" s="4"/>
      <c r="BV1234" s="175">
        <f t="shared" si="648"/>
        <v>2.8645406380710815E-2</v>
      </c>
    </row>
    <row r="1235" spans="1:74" s="23" customFormat="1" ht="17.25" customHeight="1" thickBot="1" x14ac:dyDescent="0.3">
      <c r="A1235" s="16" t="s">
        <v>226</v>
      </c>
      <c r="B1235" s="253"/>
      <c r="C1235" s="207">
        <v>0</v>
      </c>
      <c r="D1235" s="148">
        <v>2019</v>
      </c>
      <c r="E1235" s="65">
        <v>167</v>
      </c>
      <c r="F1235" s="66">
        <v>21771604</v>
      </c>
      <c r="G1235" s="66">
        <v>59197</v>
      </c>
      <c r="H1235" s="193">
        <f t="shared" si="639"/>
        <v>2.7264135201592343E-3</v>
      </c>
      <c r="I1235" s="66">
        <f t="shared" si="646"/>
        <v>21712407</v>
      </c>
      <c r="J1235" s="149">
        <f t="shared" ref="J1235" si="650">LN(I1235/I1211)/(2019-1995)</f>
        <v>4.9704938877035969E-2</v>
      </c>
      <c r="K1235" s="66">
        <f t="shared" si="641"/>
        <v>21712407</v>
      </c>
      <c r="L1235" s="116">
        <f t="shared" si="631"/>
        <v>4462.0647348951907</v>
      </c>
      <c r="M1235" s="149">
        <f t="shared" ref="M1235" si="651">LN(L1235/L1211)/(2019-1995)</f>
        <v>2.9621827361445956E-2</v>
      </c>
      <c r="N1235" s="184">
        <f t="shared" ref="N1235" si="652">AVERAGE(L1233:L1235)</f>
        <v>4157.6757090012325</v>
      </c>
      <c r="O1235" s="66">
        <v>4540086</v>
      </c>
      <c r="P1235" s="30">
        <f t="shared" si="642"/>
        <v>0.20910099925816608</v>
      </c>
      <c r="Q1235" s="66">
        <v>374130</v>
      </c>
      <c r="R1235" s="95">
        <f t="shared" si="643"/>
        <v>1.7231161888223632E-2</v>
      </c>
      <c r="S1235" s="104">
        <f t="shared" si="649"/>
        <v>1936021</v>
      </c>
      <c r="T1235" s="285">
        <f t="shared" si="647"/>
        <v>397.8670365803535</v>
      </c>
      <c r="U1235" s="285">
        <f t="shared" ref="U1235" si="653">AVERAGE(T1233:T1235)</f>
        <v>425.41272777092757</v>
      </c>
      <c r="V1235" s="170">
        <f t="shared" si="644"/>
        <v>8.916657651084009E-2</v>
      </c>
      <c r="W1235" s="30"/>
      <c r="X1235" s="66">
        <v>1102546</v>
      </c>
      <c r="Y1235" s="66">
        <v>688599</v>
      </c>
      <c r="Z1235" s="66">
        <v>174125</v>
      </c>
      <c r="AA1235" s="66">
        <v>0</v>
      </c>
      <c r="AB1235" s="66">
        <v>53010</v>
      </c>
      <c r="AC1235" s="66">
        <v>0</v>
      </c>
      <c r="AD1235" s="66">
        <v>-82259</v>
      </c>
      <c r="AE1235" s="66">
        <v>0</v>
      </c>
      <c r="AF1235" s="66">
        <v>924629</v>
      </c>
      <c r="AG1235" s="66">
        <v>52370</v>
      </c>
      <c r="AH1235" s="66">
        <v>9644518</v>
      </c>
      <c r="AI1235" s="66">
        <v>343985</v>
      </c>
      <c r="AJ1235" s="66">
        <v>447581</v>
      </c>
      <c r="AK1235" s="66">
        <v>6590239</v>
      </c>
      <c r="AL1235" s="66">
        <v>12127085</v>
      </c>
      <c r="AM1235" s="66">
        <v>0</v>
      </c>
      <c r="AN1235" s="66">
        <v>0</v>
      </c>
      <c r="AO1235" s="66">
        <v>40594</v>
      </c>
      <c r="AP1235" s="66">
        <v>0</v>
      </c>
      <c r="AQ1235" s="66">
        <v>3845441</v>
      </c>
      <c r="AR1235" s="66">
        <v>2524347</v>
      </c>
      <c r="AS1235" s="66">
        <v>80737</v>
      </c>
      <c r="AT1235" s="66">
        <v>0</v>
      </c>
      <c r="AU1235" s="66">
        <v>12246</v>
      </c>
      <c r="AV1235" s="28">
        <v>0</v>
      </c>
      <c r="AW1235" s="95">
        <f t="shared" si="645"/>
        <v>0</v>
      </c>
      <c r="AX1235" s="66">
        <v>0</v>
      </c>
      <c r="AY1235" s="66">
        <v>0</v>
      </c>
      <c r="AZ1235" s="66">
        <v>0</v>
      </c>
      <c r="BA1235" s="66">
        <v>0</v>
      </c>
      <c r="BB1235" s="66">
        <v>0</v>
      </c>
      <c r="BC1235" s="66">
        <v>0</v>
      </c>
      <c r="BD1235" s="66">
        <v>0</v>
      </c>
      <c r="BE1235" s="66">
        <v>0</v>
      </c>
      <c r="BF1235" s="66">
        <v>0</v>
      </c>
      <c r="BG1235" s="66">
        <v>0</v>
      </c>
      <c r="BH1235" s="66">
        <v>0</v>
      </c>
      <c r="BI1235" s="66">
        <v>0</v>
      </c>
      <c r="BJ1235" s="66">
        <v>0</v>
      </c>
      <c r="BK1235" s="66">
        <v>0</v>
      </c>
      <c r="BL1235" s="66">
        <v>0</v>
      </c>
      <c r="BM1235" s="22">
        <v>2992104</v>
      </c>
      <c r="BN1235" s="32">
        <f t="shared" si="628"/>
        <v>614.90012330456227</v>
      </c>
      <c r="BO1235" s="285">
        <f t="shared" ref="BO1235" si="654">AVERAGE(BN1233:BN1235)</f>
        <v>580.7572270173996</v>
      </c>
      <c r="BP1235" s="22">
        <v>265397</v>
      </c>
      <c r="BQ1235" s="22">
        <v>237434400</v>
      </c>
      <c r="BR1235" s="22">
        <v>240691904</v>
      </c>
      <c r="BS1235" s="22">
        <v>3675.3898899999999</v>
      </c>
      <c r="BT1235" s="22">
        <v>4866</v>
      </c>
      <c r="BU1235" s="275">
        <f t="shared" ref="BU1235" si="655">AVERAGE(BT1233:BT1235)</f>
        <v>4866</v>
      </c>
      <c r="BV1235" s="175">
        <f t="shared" si="648"/>
        <v>5.6187382682040543E-2</v>
      </c>
    </row>
    <row r="1236" spans="1:74" ht="16.5" thickTop="1" x14ac:dyDescent="0.25">
      <c r="A1236" s="68" t="s">
        <v>227</v>
      </c>
      <c r="B1236" s="254"/>
      <c r="C1236" s="68">
        <v>0</v>
      </c>
      <c r="D1236" s="166">
        <v>1995</v>
      </c>
      <c r="E1236" s="69">
        <v>169</v>
      </c>
      <c r="F1236" s="70">
        <v>81035456</v>
      </c>
      <c r="G1236" s="70">
        <v>8091360</v>
      </c>
      <c r="H1236" s="179">
        <f t="shared" si="639"/>
        <v>0.11092549560145347</v>
      </c>
      <c r="I1236" s="71">
        <f t="shared" si="646"/>
        <v>72944096</v>
      </c>
      <c r="J1236" s="70"/>
      <c r="K1236" s="70">
        <f t="shared" si="641"/>
        <v>72944096</v>
      </c>
      <c r="L1236" s="70">
        <f t="shared" si="631"/>
        <v>5919.826002272358</v>
      </c>
      <c r="M1236" s="70"/>
      <c r="N1236" s="70"/>
      <c r="O1236" s="70">
        <v>5840016</v>
      </c>
      <c r="P1236" s="40">
        <f t="shared" si="642"/>
        <v>8.0061530956528681E-2</v>
      </c>
      <c r="Q1236" s="70">
        <v>927688</v>
      </c>
      <c r="R1236" s="72">
        <f t="shared" si="643"/>
        <v>1.2717794185837877E-2</v>
      </c>
      <c r="S1236" s="169">
        <f t="shared" ref="S1236:S1246" si="656">F1236-G1236-O1236-Q1236-AF1236-AG1236-AI1236-AJ1236-AK1236-SUM(AM1236:AU1236)</f>
        <v>8941345</v>
      </c>
      <c r="T1236" s="281">
        <f t="shared" si="647"/>
        <v>725.64072390845638</v>
      </c>
      <c r="U1236" s="281"/>
      <c r="V1236" s="168">
        <f t="shared" si="644"/>
        <v>0.1225780493598824</v>
      </c>
      <c r="W1236" s="125"/>
      <c r="X1236" s="70">
        <v>0</v>
      </c>
      <c r="Y1236" s="70">
        <v>0</v>
      </c>
      <c r="Z1236" s="70">
        <v>0</v>
      </c>
      <c r="AA1236" s="70">
        <v>0</v>
      </c>
      <c r="AB1236" s="70">
        <v>0</v>
      </c>
      <c r="AC1236" s="70">
        <v>0</v>
      </c>
      <c r="AD1236" s="70">
        <v>0</v>
      </c>
      <c r="AE1236" s="70">
        <v>0</v>
      </c>
      <c r="AF1236" s="70">
        <v>7269731</v>
      </c>
      <c r="AG1236" s="70">
        <v>3835922</v>
      </c>
      <c r="AH1236" s="70">
        <v>32355480</v>
      </c>
      <c r="AI1236" s="70">
        <v>5244990</v>
      </c>
      <c r="AJ1236" s="70">
        <v>1228042</v>
      </c>
      <c r="AK1236" s="70">
        <v>10735193</v>
      </c>
      <c r="AL1236" s="70">
        <v>48679972</v>
      </c>
      <c r="AM1236" s="70">
        <v>0</v>
      </c>
      <c r="AN1236" s="70">
        <v>0</v>
      </c>
      <c r="AO1236" s="70">
        <v>0</v>
      </c>
      <c r="AP1236" s="70">
        <v>0</v>
      </c>
      <c r="AQ1236" s="70">
        <v>16199881</v>
      </c>
      <c r="AR1236" s="70">
        <v>10762512</v>
      </c>
      <c r="AS1236" s="70">
        <v>1721668</v>
      </c>
      <c r="AT1236" s="70">
        <v>181912</v>
      </c>
      <c r="AU1236" s="70">
        <v>55196</v>
      </c>
      <c r="AV1236" s="74">
        <v>0</v>
      </c>
      <c r="AW1236" s="72">
        <f t="shared" si="645"/>
        <v>0</v>
      </c>
      <c r="AX1236" s="70">
        <v>0</v>
      </c>
      <c r="AY1236" s="70">
        <v>0</v>
      </c>
      <c r="AZ1236" s="70">
        <v>0</v>
      </c>
      <c r="BA1236" s="70">
        <v>0</v>
      </c>
      <c r="BB1236" s="70">
        <v>0</v>
      </c>
      <c r="BC1236" s="70">
        <v>0</v>
      </c>
      <c r="BD1236" s="70">
        <v>0</v>
      </c>
      <c r="BE1236" s="70">
        <v>0</v>
      </c>
      <c r="BF1236" s="70">
        <v>0</v>
      </c>
      <c r="BG1236" s="70">
        <v>0</v>
      </c>
      <c r="BH1236" s="70">
        <v>0</v>
      </c>
      <c r="BI1236" s="70">
        <v>0</v>
      </c>
      <c r="BJ1236" s="70">
        <v>0</v>
      </c>
      <c r="BK1236" s="70">
        <v>0</v>
      </c>
      <c r="BL1236" s="70">
        <v>0</v>
      </c>
      <c r="BM1236" s="4">
        <v>447040</v>
      </c>
      <c r="BN1236" s="32">
        <f t="shared" si="628"/>
        <v>36.279824703781856</v>
      </c>
      <c r="BO1236" s="281"/>
      <c r="BP1236" s="4">
        <v>0</v>
      </c>
      <c r="BQ1236" s="4">
        <v>2581459200</v>
      </c>
      <c r="BR1236" s="4">
        <v>2581906432</v>
      </c>
      <c r="BS1236" s="4">
        <v>12286.08008</v>
      </c>
      <c r="BT1236" s="4">
        <v>12322</v>
      </c>
      <c r="BV1236" s="175">
        <f t="shared" si="648"/>
        <v>1.1241482523745914</v>
      </c>
    </row>
    <row r="1237" spans="1:74" x14ac:dyDescent="0.25">
      <c r="A1237" s="76" t="s">
        <v>227</v>
      </c>
      <c r="B1237" s="255"/>
      <c r="C1237" s="76">
        <v>0</v>
      </c>
      <c r="D1237" s="141">
        <v>1996</v>
      </c>
      <c r="E1237" s="77">
        <v>169</v>
      </c>
      <c r="F1237" s="59">
        <v>68031584</v>
      </c>
      <c r="G1237" s="59">
        <v>7159716</v>
      </c>
      <c r="H1237" s="179">
        <f t="shared" si="639"/>
        <v>0.11761945600223736</v>
      </c>
      <c r="I1237" s="78">
        <f t="shared" si="646"/>
        <v>60871868</v>
      </c>
      <c r="J1237" s="59"/>
      <c r="K1237" s="59">
        <f t="shared" si="641"/>
        <v>60871868</v>
      </c>
      <c r="L1237" s="59">
        <f t="shared" si="631"/>
        <v>4940.0964129199801</v>
      </c>
      <c r="M1237" s="59"/>
      <c r="N1237" s="59"/>
      <c r="O1237" s="59">
        <v>-1468376</v>
      </c>
      <c r="P1237" s="13">
        <f t="shared" si="642"/>
        <v>-2.4122407414866914E-2</v>
      </c>
      <c r="Q1237" s="59">
        <v>1854590</v>
      </c>
      <c r="R1237" s="79">
        <f t="shared" si="643"/>
        <v>3.0467111671355313E-2</v>
      </c>
      <c r="S1237" s="73">
        <f t="shared" si="656"/>
        <v>7355305</v>
      </c>
      <c r="T1237" s="281">
        <f t="shared" si="647"/>
        <v>596.92460639506578</v>
      </c>
      <c r="U1237" s="281"/>
      <c r="V1237" s="131">
        <f t="shared" si="644"/>
        <v>0.1208325823022221</v>
      </c>
      <c r="W1237" s="54"/>
      <c r="X1237" s="59">
        <v>0</v>
      </c>
      <c r="Y1237" s="59">
        <v>0</v>
      </c>
      <c r="Z1237" s="59">
        <v>0</v>
      </c>
      <c r="AA1237" s="59">
        <v>0</v>
      </c>
      <c r="AB1237" s="59">
        <v>0</v>
      </c>
      <c r="AC1237" s="59">
        <v>0</v>
      </c>
      <c r="AD1237" s="59">
        <v>0</v>
      </c>
      <c r="AE1237" s="59">
        <v>0</v>
      </c>
      <c r="AF1237" s="59">
        <v>8654201</v>
      </c>
      <c r="AG1237" s="59">
        <v>4534997</v>
      </c>
      <c r="AH1237" s="59">
        <v>28293844</v>
      </c>
      <c r="AI1237" s="59">
        <v>2974164</v>
      </c>
      <c r="AJ1237" s="59">
        <v>1340027</v>
      </c>
      <c r="AK1237" s="59">
        <v>10486970</v>
      </c>
      <c r="AL1237" s="59">
        <v>39737744</v>
      </c>
      <c r="AM1237" s="59">
        <v>0</v>
      </c>
      <c r="AN1237" s="59">
        <v>0</v>
      </c>
      <c r="AO1237" s="59">
        <v>0</v>
      </c>
      <c r="AP1237" s="59">
        <v>0</v>
      </c>
      <c r="AQ1237" s="59">
        <v>14611250</v>
      </c>
      <c r="AR1237" s="59">
        <v>8860178</v>
      </c>
      <c r="AS1237" s="59">
        <v>1355430</v>
      </c>
      <c r="AT1237" s="59">
        <v>231027</v>
      </c>
      <c r="AU1237" s="59">
        <v>82105</v>
      </c>
      <c r="AV1237" s="80">
        <v>0</v>
      </c>
      <c r="AW1237" s="79">
        <f t="shared" si="645"/>
        <v>0</v>
      </c>
      <c r="AX1237" s="59">
        <v>0</v>
      </c>
      <c r="AY1237" s="59">
        <v>0</v>
      </c>
      <c r="AZ1237" s="59">
        <v>0</v>
      </c>
      <c r="BA1237" s="59">
        <v>0</v>
      </c>
      <c r="BB1237" s="59">
        <v>0</v>
      </c>
      <c r="BC1237" s="59">
        <v>0</v>
      </c>
      <c r="BD1237" s="59">
        <v>0</v>
      </c>
      <c r="BE1237" s="59">
        <v>0</v>
      </c>
      <c r="BF1237" s="59">
        <v>0</v>
      </c>
      <c r="BG1237" s="59">
        <v>0</v>
      </c>
      <c r="BH1237" s="59">
        <v>0</v>
      </c>
      <c r="BI1237" s="59">
        <v>0</v>
      </c>
      <c r="BJ1237" s="59">
        <v>0</v>
      </c>
      <c r="BK1237" s="59">
        <v>0</v>
      </c>
      <c r="BL1237" s="59">
        <v>0</v>
      </c>
      <c r="BM1237" s="4">
        <v>491344</v>
      </c>
      <c r="BN1237" s="32">
        <f t="shared" si="628"/>
        <v>39.875344911540331</v>
      </c>
      <c r="BO1237" s="281"/>
      <c r="BP1237" s="4">
        <v>0</v>
      </c>
      <c r="BQ1237" s="4">
        <v>2705318400</v>
      </c>
      <c r="BR1237" s="4">
        <v>2705809664</v>
      </c>
      <c r="BS1237" s="4">
        <v>12267.570309999999</v>
      </c>
      <c r="BT1237" s="4">
        <v>12322</v>
      </c>
      <c r="BV1237" s="175">
        <f t="shared" si="648"/>
        <v>1.1233944022051743</v>
      </c>
    </row>
    <row r="1238" spans="1:74" x14ac:dyDescent="0.25">
      <c r="A1238" s="76" t="s">
        <v>227</v>
      </c>
      <c r="B1238" s="255"/>
      <c r="C1238" s="76">
        <v>0</v>
      </c>
      <c r="D1238" s="141">
        <v>1997</v>
      </c>
      <c r="E1238" s="77">
        <v>169</v>
      </c>
      <c r="F1238" s="59">
        <v>71952440</v>
      </c>
      <c r="G1238" s="59">
        <v>6822764</v>
      </c>
      <c r="H1238" s="179">
        <f t="shared" si="639"/>
        <v>0.10475660895349763</v>
      </c>
      <c r="I1238" s="78">
        <f t="shared" si="646"/>
        <v>65129676</v>
      </c>
      <c r="J1238" s="59"/>
      <c r="K1238" s="59">
        <f t="shared" si="641"/>
        <v>65129676</v>
      </c>
      <c r="L1238" s="59">
        <f t="shared" si="631"/>
        <v>5263.4294488443511</v>
      </c>
      <c r="M1238" s="59"/>
      <c r="N1238" s="59"/>
      <c r="O1238" s="59">
        <v>4136593</v>
      </c>
      <c r="P1238" s="13">
        <f t="shared" si="642"/>
        <v>6.3513182531416246E-2</v>
      </c>
      <c r="Q1238" s="59">
        <v>1649177</v>
      </c>
      <c r="R1238" s="79">
        <f t="shared" si="643"/>
        <v>2.5321437189400421E-2</v>
      </c>
      <c r="S1238" s="73">
        <f t="shared" si="656"/>
        <v>5591900</v>
      </c>
      <c r="T1238" s="281">
        <f t="shared" si="647"/>
        <v>451.90722482624858</v>
      </c>
      <c r="U1238" s="281"/>
      <c r="V1238" s="131">
        <f t="shared" si="644"/>
        <v>8.5857942852348906E-2</v>
      </c>
      <c r="W1238" s="54"/>
      <c r="X1238" s="59">
        <v>0</v>
      </c>
      <c r="Y1238" s="59">
        <v>0</v>
      </c>
      <c r="Z1238" s="59">
        <v>0</v>
      </c>
      <c r="AA1238" s="59">
        <v>0</v>
      </c>
      <c r="AB1238" s="59">
        <v>0</v>
      </c>
      <c r="AC1238" s="59">
        <v>0</v>
      </c>
      <c r="AD1238" s="59">
        <v>0</v>
      </c>
      <c r="AE1238" s="59">
        <v>0</v>
      </c>
      <c r="AF1238" s="59">
        <v>4703312</v>
      </c>
      <c r="AG1238" s="59">
        <v>2392228</v>
      </c>
      <c r="AH1238" s="59">
        <v>29131956</v>
      </c>
      <c r="AI1238" s="59">
        <v>3550862</v>
      </c>
      <c r="AJ1238" s="59">
        <v>2014920</v>
      </c>
      <c r="AK1238" s="59">
        <v>11275351</v>
      </c>
      <c r="AL1238" s="59">
        <v>42820488</v>
      </c>
      <c r="AM1238" s="59">
        <v>0</v>
      </c>
      <c r="AN1238" s="59">
        <v>0</v>
      </c>
      <c r="AO1238" s="59">
        <v>0</v>
      </c>
      <c r="AP1238" s="59">
        <v>0</v>
      </c>
      <c r="AQ1238" s="59">
        <v>17607400</v>
      </c>
      <c r="AR1238" s="59">
        <v>10206693</v>
      </c>
      <c r="AS1238" s="59">
        <v>1508391</v>
      </c>
      <c r="AT1238" s="59">
        <v>294419</v>
      </c>
      <c r="AU1238" s="59">
        <v>198430</v>
      </c>
      <c r="AV1238" s="80">
        <v>0</v>
      </c>
      <c r="AW1238" s="79">
        <f t="shared" si="645"/>
        <v>0</v>
      </c>
      <c r="AX1238" s="59">
        <v>0</v>
      </c>
      <c r="AY1238" s="59">
        <v>0</v>
      </c>
      <c r="AZ1238" s="59">
        <v>0</v>
      </c>
      <c r="BA1238" s="59">
        <v>0</v>
      </c>
      <c r="BB1238" s="59">
        <v>0</v>
      </c>
      <c r="BC1238" s="59">
        <v>0</v>
      </c>
      <c r="BD1238" s="59">
        <v>0</v>
      </c>
      <c r="BE1238" s="59">
        <v>0</v>
      </c>
      <c r="BF1238" s="59">
        <v>0</v>
      </c>
      <c r="BG1238" s="59">
        <v>0</v>
      </c>
      <c r="BH1238" s="59">
        <v>0</v>
      </c>
      <c r="BI1238" s="59">
        <v>0</v>
      </c>
      <c r="BJ1238" s="59">
        <v>0</v>
      </c>
      <c r="BK1238" s="59">
        <v>0</v>
      </c>
      <c r="BL1238" s="59">
        <v>0</v>
      </c>
      <c r="BM1238" s="4">
        <v>385381</v>
      </c>
      <c r="BN1238" s="32">
        <f t="shared" si="628"/>
        <v>31.144415710360434</v>
      </c>
      <c r="BO1238" s="281"/>
      <c r="BP1238" s="4">
        <v>0</v>
      </c>
      <c r="BQ1238" s="4">
        <v>2853523456</v>
      </c>
      <c r="BR1238" s="4">
        <v>2853908992</v>
      </c>
      <c r="BS1238" s="4">
        <v>12236.01953</v>
      </c>
      <c r="BT1238" s="4">
        <v>12374</v>
      </c>
      <c r="BV1238" s="175">
        <f t="shared" si="648"/>
        <v>1.1242124104771882</v>
      </c>
    </row>
    <row r="1239" spans="1:74" x14ac:dyDescent="0.25">
      <c r="A1239" s="105" t="s">
        <v>228</v>
      </c>
      <c r="B1239" s="254" t="s">
        <v>224</v>
      </c>
      <c r="C1239" s="76">
        <v>1</v>
      </c>
      <c r="D1239" s="141">
        <v>1998</v>
      </c>
      <c r="E1239" s="77">
        <v>169</v>
      </c>
      <c r="F1239" s="59">
        <v>192363968</v>
      </c>
      <c r="G1239" s="59">
        <v>5105030</v>
      </c>
      <c r="H1239" s="179">
        <f t="shared" si="639"/>
        <v>2.7261876279571766E-2</v>
      </c>
      <c r="I1239" s="59">
        <f t="shared" si="646"/>
        <v>187258938</v>
      </c>
      <c r="J1239" s="59"/>
      <c r="K1239" s="82">
        <f t="shared" si="641"/>
        <v>187258938</v>
      </c>
      <c r="L1239" s="82">
        <f t="shared" si="631"/>
        <v>14918.6534416826</v>
      </c>
      <c r="M1239" s="59"/>
      <c r="N1239" s="59"/>
      <c r="O1239" s="82">
        <v>122200880</v>
      </c>
      <c r="P1239" s="15">
        <f t="shared" si="642"/>
        <v>0.65257702145037266</v>
      </c>
      <c r="Q1239" s="59">
        <v>1648173</v>
      </c>
      <c r="R1239" s="79">
        <f t="shared" si="643"/>
        <v>8.8015718640890722E-3</v>
      </c>
      <c r="S1239" s="73">
        <f t="shared" si="656"/>
        <v>4381849</v>
      </c>
      <c r="T1239" s="281">
        <f t="shared" si="647"/>
        <v>349.09568196303377</v>
      </c>
      <c r="U1239" s="281"/>
      <c r="V1239" s="131">
        <f t="shared" si="644"/>
        <v>2.3399945801251956E-2</v>
      </c>
      <c r="W1239" s="54"/>
      <c r="X1239" s="59">
        <v>0</v>
      </c>
      <c r="Y1239" s="59">
        <v>0</v>
      </c>
      <c r="Z1239" s="59">
        <v>0</v>
      </c>
      <c r="AA1239" s="59">
        <v>0</v>
      </c>
      <c r="AB1239" s="59">
        <v>0</v>
      </c>
      <c r="AC1239" s="59">
        <v>0</v>
      </c>
      <c r="AD1239" s="59">
        <v>0</v>
      </c>
      <c r="AE1239" s="59">
        <v>0</v>
      </c>
      <c r="AF1239" s="59">
        <v>7263027</v>
      </c>
      <c r="AG1239" s="59">
        <v>2054283</v>
      </c>
      <c r="AH1239" s="59">
        <v>32997108</v>
      </c>
      <c r="AI1239" s="59">
        <v>5123239</v>
      </c>
      <c r="AJ1239" s="59">
        <v>1955078</v>
      </c>
      <c r="AK1239" s="59">
        <v>13409842</v>
      </c>
      <c r="AL1239" s="59">
        <v>159366864</v>
      </c>
      <c r="AM1239" s="59">
        <v>0</v>
      </c>
      <c r="AN1239" s="59">
        <v>0</v>
      </c>
      <c r="AO1239" s="59">
        <v>0</v>
      </c>
      <c r="AP1239" s="59">
        <v>0</v>
      </c>
      <c r="AQ1239" s="59">
        <v>16492448</v>
      </c>
      <c r="AR1239" s="59">
        <v>10619965</v>
      </c>
      <c r="AS1239" s="59">
        <v>1504207</v>
      </c>
      <c r="AT1239" s="59">
        <v>320376</v>
      </c>
      <c r="AU1239" s="59">
        <v>285571</v>
      </c>
      <c r="AV1239" s="80">
        <v>0</v>
      </c>
      <c r="AW1239" s="79">
        <f t="shared" si="645"/>
        <v>0</v>
      </c>
      <c r="AX1239" s="59">
        <v>0</v>
      </c>
      <c r="AY1239" s="59">
        <v>0</v>
      </c>
      <c r="AZ1239" s="59">
        <v>0</v>
      </c>
      <c r="BA1239" s="59">
        <v>0</v>
      </c>
      <c r="BB1239" s="59">
        <v>0</v>
      </c>
      <c r="BC1239" s="59">
        <v>0</v>
      </c>
      <c r="BD1239" s="59">
        <v>0</v>
      </c>
      <c r="BE1239" s="59">
        <v>0</v>
      </c>
      <c r="BF1239" s="59">
        <v>0</v>
      </c>
      <c r="BG1239" s="59">
        <v>0</v>
      </c>
      <c r="BH1239" s="59">
        <v>0</v>
      </c>
      <c r="BI1239" s="59">
        <v>0</v>
      </c>
      <c r="BJ1239" s="59">
        <v>0</v>
      </c>
      <c r="BK1239" s="59">
        <v>0</v>
      </c>
      <c r="BL1239" s="59">
        <v>0</v>
      </c>
      <c r="BM1239" s="4">
        <v>460188</v>
      </c>
      <c r="BN1239" s="32">
        <f t="shared" si="628"/>
        <v>36.662523900573611</v>
      </c>
      <c r="BO1239" s="281"/>
      <c r="BP1239" s="4">
        <v>66704580</v>
      </c>
      <c r="BQ1239" s="4">
        <v>3261804288</v>
      </c>
      <c r="BR1239" s="4">
        <v>3328969216</v>
      </c>
      <c r="BS1239" s="4">
        <v>12197.360350000001</v>
      </c>
      <c r="BT1239" s="4">
        <v>12552</v>
      </c>
      <c r="BV1239" s="175">
        <f t="shared" si="648"/>
        <v>1.1297714402269849</v>
      </c>
    </row>
    <row r="1240" spans="1:74" x14ac:dyDescent="0.25">
      <c r="A1240" s="105" t="s">
        <v>228</v>
      </c>
      <c r="B1240" s="254" t="s">
        <v>224</v>
      </c>
      <c r="C1240" s="76">
        <v>1</v>
      </c>
      <c r="D1240" s="141">
        <v>1999</v>
      </c>
      <c r="E1240" s="77">
        <v>169</v>
      </c>
      <c r="F1240" s="59">
        <v>204709008</v>
      </c>
      <c r="G1240" s="59">
        <v>5091832</v>
      </c>
      <c r="H1240" s="179">
        <f t="shared" si="639"/>
        <v>2.5507985344908397E-2</v>
      </c>
      <c r="I1240" s="59">
        <f t="shared" si="646"/>
        <v>199617176</v>
      </c>
      <c r="J1240" s="59"/>
      <c r="K1240" s="82">
        <f t="shared" si="641"/>
        <v>199617176</v>
      </c>
      <c r="L1240" s="82">
        <f t="shared" si="631"/>
        <v>15345.723862238623</v>
      </c>
      <c r="M1240" s="59"/>
      <c r="N1240" s="59"/>
      <c r="O1240" s="82">
        <v>146633664</v>
      </c>
      <c r="P1240" s="15">
        <f t="shared" si="642"/>
        <v>0.7345743835189813</v>
      </c>
      <c r="Q1240" s="59">
        <v>1590234</v>
      </c>
      <c r="R1240" s="79">
        <f t="shared" si="643"/>
        <v>7.9664186813263003E-3</v>
      </c>
      <c r="S1240" s="73">
        <f t="shared" si="656"/>
        <v>4686346</v>
      </c>
      <c r="T1240" s="281">
        <f t="shared" si="647"/>
        <v>360.26645141451417</v>
      </c>
      <c r="U1240" s="281"/>
      <c r="V1240" s="131">
        <f t="shared" si="644"/>
        <v>2.347666715814074E-2</v>
      </c>
      <c r="W1240" s="54"/>
      <c r="X1240" s="59">
        <v>0</v>
      </c>
      <c r="Y1240" s="59">
        <v>0</v>
      </c>
      <c r="Z1240" s="59">
        <v>0</v>
      </c>
      <c r="AA1240" s="59">
        <v>0</v>
      </c>
      <c r="AB1240" s="59">
        <v>0</v>
      </c>
      <c r="AC1240" s="59">
        <v>0</v>
      </c>
      <c r="AD1240" s="59">
        <v>0</v>
      </c>
      <c r="AE1240" s="59">
        <v>0</v>
      </c>
      <c r="AF1240" s="59">
        <v>4358650</v>
      </c>
      <c r="AG1240" s="59">
        <v>1904387</v>
      </c>
      <c r="AH1240" s="59">
        <v>26884036</v>
      </c>
      <c r="AI1240" s="59">
        <v>2008626</v>
      </c>
      <c r="AJ1240" s="59">
        <v>2022926</v>
      </c>
      <c r="AK1240" s="59">
        <v>11908757</v>
      </c>
      <c r="AL1240" s="59">
        <v>177824976</v>
      </c>
      <c r="AM1240" s="59">
        <v>0</v>
      </c>
      <c r="AN1240" s="59">
        <v>0</v>
      </c>
      <c r="AO1240" s="59">
        <v>0</v>
      </c>
      <c r="AP1240" s="59">
        <v>0</v>
      </c>
      <c r="AQ1240" s="59">
        <v>13030003</v>
      </c>
      <c r="AR1240" s="59">
        <v>9197830</v>
      </c>
      <c r="AS1240" s="59">
        <v>1781482</v>
      </c>
      <c r="AT1240" s="59">
        <v>411317</v>
      </c>
      <c r="AU1240" s="59">
        <v>82954</v>
      </c>
      <c r="AV1240" s="80">
        <v>0</v>
      </c>
      <c r="AW1240" s="79">
        <f t="shared" si="645"/>
        <v>0</v>
      </c>
      <c r="AX1240" s="59">
        <v>0</v>
      </c>
      <c r="AY1240" s="59">
        <v>0</v>
      </c>
      <c r="AZ1240" s="59">
        <v>0</v>
      </c>
      <c r="BA1240" s="59">
        <v>0</v>
      </c>
      <c r="BB1240" s="59">
        <v>0</v>
      </c>
      <c r="BC1240" s="59">
        <v>0</v>
      </c>
      <c r="BD1240" s="59">
        <v>0</v>
      </c>
      <c r="BE1240" s="59">
        <v>0</v>
      </c>
      <c r="BF1240" s="59">
        <v>0</v>
      </c>
      <c r="BG1240" s="59">
        <v>0</v>
      </c>
      <c r="BH1240" s="59">
        <v>0</v>
      </c>
      <c r="BI1240" s="59">
        <v>0</v>
      </c>
      <c r="BJ1240" s="59">
        <v>0</v>
      </c>
      <c r="BK1240" s="59">
        <v>0</v>
      </c>
      <c r="BL1240" s="59">
        <v>0</v>
      </c>
      <c r="BM1240" s="4">
        <v>356023</v>
      </c>
      <c r="BN1240" s="32">
        <f t="shared" si="628"/>
        <v>27.369541820418203</v>
      </c>
      <c r="BO1240" s="281"/>
      <c r="BP1240" s="4">
        <v>86556384</v>
      </c>
      <c r="BQ1240" s="4">
        <v>3176586496</v>
      </c>
      <c r="BR1240" s="4">
        <v>3263498752</v>
      </c>
      <c r="BS1240" s="4">
        <v>12265.799800000001</v>
      </c>
      <c r="BT1240" s="4">
        <v>13008</v>
      </c>
      <c r="BV1240" s="175">
        <f t="shared" si="648"/>
        <v>1.1504113698925957</v>
      </c>
    </row>
    <row r="1241" spans="1:74" x14ac:dyDescent="0.25">
      <c r="A1241" s="105" t="s">
        <v>228</v>
      </c>
      <c r="B1241" s="254" t="s">
        <v>224</v>
      </c>
      <c r="C1241" s="76">
        <v>1</v>
      </c>
      <c r="D1241" s="141">
        <v>2000</v>
      </c>
      <c r="E1241" s="77">
        <v>169</v>
      </c>
      <c r="F1241" s="59">
        <v>98150456</v>
      </c>
      <c r="G1241" s="59">
        <v>6759684</v>
      </c>
      <c r="H1241" s="179">
        <f t="shared" si="639"/>
        <v>7.3964623036557778E-2</v>
      </c>
      <c r="I1241" s="59">
        <f t="shared" si="646"/>
        <v>91390772</v>
      </c>
      <c r="J1241" s="59"/>
      <c r="K1241" s="82">
        <f t="shared" si="641"/>
        <v>91390772</v>
      </c>
      <c r="L1241" s="111">
        <f t="shared" si="631"/>
        <v>6775.709667852906</v>
      </c>
      <c r="M1241" s="59"/>
      <c r="N1241" s="59"/>
      <c r="O1241" s="82">
        <v>35262636</v>
      </c>
      <c r="P1241" s="15">
        <f t="shared" si="642"/>
        <v>0.38584460146588978</v>
      </c>
      <c r="Q1241" s="59">
        <v>4097138</v>
      </c>
      <c r="R1241" s="79">
        <f t="shared" si="643"/>
        <v>4.4830981403680449E-2</v>
      </c>
      <c r="S1241" s="73">
        <f t="shared" si="656"/>
        <v>6245656</v>
      </c>
      <c r="T1241" s="281">
        <f t="shared" si="647"/>
        <v>463.05278766310795</v>
      </c>
      <c r="U1241" s="281"/>
      <c r="V1241" s="131">
        <f t="shared" si="644"/>
        <v>6.8340116439764842E-2</v>
      </c>
      <c r="W1241" s="54"/>
      <c r="X1241" s="59">
        <v>0</v>
      </c>
      <c r="Y1241" s="59">
        <v>0</v>
      </c>
      <c r="Z1241" s="59">
        <v>0</v>
      </c>
      <c r="AA1241" s="59">
        <v>0</v>
      </c>
      <c r="AB1241" s="59">
        <v>0</v>
      </c>
      <c r="AC1241" s="59">
        <v>0</v>
      </c>
      <c r="AD1241" s="59">
        <v>0</v>
      </c>
      <c r="AE1241" s="59">
        <v>0</v>
      </c>
      <c r="AF1241" s="59">
        <v>3619093</v>
      </c>
      <c r="AG1241" s="59">
        <v>1886494</v>
      </c>
      <c r="AH1241" s="59">
        <v>26188668</v>
      </c>
      <c r="AI1241" s="59">
        <v>4088957</v>
      </c>
      <c r="AJ1241" s="59">
        <v>2085316</v>
      </c>
      <c r="AK1241" s="59">
        <v>9989535</v>
      </c>
      <c r="AL1241" s="59">
        <v>71961792</v>
      </c>
      <c r="AM1241" s="59">
        <v>0</v>
      </c>
      <c r="AN1241" s="59">
        <v>0</v>
      </c>
      <c r="AO1241" s="59">
        <v>0</v>
      </c>
      <c r="AP1241" s="59">
        <v>0</v>
      </c>
      <c r="AQ1241" s="59">
        <v>13407689</v>
      </c>
      <c r="AR1241" s="59">
        <v>8996110</v>
      </c>
      <c r="AS1241" s="59">
        <v>1165096</v>
      </c>
      <c r="AT1241" s="59">
        <v>484576</v>
      </c>
      <c r="AU1241" s="59">
        <v>62476</v>
      </c>
      <c r="AV1241" s="80">
        <v>0</v>
      </c>
      <c r="AW1241" s="79">
        <f t="shared" si="645"/>
        <v>0</v>
      </c>
      <c r="AX1241" s="59">
        <v>0</v>
      </c>
      <c r="AY1241" s="59">
        <v>0</v>
      </c>
      <c r="AZ1241" s="59">
        <v>0</v>
      </c>
      <c r="BA1241" s="59">
        <v>0</v>
      </c>
      <c r="BB1241" s="59">
        <v>0</v>
      </c>
      <c r="BC1241" s="59">
        <v>0</v>
      </c>
      <c r="BD1241" s="59">
        <v>0</v>
      </c>
      <c r="BE1241" s="59">
        <v>0</v>
      </c>
      <c r="BF1241" s="59">
        <v>0</v>
      </c>
      <c r="BG1241" s="59">
        <v>0</v>
      </c>
      <c r="BH1241" s="59">
        <v>0</v>
      </c>
      <c r="BI1241" s="59">
        <v>0</v>
      </c>
      <c r="BJ1241" s="59">
        <v>0</v>
      </c>
      <c r="BK1241" s="59">
        <v>0</v>
      </c>
      <c r="BL1241" s="59">
        <v>0</v>
      </c>
      <c r="BM1241" s="4">
        <v>406341</v>
      </c>
      <c r="BN1241" s="32">
        <f t="shared" si="628"/>
        <v>30.126112099644129</v>
      </c>
      <c r="BO1241" s="281"/>
      <c r="BP1241" s="4">
        <v>114706712</v>
      </c>
      <c r="BQ1241" s="4">
        <v>4684154880</v>
      </c>
      <c r="BR1241" s="4">
        <v>4799267840</v>
      </c>
      <c r="BS1241" s="4">
        <v>12278.910159999999</v>
      </c>
      <c r="BT1241" s="4">
        <v>13488</v>
      </c>
      <c r="BV1241" s="175">
        <f t="shared" si="648"/>
        <v>1.1690634361513712</v>
      </c>
    </row>
    <row r="1242" spans="1:74" x14ac:dyDescent="0.25">
      <c r="A1242" s="105" t="s">
        <v>228</v>
      </c>
      <c r="B1242" s="254" t="s">
        <v>224</v>
      </c>
      <c r="C1242" s="76">
        <v>1</v>
      </c>
      <c r="D1242" s="141">
        <v>2001</v>
      </c>
      <c r="E1242" s="77">
        <v>169</v>
      </c>
      <c r="F1242" s="59">
        <v>151231408</v>
      </c>
      <c r="G1242" s="59">
        <v>10963598</v>
      </c>
      <c r="H1242" s="179">
        <f t="shared" si="639"/>
        <v>7.8161896161350206E-2</v>
      </c>
      <c r="I1242" s="59">
        <f t="shared" si="646"/>
        <v>140267810</v>
      </c>
      <c r="J1242" s="59"/>
      <c r="K1242" s="82">
        <f t="shared" si="641"/>
        <v>140267810</v>
      </c>
      <c r="L1242" s="82">
        <f t="shared" si="631"/>
        <v>10399.452105575327</v>
      </c>
      <c r="M1242" s="59"/>
      <c r="N1242" s="59"/>
      <c r="O1242" s="82">
        <v>89124688</v>
      </c>
      <c r="P1242" s="15">
        <f t="shared" si="642"/>
        <v>0.63538945963439508</v>
      </c>
      <c r="Q1242" s="59">
        <v>2354464</v>
      </c>
      <c r="R1242" s="79">
        <f t="shared" si="643"/>
        <v>1.6785490555530882E-2</v>
      </c>
      <c r="S1242" s="73">
        <f t="shared" si="656"/>
        <v>4031009</v>
      </c>
      <c r="T1242" s="281">
        <f t="shared" si="647"/>
        <v>298.85891162514827</v>
      </c>
      <c r="U1242" s="281"/>
      <c r="V1242" s="131">
        <f t="shared" si="644"/>
        <v>2.8737947787165138E-2</v>
      </c>
      <c r="W1242" s="54"/>
      <c r="X1242" s="59">
        <v>0</v>
      </c>
      <c r="Y1242" s="59">
        <v>0</v>
      </c>
      <c r="Z1242" s="59">
        <v>0</v>
      </c>
      <c r="AA1242" s="59">
        <v>0</v>
      </c>
      <c r="AB1242" s="59">
        <v>0</v>
      </c>
      <c r="AC1242" s="59">
        <v>0</v>
      </c>
      <c r="AD1242" s="59">
        <v>0</v>
      </c>
      <c r="AE1242" s="59">
        <v>0</v>
      </c>
      <c r="AF1242" s="59">
        <v>6317524</v>
      </c>
      <c r="AG1242" s="59">
        <v>1838956</v>
      </c>
      <c r="AH1242" s="59">
        <v>21424832</v>
      </c>
      <c r="AI1242" s="59">
        <v>1442864</v>
      </c>
      <c r="AJ1242" s="59">
        <v>2374460</v>
      </c>
      <c r="AK1242" s="59">
        <v>9627488</v>
      </c>
      <c r="AL1242" s="59">
        <v>129806576</v>
      </c>
      <c r="AM1242" s="59">
        <v>0</v>
      </c>
      <c r="AN1242" s="59">
        <v>0</v>
      </c>
      <c r="AO1242" s="59">
        <v>0</v>
      </c>
      <c r="AP1242" s="59">
        <v>0</v>
      </c>
      <c r="AQ1242" s="59">
        <v>14102269</v>
      </c>
      <c r="AR1242" s="59">
        <v>7141988</v>
      </c>
      <c r="AS1242" s="59">
        <v>1163583</v>
      </c>
      <c r="AT1242" s="59">
        <v>538564</v>
      </c>
      <c r="AU1242" s="59">
        <v>209953</v>
      </c>
      <c r="AV1242" s="80">
        <v>0</v>
      </c>
      <c r="AW1242" s="79">
        <f t="shared" si="645"/>
        <v>0</v>
      </c>
      <c r="AX1242" s="59">
        <v>0</v>
      </c>
      <c r="AY1242" s="59">
        <v>0</v>
      </c>
      <c r="AZ1242" s="59">
        <v>0</v>
      </c>
      <c r="BA1242" s="59">
        <v>0</v>
      </c>
      <c r="BB1242" s="59">
        <v>0</v>
      </c>
      <c r="BC1242" s="59">
        <v>0</v>
      </c>
      <c r="BD1242" s="59">
        <v>0</v>
      </c>
      <c r="BE1242" s="59">
        <v>0</v>
      </c>
      <c r="BF1242" s="59">
        <v>0</v>
      </c>
      <c r="BG1242" s="59">
        <v>0</v>
      </c>
      <c r="BH1242" s="59">
        <v>0</v>
      </c>
      <c r="BI1242" s="59">
        <v>0</v>
      </c>
      <c r="BJ1242" s="59">
        <v>0</v>
      </c>
      <c r="BK1242" s="59">
        <v>0</v>
      </c>
      <c r="BL1242" s="59">
        <v>0</v>
      </c>
      <c r="BM1242" s="4">
        <v>467413</v>
      </c>
      <c r="BN1242" s="32">
        <f t="shared" si="628"/>
        <v>34.653988730723604</v>
      </c>
      <c r="BO1242" s="281"/>
      <c r="BP1242" s="4">
        <v>93096032</v>
      </c>
      <c r="BQ1242" s="4">
        <v>3767231744</v>
      </c>
      <c r="BR1242" s="4">
        <v>3860795392</v>
      </c>
      <c r="BS1242" s="4">
        <v>13271.62012</v>
      </c>
      <c r="BT1242" s="4">
        <v>13488</v>
      </c>
      <c r="BV1242" s="175">
        <f t="shared" si="648"/>
        <v>1.2079358162610538</v>
      </c>
    </row>
    <row r="1243" spans="1:74" x14ac:dyDescent="0.25">
      <c r="A1243" s="105" t="s">
        <v>228</v>
      </c>
      <c r="B1243" s="254" t="s">
        <v>224</v>
      </c>
      <c r="C1243" s="76">
        <v>1</v>
      </c>
      <c r="D1243" s="141">
        <v>2002</v>
      </c>
      <c r="E1243" s="77">
        <v>169</v>
      </c>
      <c r="F1243" s="59">
        <v>127226960</v>
      </c>
      <c r="G1243" s="59">
        <v>5600443</v>
      </c>
      <c r="H1243" s="179">
        <f t="shared" si="639"/>
        <v>4.604623348706105E-2</v>
      </c>
      <c r="I1243" s="59">
        <f t="shared" si="646"/>
        <v>121626517</v>
      </c>
      <c r="J1243" s="59"/>
      <c r="K1243" s="82">
        <f t="shared" si="641"/>
        <v>121626517</v>
      </c>
      <c r="L1243" s="111">
        <f t="shared" si="631"/>
        <v>9017.3870848161332</v>
      </c>
      <c r="M1243" s="59"/>
      <c r="N1243" s="59"/>
      <c r="O1243" s="82">
        <v>63966700</v>
      </c>
      <c r="P1243" s="15">
        <f t="shared" si="642"/>
        <v>0.52592725318279077</v>
      </c>
      <c r="Q1243" s="59">
        <v>1635384</v>
      </c>
      <c r="R1243" s="79">
        <f t="shared" si="643"/>
        <v>1.3445949455249137E-2</v>
      </c>
      <c r="S1243" s="73">
        <f t="shared" si="656"/>
        <v>4079870</v>
      </c>
      <c r="T1243" s="281">
        <f t="shared" si="647"/>
        <v>302.48146500593117</v>
      </c>
      <c r="U1243" s="281"/>
      <c r="V1243" s="131">
        <f t="shared" si="644"/>
        <v>3.3544247591995091E-2</v>
      </c>
      <c r="W1243" s="54"/>
      <c r="X1243" s="59">
        <v>0</v>
      </c>
      <c r="Y1243" s="59">
        <v>0</v>
      </c>
      <c r="Z1243" s="59">
        <v>0</v>
      </c>
      <c r="AA1243" s="59">
        <v>0</v>
      </c>
      <c r="AB1243" s="59">
        <v>0</v>
      </c>
      <c r="AC1243" s="59">
        <v>0</v>
      </c>
      <c r="AD1243" s="59">
        <v>0</v>
      </c>
      <c r="AE1243" s="59">
        <v>0</v>
      </c>
      <c r="AF1243" s="59">
        <v>6979035</v>
      </c>
      <c r="AG1243" s="59">
        <v>1927291</v>
      </c>
      <c r="AH1243" s="59">
        <v>25567360</v>
      </c>
      <c r="AI1243" s="59">
        <v>2559385</v>
      </c>
      <c r="AJ1243" s="59">
        <v>2836968</v>
      </c>
      <c r="AK1243" s="59">
        <v>12267278</v>
      </c>
      <c r="AL1243" s="59">
        <v>101659608</v>
      </c>
      <c r="AM1243" s="59">
        <v>0</v>
      </c>
      <c r="AN1243" s="59">
        <v>0</v>
      </c>
      <c r="AO1243" s="59">
        <v>0</v>
      </c>
      <c r="AP1243" s="59">
        <v>0</v>
      </c>
      <c r="AQ1243" s="59">
        <v>16067947</v>
      </c>
      <c r="AR1243" s="59">
        <v>7884479</v>
      </c>
      <c r="AS1243" s="59">
        <v>746658</v>
      </c>
      <c r="AT1243" s="59">
        <v>493254</v>
      </c>
      <c r="AU1243" s="59">
        <v>182268</v>
      </c>
      <c r="AV1243" s="80">
        <v>0</v>
      </c>
      <c r="AW1243" s="79">
        <f t="shared" si="645"/>
        <v>0</v>
      </c>
      <c r="AX1243" s="59">
        <v>0</v>
      </c>
      <c r="AY1243" s="59">
        <v>0</v>
      </c>
      <c r="AZ1243" s="59">
        <v>0</v>
      </c>
      <c r="BA1243" s="59">
        <v>0</v>
      </c>
      <c r="BB1243" s="59">
        <v>0</v>
      </c>
      <c r="BC1243" s="59">
        <v>0</v>
      </c>
      <c r="BD1243" s="59">
        <v>0</v>
      </c>
      <c r="BE1243" s="59">
        <v>0</v>
      </c>
      <c r="BF1243" s="59">
        <v>0</v>
      </c>
      <c r="BG1243" s="59">
        <v>0</v>
      </c>
      <c r="BH1243" s="59">
        <v>0</v>
      </c>
      <c r="BI1243" s="59">
        <v>0</v>
      </c>
      <c r="BJ1243" s="59">
        <v>0</v>
      </c>
      <c r="BK1243" s="59">
        <v>0</v>
      </c>
      <c r="BL1243" s="59">
        <v>0</v>
      </c>
      <c r="BM1243" s="4">
        <v>478789</v>
      </c>
      <c r="BN1243" s="32">
        <f t="shared" si="628"/>
        <v>35.49740510083037</v>
      </c>
      <c r="BO1243" s="281"/>
      <c r="BP1243" s="4">
        <v>113893920</v>
      </c>
      <c r="BQ1243" s="4">
        <v>2013804416</v>
      </c>
      <c r="BR1243" s="4">
        <v>2128177152</v>
      </c>
      <c r="BS1243" s="4">
        <v>12254.759770000001</v>
      </c>
      <c r="BT1243" s="4">
        <v>13488</v>
      </c>
      <c r="BV1243" s="175">
        <f t="shared" si="648"/>
        <v>1.1680790584423095</v>
      </c>
    </row>
    <row r="1244" spans="1:74" x14ac:dyDescent="0.25">
      <c r="A1244" s="105" t="s">
        <v>228</v>
      </c>
      <c r="B1244" s="254" t="s">
        <v>224</v>
      </c>
      <c r="C1244" s="76">
        <v>1</v>
      </c>
      <c r="D1244" s="141">
        <v>2003</v>
      </c>
      <c r="E1244" s="77">
        <v>169</v>
      </c>
      <c r="F1244" s="59">
        <v>140744896</v>
      </c>
      <c r="G1244" s="59">
        <v>626680</v>
      </c>
      <c r="H1244" s="179">
        <f t="shared" si="639"/>
        <v>4.4725091275783875E-3</v>
      </c>
      <c r="I1244" s="59">
        <f t="shared" si="646"/>
        <v>140118216</v>
      </c>
      <c r="J1244" s="59"/>
      <c r="K1244" s="82">
        <f t="shared" si="641"/>
        <v>140118216</v>
      </c>
      <c r="L1244" s="82">
        <f t="shared" si="631"/>
        <v>10388.361209964412</v>
      </c>
      <c r="M1244" s="59"/>
      <c r="N1244" s="59"/>
      <c r="O1244" s="82">
        <v>79758384</v>
      </c>
      <c r="P1244" s="15">
        <f t="shared" si="642"/>
        <v>0.56922209172289207</v>
      </c>
      <c r="Q1244" s="59">
        <v>3211399</v>
      </c>
      <c r="R1244" s="79">
        <f t="shared" si="643"/>
        <v>2.291921130368945E-2</v>
      </c>
      <c r="S1244" s="73">
        <f t="shared" si="656"/>
        <v>4180812</v>
      </c>
      <c r="T1244" s="281">
        <f t="shared" si="647"/>
        <v>309.96530249110322</v>
      </c>
      <c r="U1244" s="281"/>
      <c r="V1244" s="131">
        <f t="shared" si="644"/>
        <v>2.9837747862847468E-2</v>
      </c>
      <c r="W1244" s="54"/>
      <c r="X1244" s="59">
        <v>0</v>
      </c>
      <c r="Y1244" s="59">
        <v>0</v>
      </c>
      <c r="Z1244" s="59">
        <v>0</v>
      </c>
      <c r="AA1244" s="59">
        <v>0</v>
      </c>
      <c r="AB1244" s="59">
        <v>0</v>
      </c>
      <c r="AC1244" s="59">
        <v>0</v>
      </c>
      <c r="AD1244" s="59">
        <v>0</v>
      </c>
      <c r="AE1244" s="59">
        <v>0</v>
      </c>
      <c r="AF1244" s="59">
        <v>6687722</v>
      </c>
      <c r="AG1244" s="59">
        <v>1959104</v>
      </c>
      <c r="AH1244" s="59">
        <v>25300628</v>
      </c>
      <c r="AI1244" s="59">
        <v>2373484</v>
      </c>
      <c r="AJ1244" s="59">
        <v>3705853</v>
      </c>
      <c r="AK1244" s="59">
        <v>12491127</v>
      </c>
      <c r="AL1244" s="59">
        <v>115444264</v>
      </c>
      <c r="AM1244" s="59">
        <v>0</v>
      </c>
      <c r="AN1244" s="59">
        <v>0</v>
      </c>
      <c r="AO1244" s="59">
        <v>0</v>
      </c>
      <c r="AP1244" s="59">
        <v>0</v>
      </c>
      <c r="AQ1244" s="59">
        <v>16784440</v>
      </c>
      <c r="AR1244" s="59">
        <v>7978579</v>
      </c>
      <c r="AS1244" s="59">
        <v>425760</v>
      </c>
      <c r="AT1244" s="59">
        <v>488979</v>
      </c>
      <c r="AU1244" s="59">
        <v>72573</v>
      </c>
      <c r="AV1244" s="80">
        <v>0</v>
      </c>
      <c r="AW1244" s="79">
        <f t="shared" si="645"/>
        <v>0</v>
      </c>
      <c r="AX1244" s="59">
        <v>0</v>
      </c>
      <c r="AY1244" s="59">
        <v>0</v>
      </c>
      <c r="AZ1244" s="59">
        <v>0</v>
      </c>
      <c r="BA1244" s="59">
        <v>0</v>
      </c>
      <c r="BB1244" s="59">
        <v>0</v>
      </c>
      <c r="BC1244" s="59">
        <v>0</v>
      </c>
      <c r="BD1244" s="59">
        <v>0</v>
      </c>
      <c r="BE1244" s="59">
        <v>0</v>
      </c>
      <c r="BF1244" s="59">
        <v>0</v>
      </c>
      <c r="BG1244" s="59">
        <v>0</v>
      </c>
      <c r="BH1244" s="59">
        <v>0</v>
      </c>
      <c r="BI1244" s="59">
        <v>0</v>
      </c>
      <c r="BJ1244" s="59">
        <v>0</v>
      </c>
      <c r="BK1244" s="59">
        <v>0</v>
      </c>
      <c r="BL1244" s="59">
        <v>0</v>
      </c>
      <c r="BM1244" s="4">
        <v>492245</v>
      </c>
      <c r="BN1244" s="32">
        <f t="shared" si="628"/>
        <v>36.495032621589559</v>
      </c>
      <c r="BO1244" s="281"/>
      <c r="BP1244" s="4">
        <v>115849880</v>
      </c>
      <c r="BQ1244" s="4">
        <v>2783792640</v>
      </c>
      <c r="BR1244" s="4">
        <v>2900134656</v>
      </c>
      <c r="BS1244" s="4">
        <v>12251.29004</v>
      </c>
      <c r="BT1244" s="4">
        <v>13488</v>
      </c>
      <c r="BV1244" s="175">
        <f t="shared" si="648"/>
        <v>1.1679374717708513</v>
      </c>
    </row>
    <row r="1245" spans="1:74" x14ac:dyDescent="0.25">
      <c r="A1245" s="105" t="s">
        <v>228</v>
      </c>
      <c r="B1245" s="254" t="s">
        <v>224</v>
      </c>
      <c r="C1245" s="76">
        <v>1</v>
      </c>
      <c r="D1245" s="141">
        <v>2004</v>
      </c>
      <c r="E1245" s="77">
        <v>169</v>
      </c>
      <c r="F1245" s="59">
        <v>228981024</v>
      </c>
      <c r="G1245" s="59">
        <v>4406179</v>
      </c>
      <c r="H1245" s="179">
        <f t="shared" si="639"/>
        <v>1.9620091466611055E-2</v>
      </c>
      <c r="I1245" s="59">
        <f t="shared" si="646"/>
        <v>224574845</v>
      </c>
      <c r="J1245" s="59"/>
      <c r="K1245" s="82">
        <f t="shared" si="641"/>
        <v>224574845</v>
      </c>
      <c r="L1245" s="82">
        <f t="shared" si="631"/>
        <v>16649.973680308423</v>
      </c>
      <c r="M1245" s="59"/>
      <c r="N1245" s="59"/>
      <c r="O1245" s="109">
        <v>162818592</v>
      </c>
      <c r="P1245" s="15">
        <f t="shared" si="642"/>
        <v>0.72500814594795782</v>
      </c>
      <c r="Q1245" s="59">
        <v>1807149</v>
      </c>
      <c r="R1245" s="79">
        <f t="shared" si="643"/>
        <v>8.0469787255113105E-3</v>
      </c>
      <c r="S1245" s="73">
        <f t="shared" si="656"/>
        <v>4613180</v>
      </c>
      <c r="T1245" s="281">
        <f t="shared" si="647"/>
        <v>342.02105575326215</v>
      </c>
      <c r="U1245" s="281"/>
      <c r="V1245" s="131">
        <f t="shared" si="644"/>
        <v>2.0541837622107675E-2</v>
      </c>
      <c r="W1245" s="54"/>
      <c r="X1245" s="59">
        <v>0</v>
      </c>
      <c r="Y1245" s="59">
        <v>0</v>
      </c>
      <c r="Z1245" s="59">
        <v>0</v>
      </c>
      <c r="AA1245" s="59">
        <v>0</v>
      </c>
      <c r="AB1245" s="59">
        <v>0</v>
      </c>
      <c r="AC1245" s="59">
        <v>0</v>
      </c>
      <c r="AD1245" s="59">
        <v>0</v>
      </c>
      <c r="AE1245" s="59">
        <v>0</v>
      </c>
      <c r="AF1245" s="59">
        <v>7441905</v>
      </c>
      <c r="AG1245" s="59">
        <v>1934952</v>
      </c>
      <c r="AH1245" s="59">
        <v>25956504</v>
      </c>
      <c r="AI1245" s="59">
        <v>2118799</v>
      </c>
      <c r="AJ1245" s="59">
        <v>4584586</v>
      </c>
      <c r="AK1245" s="59">
        <v>13884869</v>
      </c>
      <c r="AL1245" s="59">
        <v>203024512</v>
      </c>
      <c r="AM1245" s="59">
        <v>0</v>
      </c>
      <c r="AN1245" s="59">
        <v>0</v>
      </c>
      <c r="AO1245" s="59">
        <v>0</v>
      </c>
      <c r="AP1245" s="59">
        <v>0</v>
      </c>
      <c r="AQ1245" s="59">
        <v>16726690</v>
      </c>
      <c r="AR1245" s="59">
        <v>7239410</v>
      </c>
      <c r="AS1245" s="59">
        <v>696549</v>
      </c>
      <c r="AT1245" s="59">
        <v>626238</v>
      </c>
      <c r="AU1245" s="59">
        <v>81926</v>
      </c>
      <c r="AV1245" s="80">
        <v>0</v>
      </c>
      <c r="AW1245" s="79">
        <f t="shared" si="645"/>
        <v>0</v>
      </c>
      <c r="AX1245" s="59">
        <v>0</v>
      </c>
      <c r="AY1245" s="59">
        <v>0</v>
      </c>
      <c r="AZ1245" s="59">
        <v>0</v>
      </c>
      <c r="BA1245" s="59">
        <v>0</v>
      </c>
      <c r="BB1245" s="59">
        <v>0</v>
      </c>
      <c r="BC1245" s="59">
        <v>0</v>
      </c>
      <c r="BD1245" s="59">
        <v>0</v>
      </c>
      <c r="BE1245" s="59">
        <v>0</v>
      </c>
      <c r="BF1245" s="59">
        <v>0</v>
      </c>
      <c r="BG1245" s="59">
        <v>0</v>
      </c>
      <c r="BH1245" s="59">
        <v>0</v>
      </c>
      <c r="BI1245" s="59">
        <v>0</v>
      </c>
      <c r="BJ1245" s="59">
        <v>0</v>
      </c>
      <c r="BK1245" s="59">
        <v>0</v>
      </c>
      <c r="BL1245" s="59">
        <v>0</v>
      </c>
      <c r="BM1245" s="4">
        <v>500993</v>
      </c>
      <c r="BN1245" s="32">
        <f t="shared" si="628"/>
        <v>37.143609134045079</v>
      </c>
      <c r="BO1245" s="281"/>
      <c r="BP1245" s="4">
        <v>111474072</v>
      </c>
      <c r="BQ1245" s="4">
        <v>2998764032</v>
      </c>
      <c r="BR1245" s="4">
        <v>3110739200</v>
      </c>
      <c r="BS1245" s="4">
        <v>12255.759770000001</v>
      </c>
      <c r="BT1245" s="4">
        <v>13488</v>
      </c>
      <c r="BV1245" s="175">
        <f t="shared" si="648"/>
        <v>1.1681198572511198</v>
      </c>
    </row>
    <row r="1246" spans="1:74" x14ac:dyDescent="0.25">
      <c r="A1246" s="105" t="s">
        <v>228</v>
      </c>
      <c r="B1246" s="254" t="s">
        <v>224</v>
      </c>
      <c r="C1246" s="76">
        <v>1</v>
      </c>
      <c r="D1246" s="141">
        <v>2005</v>
      </c>
      <c r="E1246" s="77">
        <v>169</v>
      </c>
      <c r="F1246" s="59">
        <v>320350400</v>
      </c>
      <c r="G1246" s="59">
        <v>4727091</v>
      </c>
      <c r="H1246" s="179">
        <f t="shared" si="639"/>
        <v>1.4977002221341009E-2</v>
      </c>
      <c r="I1246" s="59">
        <f t="shared" si="646"/>
        <v>315623309</v>
      </c>
      <c r="J1246" s="59"/>
      <c r="K1246" s="82">
        <f t="shared" si="641"/>
        <v>315623309</v>
      </c>
      <c r="L1246" s="82">
        <f t="shared" si="631"/>
        <v>23007.968289838169</v>
      </c>
      <c r="M1246" s="59"/>
      <c r="N1246" s="59"/>
      <c r="O1246" s="109">
        <v>243247200</v>
      </c>
      <c r="P1246" s="15">
        <f t="shared" si="642"/>
        <v>0.77068832707789647</v>
      </c>
      <c r="Q1246" s="59">
        <v>3498322</v>
      </c>
      <c r="R1246" s="79">
        <f t="shared" si="643"/>
        <v>1.108385185835562E-2</v>
      </c>
      <c r="S1246" s="73">
        <f t="shared" si="656"/>
        <v>4859635</v>
      </c>
      <c r="T1246" s="281">
        <f t="shared" si="647"/>
        <v>354.25244204694565</v>
      </c>
      <c r="U1246" s="281"/>
      <c r="V1246" s="131">
        <f t="shared" si="644"/>
        <v>1.5396945857379628E-2</v>
      </c>
      <c r="W1246" s="54"/>
      <c r="X1246" s="59">
        <v>0</v>
      </c>
      <c r="Y1246" s="59">
        <v>0</v>
      </c>
      <c r="Z1246" s="59">
        <v>0</v>
      </c>
      <c r="AA1246" s="59">
        <v>0</v>
      </c>
      <c r="AB1246" s="59">
        <v>0</v>
      </c>
      <c r="AC1246" s="59">
        <v>0</v>
      </c>
      <c r="AD1246" s="59">
        <v>0</v>
      </c>
      <c r="AE1246" s="59">
        <v>0</v>
      </c>
      <c r="AF1246" s="59">
        <v>7590470</v>
      </c>
      <c r="AG1246" s="59">
        <v>2323769</v>
      </c>
      <c r="AH1246" s="59">
        <v>34268432</v>
      </c>
      <c r="AI1246" s="59">
        <v>7291181</v>
      </c>
      <c r="AJ1246" s="59">
        <v>4550605</v>
      </c>
      <c r="AK1246" s="59">
        <v>16005980</v>
      </c>
      <c r="AL1246" s="59">
        <v>286081952</v>
      </c>
      <c r="AM1246" s="59">
        <v>0</v>
      </c>
      <c r="AN1246" s="59">
        <v>0</v>
      </c>
      <c r="AO1246" s="59">
        <v>0</v>
      </c>
      <c r="AP1246" s="59">
        <v>0</v>
      </c>
      <c r="AQ1246" s="59">
        <v>16884396</v>
      </c>
      <c r="AR1246" s="59">
        <v>7908912</v>
      </c>
      <c r="AS1246" s="59">
        <v>442773</v>
      </c>
      <c r="AT1246" s="59">
        <v>724250</v>
      </c>
      <c r="AU1246" s="59">
        <v>295816</v>
      </c>
      <c r="AV1246" s="80">
        <v>0</v>
      </c>
      <c r="AW1246" s="79">
        <f t="shared" si="645"/>
        <v>0</v>
      </c>
      <c r="AX1246" s="59">
        <v>0</v>
      </c>
      <c r="AY1246" s="59">
        <v>0</v>
      </c>
      <c r="AZ1246" s="59">
        <v>0</v>
      </c>
      <c r="BA1246" s="59">
        <v>0</v>
      </c>
      <c r="BB1246" s="59">
        <v>0</v>
      </c>
      <c r="BC1246" s="59">
        <v>0</v>
      </c>
      <c r="BD1246" s="59">
        <v>0</v>
      </c>
      <c r="BE1246" s="59">
        <v>0</v>
      </c>
      <c r="BF1246" s="59">
        <v>0</v>
      </c>
      <c r="BG1246" s="59">
        <v>0</v>
      </c>
      <c r="BH1246" s="59">
        <v>0</v>
      </c>
      <c r="BI1246" s="59">
        <v>0</v>
      </c>
      <c r="BJ1246" s="59">
        <v>0</v>
      </c>
      <c r="BK1246" s="59">
        <v>0</v>
      </c>
      <c r="BL1246" s="59">
        <v>0</v>
      </c>
      <c r="BM1246" s="4">
        <v>500751</v>
      </c>
      <c r="BN1246" s="32">
        <f t="shared" si="628"/>
        <v>36.503207464644994</v>
      </c>
      <c r="BO1246" s="281"/>
      <c r="BP1246" s="4">
        <v>107886344</v>
      </c>
      <c r="BQ1246" s="4">
        <v>3513789696</v>
      </c>
      <c r="BR1246" s="4">
        <v>3622176768</v>
      </c>
      <c r="BS1246" s="4">
        <v>12209.23047</v>
      </c>
      <c r="BT1246" s="4">
        <v>13718</v>
      </c>
      <c r="BV1246" s="175">
        <f t="shared" si="648"/>
        <v>1.1746722010459716</v>
      </c>
    </row>
    <row r="1247" spans="1:74" ht="17.25" customHeight="1" x14ac:dyDescent="0.25">
      <c r="A1247" s="105" t="s">
        <v>228</v>
      </c>
      <c r="B1247" s="254" t="s">
        <v>224</v>
      </c>
      <c r="C1247" s="76">
        <v>1</v>
      </c>
      <c r="D1247" s="142">
        <v>2006</v>
      </c>
      <c r="E1247" s="77">
        <v>169</v>
      </c>
      <c r="F1247" s="59">
        <v>299033120</v>
      </c>
      <c r="G1247" s="59">
        <v>4236994</v>
      </c>
      <c r="H1247" s="179">
        <f t="shared" ref="H1247:H1272" si="657">G1247/I1247</f>
        <v>1.4372624421801256E-2</v>
      </c>
      <c r="I1247" s="59">
        <f t="shared" si="646"/>
        <v>294796126</v>
      </c>
      <c r="J1247" s="59"/>
      <c r="K1247" s="82">
        <f t="shared" si="641"/>
        <v>288664400</v>
      </c>
      <c r="L1247" s="82">
        <f t="shared" si="631"/>
        <v>21025.886808944571</v>
      </c>
      <c r="M1247" s="59"/>
      <c r="N1247" s="59"/>
      <c r="O1247" s="109">
        <v>172595584</v>
      </c>
      <c r="P1247" s="15">
        <f t="shared" si="642"/>
        <v>0.58547439663437095</v>
      </c>
      <c r="Q1247" s="59">
        <v>2896111</v>
      </c>
      <c r="R1247" s="79">
        <f t="shared" si="643"/>
        <v>9.8241148528525786E-3</v>
      </c>
      <c r="S1247" s="82">
        <f t="shared" ref="S1247:S1255" si="658">SUM(W1247:AE1247)</f>
        <v>37561077</v>
      </c>
      <c r="T1247" s="281">
        <f t="shared" si="647"/>
        <v>2735.8931458955494</v>
      </c>
      <c r="U1247" s="281"/>
      <c r="V1247" s="131">
        <f t="shared" si="644"/>
        <v>0.13012022611724897</v>
      </c>
      <c r="W1247" s="126">
        <v>1649819</v>
      </c>
      <c r="X1247" s="126">
        <v>2002548</v>
      </c>
      <c r="Y1247" s="126">
        <v>2929124</v>
      </c>
      <c r="Z1247" s="126">
        <v>-350000</v>
      </c>
      <c r="AA1247" s="156">
        <v>24326343</v>
      </c>
      <c r="AB1247" s="126">
        <v>2835516</v>
      </c>
      <c r="AE1247" s="126">
        <v>4167727</v>
      </c>
      <c r="AF1247" s="59">
        <v>10919933</v>
      </c>
      <c r="AG1247" s="59">
        <v>2336118</v>
      </c>
      <c r="AH1247" s="59">
        <v>47319152</v>
      </c>
      <c r="AI1247" s="59">
        <v>7210822</v>
      </c>
      <c r="AJ1247" s="59">
        <v>4883157</v>
      </c>
      <c r="AK1247" s="59">
        <v>20689792</v>
      </c>
      <c r="AL1247" s="59">
        <v>251713968</v>
      </c>
      <c r="AM1247" s="126">
        <v>1367366</v>
      </c>
      <c r="AN1247" s="126">
        <v>134719</v>
      </c>
      <c r="AO1247" s="126">
        <v>1763040</v>
      </c>
      <c r="AP1247"/>
      <c r="AQ1247" s="59">
        <v>17815168</v>
      </c>
      <c r="AR1247" s="59">
        <v>9742165</v>
      </c>
      <c r="AS1247" s="59">
        <v>296882</v>
      </c>
      <c r="AT1247" s="59">
        <v>805950</v>
      </c>
      <c r="AU1247" s="59">
        <v>3778247</v>
      </c>
      <c r="AV1247" s="27">
        <v>6131726</v>
      </c>
      <c r="AW1247" s="79">
        <f t="shared" si="645"/>
        <v>2.037606675237226E-2</v>
      </c>
      <c r="AX1247" s="59">
        <v>-350000</v>
      </c>
      <c r="AY1247" s="59">
        <v>0</v>
      </c>
      <c r="AZ1247" s="59">
        <v>0</v>
      </c>
      <c r="BA1247" s="59">
        <v>0</v>
      </c>
      <c r="BB1247" s="59">
        <v>-250000</v>
      </c>
      <c r="BC1247" s="59">
        <v>0</v>
      </c>
      <c r="BD1247" s="59">
        <v>6731726</v>
      </c>
      <c r="BE1247" s="59">
        <v>0</v>
      </c>
      <c r="BF1247" s="59">
        <v>0</v>
      </c>
      <c r="BG1247" s="59">
        <v>0</v>
      </c>
      <c r="BH1247" s="59">
        <v>6131726</v>
      </c>
      <c r="BI1247" s="59">
        <v>0</v>
      </c>
      <c r="BJ1247" s="59">
        <v>0</v>
      </c>
      <c r="BK1247" s="59">
        <v>0</v>
      </c>
      <c r="BL1247" s="59">
        <v>0</v>
      </c>
      <c r="BM1247" s="4">
        <v>613866</v>
      </c>
      <c r="BN1247" s="32">
        <f t="shared" si="628"/>
        <v>44.713089081506304</v>
      </c>
      <c r="BO1247" s="281"/>
      <c r="BP1247" s="4">
        <v>63881776</v>
      </c>
      <c r="BQ1247" s="4">
        <v>4486013952</v>
      </c>
      <c r="BR1247" s="4">
        <v>4550509568</v>
      </c>
      <c r="BS1247" s="4">
        <v>12224.969730000001</v>
      </c>
      <c r="BT1247" s="4">
        <v>13729</v>
      </c>
      <c r="BV1247" s="175">
        <f t="shared" si="648"/>
        <v>1.1757171223240375</v>
      </c>
    </row>
    <row r="1248" spans="1:74" ht="17.25" customHeight="1" x14ac:dyDescent="0.25">
      <c r="A1248" s="105" t="s">
        <v>228</v>
      </c>
      <c r="B1248" s="254" t="s">
        <v>224</v>
      </c>
      <c r="C1248" s="76">
        <v>1</v>
      </c>
      <c r="D1248" s="142">
        <v>2007</v>
      </c>
      <c r="E1248" s="77">
        <v>169</v>
      </c>
      <c r="F1248" s="59">
        <v>283847136</v>
      </c>
      <c r="G1248" s="59">
        <v>5660734</v>
      </c>
      <c r="H1248" s="179">
        <f t="shared" si="657"/>
        <v>2.0348708489353121E-2</v>
      </c>
      <c r="I1248" s="59">
        <f t="shared" si="646"/>
        <v>278186402</v>
      </c>
      <c r="J1248" s="59"/>
      <c r="K1248" s="82">
        <f t="shared" si="641"/>
        <v>269463605</v>
      </c>
      <c r="L1248" s="82">
        <f t="shared" si="631"/>
        <v>18559.377711963632</v>
      </c>
      <c r="M1248" s="59"/>
      <c r="N1248" s="59"/>
      <c r="O1248" s="109">
        <v>139606960</v>
      </c>
      <c r="P1248" s="15">
        <f t="shared" si="642"/>
        <v>0.5018468156470135</v>
      </c>
      <c r="Q1248" s="59">
        <v>3201635</v>
      </c>
      <c r="R1248" s="79">
        <f t="shared" si="643"/>
        <v>1.1508955782820757E-2</v>
      </c>
      <c r="S1248" s="82">
        <f t="shared" si="658"/>
        <v>55781349</v>
      </c>
      <c r="T1248" s="281">
        <f t="shared" si="647"/>
        <v>3841.9552999517873</v>
      </c>
      <c r="U1248" s="281"/>
      <c r="V1248" s="131">
        <f t="shared" si="644"/>
        <v>0.20700884262273564</v>
      </c>
      <c r="W1248" s="126">
        <v>3537331</v>
      </c>
      <c r="X1248" s="126">
        <v>1205062</v>
      </c>
      <c r="Y1248" s="126">
        <v>4358549</v>
      </c>
      <c r="Z1248" s="126">
        <v>0</v>
      </c>
      <c r="AA1248" s="156">
        <v>37140274</v>
      </c>
      <c r="AB1248" s="126">
        <v>3286720</v>
      </c>
      <c r="AE1248" s="126">
        <v>6253413</v>
      </c>
      <c r="AF1248" s="59">
        <v>13849919</v>
      </c>
      <c r="AG1248" s="59">
        <v>2269081</v>
      </c>
      <c r="AH1248" s="59">
        <v>38830032</v>
      </c>
      <c r="AI1248" s="59">
        <v>2685659</v>
      </c>
      <c r="AJ1248" s="59">
        <v>6593595</v>
      </c>
      <c r="AK1248" s="59">
        <v>22155210</v>
      </c>
      <c r="AL1248" s="59">
        <v>245017104</v>
      </c>
      <c r="AM1248" s="126">
        <v>1403022</v>
      </c>
      <c r="AN1248" s="126">
        <v>76777</v>
      </c>
      <c r="AO1248" s="126">
        <v>1803299</v>
      </c>
      <c r="AP1248"/>
      <c r="AQ1248" s="59">
        <v>19091878</v>
      </c>
      <c r="AR1248" s="59">
        <v>7455756</v>
      </c>
      <c r="AS1248" s="59">
        <v>539810</v>
      </c>
      <c r="AT1248" s="59">
        <v>1231033</v>
      </c>
      <c r="AU1248" s="59">
        <v>441420</v>
      </c>
      <c r="AV1248" s="27">
        <v>8722797</v>
      </c>
      <c r="AW1248" s="79">
        <f t="shared" si="645"/>
        <v>3.0402639686711475E-2</v>
      </c>
      <c r="AX1248" s="59">
        <v>0</v>
      </c>
      <c r="AY1248" s="59">
        <v>0</v>
      </c>
      <c r="AZ1248" s="59">
        <v>0</v>
      </c>
      <c r="BA1248" s="59">
        <v>0</v>
      </c>
      <c r="BB1248" s="59">
        <v>0</v>
      </c>
      <c r="BC1248" s="59">
        <v>0</v>
      </c>
      <c r="BD1248" s="59">
        <v>8722797</v>
      </c>
      <c r="BE1248" s="59">
        <v>0</v>
      </c>
      <c r="BF1248" s="59">
        <v>0</v>
      </c>
      <c r="BG1248" s="59">
        <v>0</v>
      </c>
      <c r="BH1248" s="59">
        <v>8722797</v>
      </c>
      <c r="BI1248" s="59">
        <v>0</v>
      </c>
      <c r="BJ1248" s="59">
        <v>0</v>
      </c>
      <c r="BK1248" s="59">
        <v>0</v>
      </c>
      <c r="BL1248" s="59">
        <v>0</v>
      </c>
      <c r="BM1248" s="4">
        <v>681953</v>
      </c>
      <c r="BN1248" s="32">
        <f t="shared" si="628"/>
        <v>46.969694882567673</v>
      </c>
      <c r="BO1248" s="281"/>
      <c r="BP1248" s="4">
        <v>83314168</v>
      </c>
      <c r="BQ1248" s="4">
        <v>4237598208</v>
      </c>
      <c r="BR1248" s="4">
        <v>4321594368</v>
      </c>
      <c r="BS1248" s="4">
        <v>12235.04004</v>
      </c>
      <c r="BT1248" s="4">
        <v>14519</v>
      </c>
      <c r="BV1248" s="175">
        <f t="shared" si="648"/>
        <v>1.2041027037089274</v>
      </c>
    </row>
    <row r="1249" spans="1:74" ht="17.25" customHeight="1" x14ac:dyDescent="0.25">
      <c r="A1249" s="105" t="s">
        <v>228</v>
      </c>
      <c r="B1249" s="254" t="s">
        <v>224</v>
      </c>
      <c r="C1249" s="76">
        <v>1</v>
      </c>
      <c r="D1249" s="142">
        <v>2008</v>
      </c>
      <c r="E1249" s="77">
        <v>169</v>
      </c>
      <c r="F1249" s="59">
        <v>285577504</v>
      </c>
      <c r="G1249" s="59">
        <v>5121271</v>
      </c>
      <c r="H1249" s="179">
        <f t="shared" si="657"/>
        <v>1.8260499847760559E-2</v>
      </c>
      <c r="I1249" s="59">
        <f t="shared" si="646"/>
        <v>280456233</v>
      </c>
      <c r="J1249" s="59"/>
      <c r="K1249" s="82">
        <f t="shared" si="641"/>
        <v>265707973</v>
      </c>
      <c r="L1249" s="82">
        <f t="shared" si="631"/>
        <v>18249.173969780219</v>
      </c>
      <c r="M1249" s="59"/>
      <c r="N1249" s="59"/>
      <c r="O1249" s="109">
        <v>144147696</v>
      </c>
      <c r="P1249" s="15">
        <f t="shared" si="642"/>
        <v>0.51397572611623865</v>
      </c>
      <c r="Q1249" s="59">
        <v>2959159</v>
      </c>
      <c r="R1249" s="79">
        <f t="shared" si="643"/>
        <v>1.0551232783619396E-2</v>
      </c>
      <c r="S1249" s="82">
        <f t="shared" si="658"/>
        <v>51487506</v>
      </c>
      <c r="T1249" s="281">
        <f t="shared" si="647"/>
        <v>3536.2298076923075</v>
      </c>
      <c r="U1249" s="281"/>
      <c r="V1249" s="131">
        <f t="shared" si="644"/>
        <v>0.19377478748069032</v>
      </c>
      <c r="W1249" s="126">
        <v>26475</v>
      </c>
      <c r="X1249" s="126">
        <v>352424</v>
      </c>
      <c r="Y1249" s="126">
        <v>5245467</v>
      </c>
      <c r="AA1249" s="156">
        <v>39230455</v>
      </c>
      <c r="AB1249" s="126">
        <v>3666585</v>
      </c>
      <c r="AE1249" s="126">
        <v>2966100</v>
      </c>
      <c r="AF1249" s="59">
        <v>14663765</v>
      </c>
      <c r="AG1249" s="59">
        <v>2238923</v>
      </c>
      <c r="AH1249" s="59">
        <v>41039664</v>
      </c>
      <c r="AI1249" s="59">
        <v>1651269</v>
      </c>
      <c r="AJ1249" s="59">
        <v>5674986</v>
      </c>
      <c r="AK1249" s="59">
        <v>21640112</v>
      </c>
      <c r="AL1249" s="59">
        <v>244537840</v>
      </c>
      <c r="AM1249" s="126">
        <v>1923814</v>
      </c>
      <c r="AN1249" s="126">
        <v>78866</v>
      </c>
      <c r="AO1249" s="126">
        <v>1557846</v>
      </c>
      <c r="AP1249"/>
      <c r="AQ1249" s="59">
        <v>19419818</v>
      </c>
      <c r="AR1249" s="59">
        <v>10108347</v>
      </c>
      <c r="AS1249" s="59">
        <v>889823</v>
      </c>
      <c r="AT1249" s="59">
        <v>1063642</v>
      </c>
      <c r="AU1249" s="59">
        <v>950664</v>
      </c>
      <c r="AV1249" s="27">
        <v>14748260</v>
      </c>
      <c r="AW1249" s="79">
        <f t="shared" si="645"/>
        <v>4.9959469959693331E-2</v>
      </c>
      <c r="AX1249" s="59">
        <v>0</v>
      </c>
      <c r="AY1249" s="59">
        <v>0</v>
      </c>
      <c r="AZ1249" s="59">
        <v>0</v>
      </c>
      <c r="BA1249" s="59">
        <v>0</v>
      </c>
      <c r="BB1249" s="59">
        <v>0</v>
      </c>
      <c r="BC1249" s="59">
        <v>0</v>
      </c>
      <c r="BD1249" s="59">
        <v>14748260</v>
      </c>
      <c r="BE1249" s="59">
        <v>0</v>
      </c>
      <c r="BF1249" s="59">
        <v>0</v>
      </c>
      <c r="BG1249" s="59">
        <v>0</v>
      </c>
      <c r="BH1249" s="59">
        <v>14748260</v>
      </c>
      <c r="BI1249" s="59">
        <v>0</v>
      </c>
      <c r="BJ1249" s="59">
        <v>0</v>
      </c>
      <c r="BK1249" s="59">
        <v>0</v>
      </c>
      <c r="BL1249" s="59">
        <v>0</v>
      </c>
      <c r="BM1249" s="4">
        <v>836686</v>
      </c>
      <c r="BN1249" s="32">
        <f t="shared" si="628"/>
        <v>57.464697802197804</v>
      </c>
      <c r="BO1249" s="281"/>
      <c r="BP1249" s="4">
        <v>69451328</v>
      </c>
      <c r="BQ1249" s="4">
        <v>5724208128</v>
      </c>
      <c r="BR1249" s="4">
        <v>5794496000</v>
      </c>
      <c r="BS1249" s="4">
        <v>12264.450199999999</v>
      </c>
      <c r="BT1249" s="4">
        <v>14560</v>
      </c>
      <c r="BV1249" s="175">
        <f t="shared" si="648"/>
        <v>1.2067130970899183</v>
      </c>
    </row>
    <row r="1250" spans="1:74" ht="17.25" customHeight="1" x14ac:dyDescent="0.25">
      <c r="A1250" s="105" t="s">
        <v>228</v>
      </c>
      <c r="B1250" s="254" t="s">
        <v>224</v>
      </c>
      <c r="C1250" s="76">
        <v>1</v>
      </c>
      <c r="D1250" s="142">
        <v>2009</v>
      </c>
      <c r="E1250" s="77">
        <v>169</v>
      </c>
      <c r="F1250" s="59">
        <v>238531696</v>
      </c>
      <c r="G1250" s="59">
        <v>9409691</v>
      </c>
      <c r="H1250" s="179">
        <f t="shared" si="657"/>
        <v>4.1068473540985292E-2</v>
      </c>
      <c r="I1250" s="59">
        <f t="shared" si="646"/>
        <v>229122005</v>
      </c>
      <c r="J1250" s="59"/>
      <c r="K1250" s="82">
        <f t="shared" si="641"/>
        <v>212891162</v>
      </c>
      <c r="L1250" s="82">
        <f t="shared" si="631"/>
        <v>14621.645741758242</v>
      </c>
      <c r="M1250" s="59"/>
      <c r="N1250" s="59"/>
      <c r="O1250" s="82">
        <v>63330984</v>
      </c>
      <c r="P1250" s="13">
        <f t="shared" si="642"/>
        <v>0.27640725298296864</v>
      </c>
      <c r="Q1250" s="59">
        <v>6446949</v>
      </c>
      <c r="R1250" s="79">
        <f t="shared" si="643"/>
        <v>2.8137624755858785E-2</v>
      </c>
      <c r="S1250" s="82">
        <f t="shared" si="658"/>
        <v>50942378</v>
      </c>
      <c r="T1250" s="281">
        <f t="shared" si="647"/>
        <v>3498.7896978021977</v>
      </c>
      <c r="U1250" s="281"/>
      <c r="V1250" s="131">
        <f t="shared" si="644"/>
        <v>0.23928836463394379</v>
      </c>
      <c r="W1250" s="126">
        <v>125506</v>
      </c>
      <c r="X1250" s="126">
        <v>232951</v>
      </c>
      <c r="Y1250" s="126">
        <v>5193822</v>
      </c>
      <c r="AA1250" s="156">
        <v>41055161</v>
      </c>
      <c r="AB1250" s="126">
        <v>4334938</v>
      </c>
      <c r="AE1250" s="126">
        <v>0</v>
      </c>
      <c r="AF1250" s="59">
        <v>18444568</v>
      </c>
      <c r="AG1250" s="59">
        <v>3154982</v>
      </c>
      <c r="AH1250" s="59">
        <v>62752328</v>
      </c>
      <c r="AI1250" s="59">
        <v>1543716</v>
      </c>
      <c r="AJ1250" s="59">
        <v>3366437</v>
      </c>
      <c r="AK1250" s="59">
        <v>35474008</v>
      </c>
      <c r="AL1250" s="59">
        <v>175779376</v>
      </c>
      <c r="AM1250" s="126">
        <v>3540510</v>
      </c>
      <c r="AN1250" s="126">
        <v>6121576</v>
      </c>
      <c r="AO1250" s="126">
        <v>1661007</v>
      </c>
      <c r="AP1250"/>
      <c r="AQ1250" s="59">
        <v>22943936</v>
      </c>
      <c r="AR1250" s="59">
        <v>10091442</v>
      </c>
      <c r="AS1250" s="59">
        <v>690803</v>
      </c>
      <c r="AT1250" s="59">
        <v>894427</v>
      </c>
      <c r="AU1250" s="59">
        <v>474282</v>
      </c>
      <c r="AV1250" s="27">
        <v>16230843</v>
      </c>
      <c r="AW1250" s="79">
        <f t="shared" si="645"/>
        <v>6.6153065400732583E-2</v>
      </c>
      <c r="AX1250" s="59">
        <v>0</v>
      </c>
      <c r="AY1250" s="59">
        <v>0</v>
      </c>
      <c r="AZ1250" s="59">
        <v>0</v>
      </c>
      <c r="BA1250" s="59">
        <v>0</v>
      </c>
      <c r="BB1250" s="59">
        <v>0</v>
      </c>
      <c r="BC1250" s="59">
        <v>0</v>
      </c>
      <c r="BD1250" s="59">
        <v>16230843</v>
      </c>
      <c r="BE1250" s="59">
        <v>0</v>
      </c>
      <c r="BF1250" s="59">
        <v>0</v>
      </c>
      <c r="BG1250" s="59">
        <v>0</v>
      </c>
      <c r="BH1250" s="59">
        <v>16230843</v>
      </c>
      <c r="BI1250" s="59">
        <v>0</v>
      </c>
      <c r="BJ1250" s="59">
        <v>0</v>
      </c>
      <c r="BK1250" s="59">
        <v>0</v>
      </c>
      <c r="BL1250" s="59">
        <v>0</v>
      </c>
      <c r="BM1250" s="4">
        <v>1209588</v>
      </c>
      <c r="BN1250" s="32">
        <f t="shared" si="628"/>
        <v>83.076098901098902</v>
      </c>
      <c r="BO1250" s="281"/>
      <c r="BP1250" s="4">
        <v>12618449</v>
      </c>
      <c r="BQ1250" s="4">
        <v>2793313280</v>
      </c>
      <c r="BR1250" s="4">
        <v>2807141376</v>
      </c>
      <c r="BS1250" s="4">
        <v>12278.26953</v>
      </c>
      <c r="BT1250" s="4">
        <v>14560</v>
      </c>
      <c r="BV1250" s="175">
        <f t="shared" si="648"/>
        <v>1.2072761696268053</v>
      </c>
    </row>
    <row r="1251" spans="1:74" ht="17.25" customHeight="1" x14ac:dyDescent="0.25">
      <c r="A1251" s="105" t="s">
        <v>228</v>
      </c>
      <c r="B1251" s="254" t="s">
        <v>224</v>
      </c>
      <c r="C1251" s="76">
        <v>1</v>
      </c>
      <c r="D1251" s="142">
        <v>2010</v>
      </c>
      <c r="E1251" s="77">
        <v>169</v>
      </c>
      <c r="F1251" s="59">
        <v>252123264</v>
      </c>
      <c r="G1251" s="59">
        <v>16640479</v>
      </c>
      <c r="H1251" s="179">
        <f t="shared" si="657"/>
        <v>7.0665373691754158E-2</v>
      </c>
      <c r="I1251" s="59">
        <f t="shared" si="646"/>
        <v>235482785</v>
      </c>
      <c r="J1251" s="59"/>
      <c r="K1251" s="82">
        <f t="shared" si="641"/>
        <v>227165596</v>
      </c>
      <c r="L1251" s="82">
        <f t="shared" si="631"/>
        <v>15602.032692307692</v>
      </c>
      <c r="M1251" s="59"/>
      <c r="N1251" s="59"/>
      <c r="O1251" s="82">
        <v>58041772</v>
      </c>
      <c r="P1251" s="13">
        <f t="shared" si="642"/>
        <v>0.24647989448570518</v>
      </c>
      <c r="Q1251" s="59">
        <v>7505002</v>
      </c>
      <c r="R1251" s="79">
        <f t="shared" si="643"/>
        <v>3.1870703414689103E-2</v>
      </c>
      <c r="S1251" s="82">
        <f t="shared" si="658"/>
        <v>55978045</v>
      </c>
      <c r="T1251" s="281">
        <f t="shared" si="647"/>
        <v>3844.645947802198</v>
      </c>
      <c r="U1251" s="281"/>
      <c r="V1251" s="131">
        <f t="shared" si="644"/>
        <v>0.24641955465826787</v>
      </c>
      <c r="W1251" s="126">
        <v>225032</v>
      </c>
      <c r="X1251" s="126">
        <v>415118</v>
      </c>
      <c r="Y1251" s="126">
        <v>5151513</v>
      </c>
      <c r="AA1251" s="156">
        <v>45524451</v>
      </c>
      <c r="AB1251" s="126">
        <v>4661931</v>
      </c>
      <c r="AF1251" s="59">
        <v>14120253</v>
      </c>
      <c r="AG1251" s="59">
        <v>2741719</v>
      </c>
      <c r="AH1251" s="59">
        <v>73561984</v>
      </c>
      <c r="AI1251" s="59">
        <v>1559364</v>
      </c>
      <c r="AJ1251" s="59">
        <v>4023331</v>
      </c>
      <c r="AK1251" s="59">
        <v>39491144</v>
      </c>
      <c r="AL1251" s="59">
        <v>178561280</v>
      </c>
      <c r="AM1251" s="126">
        <v>4236525</v>
      </c>
      <c r="AN1251" s="126">
        <v>7723075</v>
      </c>
      <c r="AO1251" s="126">
        <v>2129282</v>
      </c>
      <c r="AP1251"/>
      <c r="AQ1251" s="59">
        <v>21289084</v>
      </c>
      <c r="AR1251" s="59">
        <v>15275553</v>
      </c>
      <c r="AS1251" s="59">
        <v>546730</v>
      </c>
      <c r="AT1251" s="59">
        <v>963316</v>
      </c>
      <c r="AU1251" s="59">
        <v>-141403</v>
      </c>
      <c r="AV1251" s="27">
        <v>8317189</v>
      </c>
      <c r="AW1251" s="79">
        <f t="shared" si="645"/>
        <v>3.41148067554757E-2</v>
      </c>
      <c r="AX1251" s="59">
        <v>0</v>
      </c>
      <c r="AY1251" s="59">
        <v>0</v>
      </c>
      <c r="AZ1251" s="59">
        <v>0</v>
      </c>
      <c r="BA1251" s="59">
        <v>0</v>
      </c>
      <c r="BB1251" s="59">
        <v>0</v>
      </c>
      <c r="BC1251" s="59">
        <v>0</v>
      </c>
      <c r="BD1251" s="59">
        <v>8317189</v>
      </c>
      <c r="BE1251" s="59">
        <v>0</v>
      </c>
      <c r="BF1251" s="59">
        <v>0</v>
      </c>
      <c r="BG1251" s="59">
        <v>0</v>
      </c>
      <c r="BH1251" s="59">
        <v>8317189</v>
      </c>
      <c r="BI1251" s="59">
        <v>0</v>
      </c>
      <c r="BJ1251" s="59">
        <v>0</v>
      </c>
      <c r="BK1251" s="59">
        <v>0</v>
      </c>
      <c r="BL1251" s="59">
        <v>0</v>
      </c>
      <c r="BM1251" s="4">
        <v>1799700</v>
      </c>
      <c r="BN1251" s="32">
        <f t="shared" si="628"/>
        <v>123.60576923076923</v>
      </c>
      <c r="BO1251" s="281"/>
      <c r="BP1251" s="4">
        <v>16300</v>
      </c>
      <c r="BQ1251" s="4">
        <v>2910761984</v>
      </c>
      <c r="BR1251" s="4">
        <v>2912578048</v>
      </c>
      <c r="BS1251" s="4">
        <v>12278.150390000001</v>
      </c>
      <c r="BT1251" s="4">
        <v>14560</v>
      </c>
      <c r="BV1251" s="175">
        <f t="shared" si="648"/>
        <v>1.2072713179423826</v>
      </c>
    </row>
    <row r="1252" spans="1:74" ht="17.25" customHeight="1" x14ac:dyDescent="0.25">
      <c r="A1252" s="105" t="s">
        <v>228</v>
      </c>
      <c r="B1252" s="254" t="s">
        <v>224</v>
      </c>
      <c r="C1252" s="76">
        <v>1</v>
      </c>
      <c r="D1252" s="142">
        <v>2011</v>
      </c>
      <c r="E1252" s="77">
        <v>169</v>
      </c>
      <c r="F1252" s="59">
        <v>235054672</v>
      </c>
      <c r="G1252" s="59">
        <v>5907552</v>
      </c>
      <c r="H1252" s="179">
        <f t="shared" si="657"/>
        <v>2.5780607672485693E-2</v>
      </c>
      <c r="I1252" s="59">
        <f t="shared" si="646"/>
        <v>229147120</v>
      </c>
      <c r="J1252" s="59"/>
      <c r="K1252" s="82">
        <f t="shared" si="641"/>
        <v>216916809</v>
      </c>
      <c r="L1252" s="82">
        <f t="shared" si="631"/>
        <v>14898.132486263736</v>
      </c>
      <c r="M1252" s="59"/>
      <c r="N1252" s="59"/>
      <c r="O1252" s="82">
        <v>65745076</v>
      </c>
      <c r="P1252" s="13">
        <f t="shared" si="642"/>
        <v>0.28691207639877819</v>
      </c>
      <c r="Q1252" s="59">
        <v>10859223</v>
      </c>
      <c r="R1252" s="79">
        <f t="shared" si="643"/>
        <v>4.7389742450177859E-2</v>
      </c>
      <c r="S1252" s="82">
        <f t="shared" si="658"/>
        <v>51516991</v>
      </c>
      <c r="T1252" s="281">
        <f t="shared" si="647"/>
        <v>3538.2548763736263</v>
      </c>
      <c r="U1252" s="281"/>
      <c r="V1252" s="131">
        <f t="shared" si="644"/>
        <v>0.23749653720934094</v>
      </c>
      <c r="W1252" s="126">
        <v>379490</v>
      </c>
      <c r="X1252" s="126">
        <v>675463</v>
      </c>
      <c r="Y1252" s="126">
        <v>5385359</v>
      </c>
      <c r="AA1252" s="156">
        <v>40489134</v>
      </c>
      <c r="AB1252" s="126">
        <v>4587545</v>
      </c>
      <c r="AF1252" s="59">
        <v>13029479</v>
      </c>
      <c r="AG1252" s="59">
        <v>2160750</v>
      </c>
      <c r="AH1252" s="59">
        <v>61497440</v>
      </c>
      <c r="AI1252" s="59">
        <v>2298000</v>
      </c>
      <c r="AJ1252" s="59">
        <v>4781156</v>
      </c>
      <c r="AK1252" s="59">
        <v>31094748</v>
      </c>
      <c r="AL1252" s="59">
        <v>173557232</v>
      </c>
      <c r="AM1252" s="126">
        <v>4236985</v>
      </c>
      <c r="AN1252" s="126">
        <v>7793521</v>
      </c>
      <c r="AO1252" s="126">
        <v>2195284</v>
      </c>
      <c r="AP1252"/>
      <c r="AQ1252" s="59">
        <v>20615026</v>
      </c>
      <c r="AR1252" s="59">
        <v>10722915</v>
      </c>
      <c r="AS1252" s="59">
        <v>262575</v>
      </c>
      <c r="AT1252" s="59">
        <v>1102726</v>
      </c>
      <c r="AU1252" s="59">
        <v>732662</v>
      </c>
      <c r="AV1252" s="27">
        <v>12230311</v>
      </c>
      <c r="AW1252" s="79">
        <f t="shared" si="645"/>
        <v>5.0668825785953449E-2</v>
      </c>
      <c r="AX1252" s="59">
        <v>0</v>
      </c>
      <c r="AY1252" s="59">
        <v>0</v>
      </c>
      <c r="AZ1252" s="59">
        <v>0</v>
      </c>
      <c r="BA1252" s="59">
        <v>0</v>
      </c>
      <c r="BB1252" s="59">
        <v>0</v>
      </c>
      <c r="BC1252" s="59">
        <v>0</v>
      </c>
      <c r="BD1252" s="59">
        <v>12230311</v>
      </c>
      <c r="BE1252" s="59">
        <v>0</v>
      </c>
      <c r="BF1252" s="59">
        <v>0</v>
      </c>
      <c r="BG1252" s="59">
        <v>0</v>
      </c>
      <c r="BH1252" s="59">
        <v>12230311</v>
      </c>
      <c r="BI1252" s="59">
        <v>0</v>
      </c>
      <c r="BJ1252" s="59">
        <v>0</v>
      </c>
      <c r="BK1252" s="59">
        <v>0</v>
      </c>
      <c r="BL1252" s="59">
        <v>0</v>
      </c>
      <c r="BM1252" s="4">
        <v>1805904</v>
      </c>
      <c r="BN1252" s="32">
        <f t="shared" si="628"/>
        <v>124.03186813186814</v>
      </c>
      <c r="BO1252" s="281"/>
      <c r="BP1252" s="4">
        <v>1350</v>
      </c>
      <c r="BQ1252" s="4">
        <v>3867812096</v>
      </c>
      <c r="BR1252" s="4">
        <v>3869619456</v>
      </c>
      <c r="BS1252" s="4">
        <v>12287.41992</v>
      </c>
      <c r="BT1252" s="4">
        <v>14560</v>
      </c>
      <c r="BV1252" s="175">
        <f t="shared" si="648"/>
        <v>1.2076486562383377</v>
      </c>
    </row>
    <row r="1253" spans="1:74" ht="17.25" customHeight="1" x14ac:dyDescent="0.25">
      <c r="A1253" s="105" t="s">
        <v>228</v>
      </c>
      <c r="B1253" s="254" t="s">
        <v>224</v>
      </c>
      <c r="C1253" s="76">
        <v>1</v>
      </c>
      <c r="D1253" s="142">
        <v>2012</v>
      </c>
      <c r="E1253" s="77">
        <v>169</v>
      </c>
      <c r="F1253" s="59">
        <v>265131504</v>
      </c>
      <c r="G1253" s="59">
        <v>26685406</v>
      </c>
      <c r="H1253" s="179">
        <f t="shared" si="657"/>
        <v>0.11191378774418023</v>
      </c>
      <c r="I1253" s="59">
        <f t="shared" si="646"/>
        <v>238446098</v>
      </c>
      <c r="J1253" s="59"/>
      <c r="K1253" s="82">
        <f t="shared" si="641"/>
        <v>222797895</v>
      </c>
      <c r="L1253" s="82">
        <f t="shared" si="631"/>
        <v>15302.053228021978</v>
      </c>
      <c r="M1253" s="59"/>
      <c r="N1253" s="59"/>
      <c r="O1253" s="82">
        <v>76472624</v>
      </c>
      <c r="P1253" s="13">
        <f t="shared" si="642"/>
        <v>0.32071241526460209</v>
      </c>
      <c r="Q1253" s="59">
        <v>9805168</v>
      </c>
      <c r="R1253" s="79">
        <f t="shared" si="643"/>
        <v>4.1121109056689198E-2</v>
      </c>
      <c r="S1253" s="82">
        <f t="shared" si="658"/>
        <v>47410798</v>
      </c>
      <c r="T1253" s="281">
        <f t="shared" si="647"/>
        <v>3256.2361263736266</v>
      </c>
      <c r="U1253" s="281"/>
      <c r="V1253" s="131">
        <f t="shared" si="644"/>
        <v>0.21279733365523942</v>
      </c>
      <c r="W1253" s="4"/>
      <c r="X1253" s="126">
        <v>609477</v>
      </c>
      <c r="Y1253" s="126">
        <v>5471076</v>
      </c>
      <c r="AA1253" s="156">
        <v>36735243</v>
      </c>
      <c r="AB1253" s="126">
        <v>4595002</v>
      </c>
      <c r="AF1253" s="59">
        <v>12023138</v>
      </c>
      <c r="AG1253" s="59">
        <v>2389611</v>
      </c>
      <c r="AH1253" s="59">
        <v>64552256</v>
      </c>
      <c r="AI1253" s="59">
        <v>3148853</v>
      </c>
      <c r="AJ1253" s="59">
        <v>4850101</v>
      </c>
      <c r="AK1253" s="59">
        <v>29467172</v>
      </c>
      <c r="AL1253" s="59">
        <v>200579248</v>
      </c>
      <c r="AM1253" s="126">
        <v>6112402</v>
      </c>
      <c r="AN1253" s="126">
        <v>8851685</v>
      </c>
      <c r="AO1253" s="126">
        <v>3619242</v>
      </c>
      <c r="AP1253"/>
      <c r="AQ1253" s="59">
        <v>22038136</v>
      </c>
      <c r="AR1253" s="59">
        <v>10459079</v>
      </c>
      <c r="AS1253" s="59">
        <v>144553</v>
      </c>
      <c r="AT1253" s="59">
        <v>1293880</v>
      </c>
      <c r="AU1253" s="59">
        <v>359661</v>
      </c>
      <c r="AV1253" s="27">
        <v>15648203</v>
      </c>
      <c r="AW1253" s="79">
        <f t="shared" si="645"/>
        <v>6.158423442956322E-2</v>
      </c>
      <c r="AX1253" s="59">
        <v>0</v>
      </c>
      <c r="AY1253" s="59">
        <v>0</v>
      </c>
      <c r="AZ1253" s="59">
        <v>0</v>
      </c>
      <c r="BA1253" s="59">
        <v>0</v>
      </c>
      <c r="BB1253" s="59">
        <v>0</v>
      </c>
      <c r="BC1253" s="59">
        <v>0</v>
      </c>
      <c r="BD1253" s="59">
        <v>15648203</v>
      </c>
      <c r="BE1253" s="59">
        <v>0</v>
      </c>
      <c r="BF1253" s="59">
        <v>0</v>
      </c>
      <c r="BG1253" s="59">
        <v>0</v>
      </c>
      <c r="BH1253" s="59">
        <v>15648203</v>
      </c>
      <c r="BI1253" s="59">
        <v>0</v>
      </c>
      <c r="BJ1253" s="59">
        <v>0</v>
      </c>
      <c r="BK1253" s="59">
        <v>0</v>
      </c>
      <c r="BL1253" s="59">
        <v>0</v>
      </c>
      <c r="BM1253" s="4">
        <v>1620271</v>
      </c>
      <c r="BN1253" s="32">
        <f t="shared" ref="BN1253:BN1316" si="659">BM1253/BT1253</f>
        <v>111.2823489010989</v>
      </c>
      <c r="BO1253" s="281"/>
      <c r="BP1253" s="4">
        <v>46112912</v>
      </c>
      <c r="BQ1253" s="4">
        <v>3668240640</v>
      </c>
      <c r="BR1253" s="4">
        <v>3715973888</v>
      </c>
      <c r="BS1253" s="4">
        <v>12301.54004</v>
      </c>
      <c r="BT1253" s="4">
        <v>14560</v>
      </c>
      <c r="BV1253" s="175">
        <f t="shared" si="648"/>
        <v>1.2082229026308267</v>
      </c>
    </row>
    <row r="1254" spans="1:74" ht="17.25" customHeight="1" x14ac:dyDescent="0.25">
      <c r="A1254" s="105" t="s">
        <v>228</v>
      </c>
      <c r="B1254" s="254" t="s">
        <v>224</v>
      </c>
      <c r="C1254" s="76">
        <v>1</v>
      </c>
      <c r="D1254" s="142">
        <v>2013</v>
      </c>
      <c r="E1254" s="77">
        <v>169</v>
      </c>
      <c r="F1254" s="59">
        <v>316012256</v>
      </c>
      <c r="G1254" s="59">
        <v>31883590</v>
      </c>
      <c r="H1254" s="179">
        <f t="shared" si="657"/>
        <v>0.11221532289881656</v>
      </c>
      <c r="I1254" s="59">
        <f t="shared" si="646"/>
        <v>284128666</v>
      </c>
      <c r="J1254" s="59"/>
      <c r="K1254" s="82">
        <f t="shared" si="641"/>
        <v>268040371</v>
      </c>
      <c r="L1254" s="82">
        <f t="shared" si="631"/>
        <v>18409.366140109891</v>
      </c>
      <c r="M1254" s="59"/>
      <c r="N1254" s="59"/>
      <c r="O1254" s="82">
        <v>101679208</v>
      </c>
      <c r="P1254" s="13">
        <f t="shared" si="642"/>
        <v>0.35786325058802759</v>
      </c>
      <c r="Q1254" s="59">
        <v>11790291</v>
      </c>
      <c r="R1254" s="79">
        <f t="shared" si="643"/>
        <v>4.149630928123247E-2</v>
      </c>
      <c r="S1254" s="82">
        <f t="shared" si="658"/>
        <v>49683562</v>
      </c>
      <c r="T1254" s="281">
        <f t="shared" si="647"/>
        <v>3412.3325549450551</v>
      </c>
      <c r="U1254" s="281"/>
      <c r="V1254" s="131">
        <f t="shared" si="644"/>
        <v>0.18535850332784384</v>
      </c>
      <c r="W1254" s="4"/>
      <c r="X1254" s="126">
        <v>850029</v>
      </c>
      <c r="Y1254" s="126">
        <v>6654431</v>
      </c>
      <c r="AA1254" s="156">
        <v>38104210</v>
      </c>
      <c r="AB1254" s="126">
        <v>4074892</v>
      </c>
      <c r="AF1254" s="59">
        <v>14679535</v>
      </c>
      <c r="AG1254" s="59">
        <v>2820254</v>
      </c>
      <c r="AH1254" s="59">
        <v>67378728</v>
      </c>
      <c r="AI1254" s="59">
        <v>1304118</v>
      </c>
      <c r="AJ1254" s="59">
        <v>6491348</v>
      </c>
      <c r="AK1254" s="59">
        <v>34984504</v>
      </c>
      <c r="AL1254" s="59">
        <v>248633536</v>
      </c>
      <c r="AM1254" s="126">
        <v>6850833</v>
      </c>
      <c r="AN1254" s="126">
        <v>9902077</v>
      </c>
      <c r="AO1254" s="126">
        <v>4437395</v>
      </c>
      <c r="AP1254"/>
      <c r="AQ1254" s="59">
        <v>31224972</v>
      </c>
      <c r="AR1254" s="59">
        <v>6209065</v>
      </c>
      <c r="AS1254" s="59">
        <v>224433</v>
      </c>
      <c r="AT1254" s="59">
        <v>1201033</v>
      </c>
      <c r="AU1254" s="59">
        <v>646050</v>
      </c>
      <c r="AV1254" s="27">
        <v>16088295</v>
      </c>
      <c r="AW1254" s="79">
        <f t="shared" si="645"/>
        <v>5.3588894332988732E-2</v>
      </c>
      <c r="AX1254" s="59">
        <v>0</v>
      </c>
      <c r="AY1254" s="59">
        <v>0</v>
      </c>
      <c r="AZ1254" s="59">
        <v>0</v>
      </c>
      <c r="BA1254" s="59">
        <v>0</v>
      </c>
      <c r="BB1254" s="59">
        <v>0</v>
      </c>
      <c r="BC1254" s="59">
        <v>0</v>
      </c>
      <c r="BD1254" s="59">
        <v>16088295</v>
      </c>
      <c r="BE1254" s="59">
        <v>0</v>
      </c>
      <c r="BF1254" s="59">
        <v>0</v>
      </c>
      <c r="BG1254" s="59">
        <v>0</v>
      </c>
      <c r="BH1254" s="59">
        <v>16088295</v>
      </c>
      <c r="BI1254" s="59">
        <v>0</v>
      </c>
      <c r="BJ1254" s="59">
        <v>0</v>
      </c>
      <c r="BK1254" s="59">
        <v>0</v>
      </c>
      <c r="BL1254" s="59">
        <v>0</v>
      </c>
      <c r="BM1254" s="4">
        <v>1475433</v>
      </c>
      <c r="BN1254" s="32">
        <f t="shared" si="659"/>
        <v>101.33468406593407</v>
      </c>
      <c r="BO1254" s="281"/>
      <c r="BP1254" s="4">
        <v>43129916</v>
      </c>
      <c r="BQ1254" s="4">
        <v>4579573760</v>
      </c>
      <c r="BR1254" s="4">
        <v>4624179200</v>
      </c>
      <c r="BS1254" s="4">
        <v>12308.26953</v>
      </c>
      <c r="BT1254" s="4">
        <v>14560</v>
      </c>
      <c r="BV1254" s="175">
        <f t="shared" si="648"/>
        <v>1.2084963501009742</v>
      </c>
    </row>
    <row r="1255" spans="1:74" ht="17.25" customHeight="1" x14ac:dyDescent="0.25">
      <c r="A1255" s="105" t="s">
        <v>228</v>
      </c>
      <c r="B1255" s="254" t="s">
        <v>224</v>
      </c>
      <c r="C1255" s="76">
        <v>1</v>
      </c>
      <c r="D1255" s="142">
        <v>2014</v>
      </c>
      <c r="E1255" s="77">
        <v>169</v>
      </c>
      <c r="F1255" s="59">
        <v>243690352</v>
      </c>
      <c r="G1255" s="59">
        <v>33190276</v>
      </c>
      <c r="H1255" s="179">
        <f t="shared" si="657"/>
        <v>0.15767346326278761</v>
      </c>
      <c r="I1255" s="59">
        <f t="shared" si="646"/>
        <v>210500076</v>
      </c>
      <c r="J1255" s="59"/>
      <c r="K1255" s="82">
        <f t="shared" si="641"/>
        <v>194383440</v>
      </c>
      <c r="L1255" s="82">
        <f t="shared" si="631"/>
        <v>13350.510989010989</v>
      </c>
      <c r="M1255" s="59"/>
      <c r="N1255" s="59"/>
      <c r="O1255" s="82">
        <v>20122108</v>
      </c>
      <c r="P1255" s="13">
        <f t="shared" si="642"/>
        <v>9.5591927482249456E-2</v>
      </c>
      <c r="Q1255" s="59">
        <v>16230045</v>
      </c>
      <c r="R1255" s="79">
        <f t="shared" si="643"/>
        <v>7.7102323706524464E-2</v>
      </c>
      <c r="S1255" s="82">
        <f t="shared" si="658"/>
        <v>51484478</v>
      </c>
      <c r="T1255" s="281">
        <f t="shared" si="647"/>
        <v>3536.0218406593408</v>
      </c>
      <c r="U1255" s="281"/>
      <c r="V1255" s="131">
        <f t="shared" si="644"/>
        <v>0.26486041197748122</v>
      </c>
      <c r="W1255" s="4"/>
      <c r="X1255" s="126">
        <v>574009</v>
      </c>
      <c r="Y1255" s="126">
        <v>7390740</v>
      </c>
      <c r="AA1255" s="156">
        <v>38495593</v>
      </c>
      <c r="AB1255" s="126">
        <v>5024136</v>
      </c>
      <c r="AF1255" s="59">
        <v>12473795</v>
      </c>
      <c r="AG1255" s="59">
        <v>2332430</v>
      </c>
      <c r="AH1255" s="59">
        <v>79844928</v>
      </c>
      <c r="AI1255" s="59">
        <v>1378271</v>
      </c>
      <c r="AJ1255" s="59">
        <v>5047791</v>
      </c>
      <c r="AK1255" s="59">
        <v>39245868</v>
      </c>
      <c r="AL1255" s="59">
        <v>163845424</v>
      </c>
      <c r="AM1255" s="126">
        <v>8225512</v>
      </c>
      <c r="AN1255" s="126">
        <v>13277673</v>
      </c>
      <c r="AO1255" s="126">
        <v>5285731</v>
      </c>
      <c r="AP1255"/>
      <c r="AQ1255" s="59">
        <v>24288640</v>
      </c>
      <c r="AR1255" s="59">
        <v>9551547</v>
      </c>
      <c r="AS1255" s="59">
        <v>297337</v>
      </c>
      <c r="AT1255" s="59">
        <v>1008294</v>
      </c>
      <c r="AU1255" s="59">
        <v>250563</v>
      </c>
      <c r="AV1255" s="27">
        <v>16116636</v>
      </c>
      <c r="AW1255" s="79">
        <f t="shared" si="645"/>
        <v>7.1118479558559655E-2</v>
      </c>
      <c r="AX1255" s="59">
        <v>0</v>
      </c>
      <c r="AY1255" s="59">
        <v>0</v>
      </c>
      <c r="AZ1255" s="59">
        <v>0</v>
      </c>
      <c r="BA1255" s="59">
        <v>0</v>
      </c>
      <c r="BB1255" s="59">
        <v>0</v>
      </c>
      <c r="BC1255" s="59">
        <v>0</v>
      </c>
      <c r="BD1255" s="59">
        <v>16116636</v>
      </c>
      <c r="BE1255" s="59">
        <v>0</v>
      </c>
      <c r="BF1255" s="59">
        <v>0</v>
      </c>
      <c r="BG1255" s="59">
        <v>0</v>
      </c>
      <c r="BH1255" s="59">
        <v>16116636</v>
      </c>
      <c r="BI1255" s="59">
        <v>0</v>
      </c>
      <c r="BJ1255" s="59">
        <v>0</v>
      </c>
      <c r="BK1255" s="59">
        <v>0</v>
      </c>
      <c r="BL1255" s="59">
        <v>0</v>
      </c>
      <c r="BM1255" s="4">
        <v>997827</v>
      </c>
      <c r="BN1255" s="32">
        <f t="shared" si="659"/>
        <v>68.532074175824178</v>
      </c>
      <c r="BO1255" s="281"/>
      <c r="BP1255" s="4">
        <v>39255708</v>
      </c>
      <c r="BQ1255" s="4">
        <v>6766931968</v>
      </c>
      <c r="BR1255" s="4">
        <v>6807185408</v>
      </c>
      <c r="BS1255" s="4">
        <v>12320.059569999999</v>
      </c>
      <c r="BT1255" s="4">
        <v>14560</v>
      </c>
      <c r="BV1255" s="175">
        <f t="shared" si="648"/>
        <v>1.2089750687689267</v>
      </c>
    </row>
    <row r="1256" spans="1:74" ht="17.25" customHeight="1" x14ac:dyDescent="0.25">
      <c r="A1256" s="105" t="s">
        <v>228</v>
      </c>
      <c r="B1256" s="254" t="s">
        <v>224</v>
      </c>
      <c r="C1256" s="76">
        <v>1</v>
      </c>
      <c r="D1256" s="142">
        <v>2015</v>
      </c>
      <c r="E1256" s="77">
        <v>169</v>
      </c>
      <c r="F1256" s="59">
        <v>312493760</v>
      </c>
      <c r="G1256" s="59">
        <v>28897352</v>
      </c>
      <c r="H1256" s="179">
        <f t="shared" si="657"/>
        <v>0.10189604376089277</v>
      </c>
      <c r="I1256" s="59">
        <f t="shared" si="646"/>
        <v>283596408</v>
      </c>
      <c r="J1256" s="59"/>
      <c r="K1256" s="82">
        <f t="shared" si="641"/>
        <v>268197164</v>
      </c>
      <c r="L1256" s="82">
        <f t="shared" si="631"/>
        <v>18420.13489010989</v>
      </c>
      <c r="M1256" s="59"/>
      <c r="N1256" s="59"/>
      <c r="O1256" s="82">
        <v>100941248</v>
      </c>
      <c r="P1256" s="13">
        <f t="shared" si="642"/>
        <v>0.355932745100213</v>
      </c>
      <c r="Q1256" s="59">
        <v>16112096</v>
      </c>
      <c r="R1256" s="79">
        <f t="shared" si="643"/>
        <v>5.6813469936473945E-2</v>
      </c>
      <c r="S1256" s="82">
        <f t="shared" si="649"/>
        <v>52657426</v>
      </c>
      <c r="T1256" s="281">
        <f t="shared" si="647"/>
        <v>3616.5814560439562</v>
      </c>
      <c r="U1256" s="281"/>
      <c r="V1256" s="131">
        <f t="shared" si="644"/>
        <v>0.1963384892466648</v>
      </c>
      <c r="W1256" s="13"/>
      <c r="X1256" s="59">
        <v>702757</v>
      </c>
      <c r="Y1256" s="59">
        <v>8266023</v>
      </c>
      <c r="Z1256" s="59">
        <v>0</v>
      </c>
      <c r="AA1256" s="82">
        <v>38175348</v>
      </c>
      <c r="AB1256" s="59">
        <v>5513298</v>
      </c>
      <c r="AC1256" s="59">
        <v>0</v>
      </c>
      <c r="AD1256" s="59">
        <v>0</v>
      </c>
      <c r="AE1256" s="59">
        <v>0</v>
      </c>
      <c r="AF1256" s="59">
        <v>8912303</v>
      </c>
      <c r="AG1256" s="59">
        <v>2232258</v>
      </c>
      <c r="AH1256" s="59">
        <v>74663168</v>
      </c>
      <c r="AI1256" s="59">
        <v>1908587</v>
      </c>
      <c r="AJ1256" s="59">
        <v>6226398</v>
      </c>
      <c r="AK1256" s="59">
        <v>30313222</v>
      </c>
      <c r="AL1256" s="59">
        <v>237830608</v>
      </c>
      <c r="AM1256" s="59">
        <v>9075331</v>
      </c>
      <c r="AN1256" s="59">
        <v>13503877</v>
      </c>
      <c r="AO1256" s="59">
        <v>7372629</v>
      </c>
      <c r="AP1256" s="59">
        <v>0</v>
      </c>
      <c r="AQ1256" s="59">
        <v>22897866</v>
      </c>
      <c r="AR1256" s="59">
        <v>9034113</v>
      </c>
      <c r="AS1256" s="59">
        <v>224700</v>
      </c>
      <c r="AT1256" s="59">
        <v>1185906</v>
      </c>
      <c r="AU1256" s="59">
        <v>998454</v>
      </c>
      <c r="AV1256" s="27">
        <v>15399244</v>
      </c>
      <c r="AW1256" s="79">
        <f t="shared" si="645"/>
        <v>5.1503237244399792E-2</v>
      </c>
      <c r="AX1256" s="59">
        <v>0</v>
      </c>
      <c r="AY1256" s="59">
        <v>0</v>
      </c>
      <c r="AZ1256" s="59">
        <v>0</v>
      </c>
      <c r="BA1256" s="59">
        <v>0</v>
      </c>
      <c r="BB1256" s="59">
        <v>0</v>
      </c>
      <c r="BC1256" s="59">
        <v>0</v>
      </c>
      <c r="BD1256" s="59">
        <v>15399244</v>
      </c>
      <c r="BE1256" s="59">
        <v>0</v>
      </c>
      <c r="BF1256" s="59">
        <v>0</v>
      </c>
      <c r="BH1256" s="59">
        <v>15399244</v>
      </c>
      <c r="BI1256" s="59">
        <v>0</v>
      </c>
      <c r="BJ1256" s="59">
        <v>0</v>
      </c>
      <c r="BK1256" s="59">
        <v>0</v>
      </c>
      <c r="BL1256" s="59">
        <v>0</v>
      </c>
      <c r="BM1256" s="4">
        <v>1186049</v>
      </c>
      <c r="BN1256" s="32">
        <f t="shared" si="659"/>
        <v>81.459409340659334</v>
      </c>
      <c r="BO1256" s="281"/>
      <c r="BP1256" s="4">
        <v>40043200</v>
      </c>
      <c r="BQ1256" s="4">
        <v>4350075392</v>
      </c>
      <c r="BR1256" s="4">
        <v>4391304704</v>
      </c>
      <c r="BS1256" s="4">
        <v>12311.990229999999</v>
      </c>
      <c r="BT1256" s="4">
        <v>14560</v>
      </c>
      <c r="BV1256" s="175">
        <f t="shared" si="648"/>
        <v>1.2086474736091983</v>
      </c>
    </row>
    <row r="1257" spans="1:74" ht="17.25" customHeight="1" x14ac:dyDescent="0.25">
      <c r="A1257" s="105" t="s">
        <v>228</v>
      </c>
      <c r="B1257" s="254" t="s">
        <v>224</v>
      </c>
      <c r="C1257" s="76">
        <v>1</v>
      </c>
      <c r="D1257" s="142">
        <v>2016</v>
      </c>
      <c r="E1257" s="77">
        <v>169</v>
      </c>
      <c r="F1257" s="59">
        <v>227741360</v>
      </c>
      <c r="G1257" s="59">
        <v>17135390</v>
      </c>
      <c r="H1257" s="179">
        <f t="shared" si="657"/>
        <v>8.1362318456594557E-2</v>
      </c>
      <c r="I1257" s="59">
        <f t="shared" si="646"/>
        <v>210605970</v>
      </c>
      <c r="J1257" s="59"/>
      <c r="K1257" s="82">
        <f t="shared" si="641"/>
        <v>195948011</v>
      </c>
      <c r="L1257" s="82">
        <f t="shared" si="631"/>
        <v>13457.967788461538</v>
      </c>
      <c r="M1257" s="59"/>
      <c r="N1257" s="59"/>
      <c r="O1257" s="82">
        <v>16783796</v>
      </c>
      <c r="P1257" s="13">
        <f t="shared" si="642"/>
        <v>7.9692878601684461E-2</v>
      </c>
      <c r="Q1257" s="59">
        <v>16245715</v>
      </c>
      <c r="R1257" s="79">
        <f t="shared" si="643"/>
        <v>7.7137960524101004E-2</v>
      </c>
      <c r="S1257" s="82">
        <f t="shared" si="649"/>
        <v>52619869</v>
      </c>
      <c r="T1257" s="281">
        <f t="shared" si="647"/>
        <v>3614.0019917582417</v>
      </c>
      <c r="U1257" s="281"/>
      <c r="V1257" s="131">
        <f t="shared" si="644"/>
        <v>0.26853994960938898</v>
      </c>
      <c r="W1257" s="13"/>
      <c r="X1257" s="59">
        <v>319951</v>
      </c>
      <c r="Y1257" s="59">
        <v>9964054</v>
      </c>
      <c r="Z1257" s="59">
        <v>0</v>
      </c>
      <c r="AA1257" s="82">
        <v>37337692</v>
      </c>
      <c r="AB1257" s="59">
        <v>4998172</v>
      </c>
      <c r="AC1257" s="59">
        <v>0</v>
      </c>
      <c r="AD1257" s="59">
        <v>0</v>
      </c>
      <c r="AE1257" s="59">
        <v>0</v>
      </c>
      <c r="AF1257" s="59">
        <v>9873870</v>
      </c>
      <c r="AG1257" s="59">
        <v>2328396</v>
      </c>
      <c r="AH1257" s="59">
        <v>83652944</v>
      </c>
      <c r="AI1257" s="59">
        <v>3685780</v>
      </c>
      <c r="AJ1257" s="59">
        <v>6707716</v>
      </c>
      <c r="AK1257" s="59">
        <v>27424048</v>
      </c>
      <c r="AL1257" s="59">
        <v>144088400</v>
      </c>
      <c r="AM1257" s="59">
        <v>11341689</v>
      </c>
      <c r="AN1257" s="59">
        <v>17141948</v>
      </c>
      <c r="AO1257" s="59">
        <v>9016948</v>
      </c>
      <c r="AP1257" s="59">
        <v>0</v>
      </c>
      <c r="AQ1257" s="59">
        <v>23539568</v>
      </c>
      <c r="AR1257" s="59">
        <v>12191252</v>
      </c>
      <c r="AS1257" s="59">
        <v>258873</v>
      </c>
      <c r="AT1257" s="59">
        <v>1182483</v>
      </c>
      <c r="AU1257" s="59">
        <v>264012</v>
      </c>
      <c r="AV1257" s="27">
        <v>14657959</v>
      </c>
      <c r="AW1257" s="79">
        <f t="shared" si="645"/>
        <v>6.5070155994659928E-2</v>
      </c>
      <c r="AX1257" s="59">
        <v>0</v>
      </c>
      <c r="AY1257" s="59">
        <v>0</v>
      </c>
      <c r="AZ1257" s="59">
        <v>0</v>
      </c>
      <c r="BA1257" s="59">
        <v>0</v>
      </c>
      <c r="BB1257" s="59">
        <v>0</v>
      </c>
      <c r="BC1257" s="59">
        <v>0</v>
      </c>
      <c r="BD1257" s="59">
        <v>14657959</v>
      </c>
      <c r="BE1257" s="59">
        <v>0</v>
      </c>
      <c r="BF1257" s="59">
        <v>0</v>
      </c>
      <c r="BH1257" s="59">
        <v>14657959</v>
      </c>
      <c r="BI1257" s="59">
        <v>0</v>
      </c>
      <c r="BJ1257" s="59">
        <v>0</v>
      </c>
      <c r="BK1257" s="59">
        <v>0</v>
      </c>
      <c r="BL1257" s="59">
        <v>0</v>
      </c>
      <c r="BM1257" s="4">
        <v>1067174</v>
      </c>
      <c r="BN1257" s="32">
        <f t="shared" si="659"/>
        <v>73.294917582417582</v>
      </c>
      <c r="BO1257" s="281"/>
      <c r="BP1257" s="4">
        <v>39355704</v>
      </c>
      <c r="BQ1257" s="4">
        <v>4394115072</v>
      </c>
      <c r="BR1257" s="4">
        <v>4434537984</v>
      </c>
      <c r="BS1257" s="4">
        <v>12003.450199999999</v>
      </c>
      <c r="BT1257" s="4">
        <v>14560</v>
      </c>
      <c r="BV1257" s="175">
        <f t="shared" si="648"/>
        <v>1.1959577346732837</v>
      </c>
    </row>
    <row r="1258" spans="1:74" ht="17.25" customHeight="1" x14ac:dyDescent="0.25">
      <c r="A1258" s="105" t="s">
        <v>228</v>
      </c>
      <c r="B1258" s="254" t="s">
        <v>224</v>
      </c>
      <c r="C1258" s="76">
        <v>1</v>
      </c>
      <c r="D1258" s="142">
        <v>2017</v>
      </c>
      <c r="E1258" s="77">
        <v>169</v>
      </c>
      <c r="F1258" s="59">
        <v>221093104</v>
      </c>
      <c r="G1258" s="59">
        <v>9515166</v>
      </c>
      <c r="H1258" s="179">
        <f t="shared" si="657"/>
        <v>4.4972392159337522E-2</v>
      </c>
      <c r="I1258" s="59">
        <f t="shared" si="646"/>
        <v>211577938</v>
      </c>
      <c r="J1258" s="59"/>
      <c r="K1258" s="82">
        <f t="shared" si="641"/>
        <v>196182334</v>
      </c>
      <c r="L1258" s="82">
        <f t="shared" si="631"/>
        <v>13474.061401098901</v>
      </c>
      <c r="M1258" s="59"/>
      <c r="N1258" s="59"/>
      <c r="O1258" s="82">
        <v>11247928</v>
      </c>
      <c r="P1258" s="13">
        <f t="shared" si="642"/>
        <v>5.3162102373830677E-2</v>
      </c>
      <c r="Q1258" s="59">
        <v>15698412</v>
      </c>
      <c r="R1258" s="79">
        <f t="shared" si="643"/>
        <v>7.4196828593726061E-2</v>
      </c>
      <c r="S1258" s="82">
        <f t="shared" si="649"/>
        <v>54813860</v>
      </c>
      <c r="T1258" s="281">
        <f t="shared" si="647"/>
        <v>3764.6881868131868</v>
      </c>
      <c r="U1258" s="281"/>
      <c r="V1258" s="131">
        <f t="shared" si="644"/>
        <v>0.27940262959660783</v>
      </c>
      <c r="W1258" s="13"/>
      <c r="X1258" s="59">
        <v>633250</v>
      </c>
      <c r="Y1258" s="59">
        <v>9884567</v>
      </c>
      <c r="Z1258" s="59">
        <v>0</v>
      </c>
      <c r="AA1258" s="82">
        <v>39115072</v>
      </c>
      <c r="AB1258" s="59">
        <v>5180971</v>
      </c>
      <c r="AC1258" s="59">
        <v>0</v>
      </c>
      <c r="AD1258" s="59">
        <v>0</v>
      </c>
      <c r="AE1258" s="59">
        <v>0</v>
      </c>
      <c r="AF1258" s="59">
        <v>7489433</v>
      </c>
      <c r="AG1258" s="59">
        <v>2577418</v>
      </c>
      <c r="AH1258" s="59">
        <v>94021032</v>
      </c>
      <c r="AI1258" s="59">
        <v>2970934</v>
      </c>
      <c r="AJ1258" s="59">
        <v>4733731</v>
      </c>
      <c r="AK1258" s="59">
        <v>39274928</v>
      </c>
      <c r="AL1258" s="59">
        <v>127072064</v>
      </c>
      <c r="AM1258" s="59">
        <v>7271761</v>
      </c>
      <c r="AN1258" s="59">
        <v>18769248</v>
      </c>
      <c r="AO1258" s="59">
        <v>9880803</v>
      </c>
      <c r="AP1258" s="59">
        <v>0</v>
      </c>
      <c r="AQ1258" s="59">
        <v>22183204</v>
      </c>
      <c r="AR1258" s="59">
        <v>12483087</v>
      </c>
      <c r="AS1258" s="59">
        <v>401543</v>
      </c>
      <c r="AT1258" s="59">
        <v>1390335</v>
      </c>
      <c r="AU1258" s="59">
        <v>391308</v>
      </c>
      <c r="AV1258" s="27">
        <v>15395604</v>
      </c>
      <c r="AW1258" s="79">
        <f t="shared" si="645"/>
        <v>6.7829949977165183E-2</v>
      </c>
      <c r="AX1258" s="59">
        <v>0</v>
      </c>
      <c r="AY1258" s="59">
        <v>0</v>
      </c>
      <c r="AZ1258" s="59">
        <v>0</v>
      </c>
      <c r="BA1258" s="59">
        <v>0</v>
      </c>
      <c r="BB1258" s="59">
        <v>0</v>
      </c>
      <c r="BC1258" s="59">
        <v>0</v>
      </c>
      <c r="BD1258" s="59">
        <v>15395604</v>
      </c>
      <c r="BE1258" s="59">
        <v>0</v>
      </c>
      <c r="BF1258" s="59">
        <v>0</v>
      </c>
      <c r="BG1258" s="59">
        <v>0</v>
      </c>
      <c r="BH1258" s="59">
        <v>15395604</v>
      </c>
      <c r="BI1258" s="59">
        <v>0</v>
      </c>
      <c r="BJ1258" s="59">
        <v>0</v>
      </c>
      <c r="BK1258" s="59">
        <v>0</v>
      </c>
      <c r="BL1258" s="59">
        <v>0</v>
      </c>
      <c r="BM1258" s="4">
        <v>1181489</v>
      </c>
      <c r="BN1258" s="32">
        <f t="shared" si="659"/>
        <v>81.146222527472531</v>
      </c>
      <c r="BO1258" s="281"/>
      <c r="BP1258" s="4">
        <v>35579432</v>
      </c>
      <c r="BQ1258" s="4">
        <v>4689692672</v>
      </c>
      <c r="BR1258" s="4">
        <v>4726453760</v>
      </c>
      <c r="BS1258" s="4">
        <v>12296.070309999999</v>
      </c>
      <c r="BT1258" s="4">
        <v>14560</v>
      </c>
      <c r="BV1258" s="175">
        <f t="shared" si="648"/>
        <v>1.2080005342782782</v>
      </c>
    </row>
    <row r="1259" spans="1:74" ht="17.25" customHeight="1" x14ac:dyDescent="0.25">
      <c r="A1259" s="105" t="s">
        <v>229</v>
      </c>
      <c r="B1259" s="254" t="s">
        <v>224</v>
      </c>
      <c r="C1259" s="76">
        <v>1</v>
      </c>
      <c r="D1259" s="142">
        <v>2018</v>
      </c>
      <c r="E1259" s="77">
        <v>169</v>
      </c>
      <c r="F1259" s="59">
        <v>259977840</v>
      </c>
      <c r="G1259" s="59">
        <v>17724668</v>
      </c>
      <c r="H1259" s="179">
        <f t="shared" si="657"/>
        <v>7.3165886141627071E-2</v>
      </c>
      <c r="I1259" s="59">
        <f t="shared" si="646"/>
        <v>242253172</v>
      </c>
      <c r="J1259" s="59"/>
      <c r="K1259" s="82">
        <f t="shared" si="641"/>
        <v>226706682</v>
      </c>
      <c r="L1259" s="82">
        <f t="shared" si="631"/>
        <v>15570.513873626374</v>
      </c>
      <c r="M1259" s="59"/>
      <c r="N1259" s="59"/>
      <c r="O1259" s="82">
        <v>57280232</v>
      </c>
      <c r="P1259" s="13">
        <f t="shared" si="642"/>
        <v>0.23644781006211138</v>
      </c>
      <c r="Q1259" s="59">
        <v>16460368</v>
      </c>
      <c r="R1259" s="79">
        <f t="shared" si="643"/>
        <v>6.7946965829615638E-2</v>
      </c>
      <c r="S1259" s="82">
        <f t="shared" si="649"/>
        <v>51843314</v>
      </c>
      <c r="T1259" s="281">
        <f t="shared" si="647"/>
        <v>3560.6671703296702</v>
      </c>
      <c r="U1259" s="281"/>
      <c r="V1259" s="131">
        <f t="shared" si="644"/>
        <v>0.22868013215419913</v>
      </c>
      <c r="W1259" s="13"/>
      <c r="X1259" s="59">
        <v>508543</v>
      </c>
      <c r="Y1259" s="59">
        <v>10168801</v>
      </c>
      <c r="Z1259" s="59">
        <v>0</v>
      </c>
      <c r="AA1259" s="82">
        <v>36792220</v>
      </c>
      <c r="AB1259" s="59">
        <v>4373750</v>
      </c>
      <c r="AC1259" s="59">
        <v>0</v>
      </c>
      <c r="AD1259" s="59">
        <v>0</v>
      </c>
      <c r="AE1259" s="59">
        <v>0</v>
      </c>
      <c r="AF1259" s="59">
        <v>8095108</v>
      </c>
      <c r="AG1259" s="59">
        <v>2819785</v>
      </c>
      <c r="AH1259" s="59">
        <v>79055888</v>
      </c>
      <c r="AI1259" s="59">
        <v>-362672</v>
      </c>
      <c r="AJ1259" s="59">
        <v>5388238</v>
      </c>
      <c r="AK1259" s="59">
        <v>26435468</v>
      </c>
      <c r="AL1259" s="59">
        <v>180921952</v>
      </c>
      <c r="AM1259" s="59">
        <v>6146022</v>
      </c>
      <c r="AN1259" s="59">
        <v>20377530</v>
      </c>
      <c r="AO1259" s="59">
        <v>14014917</v>
      </c>
      <c r="AP1259" s="59">
        <v>0</v>
      </c>
      <c r="AQ1259" s="59">
        <v>22200416</v>
      </c>
      <c r="AR1259" s="59">
        <v>9101702</v>
      </c>
      <c r="AS1259" s="59">
        <v>199964</v>
      </c>
      <c r="AT1259" s="59">
        <v>1929614</v>
      </c>
      <c r="AU1259" s="59">
        <v>323169</v>
      </c>
      <c r="AV1259" s="27">
        <v>15546490</v>
      </c>
      <c r="AW1259" s="79">
        <f t="shared" si="645"/>
        <v>6.0304539887255551E-2</v>
      </c>
      <c r="AX1259" s="59">
        <v>0</v>
      </c>
      <c r="AY1259" s="59">
        <v>0</v>
      </c>
      <c r="AZ1259" s="59">
        <v>0</v>
      </c>
      <c r="BA1259" s="59">
        <v>0</v>
      </c>
      <c r="BB1259" s="59">
        <v>0</v>
      </c>
      <c r="BC1259" s="59">
        <v>0</v>
      </c>
      <c r="BD1259" s="59">
        <v>15546490</v>
      </c>
      <c r="BE1259" s="59">
        <v>0</v>
      </c>
      <c r="BF1259" s="59">
        <v>0</v>
      </c>
      <c r="BG1259" s="59">
        <v>0</v>
      </c>
      <c r="BH1259" s="59">
        <v>15546490</v>
      </c>
      <c r="BI1259" s="59">
        <v>0</v>
      </c>
      <c r="BJ1259" s="59">
        <v>0</v>
      </c>
      <c r="BK1259" s="59">
        <v>0</v>
      </c>
      <c r="BL1259" s="59">
        <v>0</v>
      </c>
      <c r="BM1259" s="4">
        <v>1136216</v>
      </c>
      <c r="BN1259" s="32">
        <f t="shared" si="659"/>
        <v>78.036813186813191</v>
      </c>
      <c r="BO1259" s="281"/>
      <c r="BP1259" s="4">
        <v>31473188</v>
      </c>
      <c r="BQ1259" s="4">
        <v>5081913856</v>
      </c>
      <c r="BR1259" s="4">
        <v>5114523136</v>
      </c>
      <c r="BS1259" s="4">
        <v>13845.37012</v>
      </c>
      <c r="BT1259" s="4">
        <v>14560</v>
      </c>
      <c r="BV1259" s="175">
        <f t="shared" si="648"/>
        <v>1.2673361167995734</v>
      </c>
    </row>
    <row r="1260" spans="1:74" s="8" customFormat="1" ht="17.25" customHeight="1" thickBot="1" x14ac:dyDescent="0.3">
      <c r="A1260" s="50" t="s">
        <v>228</v>
      </c>
      <c r="B1260" s="262" t="s">
        <v>224</v>
      </c>
      <c r="C1260" s="84">
        <v>1</v>
      </c>
      <c r="D1260" s="143">
        <v>2019</v>
      </c>
      <c r="E1260" s="85">
        <v>169</v>
      </c>
      <c r="F1260" s="86">
        <v>458436960</v>
      </c>
      <c r="G1260" s="86">
        <v>19935808</v>
      </c>
      <c r="H1260" s="208">
        <f t="shared" si="657"/>
        <v>4.5463524802780902E-2</v>
      </c>
      <c r="I1260" s="86">
        <f t="shared" si="646"/>
        <v>438501152</v>
      </c>
      <c r="J1260" s="282">
        <f t="shared" ref="J1260" si="660">LN(I1260/I1236)/(2019-1995)</f>
        <v>7.4736212474935435E-2</v>
      </c>
      <c r="K1260" s="104">
        <f t="shared" si="641"/>
        <v>425245646</v>
      </c>
      <c r="L1260" s="104">
        <f t="shared" si="631"/>
        <v>29206.431730769229</v>
      </c>
      <c r="M1260" s="282">
        <f t="shared" ref="M1260" si="661">LN(L1260/L1236)/(2019-1995)</f>
        <v>6.650341220066501E-2</v>
      </c>
      <c r="N1260" s="283">
        <f t="shared" ref="N1260" si="662">AVERAGE(L1258:L1260)</f>
        <v>19417.002335164838</v>
      </c>
      <c r="O1260" s="110">
        <v>163563936</v>
      </c>
      <c r="P1260" s="14">
        <f t="shared" si="642"/>
        <v>0.3730068558634026</v>
      </c>
      <c r="Q1260" s="86">
        <v>17162140</v>
      </c>
      <c r="R1260" s="87">
        <f t="shared" si="643"/>
        <v>3.9138186802300579E-2</v>
      </c>
      <c r="S1260" s="104">
        <f t="shared" si="649"/>
        <v>46424667</v>
      </c>
      <c r="T1260" s="285">
        <f t="shared" si="647"/>
        <v>3188.5073489010988</v>
      </c>
      <c r="U1260" s="285">
        <f t="shared" ref="U1260" si="663">AVERAGE(T1258:T1260)</f>
        <v>3504.6209020146521</v>
      </c>
      <c r="V1260" s="170">
        <f t="shared" si="644"/>
        <v>0.10917141054043855</v>
      </c>
      <c r="W1260" s="14"/>
      <c r="X1260" s="86">
        <v>136381</v>
      </c>
      <c r="Y1260" s="86">
        <v>10843397</v>
      </c>
      <c r="Z1260" s="86">
        <v>0</v>
      </c>
      <c r="AA1260" s="104">
        <v>30864992</v>
      </c>
      <c r="AB1260" s="86">
        <v>4579897</v>
      </c>
      <c r="AC1260" s="86">
        <v>0</v>
      </c>
      <c r="AD1260" s="86">
        <v>0</v>
      </c>
      <c r="AE1260" s="86">
        <v>0</v>
      </c>
      <c r="AF1260" s="86">
        <v>8310973</v>
      </c>
      <c r="AG1260" s="86">
        <v>2698423</v>
      </c>
      <c r="AH1260" s="86">
        <v>140571536</v>
      </c>
      <c r="AI1260" s="86">
        <v>2238849</v>
      </c>
      <c r="AJ1260" s="86">
        <v>38010000</v>
      </c>
      <c r="AK1260" s="86">
        <v>84245472</v>
      </c>
      <c r="AL1260" s="86">
        <v>317865408</v>
      </c>
      <c r="AM1260" s="86">
        <v>5269133</v>
      </c>
      <c r="AN1260" s="86">
        <v>21852872</v>
      </c>
      <c r="AO1260" s="86">
        <v>15140177</v>
      </c>
      <c r="AP1260" s="86">
        <v>0</v>
      </c>
      <c r="AQ1260" s="86">
        <v>22482224</v>
      </c>
      <c r="AR1260" s="86">
        <v>7563220</v>
      </c>
      <c r="AS1260" s="86">
        <v>402467</v>
      </c>
      <c r="AT1260" s="86">
        <v>1975667</v>
      </c>
      <c r="AU1260" s="86">
        <v>1160927</v>
      </c>
      <c r="AV1260" s="28">
        <v>13255506</v>
      </c>
      <c r="AW1260" s="87">
        <f t="shared" si="645"/>
        <v>2.9342137554063452E-2</v>
      </c>
      <c r="AX1260" s="86">
        <v>0</v>
      </c>
      <c r="AY1260" s="86">
        <v>0</v>
      </c>
      <c r="AZ1260" s="86">
        <v>0</v>
      </c>
      <c r="BA1260" s="86">
        <v>0</v>
      </c>
      <c r="BB1260" s="86">
        <v>0</v>
      </c>
      <c r="BC1260" s="86">
        <v>0</v>
      </c>
      <c r="BD1260" s="86">
        <v>13255506</v>
      </c>
      <c r="BE1260" s="86">
        <v>0</v>
      </c>
      <c r="BF1260" s="86">
        <v>0</v>
      </c>
      <c r="BG1260" s="86">
        <v>0</v>
      </c>
      <c r="BH1260" s="86">
        <v>13255506</v>
      </c>
      <c r="BI1260" s="86">
        <v>0</v>
      </c>
      <c r="BJ1260" s="86">
        <v>0</v>
      </c>
      <c r="BK1260" s="86">
        <v>0</v>
      </c>
      <c r="BL1260" s="86">
        <v>0</v>
      </c>
      <c r="BM1260" s="7">
        <v>987444</v>
      </c>
      <c r="BN1260" s="32">
        <f t="shared" si="659"/>
        <v>67.818956043956049</v>
      </c>
      <c r="BO1260" s="285">
        <f t="shared" ref="BO1260" si="664">AVERAGE(BN1258:BN1260)</f>
        <v>75.667330586080595</v>
      </c>
      <c r="BP1260" s="7">
        <v>32295238</v>
      </c>
      <c r="BQ1260" s="7">
        <v>4583716352</v>
      </c>
      <c r="BR1260" s="7">
        <v>4616998912</v>
      </c>
      <c r="BS1260" s="7">
        <v>14526.62988</v>
      </c>
      <c r="BT1260" s="7">
        <v>14560</v>
      </c>
      <c r="BU1260" s="275">
        <f t="shared" ref="BU1260" si="665">AVERAGE(BT1258:BT1260)</f>
        <v>14560</v>
      </c>
      <c r="BV1260" s="175">
        <f t="shared" si="648"/>
        <v>1.2913524263538814</v>
      </c>
    </row>
    <row r="1261" spans="1:74" ht="16.5" thickTop="1" x14ac:dyDescent="0.25">
      <c r="A1261" s="68" t="s">
        <v>230</v>
      </c>
      <c r="C1261" s="68">
        <v>0</v>
      </c>
      <c r="D1261" s="166">
        <v>1995</v>
      </c>
      <c r="E1261" s="69">
        <v>171</v>
      </c>
      <c r="F1261" s="70">
        <v>1218068</v>
      </c>
      <c r="G1261" s="70">
        <v>7123</v>
      </c>
      <c r="H1261" s="179">
        <f t="shared" si="657"/>
        <v>5.8821829232541525E-3</v>
      </c>
      <c r="I1261" s="70">
        <f t="shared" si="646"/>
        <v>1210945</v>
      </c>
      <c r="J1261" s="70"/>
      <c r="K1261" s="70">
        <f t="shared" si="641"/>
        <v>1210945</v>
      </c>
      <c r="L1261" s="70">
        <f t="shared" si="631"/>
        <v>1645.3057065217392</v>
      </c>
      <c r="M1261" s="70"/>
      <c r="N1261" s="70"/>
      <c r="O1261" s="70">
        <v>31108</v>
      </c>
      <c r="P1261" s="40">
        <f t="shared" si="642"/>
        <v>2.5689027990536316E-2</v>
      </c>
      <c r="Q1261" s="70">
        <v>12845</v>
      </c>
      <c r="R1261" s="72">
        <f t="shared" si="643"/>
        <v>1.0607418173410023E-2</v>
      </c>
      <c r="S1261" s="169">
        <f t="shared" ref="S1261:S1271" si="666">F1261-G1261-O1261-Q1261-AF1261-AG1261-AI1261-AJ1261-AK1261-SUM(AM1261:AU1261)</f>
        <v>148342</v>
      </c>
      <c r="T1261" s="281">
        <f t="shared" si="647"/>
        <v>201.5516304347826</v>
      </c>
      <c r="U1261" s="281"/>
      <c r="V1261" s="168">
        <f t="shared" si="644"/>
        <v>0.1225010219291545</v>
      </c>
      <c r="W1261" s="125"/>
      <c r="X1261" s="70">
        <v>0</v>
      </c>
      <c r="Y1261" s="70">
        <v>0</v>
      </c>
      <c r="Z1261" s="70">
        <v>0</v>
      </c>
      <c r="AA1261" s="70">
        <v>0</v>
      </c>
      <c r="AB1261" s="70">
        <v>0</v>
      </c>
      <c r="AC1261" s="70">
        <v>0</v>
      </c>
      <c r="AD1261" s="70">
        <v>0</v>
      </c>
      <c r="AE1261" s="70">
        <v>0</v>
      </c>
      <c r="AF1261" s="70">
        <v>49523</v>
      </c>
      <c r="AG1261" s="70">
        <v>58587</v>
      </c>
      <c r="AH1261" s="70">
        <v>743580</v>
      </c>
      <c r="AI1261" s="70">
        <v>5948</v>
      </c>
      <c r="AJ1261" s="70">
        <v>104488</v>
      </c>
      <c r="AK1261" s="70">
        <v>281781</v>
      </c>
      <c r="AL1261" s="70">
        <v>474488</v>
      </c>
      <c r="AM1261" s="70">
        <v>0</v>
      </c>
      <c r="AN1261" s="70">
        <v>0</v>
      </c>
      <c r="AO1261" s="70">
        <v>0</v>
      </c>
      <c r="AP1261" s="70">
        <v>0</v>
      </c>
      <c r="AQ1261" s="70">
        <v>119426</v>
      </c>
      <c r="AR1261" s="70">
        <v>397263</v>
      </c>
      <c r="AS1261" s="70">
        <v>-885</v>
      </c>
      <c r="AT1261" s="70">
        <v>1633</v>
      </c>
      <c r="AU1261" s="70">
        <v>886</v>
      </c>
      <c r="AV1261" s="74">
        <v>0</v>
      </c>
      <c r="AW1261" s="72">
        <f t="shared" si="645"/>
        <v>0</v>
      </c>
      <c r="AX1261" s="70">
        <v>0</v>
      </c>
      <c r="AY1261" s="70">
        <v>0</v>
      </c>
      <c r="AZ1261" s="70">
        <v>0</v>
      </c>
      <c r="BA1261" s="70">
        <v>0</v>
      </c>
      <c r="BB1261" s="70">
        <v>0</v>
      </c>
      <c r="BC1261" s="70">
        <v>0</v>
      </c>
      <c r="BD1261" s="70">
        <v>0</v>
      </c>
      <c r="BE1261" s="70">
        <v>0</v>
      </c>
      <c r="BF1261" s="70">
        <v>0</v>
      </c>
      <c r="BG1261" s="70">
        <v>0</v>
      </c>
      <c r="BH1261" s="70">
        <v>0</v>
      </c>
      <c r="BI1261" s="70">
        <v>0</v>
      </c>
      <c r="BJ1261" s="70">
        <v>0</v>
      </c>
      <c r="BK1261" s="70">
        <v>0</v>
      </c>
      <c r="BL1261" s="70">
        <v>0</v>
      </c>
      <c r="BM1261" s="4">
        <v>269451</v>
      </c>
      <c r="BN1261" s="32">
        <f t="shared" si="659"/>
        <v>366.10190217391306</v>
      </c>
      <c r="BO1261" s="281"/>
      <c r="BP1261" s="4">
        <v>59512</v>
      </c>
      <c r="BQ1261" s="4">
        <v>9331690</v>
      </c>
      <c r="BR1261" s="4">
        <v>9660653</v>
      </c>
      <c r="BS1261" s="4">
        <v>802.64000999999996</v>
      </c>
      <c r="BT1261" s="4">
        <v>736</v>
      </c>
      <c r="BV1261" s="175">
        <f t="shared" si="648"/>
        <v>-1.6489654153553994</v>
      </c>
    </row>
    <row r="1262" spans="1:74" x14ac:dyDescent="0.25">
      <c r="A1262" s="76" t="s">
        <v>230</v>
      </c>
      <c r="B1262" s="255"/>
      <c r="C1262" s="76">
        <v>0</v>
      </c>
      <c r="D1262" s="141">
        <v>1996</v>
      </c>
      <c r="E1262" s="77">
        <v>171</v>
      </c>
      <c r="F1262" s="59">
        <v>1319105</v>
      </c>
      <c r="G1262" s="59">
        <v>7707</v>
      </c>
      <c r="H1262" s="179">
        <f t="shared" si="657"/>
        <v>5.8769343860521368E-3</v>
      </c>
      <c r="I1262" s="59">
        <f t="shared" si="646"/>
        <v>1311398</v>
      </c>
      <c r="J1262" s="59"/>
      <c r="K1262" s="59">
        <f t="shared" si="641"/>
        <v>1311398</v>
      </c>
      <c r="L1262" s="59">
        <f t="shared" si="631"/>
        <v>1734.6534391534392</v>
      </c>
      <c r="M1262" s="59"/>
      <c r="N1262" s="59"/>
      <c r="O1262" s="59">
        <v>35489</v>
      </c>
      <c r="P1262" s="13">
        <f t="shared" si="642"/>
        <v>2.7061959832179093E-2</v>
      </c>
      <c r="Q1262" s="59">
        <v>9098</v>
      </c>
      <c r="R1262" s="79">
        <f t="shared" si="643"/>
        <v>6.9376344938760007E-3</v>
      </c>
      <c r="S1262" s="73">
        <f t="shared" si="666"/>
        <v>182540</v>
      </c>
      <c r="T1262" s="281">
        <f t="shared" si="647"/>
        <v>241.45502645502646</v>
      </c>
      <c r="U1262" s="281"/>
      <c r="V1262" s="131">
        <f t="shared" si="644"/>
        <v>0.13919496598286715</v>
      </c>
      <c r="W1262" s="54"/>
      <c r="X1262" s="59">
        <v>0</v>
      </c>
      <c r="Y1262" s="59">
        <v>0</v>
      </c>
      <c r="Z1262" s="59">
        <v>0</v>
      </c>
      <c r="AA1262" s="59">
        <v>0</v>
      </c>
      <c r="AB1262" s="59">
        <v>0</v>
      </c>
      <c r="AC1262" s="59">
        <v>0</v>
      </c>
      <c r="AD1262" s="59">
        <v>0</v>
      </c>
      <c r="AE1262" s="59">
        <v>0</v>
      </c>
      <c r="AF1262" s="59">
        <v>55439</v>
      </c>
      <c r="AG1262" s="59">
        <v>71864</v>
      </c>
      <c r="AH1262" s="59">
        <v>931282</v>
      </c>
      <c r="AI1262" s="59">
        <v>14500</v>
      </c>
      <c r="AJ1262" s="59">
        <v>50614</v>
      </c>
      <c r="AK1262" s="59">
        <v>503249</v>
      </c>
      <c r="AL1262" s="59">
        <v>387823</v>
      </c>
      <c r="AM1262" s="59">
        <v>0</v>
      </c>
      <c r="AN1262" s="59">
        <v>0</v>
      </c>
      <c r="AO1262" s="59">
        <v>0</v>
      </c>
      <c r="AP1262" s="59">
        <v>0</v>
      </c>
      <c r="AQ1262" s="59">
        <v>45789</v>
      </c>
      <c r="AR1262" s="59">
        <v>338716</v>
      </c>
      <c r="AS1262" s="59">
        <v>0</v>
      </c>
      <c r="AT1262" s="59">
        <v>1147</v>
      </c>
      <c r="AU1262" s="59">
        <v>2953</v>
      </c>
      <c r="AV1262" s="80">
        <v>0</v>
      </c>
      <c r="AW1262" s="79">
        <f t="shared" si="645"/>
        <v>0</v>
      </c>
      <c r="AX1262" s="59">
        <v>0</v>
      </c>
      <c r="AY1262" s="59">
        <v>0</v>
      </c>
      <c r="AZ1262" s="59">
        <v>0</v>
      </c>
      <c r="BA1262" s="59">
        <v>0</v>
      </c>
      <c r="BB1262" s="59">
        <v>0</v>
      </c>
      <c r="BC1262" s="59">
        <v>0</v>
      </c>
      <c r="BD1262" s="59">
        <v>0</v>
      </c>
      <c r="BE1262" s="59">
        <v>0</v>
      </c>
      <c r="BF1262" s="59">
        <v>0</v>
      </c>
      <c r="BG1262" s="59">
        <v>0</v>
      </c>
      <c r="BH1262" s="59">
        <v>0</v>
      </c>
      <c r="BI1262" s="59">
        <v>0</v>
      </c>
      <c r="BJ1262" s="59">
        <v>0</v>
      </c>
      <c r="BK1262" s="59">
        <v>0</v>
      </c>
      <c r="BL1262" s="59">
        <v>0</v>
      </c>
      <c r="BM1262" s="4">
        <v>333689</v>
      </c>
      <c r="BN1262" s="32">
        <f t="shared" si="659"/>
        <v>441.38756613756613</v>
      </c>
      <c r="BO1262" s="281"/>
      <c r="BP1262" s="4">
        <v>60994</v>
      </c>
      <c r="BQ1262" s="4">
        <v>8295027</v>
      </c>
      <c r="BR1262" s="4">
        <v>8689710</v>
      </c>
      <c r="BS1262" s="4">
        <v>809.78998000000001</v>
      </c>
      <c r="BT1262" s="4">
        <v>756</v>
      </c>
      <c r="BV1262" s="175">
        <f t="shared" si="648"/>
        <v>-1.6311254751202062</v>
      </c>
    </row>
    <row r="1263" spans="1:74" x14ac:dyDescent="0.25">
      <c r="A1263" s="76" t="s">
        <v>230</v>
      </c>
      <c r="B1263" s="255"/>
      <c r="C1263" s="76">
        <v>0</v>
      </c>
      <c r="D1263" s="141">
        <v>1997</v>
      </c>
      <c r="E1263" s="77">
        <v>171</v>
      </c>
      <c r="F1263" s="59">
        <v>1350626</v>
      </c>
      <c r="G1263" s="59">
        <v>9356</v>
      </c>
      <c r="H1263" s="179">
        <f t="shared" si="657"/>
        <v>6.9754784644404186E-3</v>
      </c>
      <c r="I1263" s="59">
        <f t="shared" si="646"/>
        <v>1341270</v>
      </c>
      <c r="J1263" s="59"/>
      <c r="K1263" s="59">
        <f t="shared" si="641"/>
        <v>1341270</v>
      </c>
      <c r="L1263" s="59">
        <f t="shared" si="631"/>
        <v>1627.754854368932</v>
      </c>
      <c r="M1263" s="59"/>
      <c r="N1263" s="59"/>
      <c r="O1263" s="59">
        <v>36183</v>
      </c>
      <c r="P1263" s="13">
        <f t="shared" si="642"/>
        <v>2.697667136370753E-2</v>
      </c>
      <c r="Q1263" s="59">
        <v>9046</v>
      </c>
      <c r="R1263" s="79">
        <f t="shared" si="643"/>
        <v>6.7443542314373694E-3</v>
      </c>
      <c r="S1263" s="73">
        <f t="shared" si="666"/>
        <v>342202</v>
      </c>
      <c r="T1263" s="281">
        <f t="shared" si="647"/>
        <v>415.29368932038835</v>
      </c>
      <c r="U1263" s="281"/>
      <c r="V1263" s="131">
        <f t="shared" si="644"/>
        <v>0.25513282187777259</v>
      </c>
      <c r="W1263" s="54"/>
      <c r="X1263" s="59">
        <v>0</v>
      </c>
      <c r="Y1263" s="59">
        <v>0</v>
      </c>
      <c r="Z1263" s="59">
        <v>0</v>
      </c>
      <c r="AA1263" s="59">
        <v>0</v>
      </c>
      <c r="AB1263" s="59">
        <v>0</v>
      </c>
      <c r="AC1263" s="59">
        <v>0</v>
      </c>
      <c r="AD1263" s="59">
        <v>0</v>
      </c>
      <c r="AE1263" s="59">
        <v>0</v>
      </c>
      <c r="AF1263" s="59">
        <v>61038</v>
      </c>
      <c r="AG1263" s="59">
        <v>75132</v>
      </c>
      <c r="AH1263" s="59">
        <v>795924</v>
      </c>
      <c r="AI1263" s="59">
        <v>201951</v>
      </c>
      <c r="AJ1263" s="59">
        <v>54217</v>
      </c>
      <c r="AK1263" s="59">
        <v>248288</v>
      </c>
      <c r="AL1263" s="59">
        <v>554702</v>
      </c>
      <c r="AM1263" s="59">
        <v>0</v>
      </c>
      <c r="AN1263" s="59">
        <v>0</v>
      </c>
      <c r="AO1263" s="59">
        <v>0</v>
      </c>
      <c r="AP1263" s="59">
        <v>0</v>
      </c>
      <c r="AQ1263" s="59">
        <v>41416</v>
      </c>
      <c r="AR1263" s="59">
        <v>264022</v>
      </c>
      <c r="AS1263" s="59">
        <v>2196</v>
      </c>
      <c r="AT1263" s="59">
        <v>1244</v>
      </c>
      <c r="AU1263" s="59">
        <v>4335</v>
      </c>
      <c r="AV1263" s="80">
        <v>0</v>
      </c>
      <c r="AW1263" s="79">
        <f t="shared" si="645"/>
        <v>0</v>
      </c>
      <c r="AX1263" s="59">
        <v>0</v>
      </c>
      <c r="AY1263" s="59">
        <v>0</v>
      </c>
      <c r="AZ1263" s="59">
        <v>0</v>
      </c>
      <c r="BA1263" s="59">
        <v>0</v>
      </c>
      <c r="BB1263" s="59">
        <v>0</v>
      </c>
      <c r="BC1263" s="59">
        <v>0</v>
      </c>
      <c r="BD1263" s="59">
        <v>0</v>
      </c>
      <c r="BE1263" s="59">
        <v>0</v>
      </c>
      <c r="BF1263" s="59">
        <v>0</v>
      </c>
      <c r="BG1263" s="59">
        <v>0</v>
      </c>
      <c r="BH1263" s="59">
        <v>0</v>
      </c>
      <c r="BI1263" s="59">
        <v>0</v>
      </c>
      <c r="BJ1263" s="59">
        <v>0</v>
      </c>
      <c r="BK1263" s="59">
        <v>0</v>
      </c>
      <c r="BL1263" s="59">
        <v>0</v>
      </c>
      <c r="BM1263" s="4">
        <v>467168</v>
      </c>
      <c r="BN1263" s="32">
        <f t="shared" si="659"/>
        <v>566.95145631067965</v>
      </c>
      <c r="BO1263" s="281"/>
      <c r="BP1263" s="4">
        <v>519183</v>
      </c>
      <c r="BQ1263" s="4">
        <v>13984850</v>
      </c>
      <c r="BR1263" s="4">
        <v>14971201</v>
      </c>
      <c r="BS1263" s="4">
        <v>810.58001999999999</v>
      </c>
      <c r="BT1263" s="4">
        <v>824</v>
      </c>
      <c r="BV1263" s="175">
        <f t="shared" si="648"/>
        <v>-1.5875733305623005</v>
      </c>
    </row>
    <row r="1264" spans="1:74" x14ac:dyDescent="0.25">
      <c r="A1264" s="76" t="s">
        <v>230</v>
      </c>
      <c r="B1264" s="255"/>
      <c r="C1264" s="76">
        <v>0</v>
      </c>
      <c r="D1264" s="141">
        <v>1998</v>
      </c>
      <c r="E1264" s="77">
        <v>171</v>
      </c>
      <c r="F1264" s="59">
        <v>1134873</v>
      </c>
      <c r="G1264" s="59">
        <v>33332</v>
      </c>
      <c r="H1264" s="179">
        <f t="shared" si="657"/>
        <v>3.0259427474783055E-2</v>
      </c>
      <c r="I1264" s="59">
        <f t="shared" si="646"/>
        <v>1101541</v>
      </c>
      <c r="J1264" s="59"/>
      <c r="K1264" s="59">
        <f t="shared" si="641"/>
        <v>1101541</v>
      </c>
      <c r="L1264" s="59">
        <f t="shared" si="631"/>
        <v>1336.8216019417475</v>
      </c>
      <c r="M1264" s="59"/>
      <c r="N1264" s="59"/>
      <c r="O1264" s="59">
        <v>86348</v>
      </c>
      <c r="P1264" s="13">
        <f t="shared" si="642"/>
        <v>7.8388366842450707E-2</v>
      </c>
      <c r="Q1264" s="59">
        <v>14556</v>
      </c>
      <c r="R1264" s="79">
        <f t="shared" si="643"/>
        <v>1.3214215358302596E-2</v>
      </c>
      <c r="S1264" s="73">
        <f t="shared" si="666"/>
        <v>363261</v>
      </c>
      <c r="T1264" s="281">
        <f t="shared" si="647"/>
        <v>440.85072815533982</v>
      </c>
      <c r="U1264" s="281"/>
      <c r="V1264" s="131">
        <f t="shared" si="644"/>
        <v>0.32977528752901619</v>
      </c>
      <c r="W1264" s="54"/>
      <c r="X1264" s="59">
        <v>0</v>
      </c>
      <c r="Y1264" s="59">
        <v>0</v>
      </c>
      <c r="Z1264" s="59">
        <v>0</v>
      </c>
      <c r="AA1264" s="59">
        <v>0</v>
      </c>
      <c r="AB1264" s="59">
        <v>0</v>
      </c>
      <c r="AC1264" s="59">
        <v>0</v>
      </c>
      <c r="AD1264" s="59">
        <v>0</v>
      </c>
      <c r="AE1264" s="59">
        <v>0</v>
      </c>
      <c r="AF1264" s="59">
        <v>69100</v>
      </c>
      <c r="AG1264" s="59">
        <v>46494</v>
      </c>
      <c r="AH1264" s="59">
        <v>509101</v>
      </c>
      <c r="AI1264" s="59">
        <v>-167894</v>
      </c>
      <c r="AJ1264" s="59">
        <v>26874</v>
      </c>
      <c r="AK1264" s="59">
        <v>359017</v>
      </c>
      <c r="AL1264" s="59">
        <v>625772</v>
      </c>
      <c r="AM1264" s="59">
        <v>0</v>
      </c>
      <c r="AN1264" s="59">
        <v>0</v>
      </c>
      <c r="AO1264" s="59">
        <v>0</v>
      </c>
      <c r="AP1264" s="59">
        <v>0</v>
      </c>
      <c r="AQ1264" s="59">
        <v>31522</v>
      </c>
      <c r="AR1264" s="59">
        <v>261297</v>
      </c>
      <c r="AS1264" s="59">
        <v>262</v>
      </c>
      <c r="AT1264" s="59">
        <v>779</v>
      </c>
      <c r="AU1264" s="59">
        <v>9925</v>
      </c>
      <c r="AV1264" s="80">
        <v>0</v>
      </c>
      <c r="AW1264" s="79">
        <f t="shared" si="645"/>
        <v>0</v>
      </c>
      <c r="AX1264" s="59">
        <v>0</v>
      </c>
      <c r="AY1264" s="59">
        <v>0</v>
      </c>
      <c r="AZ1264" s="59">
        <v>0</v>
      </c>
      <c r="BA1264" s="59">
        <v>0</v>
      </c>
      <c r="BB1264" s="59">
        <v>0</v>
      </c>
      <c r="BC1264" s="59">
        <v>0</v>
      </c>
      <c r="BD1264" s="59">
        <v>0</v>
      </c>
      <c r="BE1264" s="59">
        <v>0</v>
      </c>
      <c r="BF1264" s="59">
        <v>0</v>
      </c>
      <c r="BG1264" s="59">
        <v>0</v>
      </c>
      <c r="BH1264" s="59">
        <v>0</v>
      </c>
      <c r="BI1264" s="59">
        <v>0</v>
      </c>
      <c r="BJ1264" s="59">
        <v>0</v>
      </c>
      <c r="BK1264" s="59">
        <v>0</v>
      </c>
      <c r="BL1264" s="59">
        <v>0</v>
      </c>
      <c r="BM1264" s="4">
        <v>799649</v>
      </c>
      <c r="BN1264" s="32">
        <f t="shared" si="659"/>
        <v>970.44781553398059</v>
      </c>
      <c r="BO1264" s="281"/>
      <c r="BP1264" s="4">
        <v>155592</v>
      </c>
      <c r="BQ1264" s="4">
        <v>20761684</v>
      </c>
      <c r="BR1264" s="4">
        <v>21716924</v>
      </c>
      <c r="BS1264" s="4">
        <v>840.21001999999999</v>
      </c>
      <c r="BT1264" s="4">
        <v>824</v>
      </c>
      <c r="BV1264" s="175">
        <f t="shared" si="648"/>
        <v>-1.5696224211051535</v>
      </c>
    </row>
    <row r="1265" spans="1:74" x14ac:dyDescent="0.25">
      <c r="A1265" s="76" t="s">
        <v>230</v>
      </c>
      <c r="B1265" s="255"/>
      <c r="C1265" s="76">
        <v>0</v>
      </c>
      <c r="D1265" s="141">
        <v>1999</v>
      </c>
      <c r="E1265" s="77">
        <v>171</v>
      </c>
      <c r="F1265" s="59">
        <v>1599261</v>
      </c>
      <c r="G1265" s="59">
        <v>139999</v>
      </c>
      <c r="H1265" s="179">
        <f t="shared" si="657"/>
        <v>9.5938220826691845E-2</v>
      </c>
      <c r="I1265" s="59">
        <f t="shared" si="646"/>
        <v>1459262</v>
      </c>
      <c r="J1265" s="59"/>
      <c r="K1265" s="59">
        <f t="shared" si="641"/>
        <v>1459262</v>
      </c>
      <c r="L1265" s="59">
        <f t="shared" si="631"/>
        <v>1749.7146282973622</v>
      </c>
      <c r="M1265" s="59"/>
      <c r="N1265" s="59"/>
      <c r="O1265" s="59">
        <v>194072</v>
      </c>
      <c r="P1265" s="13">
        <f t="shared" si="642"/>
        <v>0.13299325275378923</v>
      </c>
      <c r="Q1265" s="59">
        <v>45701</v>
      </c>
      <c r="R1265" s="79">
        <f t="shared" si="643"/>
        <v>3.1317885342042759E-2</v>
      </c>
      <c r="S1265" s="73">
        <f t="shared" si="666"/>
        <v>533897</v>
      </c>
      <c r="T1265" s="281">
        <f t="shared" si="647"/>
        <v>640.16426858513194</v>
      </c>
      <c r="U1265" s="281"/>
      <c r="V1265" s="131">
        <f t="shared" si="644"/>
        <v>0.3658678153751691</v>
      </c>
      <c r="W1265" s="54"/>
      <c r="X1265" s="59">
        <v>0</v>
      </c>
      <c r="Y1265" s="59">
        <v>0</v>
      </c>
      <c r="Z1265" s="59">
        <v>0</v>
      </c>
      <c r="AA1265" s="59">
        <v>0</v>
      </c>
      <c r="AB1265" s="59">
        <v>0</v>
      </c>
      <c r="AC1265" s="59">
        <v>0</v>
      </c>
      <c r="AD1265" s="59">
        <v>0</v>
      </c>
      <c r="AE1265" s="59">
        <v>0</v>
      </c>
      <c r="AF1265" s="59">
        <v>98281</v>
      </c>
      <c r="AG1265" s="59">
        <v>0</v>
      </c>
      <c r="AH1265" s="59">
        <v>535208</v>
      </c>
      <c r="AI1265" s="59">
        <v>64864</v>
      </c>
      <c r="AJ1265" s="59">
        <v>10799</v>
      </c>
      <c r="AK1265" s="59">
        <v>161739</v>
      </c>
      <c r="AL1265" s="59">
        <v>1064053</v>
      </c>
      <c r="AM1265" s="59">
        <v>0</v>
      </c>
      <c r="AN1265" s="59">
        <v>0</v>
      </c>
      <c r="AO1265" s="59">
        <v>0</v>
      </c>
      <c r="AP1265" s="59">
        <v>0</v>
      </c>
      <c r="AQ1265" s="59">
        <v>41304</v>
      </c>
      <c r="AR1265" s="59">
        <v>305862</v>
      </c>
      <c r="AS1265" s="59">
        <v>-716</v>
      </c>
      <c r="AT1265" s="59">
        <v>0</v>
      </c>
      <c r="AU1265" s="59">
        <v>3459</v>
      </c>
      <c r="AV1265" s="80">
        <v>0</v>
      </c>
      <c r="AW1265" s="79">
        <f t="shared" si="645"/>
        <v>0</v>
      </c>
      <c r="AX1265" s="59">
        <v>0</v>
      </c>
      <c r="AY1265" s="59">
        <v>0</v>
      </c>
      <c r="AZ1265" s="59">
        <v>0</v>
      </c>
      <c r="BA1265" s="59">
        <v>0</v>
      </c>
      <c r="BB1265" s="59">
        <v>0</v>
      </c>
      <c r="BC1265" s="59">
        <v>0</v>
      </c>
      <c r="BD1265" s="59">
        <v>0</v>
      </c>
      <c r="BE1265" s="59">
        <v>0</v>
      </c>
      <c r="BF1265" s="59">
        <v>0</v>
      </c>
      <c r="BG1265" s="59">
        <v>0</v>
      </c>
      <c r="BH1265" s="59">
        <v>0</v>
      </c>
      <c r="BI1265" s="59">
        <v>0</v>
      </c>
      <c r="BJ1265" s="59">
        <v>0</v>
      </c>
      <c r="BK1265" s="59">
        <v>0</v>
      </c>
      <c r="BL1265" s="59">
        <v>0</v>
      </c>
      <c r="BM1265" s="4">
        <v>607890</v>
      </c>
      <c r="BN1265" s="32">
        <f t="shared" si="659"/>
        <v>728.88489208633098</v>
      </c>
      <c r="BO1265" s="281"/>
      <c r="BP1265" s="4">
        <v>606913</v>
      </c>
      <c r="BQ1265" s="4">
        <v>20791180</v>
      </c>
      <c r="BR1265" s="4">
        <v>22005984</v>
      </c>
      <c r="BS1265" s="4">
        <v>828.51000999999997</v>
      </c>
      <c r="BT1265" s="4">
        <v>834</v>
      </c>
      <c r="BV1265" s="175">
        <f t="shared" si="648"/>
        <v>-1.57060246764375</v>
      </c>
    </row>
    <row r="1266" spans="1:74" x14ac:dyDescent="0.25">
      <c r="A1266" s="76" t="s">
        <v>230</v>
      </c>
      <c r="B1266" s="255"/>
      <c r="C1266" s="76">
        <v>0</v>
      </c>
      <c r="D1266" s="141">
        <v>2000</v>
      </c>
      <c r="E1266" s="77">
        <v>171</v>
      </c>
      <c r="F1266" s="59">
        <v>2096332</v>
      </c>
      <c r="G1266" s="59">
        <v>64647</v>
      </c>
      <c r="H1266" s="179">
        <f t="shared" si="657"/>
        <v>3.1819401137479483E-2</v>
      </c>
      <c r="I1266" s="59">
        <f t="shared" si="646"/>
        <v>2031685</v>
      </c>
      <c r="J1266" s="59"/>
      <c r="K1266" s="59">
        <f t="shared" si="641"/>
        <v>2031685</v>
      </c>
      <c r="L1266" s="59">
        <f t="shared" si="631"/>
        <v>2427.3416965352449</v>
      </c>
      <c r="M1266" s="59"/>
      <c r="N1266" s="59"/>
      <c r="O1266" s="59">
        <v>325294</v>
      </c>
      <c r="P1266" s="13">
        <f t="shared" si="642"/>
        <v>0.16011045019282025</v>
      </c>
      <c r="Q1266" s="59">
        <v>73049</v>
      </c>
      <c r="R1266" s="79">
        <f t="shared" si="643"/>
        <v>3.5954884738529841E-2</v>
      </c>
      <c r="S1266" s="73">
        <f t="shared" si="666"/>
        <v>674100</v>
      </c>
      <c r="T1266" s="281">
        <f t="shared" si="647"/>
        <v>805.3763440860215</v>
      </c>
      <c r="U1266" s="281"/>
      <c r="V1266" s="131">
        <f t="shared" si="644"/>
        <v>0.33179356051750147</v>
      </c>
      <c r="W1266" s="54"/>
      <c r="X1266" s="59">
        <v>0</v>
      </c>
      <c r="Y1266" s="59">
        <v>0</v>
      </c>
      <c r="Z1266" s="59">
        <v>0</v>
      </c>
      <c r="AA1266" s="59">
        <v>0</v>
      </c>
      <c r="AB1266" s="59">
        <v>0</v>
      </c>
      <c r="AC1266" s="59">
        <v>0</v>
      </c>
      <c r="AD1266" s="59">
        <v>0</v>
      </c>
      <c r="AE1266" s="59">
        <v>0</v>
      </c>
      <c r="AF1266" s="59">
        <v>135381</v>
      </c>
      <c r="AG1266" s="59">
        <v>0</v>
      </c>
      <c r="AH1266" s="59">
        <v>657061</v>
      </c>
      <c r="AI1266" s="59">
        <v>51867</v>
      </c>
      <c r="AJ1266" s="59">
        <v>4429</v>
      </c>
      <c r="AK1266" s="59">
        <v>265165</v>
      </c>
      <c r="AL1266" s="59">
        <v>1439271</v>
      </c>
      <c r="AM1266" s="59">
        <v>0</v>
      </c>
      <c r="AN1266" s="59">
        <v>0</v>
      </c>
      <c r="AO1266" s="59">
        <v>0</v>
      </c>
      <c r="AP1266" s="59">
        <v>0</v>
      </c>
      <c r="AQ1266" s="59">
        <v>162371</v>
      </c>
      <c r="AR1266" s="59">
        <v>336466</v>
      </c>
      <c r="AS1266" s="59">
        <v>0</v>
      </c>
      <c r="AT1266" s="59">
        <v>0</v>
      </c>
      <c r="AU1266" s="59">
        <v>3563</v>
      </c>
      <c r="AV1266" s="80">
        <v>0</v>
      </c>
      <c r="AW1266" s="79">
        <f t="shared" si="645"/>
        <v>0</v>
      </c>
      <c r="AX1266" s="59">
        <v>0</v>
      </c>
      <c r="AY1266" s="59">
        <v>0</v>
      </c>
      <c r="AZ1266" s="59">
        <v>0</v>
      </c>
      <c r="BA1266" s="59">
        <v>0</v>
      </c>
      <c r="BB1266" s="59">
        <v>0</v>
      </c>
      <c r="BC1266" s="59">
        <v>0</v>
      </c>
      <c r="BD1266" s="59">
        <v>0</v>
      </c>
      <c r="BE1266" s="59">
        <v>0</v>
      </c>
      <c r="BF1266" s="59">
        <v>0</v>
      </c>
      <c r="BG1266" s="59">
        <v>0</v>
      </c>
      <c r="BH1266" s="59">
        <v>0</v>
      </c>
      <c r="BI1266" s="59">
        <v>0</v>
      </c>
      <c r="BJ1266" s="59">
        <v>0</v>
      </c>
      <c r="BK1266" s="59">
        <v>0</v>
      </c>
      <c r="BL1266" s="59">
        <v>0</v>
      </c>
      <c r="BM1266" s="4">
        <v>708087</v>
      </c>
      <c r="BN1266" s="32">
        <f t="shared" si="659"/>
        <v>845.98207885304657</v>
      </c>
      <c r="BO1266" s="281"/>
      <c r="BP1266" s="4">
        <v>1274919</v>
      </c>
      <c r="BQ1266" s="4">
        <v>36393980</v>
      </c>
      <c r="BR1266" s="4">
        <v>38376984</v>
      </c>
      <c r="BS1266" s="4">
        <v>834.95001000000002</v>
      </c>
      <c r="BT1266" s="4">
        <v>837</v>
      </c>
      <c r="BV1266" s="175">
        <f t="shared" si="648"/>
        <v>-1.5649356656156179</v>
      </c>
    </row>
    <row r="1267" spans="1:74" x14ac:dyDescent="0.25">
      <c r="A1267" s="76" t="s">
        <v>230</v>
      </c>
      <c r="B1267" s="255"/>
      <c r="C1267" s="76">
        <v>0</v>
      </c>
      <c r="D1267" s="141">
        <v>2001</v>
      </c>
      <c r="E1267" s="77">
        <v>171</v>
      </c>
      <c r="F1267" s="59">
        <v>1659158</v>
      </c>
      <c r="G1267" s="59">
        <v>65154</v>
      </c>
      <c r="H1267" s="179">
        <f t="shared" si="657"/>
        <v>4.0874426914863447E-2</v>
      </c>
      <c r="I1267" s="59">
        <f t="shared" si="646"/>
        <v>1594004</v>
      </c>
      <c r="J1267" s="59"/>
      <c r="K1267" s="59">
        <f t="shared" si="641"/>
        <v>1594004</v>
      </c>
      <c r="L1267" s="59">
        <f t="shared" si="631"/>
        <v>1888.6303317535544</v>
      </c>
      <c r="M1267" s="59"/>
      <c r="N1267" s="59"/>
      <c r="O1267" s="59">
        <v>23925</v>
      </c>
      <c r="P1267" s="13">
        <f t="shared" si="642"/>
        <v>1.5009372623908095E-2</v>
      </c>
      <c r="Q1267" s="59">
        <v>-479</v>
      </c>
      <c r="R1267" s="79">
        <f t="shared" si="643"/>
        <v>-3.0050112797709415E-4</v>
      </c>
      <c r="S1267" s="73">
        <f t="shared" si="666"/>
        <v>660900</v>
      </c>
      <c r="T1267" s="281">
        <f t="shared" si="647"/>
        <v>783.05687203791467</v>
      </c>
      <c r="U1267" s="281"/>
      <c r="V1267" s="131">
        <f t="shared" si="644"/>
        <v>0.41461627448864619</v>
      </c>
      <c r="W1267" s="54"/>
      <c r="X1267" s="59">
        <v>0</v>
      </c>
      <c r="Y1267" s="59">
        <v>0</v>
      </c>
      <c r="Z1267" s="59">
        <v>0</v>
      </c>
      <c r="AA1267" s="59">
        <v>0</v>
      </c>
      <c r="AB1267" s="59">
        <v>0</v>
      </c>
      <c r="AC1267" s="59">
        <v>0</v>
      </c>
      <c r="AD1267" s="59">
        <v>0</v>
      </c>
      <c r="AE1267" s="59">
        <v>0</v>
      </c>
      <c r="AF1267" s="59">
        <v>476808</v>
      </c>
      <c r="AG1267" s="59">
        <v>0</v>
      </c>
      <c r="AH1267" s="59">
        <v>429288</v>
      </c>
      <c r="AI1267" s="59">
        <v>3428</v>
      </c>
      <c r="AJ1267" s="59">
        <v>0</v>
      </c>
      <c r="AK1267" s="59">
        <v>5282</v>
      </c>
      <c r="AL1267" s="59">
        <v>1229870</v>
      </c>
      <c r="AM1267" s="59">
        <v>0</v>
      </c>
      <c r="AN1267" s="59">
        <v>0</v>
      </c>
      <c r="AO1267" s="59">
        <v>0</v>
      </c>
      <c r="AP1267" s="59">
        <v>0</v>
      </c>
      <c r="AQ1267" s="59">
        <v>3562</v>
      </c>
      <c r="AR1267" s="59">
        <v>357376</v>
      </c>
      <c r="AS1267" s="59">
        <v>0</v>
      </c>
      <c r="AT1267" s="59">
        <v>0</v>
      </c>
      <c r="AU1267" s="59">
        <v>63202</v>
      </c>
      <c r="AV1267" s="80">
        <v>0</v>
      </c>
      <c r="AW1267" s="79">
        <f t="shared" si="645"/>
        <v>0</v>
      </c>
      <c r="AX1267" s="59">
        <v>0</v>
      </c>
      <c r="AY1267" s="59">
        <v>0</v>
      </c>
      <c r="AZ1267" s="59">
        <v>0</v>
      </c>
      <c r="BA1267" s="59">
        <v>0</v>
      </c>
      <c r="BB1267" s="59">
        <v>0</v>
      </c>
      <c r="BC1267" s="59">
        <v>0</v>
      </c>
      <c r="BD1267" s="59">
        <v>0</v>
      </c>
      <c r="BE1267" s="59">
        <v>0</v>
      </c>
      <c r="BF1267" s="59">
        <v>0</v>
      </c>
      <c r="BG1267" s="59">
        <v>0</v>
      </c>
      <c r="BH1267" s="59">
        <v>0</v>
      </c>
      <c r="BI1267" s="59">
        <v>0</v>
      </c>
      <c r="BJ1267" s="59">
        <v>0</v>
      </c>
      <c r="BK1267" s="59">
        <v>0</v>
      </c>
      <c r="BL1267" s="59">
        <v>0</v>
      </c>
      <c r="BM1267" s="4">
        <v>991040</v>
      </c>
      <c r="BN1267" s="32">
        <f t="shared" si="659"/>
        <v>1174.2180094786729</v>
      </c>
      <c r="BO1267" s="281"/>
      <c r="BP1267" s="4">
        <v>4020163</v>
      </c>
      <c r="BQ1267" s="4">
        <v>88465048</v>
      </c>
      <c r="BR1267" s="4">
        <v>93476248</v>
      </c>
      <c r="BS1267" s="4">
        <v>837.03003000000001</v>
      </c>
      <c r="BT1267" s="4">
        <v>844</v>
      </c>
      <c r="BV1267" s="175">
        <f t="shared" si="648"/>
        <v>-1.5595274069689449</v>
      </c>
    </row>
    <row r="1268" spans="1:74" x14ac:dyDescent="0.25">
      <c r="A1268" s="76" t="s">
        <v>230</v>
      </c>
      <c r="B1268" s="254" t="s">
        <v>139</v>
      </c>
      <c r="C1268" s="76">
        <v>1</v>
      </c>
      <c r="D1268" s="141">
        <v>2002</v>
      </c>
      <c r="E1268" s="77">
        <v>171</v>
      </c>
      <c r="F1268" s="59">
        <v>1354151</v>
      </c>
      <c r="G1268" s="59">
        <v>0</v>
      </c>
      <c r="H1268" s="179">
        <f t="shared" si="657"/>
        <v>0</v>
      </c>
      <c r="I1268" s="59">
        <f t="shared" si="646"/>
        <v>1354151</v>
      </c>
      <c r="J1268" s="59"/>
      <c r="K1268" s="59">
        <f t="shared" si="641"/>
        <v>1354151</v>
      </c>
      <c r="L1268" s="59">
        <f t="shared" si="631"/>
        <v>1604.4443127962086</v>
      </c>
      <c r="M1268" s="59"/>
      <c r="N1268" s="59"/>
      <c r="O1268" s="59">
        <v>-18414</v>
      </c>
      <c r="P1268" s="13">
        <f t="shared" si="642"/>
        <v>-1.3598188089806824E-2</v>
      </c>
      <c r="Q1268" s="59">
        <v>332</v>
      </c>
      <c r="R1268" s="79">
        <f t="shared" si="643"/>
        <v>2.4517206722145463E-4</v>
      </c>
      <c r="S1268" s="73">
        <f t="shared" si="666"/>
        <v>1030088</v>
      </c>
      <c r="T1268" s="281">
        <f t="shared" si="647"/>
        <v>1220.4834123222749</v>
      </c>
      <c r="U1268" s="281"/>
      <c r="V1268" s="131">
        <f t="shared" si="644"/>
        <v>0.76068916981931856</v>
      </c>
      <c r="W1268" s="54"/>
      <c r="X1268" s="59">
        <v>0</v>
      </c>
      <c r="Y1268" s="59">
        <v>0</v>
      </c>
      <c r="Z1268" s="59">
        <v>0</v>
      </c>
      <c r="AA1268" s="59">
        <v>0</v>
      </c>
      <c r="AB1268" s="59">
        <v>0</v>
      </c>
      <c r="AC1268" s="59">
        <v>0</v>
      </c>
      <c r="AD1268" s="59">
        <v>0</v>
      </c>
      <c r="AE1268" s="59">
        <v>0</v>
      </c>
      <c r="AF1268" s="59">
        <v>15917</v>
      </c>
      <c r="AG1268" s="59">
        <v>0</v>
      </c>
      <c r="AH1268" s="59">
        <v>236735</v>
      </c>
      <c r="AI1268" s="59">
        <v>0</v>
      </c>
      <c r="AJ1268" s="59">
        <v>7117</v>
      </c>
      <c r="AK1268" s="59">
        <v>93267</v>
      </c>
      <c r="AL1268" s="59">
        <v>1117416</v>
      </c>
      <c r="AM1268" s="59">
        <v>0</v>
      </c>
      <c r="AN1268" s="59">
        <v>0</v>
      </c>
      <c r="AO1268" s="59">
        <v>0</v>
      </c>
      <c r="AP1268" s="59">
        <v>0</v>
      </c>
      <c r="AQ1268" s="59">
        <v>82376</v>
      </c>
      <c r="AR1268" s="59">
        <v>178817</v>
      </c>
      <c r="AS1268" s="59">
        <v>27439</v>
      </c>
      <c r="AT1268" s="59">
        <v>0</v>
      </c>
      <c r="AU1268" s="59">
        <v>-62788</v>
      </c>
      <c r="AV1268" s="80">
        <v>0</v>
      </c>
      <c r="AW1268" s="79">
        <f t="shared" si="645"/>
        <v>0</v>
      </c>
      <c r="AX1268" s="59">
        <v>0</v>
      </c>
      <c r="AY1268" s="59">
        <v>0</v>
      </c>
      <c r="AZ1268" s="59">
        <v>0</v>
      </c>
      <c r="BA1268" s="59">
        <v>0</v>
      </c>
      <c r="BB1268" s="59">
        <v>0</v>
      </c>
      <c r="BC1268" s="59">
        <v>0</v>
      </c>
      <c r="BD1268" s="59">
        <v>0</v>
      </c>
      <c r="BE1268" s="59">
        <v>0</v>
      </c>
      <c r="BF1268" s="59">
        <v>0</v>
      </c>
      <c r="BG1268" s="59">
        <v>0</v>
      </c>
      <c r="BH1268" s="59">
        <v>0</v>
      </c>
      <c r="BI1268" s="59">
        <v>0</v>
      </c>
      <c r="BJ1268" s="59">
        <v>0</v>
      </c>
      <c r="BK1268" s="59">
        <v>0</v>
      </c>
      <c r="BL1268" s="59">
        <v>0</v>
      </c>
      <c r="BM1268" s="4">
        <v>1108807</v>
      </c>
      <c r="BN1268" s="32">
        <f t="shared" si="659"/>
        <v>1313.7523696682465</v>
      </c>
      <c r="BO1268" s="281"/>
      <c r="BP1268" s="4">
        <v>410097</v>
      </c>
      <c r="BQ1268" s="4">
        <v>16831162</v>
      </c>
      <c r="BR1268" s="4">
        <v>18350066</v>
      </c>
      <c r="BS1268" s="4">
        <v>838.79998999999998</v>
      </c>
      <c r="BT1268" s="4">
        <v>844</v>
      </c>
      <c r="BV1268" s="175">
        <f t="shared" si="648"/>
        <v>-1.5584712374069944</v>
      </c>
    </row>
    <row r="1269" spans="1:74" x14ac:dyDescent="0.25">
      <c r="A1269" s="76" t="s">
        <v>230</v>
      </c>
      <c r="B1269" s="254" t="s">
        <v>139</v>
      </c>
      <c r="C1269" s="76">
        <v>1</v>
      </c>
      <c r="D1269" s="141">
        <v>2003</v>
      </c>
      <c r="E1269" s="77">
        <v>171</v>
      </c>
      <c r="F1269" s="59">
        <v>1545650</v>
      </c>
      <c r="G1269" s="59">
        <v>0</v>
      </c>
      <c r="H1269" s="179">
        <f t="shared" si="657"/>
        <v>0</v>
      </c>
      <c r="I1269" s="59">
        <f t="shared" si="646"/>
        <v>1545650</v>
      </c>
      <c r="J1269" s="59"/>
      <c r="K1269" s="59">
        <f t="shared" si="641"/>
        <v>1545650</v>
      </c>
      <c r="L1269" s="59">
        <f t="shared" si="631"/>
        <v>1630.4324894514768</v>
      </c>
      <c r="M1269" s="59"/>
      <c r="N1269" s="59"/>
      <c r="O1269" s="59">
        <v>0</v>
      </c>
      <c r="P1269" s="13">
        <f t="shared" si="642"/>
        <v>0</v>
      </c>
      <c r="Q1269" s="59">
        <v>457</v>
      </c>
      <c r="R1269" s="79">
        <f t="shared" si="643"/>
        <v>2.9566848898521659E-4</v>
      </c>
      <c r="S1269" s="73">
        <f t="shared" si="666"/>
        <v>1169091</v>
      </c>
      <c r="T1269" s="281">
        <f t="shared" si="647"/>
        <v>1233.2183544303798</v>
      </c>
      <c r="U1269" s="281"/>
      <c r="V1269" s="131">
        <f t="shared" si="644"/>
        <v>0.75637498786918123</v>
      </c>
      <c r="W1269" s="54"/>
      <c r="X1269" s="59">
        <v>0</v>
      </c>
      <c r="Y1269" s="59">
        <v>0</v>
      </c>
      <c r="Z1269" s="59">
        <v>0</v>
      </c>
      <c r="AA1269" s="59">
        <v>0</v>
      </c>
      <c r="AB1269" s="59">
        <v>0</v>
      </c>
      <c r="AC1269" s="59">
        <v>0</v>
      </c>
      <c r="AD1269" s="59">
        <v>0</v>
      </c>
      <c r="AE1269" s="59">
        <v>0</v>
      </c>
      <c r="AF1269" s="59">
        <v>0</v>
      </c>
      <c r="AG1269" s="59">
        <v>0</v>
      </c>
      <c r="AH1269" s="59">
        <v>276375</v>
      </c>
      <c r="AI1269" s="59">
        <v>0</v>
      </c>
      <c r="AJ1269" s="59">
        <v>3118</v>
      </c>
      <c r="AK1269" s="59">
        <v>88833</v>
      </c>
      <c r="AL1269" s="59">
        <v>1269275</v>
      </c>
      <c r="AM1269" s="59">
        <v>0</v>
      </c>
      <c r="AN1269" s="59">
        <v>0</v>
      </c>
      <c r="AO1269" s="59">
        <v>0</v>
      </c>
      <c r="AP1269" s="59">
        <v>0</v>
      </c>
      <c r="AQ1269" s="59">
        <v>96609</v>
      </c>
      <c r="AR1269" s="59">
        <v>167140</v>
      </c>
      <c r="AS1269" s="59">
        <v>20402</v>
      </c>
      <c r="AT1269" s="59">
        <v>0</v>
      </c>
      <c r="AU1269" s="59">
        <v>0</v>
      </c>
      <c r="AV1269" s="80">
        <v>0</v>
      </c>
      <c r="AW1269" s="79">
        <f t="shared" si="645"/>
        <v>0</v>
      </c>
      <c r="AX1269" s="59">
        <v>0</v>
      </c>
      <c r="AY1269" s="59">
        <v>0</v>
      </c>
      <c r="AZ1269" s="59">
        <v>0</v>
      </c>
      <c r="BA1269" s="59">
        <v>0</v>
      </c>
      <c r="BB1269" s="59">
        <v>0</v>
      </c>
      <c r="BC1269" s="59">
        <v>0</v>
      </c>
      <c r="BD1269" s="59">
        <v>0</v>
      </c>
      <c r="BE1269" s="59">
        <v>0</v>
      </c>
      <c r="BF1269" s="59">
        <v>0</v>
      </c>
      <c r="BG1269" s="59">
        <v>0</v>
      </c>
      <c r="BH1269" s="59">
        <v>0</v>
      </c>
      <c r="BI1269" s="59">
        <v>0</v>
      </c>
      <c r="BJ1269" s="59">
        <v>0</v>
      </c>
      <c r="BK1269" s="59">
        <v>0</v>
      </c>
      <c r="BL1269" s="59">
        <v>0</v>
      </c>
      <c r="BM1269" s="4">
        <v>1307818</v>
      </c>
      <c r="BN1269" s="32">
        <f t="shared" si="659"/>
        <v>1379.5548523206751</v>
      </c>
      <c r="BO1269" s="281"/>
      <c r="BP1269" s="4">
        <v>625462</v>
      </c>
      <c r="BQ1269" s="4">
        <v>16172019</v>
      </c>
      <c r="BR1269" s="4">
        <v>18105300</v>
      </c>
      <c r="BS1269" s="4">
        <v>838.83001999999999</v>
      </c>
      <c r="BT1269" s="4">
        <v>948</v>
      </c>
      <c r="BV1269" s="175">
        <f t="shared" si="648"/>
        <v>-1.5003523333254254</v>
      </c>
    </row>
    <row r="1270" spans="1:74" x14ac:dyDescent="0.25">
      <c r="A1270" s="76" t="s">
        <v>230</v>
      </c>
      <c r="B1270" s="254" t="s">
        <v>139</v>
      </c>
      <c r="C1270" s="76">
        <v>1</v>
      </c>
      <c r="D1270" s="141">
        <v>2004</v>
      </c>
      <c r="E1270" s="77">
        <v>171</v>
      </c>
      <c r="F1270" s="59">
        <v>1369077</v>
      </c>
      <c r="G1270" s="59">
        <v>0</v>
      </c>
      <c r="H1270" s="179">
        <f t="shared" si="657"/>
        <v>0</v>
      </c>
      <c r="I1270" s="59">
        <f t="shared" si="646"/>
        <v>1369077</v>
      </c>
      <c r="J1270" s="59"/>
      <c r="K1270" s="59">
        <f t="shared" si="641"/>
        <v>1369077</v>
      </c>
      <c r="L1270" s="59">
        <f t="shared" si="631"/>
        <v>1444.1740506329113</v>
      </c>
      <c r="M1270" s="59"/>
      <c r="N1270" s="59"/>
      <c r="O1270" s="59">
        <v>1706</v>
      </c>
      <c r="P1270" s="13">
        <f t="shared" si="642"/>
        <v>1.2460949968482416E-3</v>
      </c>
      <c r="Q1270" s="59">
        <v>472</v>
      </c>
      <c r="R1270" s="79">
        <f t="shared" si="643"/>
        <v>3.44757818588728E-4</v>
      </c>
      <c r="S1270" s="73">
        <f t="shared" si="666"/>
        <v>1145721</v>
      </c>
      <c r="T1270" s="281">
        <f t="shared" si="647"/>
        <v>1208.5664556962026</v>
      </c>
      <c r="U1270" s="281"/>
      <c r="V1270" s="131">
        <f t="shared" si="644"/>
        <v>0.83685650989681371</v>
      </c>
      <c r="W1270" s="54"/>
      <c r="X1270" s="59">
        <v>0</v>
      </c>
      <c r="Y1270" s="59">
        <v>0</v>
      </c>
      <c r="Z1270" s="59">
        <v>0</v>
      </c>
      <c r="AA1270" s="59">
        <v>0</v>
      </c>
      <c r="AB1270" s="59">
        <v>0</v>
      </c>
      <c r="AC1270" s="59">
        <v>0</v>
      </c>
      <c r="AD1270" s="59">
        <v>0</v>
      </c>
      <c r="AE1270" s="59">
        <v>0</v>
      </c>
      <c r="AF1270" s="59">
        <v>0</v>
      </c>
      <c r="AG1270" s="59">
        <v>0</v>
      </c>
      <c r="AH1270" s="59">
        <v>148197</v>
      </c>
      <c r="AI1270" s="59">
        <v>0</v>
      </c>
      <c r="AJ1270" s="59">
        <v>8937</v>
      </c>
      <c r="AK1270" s="59">
        <v>113174</v>
      </c>
      <c r="AL1270" s="59">
        <v>1220880</v>
      </c>
      <c r="AM1270" s="59">
        <v>0</v>
      </c>
      <c r="AN1270" s="59">
        <v>0</v>
      </c>
      <c r="AO1270" s="59">
        <v>0</v>
      </c>
      <c r="AP1270" s="59">
        <v>0</v>
      </c>
      <c r="AQ1270" s="59">
        <v>64044</v>
      </c>
      <c r="AR1270" s="59">
        <v>7825</v>
      </c>
      <c r="AS1270" s="59">
        <v>27198</v>
      </c>
      <c r="AT1270" s="59">
        <v>0</v>
      </c>
      <c r="AU1270" s="59">
        <v>0</v>
      </c>
      <c r="AV1270" s="80">
        <v>0</v>
      </c>
      <c r="AW1270" s="79">
        <f t="shared" si="645"/>
        <v>0</v>
      </c>
      <c r="AX1270" s="59">
        <v>0</v>
      </c>
      <c r="AY1270" s="59">
        <v>0</v>
      </c>
      <c r="AZ1270" s="59">
        <v>0</v>
      </c>
      <c r="BA1270" s="59">
        <v>0</v>
      </c>
      <c r="BB1270" s="59">
        <v>0</v>
      </c>
      <c r="BC1270" s="59">
        <v>0</v>
      </c>
      <c r="BD1270" s="59">
        <v>0</v>
      </c>
      <c r="BE1270" s="59">
        <v>0</v>
      </c>
      <c r="BF1270" s="59">
        <v>0</v>
      </c>
      <c r="BG1270" s="59">
        <v>0</v>
      </c>
      <c r="BH1270" s="59">
        <v>0</v>
      </c>
      <c r="BI1270" s="59">
        <v>0</v>
      </c>
      <c r="BJ1270" s="59">
        <v>0</v>
      </c>
      <c r="BK1270" s="59">
        <v>0</v>
      </c>
      <c r="BL1270" s="59">
        <v>0</v>
      </c>
      <c r="BM1270" s="4">
        <v>1739904</v>
      </c>
      <c r="BN1270" s="32">
        <f t="shared" si="659"/>
        <v>1835.3417721518988</v>
      </c>
      <c r="BO1270" s="281"/>
      <c r="BP1270" s="4">
        <v>166758</v>
      </c>
      <c r="BQ1270" s="4">
        <v>20654516</v>
      </c>
      <c r="BR1270" s="4">
        <v>22561176</v>
      </c>
      <c r="BS1270" s="4">
        <v>841.12</v>
      </c>
      <c r="BT1270" s="4">
        <v>948</v>
      </c>
      <c r="BV1270" s="175">
        <f t="shared" si="648"/>
        <v>-1.4989892085948791</v>
      </c>
    </row>
    <row r="1271" spans="1:74" x14ac:dyDescent="0.25">
      <c r="A1271" s="76" t="s">
        <v>230</v>
      </c>
      <c r="B1271" s="254" t="s">
        <v>139</v>
      </c>
      <c r="C1271" s="76">
        <v>1</v>
      </c>
      <c r="D1271" s="141">
        <v>2005</v>
      </c>
      <c r="E1271" s="77">
        <v>171</v>
      </c>
      <c r="F1271" s="59">
        <v>2548944</v>
      </c>
      <c r="G1271" s="59">
        <v>0</v>
      </c>
      <c r="H1271" s="179">
        <f t="shared" si="657"/>
        <v>0</v>
      </c>
      <c r="I1271" s="59">
        <f t="shared" si="646"/>
        <v>2548944</v>
      </c>
      <c r="J1271" s="59"/>
      <c r="K1271" s="59">
        <f t="shared" si="641"/>
        <v>2548944</v>
      </c>
      <c r="L1271" s="59">
        <f t="shared" si="631"/>
        <v>2688.7594936708861</v>
      </c>
      <c r="M1271" s="59"/>
      <c r="N1271" s="59"/>
      <c r="O1271" s="59">
        <v>197509</v>
      </c>
      <c r="P1271" s="13">
        <f t="shared" si="642"/>
        <v>7.7486598371717855E-2</v>
      </c>
      <c r="Q1271" s="59">
        <v>257</v>
      </c>
      <c r="R1271" s="79">
        <f t="shared" si="643"/>
        <v>1.0082606757935836E-4</v>
      </c>
      <c r="S1271" s="73">
        <f t="shared" si="666"/>
        <v>1369645</v>
      </c>
      <c r="T1271" s="281">
        <f t="shared" si="647"/>
        <v>1444.7732067510549</v>
      </c>
      <c r="U1271" s="281"/>
      <c r="V1271" s="131">
        <f t="shared" si="644"/>
        <v>0.53733820750867811</v>
      </c>
      <c r="W1271" s="54"/>
      <c r="X1271" s="59">
        <v>0</v>
      </c>
      <c r="Y1271" s="59">
        <v>0</v>
      </c>
      <c r="Z1271" s="59">
        <v>0</v>
      </c>
      <c r="AA1271" s="59">
        <v>0</v>
      </c>
      <c r="AB1271" s="59">
        <v>0</v>
      </c>
      <c r="AC1271" s="59">
        <v>0</v>
      </c>
      <c r="AD1271" s="59">
        <v>0</v>
      </c>
      <c r="AE1271" s="59">
        <v>0</v>
      </c>
      <c r="AF1271" s="59">
        <v>0</v>
      </c>
      <c r="AG1271" s="59">
        <v>0</v>
      </c>
      <c r="AH1271" s="59">
        <v>864242</v>
      </c>
      <c r="AI1271" s="59">
        <v>0</v>
      </c>
      <c r="AJ1271" s="59">
        <v>34542</v>
      </c>
      <c r="AK1271" s="59">
        <v>648874</v>
      </c>
      <c r="AL1271" s="59">
        <v>1684702</v>
      </c>
      <c r="AM1271" s="59">
        <v>0</v>
      </c>
      <c r="AN1271" s="59">
        <v>0</v>
      </c>
      <c r="AO1271" s="59">
        <v>0</v>
      </c>
      <c r="AP1271" s="59">
        <v>0</v>
      </c>
      <c r="AQ1271" s="59">
        <v>82749</v>
      </c>
      <c r="AR1271" s="59">
        <v>187284</v>
      </c>
      <c r="AS1271" s="59">
        <v>28084</v>
      </c>
      <c r="AT1271" s="59">
        <v>0</v>
      </c>
      <c r="AU1271" s="59">
        <v>0</v>
      </c>
      <c r="AV1271" s="80">
        <v>0</v>
      </c>
      <c r="AW1271" s="79">
        <f t="shared" si="645"/>
        <v>0</v>
      </c>
      <c r="AX1271" s="59">
        <v>0</v>
      </c>
      <c r="AY1271" s="59">
        <v>0</v>
      </c>
      <c r="AZ1271" s="59">
        <v>0</v>
      </c>
      <c r="BA1271" s="59">
        <v>0</v>
      </c>
      <c r="BB1271" s="59">
        <v>0</v>
      </c>
      <c r="BC1271" s="59">
        <v>0</v>
      </c>
      <c r="BD1271" s="59">
        <v>0</v>
      </c>
      <c r="BE1271" s="59">
        <v>0</v>
      </c>
      <c r="BF1271" s="59">
        <v>0</v>
      </c>
      <c r="BG1271" s="59">
        <v>0</v>
      </c>
      <c r="BH1271" s="59">
        <v>0</v>
      </c>
      <c r="BI1271" s="59">
        <v>0</v>
      </c>
      <c r="BJ1271" s="59">
        <v>0</v>
      </c>
      <c r="BK1271" s="59">
        <v>0</v>
      </c>
      <c r="BL1271" s="59">
        <v>0</v>
      </c>
      <c r="BM1271" s="4">
        <v>1695725</v>
      </c>
      <c r="BN1271" s="32">
        <f t="shared" si="659"/>
        <v>1788.7394514767932</v>
      </c>
      <c r="BO1271" s="281"/>
      <c r="BP1271" s="4">
        <v>3341</v>
      </c>
      <c r="BQ1271" s="4">
        <v>17771528</v>
      </c>
      <c r="BR1271" s="4">
        <v>19470592</v>
      </c>
      <c r="BS1271" s="4">
        <v>840.97997999999995</v>
      </c>
      <c r="BT1271" s="4">
        <v>948</v>
      </c>
      <c r="BV1271" s="175">
        <f t="shared" si="648"/>
        <v>-1.4990724497826728</v>
      </c>
    </row>
    <row r="1272" spans="1:74" ht="17.25" customHeight="1" x14ac:dyDescent="0.25">
      <c r="A1272" s="76" t="s">
        <v>230</v>
      </c>
      <c r="B1272" s="254" t="s">
        <v>139</v>
      </c>
      <c r="C1272" s="76">
        <v>1</v>
      </c>
      <c r="D1272" s="142">
        <v>2006</v>
      </c>
      <c r="E1272" s="77">
        <v>171</v>
      </c>
      <c r="F1272" s="59">
        <v>2711020</v>
      </c>
      <c r="G1272" s="59">
        <v>0</v>
      </c>
      <c r="H1272" s="179">
        <f t="shared" si="657"/>
        <v>0</v>
      </c>
      <c r="I1272" s="123">
        <f t="shared" si="646"/>
        <v>2711020</v>
      </c>
      <c r="J1272" s="59"/>
      <c r="K1272" s="59">
        <f t="shared" si="641"/>
        <v>2711020</v>
      </c>
      <c r="L1272" s="59">
        <f t="shared" si="631"/>
        <v>2859.7257383966244</v>
      </c>
      <c r="M1272" s="59"/>
      <c r="N1272" s="59"/>
      <c r="O1272" s="59">
        <v>67190</v>
      </c>
      <c r="P1272" s="13">
        <f t="shared" si="642"/>
        <v>2.4784029627225177E-2</v>
      </c>
      <c r="Q1272" s="59">
        <v>4644</v>
      </c>
      <c r="R1272" s="79">
        <f t="shared" si="643"/>
        <v>1.7130083879868094E-3</v>
      </c>
      <c r="S1272" s="73">
        <f t="shared" ref="S1272:S1280" si="667">SUM(W1272:AE1272)</f>
        <v>1782580</v>
      </c>
      <c r="T1272" s="281">
        <f t="shared" si="647"/>
        <v>1880.3586497890296</v>
      </c>
      <c r="U1272" s="281"/>
      <c r="V1272" s="131">
        <f t="shared" si="644"/>
        <v>0.65753111375054407</v>
      </c>
      <c r="W1272" s="126">
        <v>367166</v>
      </c>
      <c r="X1272" s="126">
        <v>626454</v>
      </c>
      <c r="Y1272" s="126">
        <v>572277</v>
      </c>
      <c r="Z1272" s="126">
        <v>198916</v>
      </c>
      <c r="AA1272" s="126">
        <v>17767</v>
      </c>
      <c r="AF1272" s="59">
        <v>0</v>
      </c>
      <c r="AG1272" s="59">
        <v>0</v>
      </c>
      <c r="AH1272" s="59">
        <v>768293</v>
      </c>
      <c r="AI1272" s="59">
        <v>0</v>
      </c>
      <c r="AJ1272" s="59">
        <v>10776</v>
      </c>
      <c r="AK1272" s="59">
        <v>644010</v>
      </c>
      <c r="AL1272" s="59">
        <v>1942727</v>
      </c>
      <c r="AO1272" s="126">
        <v>66510</v>
      </c>
      <c r="AP1272" s="59">
        <v>0</v>
      </c>
      <c r="AQ1272" s="59">
        <v>77537</v>
      </c>
      <c r="AR1272" s="59">
        <v>21575</v>
      </c>
      <c r="AS1272" s="59">
        <v>36198</v>
      </c>
      <c r="AT1272" s="59">
        <v>0</v>
      </c>
      <c r="AU1272" s="59">
        <v>0</v>
      </c>
      <c r="AV1272" s="27">
        <v>0</v>
      </c>
      <c r="AW1272" s="79">
        <f t="shared" si="645"/>
        <v>0</v>
      </c>
      <c r="AX1272" s="59">
        <v>0</v>
      </c>
      <c r="AY1272" s="59">
        <v>0</v>
      </c>
      <c r="AZ1272" s="59">
        <v>0</v>
      </c>
      <c r="BA1272" s="59">
        <v>0</v>
      </c>
      <c r="BB1272" s="59">
        <v>0</v>
      </c>
      <c r="BC1272" s="59">
        <v>0</v>
      </c>
      <c r="BD1272" s="59">
        <v>0</v>
      </c>
      <c r="BE1272" s="59">
        <v>0</v>
      </c>
      <c r="BF1272" s="59">
        <v>0</v>
      </c>
      <c r="BG1272" s="59">
        <v>0</v>
      </c>
      <c r="BH1272" s="59">
        <v>0</v>
      </c>
      <c r="BI1272" s="59">
        <v>0</v>
      </c>
      <c r="BJ1272" s="59">
        <v>0</v>
      </c>
      <c r="BK1272" s="59">
        <v>0</v>
      </c>
      <c r="BL1272" s="59">
        <v>0</v>
      </c>
      <c r="BM1272" s="4">
        <v>1078937</v>
      </c>
      <c r="BN1272" s="32">
        <f t="shared" si="659"/>
        <v>1138.1191983122362</v>
      </c>
      <c r="BO1272" s="281"/>
      <c r="BP1272" s="4">
        <v>83672</v>
      </c>
      <c r="BQ1272" s="4">
        <v>15020812</v>
      </c>
      <c r="BR1272" s="4">
        <v>16183421</v>
      </c>
      <c r="BS1272" s="4">
        <v>896.17998999999998</v>
      </c>
      <c r="BT1272" s="4">
        <v>948</v>
      </c>
      <c r="BV1272" s="175">
        <f t="shared" si="648"/>
        <v>-1.4672857398817816</v>
      </c>
    </row>
    <row r="1273" spans="1:74" ht="17.25" customHeight="1" x14ac:dyDescent="0.25">
      <c r="A1273" s="76" t="s">
        <v>230</v>
      </c>
      <c r="B1273" s="254" t="s">
        <v>139</v>
      </c>
      <c r="C1273" s="76">
        <v>1</v>
      </c>
      <c r="D1273" s="142">
        <v>2007</v>
      </c>
      <c r="E1273" s="77">
        <v>171</v>
      </c>
      <c r="F1273" s="59">
        <v>3751863</v>
      </c>
      <c r="G1273" s="59">
        <v>0</v>
      </c>
      <c r="H1273" s="179">
        <f t="shared" ref="H1273:H1296" si="668">G1273/I1273</f>
        <v>0</v>
      </c>
      <c r="I1273" s="123">
        <f t="shared" si="646"/>
        <v>3751863</v>
      </c>
      <c r="J1273" s="59"/>
      <c r="K1273" s="59">
        <f t="shared" si="641"/>
        <v>3751863</v>
      </c>
      <c r="L1273" s="59">
        <f t="shared" ref="L1273:L1336" si="669">K1273/BT1273</f>
        <v>3957.6613924050635</v>
      </c>
      <c r="M1273" s="59"/>
      <c r="N1273" s="59"/>
      <c r="O1273" s="59">
        <v>50005</v>
      </c>
      <c r="P1273" s="13">
        <f t="shared" si="642"/>
        <v>1.3328045293764725E-2</v>
      </c>
      <c r="Q1273" s="59">
        <v>510</v>
      </c>
      <c r="R1273" s="79">
        <f t="shared" si="643"/>
        <v>1.3593246874952524E-4</v>
      </c>
      <c r="S1273" s="73">
        <f t="shared" si="667"/>
        <v>2705873</v>
      </c>
      <c r="T1273" s="281">
        <f t="shared" si="647"/>
        <v>2854.2964135021098</v>
      </c>
      <c r="U1273" s="281"/>
      <c r="V1273" s="131">
        <f t="shared" si="644"/>
        <v>0.72120783727977278</v>
      </c>
      <c r="W1273" s="126">
        <v>15214</v>
      </c>
      <c r="X1273" s="126">
        <v>941335</v>
      </c>
      <c r="Y1273" s="126">
        <v>720050</v>
      </c>
      <c r="Z1273" s="126">
        <v>26526</v>
      </c>
      <c r="AA1273" s="126">
        <v>1002748</v>
      </c>
      <c r="AF1273" s="59">
        <v>0</v>
      </c>
      <c r="AG1273" s="59">
        <v>0</v>
      </c>
      <c r="AH1273" s="59">
        <v>850573</v>
      </c>
      <c r="AI1273" s="59">
        <v>0</v>
      </c>
      <c r="AJ1273" s="59">
        <v>8711</v>
      </c>
      <c r="AK1273" s="59">
        <v>479972</v>
      </c>
      <c r="AL1273" s="59">
        <v>2901290</v>
      </c>
      <c r="AO1273" s="126">
        <v>116980</v>
      </c>
      <c r="AP1273" s="59">
        <v>0</v>
      </c>
      <c r="AQ1273" s="59">
        <v>136191</v>
      </c>
      <c r="AR1273" s="59">
        <v>205254</v>
      </c>
      <c r="AS1273" s="59">
        <v>48367</v>
      </c>
      <c r="AT1273" s="59">
        <v>0</v>
      </c>
      <c r="AU1273" s="59">
        <v>0</v>
      </c>
      <c r="AV1273" s="27">
        <v>0</v>
      </c>
      <c r="AW1273" s="79">
        <f t="shared" si="645"/>
        <v>0</v>
      </c>
      <c r="AX1273" s="59">
        <v>0</v>
      </c>
      <c r="AY1273" s="59">
        <v>0</v>
      </c>
      <c r="AZ1273" s="59">
        <v>0</v>
      </c>
      <c r="BA1273" s="59">
        <v>0</v>
      </c>
      <c r="BB1273" s="59">
        <v>0</v>
      </c>
      <c r="BC1273" s="59">
        <v>0</v>
      </c>
      <c r="BD1273" s="59">
        <v>0</v>
      </c>
      <c r="BE1273" s="59">
        <v>0</v>
      </c>
      <c r="BF1273" s="59">
        <v>0</v>
      </c>
      <c r="BG1273" s="59">
        <v>0</v>
      </c>
      <c r="BH1273" s="59">
        <v>0</v>
      </c>
      <c r="BI1273" s="59">
        <v>0</v>
      </c>
      <c r="BJ1273" s="59">
        <v>0</v>
      </c>
      <c r="BK1273" s="59">
        <v>0</v>
      </c>
      <c r="BL1273" s="59">
        <v>0</v>
      </c>
      <c r="BM1273" s="4">
        <v>715395</v>
      </c>
      <c r="BN1273" s="32">
        <f t="shared" si="659"/>
        <v>754.63607594936707</v>
      </c>
      <c r="BO1273" s="281"/>
      <c r="BP1273" s="4">
        <v>205212</v>
      </c>
      <c r="BQ1273" s="4">
        <v>26287646</v>
      </c>
      <c r="BR1273" s="4">
        <v>27208252</v>
      </c>
      <c r="BS1273" s="4">
        <v>928.17998999999998</v>
      </c>
      <c r="BT1273" s="4">
        <v>948</v>
      </c>
      <c r="BV1273" s="175">
        <f t="shared" si="648"/>
        <v>-1.4497435427700527</v>
      </c>
    </row>
    <row r="1274" spans="1:74" ht="17.25" customHeight="1" x14ac:dyDescent="0.25">
      <c r="A1274" s="76" t="s">
        <v>230</v>
      </c>
      <c r="B1274" s="254" t="s">
        <v>139</v>
      </c>
      <c r="C1274" s="76">
        <v>1</v>
      </c>
      <c r="D1274" s="142">
        <v>2008</v>
      </c>
      <c r="E1274" s="77">
        <v>171</v>
      </c>
      <c r="F1274" s="59">
        <v>9064103</v>
      </c>
      <c r="G1274" s="59">
        <v>0</v>
      </c>
      <c r="H1274" s="179">
        <f t="shared" si="668"/>
        <v>0</v>
      </c>
      <c r="I1274" s="82">
        <f t="shared" si="646"/>
        <v>9064103</v>
      </c>
      <c r="J1274" s="59"/>
      <c r="K1274" s="82">
        <f t="shared" si="641"/>
        <v>9064103</v>
      </c>
      <c r="L1274" s="82">
        <f t="shared" si="669"/>
        <v>9441.7739583333332</v>
      </c>
      <c r="M1274" s="59"/>
      <c r="N1274" s="59"/>
      <c r="O1274" s="59">
        <v>-5145</v>
      </c>
      <c r="P1274" s="13">
        <f t="shared" si="642"/>
        <v>-5.6762373507891512E-4</v>
      </c>
      <c r="Q1274" s="59">
        <v>850</v>
      </c>
      <c r="R1274" s="79">
        <f t="shared" si="643"/>
        <v>9.3776515999432044E-5</v>
      </c>
      <c r="S1274" s="82">
        <f t="shared" si="667"/>
        <v>7589167</v>
      </c>
      <c r="T1274" s="281">
        <f t="shared" si="647"/>
        <v>7905.3822916666668</v>
      </c>
      <c r="U1274" s="281"/>
      <c r="V1274" s="131">
        <f t="shared" si="644"/>
        <v>0.83727722423277851</v>
      </c>
      <c r="W1274" s="126">
        <v>10462</v>
      </c>
      <c r="X1274" s="126">
        <v>991107</v>
      </c>
      <c r="Y1274" s="126">
        <v>1122678</v>
      </c>
      <c r="Z1274" s="126">
        <v>46671</v>
      </c>
      <c r="AA1274" s="156">
        <v>5418249</v>
      </c>
      <c r="AF1274" s="59">
        <v>0</v>
      </c>
      <c r="AG1274" s="59">
        <v>0</v>
      </c>
      <c r="AH1274" s="59">
        <v>1295683</v>
      </c>
      <c r="AI1274" s="59">
        <v>0</v>
      </c>
      <c r="AJ1274" s="59">
        <v>12969</v>
      </c>
      <c r="AK1274" s="59">
        <v>891411</v>
      </c>
      <c r="AL1274" s="82">
        <v>7768420</v>
      </c>
      <c r="AN1274" s="126">
        <v>1781</v>
      </c>
      <c r="AO1274" s="126">
        <v>96528</v>
      </c>
      <c r="AP1274" s="59">
        <v>0</v>
      </c>
      <c r="AQ1274" s="59">
        <v>170579</v>
      </c>
      <c r="AR1274" s="59">
        <v>201171</v>
      </c>
      <c r="AS1274" s="59">
        <v>104792</v>
      </c>
      <c r="AT1274" s="59">
        <v>0</v>
      </c>
      <c r="AU1274" s="59">
        <v>0</v>
      </c>
      <c r="AV1274" s="27">
        <v>0</v>
      </c>
      <c r="AW1274" s="79">
        <f t="shared" si="645"/>
        <v>0</v>
      </c>
      <c r="AX1274" s="59">
        <v>0</v>
      </c>
      <c r="AY1274" s="59">
        <v>0</v>
      </c>
      <c r="AZ1274" s="59">
        <v>0</v>
      </c>
      <c r="BA1274" s="59">
        <v>0</v>
      </c>
      <c r="BB1274" s="59">
        <v>0</v>
      </c>
      <c r="BC1274" s="59">
        <v>0</v>
      </c>
      <c r="BD1274" s="59">
        <v>0</v>
      </c>
      <c r="BE1274" s="59">
        <v>0</v>
      </c>
      <c r="BF1274" s="59">
        <v>0</v>
      </c>
      <c r="BG1274" s="59">
        <v>0</v>
      </c>
      <c r="BH1274" s="59">
        <v>0</v>
      </c>
      <c r="BI1274" s="59">
        <v>0</v>
      </c>
      <c r="BJ1274" s="59">
        <v>0</v>
      </c>
      <c r="BK1274" s="59">
        <v>0</v>
      </c>
      <c r="BL1274" s="59">
        <v>0</v>
      </c>
      <c r="BM1274" s="4">
        <v>649476</v>
      </c>
      <c r="BN1274" s="32">
        <f t="shared" si="659"/>
        <v>676.53750000000002</v>
      </c>
      <c r="BO1274" s="281"/>
      <c r="BP1274" s="4">
        <v>207451</v>
      </c>
      <c r="BQ1274" s="4">
        <v>25868390</v>
      </c>
      <c r="BR1274" s="4">
        <v>26725316</v>
      </c>
      <c r="BS1274" s="4">
        <v>925.51000999999997</v>
      </c>
      <c r="BT1274" s="4">
        <v>960</v>
      </c>
      <c r="BV1274" s="175">
        <f t="shared" si="648"/>
        <v>-1.4448945121618588</v>
      </c>
    </row>
    <row r="1275" spans="1:74" ht="17.25" customHeight="1" x14ac:dyDescent="0.25">
      <c r="A1275" s="76" t="s">
        <v>230</v>
      </c>
      <c r="B1275" s="254" t="s">
        <v>139</v>
      </c>
      <c r="C1275" s="76">
        <v>1</v>
      </c>
      <c r="D1275" s="142">
        <v>2009</v>
      </c>
      <c r="E1275" s="77">
        <v>171</v>
      </c>
      <c r="F1275" s="59">
        <v>10389632</v>
      </c>
      <c r="G1275" s="59">
        <v>0</v>
      </c>
      <c r="H1275" s="179">
        <f t="shared" si="668"/>
        <v>0</v>
      </c>
      <c r="I1275" s="82">
        <f t="shared" si="646"/>
        <v>10389632</v>
      </c>
      <c r="J1275" s="59"/>
      <c r="K1275" s="82">
        <f t="shared" si="641"/>
        <v>10389632</v>
      </c>
      <c r="L1275" s="82">
        <f t="shared" si="669"/>
        <v>10822.533333333333</v>
      </c>
      <c r="M1275" s="59"/>
      <c r="N1275" s="59"/>
      <c r="O1275" s="59">
        <v>17946</v>
      </c>
      <c r="P1275" s="13">
        <f t="shared" si="642"/>
        <v>1.7272989072182729E-3</v>
      </c>
      <c r="Q1275" s="59">
        <v>1272</v>
      </c>
      <c r="R1275" s="79">
        <f t="shared" si="643"/>
        <v>1.2242974534612967E-4</v>
      </c>
      <c r="S1275" s="82">
        <f t="shared" si="667"/>
        <v>9127763</v>
      </c>
      <c r="T1275" s="281">
        <f t="shared" si="647"/>
        <v>9508.0864583333332</v>
      </c>
      <c r="U1275" s="281"/>
      <c r="V1275" s="131">
        <f t="shared" si="644"/>
        <v>0.87854536137564831</v>
      </c>
      <c r="W1275" s="126">
        <v>12901</v>
      </c>
      <c r="X1275" s="126">
        <v>971261</v>
      </c>
      <c r="Y1275" s="126">
        <v>937522</v>
      </c>
      <c r="Z1275" s="126">
        <v>109776</v>
      </c>
      <c r="AA1275" s="156">
        <v>7096303</v>
      </c>
      <c r="AF1275" s="59">
        <v>0</v>
      </c>
      <c r="AG1275" s="59">
        <v>0</v>
      </c>
      <c r="AH1275" s="59">
        <v>1017260</v>
      </c>
      <c r="AI1275" s="59">
        <v>0</v>
      </c>
      <c r="AJ1275" s="59">
        <v>66300</v>
      </c>
      <c r="AK1275" s="59">
        <v>429299</v>
      </c>
      <c r="AL1275" s="82">
        <v>9372372</v>
      </c>
      <c r="AM1275" s="126">
        <v>68374</v>
      </c>
      <c r="AN1275" s="126">
        <v>222196</v>
      </c>
      <c r="AO1275" s="126">
        <v>137858</v>
      </c>
      <c r="AP1275" s="59">
        <v>0</v>
      </c>
      <c r="AQ1275" s="59">
        <v>159091</v>
      </c>
      <c r="AR1275" s="59">
        <v>132138</v>
      </c>
      <c r="AS1275" s="59">
        <v>27395</v>
      </c>
      <c r="AT1275" s="59">
        <v>0</v>
      </c>
      <c r="AU1275" s="59">
        <v>0</v>
      </c>
      <c r="AV1275" s="27">
        <v>0</v>
      </c>
      <c r="AW1275" s="79">
        <f t="shared" si="645"/>
        <v>0</v>
      </c>
      <c r="AX1275" s="59">
        <v>0</v>
      </c>
      <c r="AY1275" s="59">
        <v>0</v>
      </c>
      <c r="AZ1275" s="59">
        <v>0</v>
      </c>
      <c r="BA1275" s="59">
        <v>0</v>
      </c>
      <c r="BB1275" s="59">
        <v>0</v>
      </c>
      <c r="BC1275" s="59">
        <v>0</v>
      </c>
      <c r="BD1275" s="59">
        <v>0</v>
      </c>
      <c r="BE1275" s="59">
        <v>0</v>
      </c>
      <c r="BF1275" s="59">
        <v>0</v>
      </c>
      <c r="BG1275" s="59">
        <v>0</v>
      </c>
      <c r="BH1275" s="59">
        <v>0</v>
      </c>
      <c r="BI1275" s="59">
        <v>0</v>
      </c>
      <c r="BJ1275" s="59">
        <v>0</v>
      </c>
      <c r="BK1275" s="59">
        <v>0</v>
      </c>
      <c r="BL1275" s="59">
        <v>0</v>
      </c>
      <c r="BM1275" s="4">
        <v>701017</v>
      </c>
      <c r="BN1275" s="32">
        <f t="shared" si="659"/>
        <v>730.22604166666667</v>
      </c>
      <c r="BO1275" s="281"/>
      <c r="BP1275" s="4">
        <v>372045</v>
      </c>
      <c r="BQ1275" s="4">
        <v>43412432</v>
      </c>
      <c r="BR1275" s="4">
        <v>44485492</v>
      </c>
      <c r="BS1275" s="4">
        <v>930.46996999999999</v>
      </c>
      <c r="BT1275" s="4">
        <v>960</v>
      </c>
      <c r="BV1275" s="175">
        <f t="shared" si="648"/>
        <v>-1.4422220847320175</v>
      </c>
    </row>
    <row r="1276" spans="1:74" ht="17.25" customHeight="1" x14ac:dyDescent="0.25">
      <c r="A1276" s="76" t="s">
        <v>230</v>
      </c>
      <c r="B1276" s="254" t="s">
        <v>139</v>
      </c>
      <c r="C1276" s="76">
        <v>1</v>
      </c>
      <c r="D1276" s="142">
        <v>2010</v>
      </c>
      <c r="E1276" s="77">
        <v>171</v>
      </c>
      <c r="F1276" s="59">
        <v>13596805</v>
      </c>
      <c r="G1276" s="59">
        <v>0</v>
      </c>
      <c r="H1276" s="179">
        <f t="shared" si="668"/>
        <v>0</v>
      </c>
      <c r="I1276" s="82">
        <f t="shared" si="646"/>
        <v>13596805</v>
      </c>
      <c r="J1276" s="59"/>
      <c r="K1276" s="82">
        <f t="shared" si="641"/>
        <v>13596805</v>
      </c>
      <c r="L1276" s="82">
        <f t="shared" si="669"/>
        <v>13988.482510288066</v>
      </c>
      <c r="M1276" s="59"/>
      <c r="N1276" s="59"/>
      <c r="O1276" s="59">
        <v>5909</v>
      </c>
      <c r="P1276" s="13">
        <f t="shared" si="642"/>
        <v>4.3458739019938876E-4</v>
      </c>
      <c r="Q1276" s="59">
        <v>1050</v>
      </c>
      <c r="R1276" s="79">
        <f t="shared" si="643"/>
        <v>7.7224024320419395E-5</v>
      </c>
      <c r="S1276" s="82">
        <f t="shared" si="667"/>
        <v>11822276</v>
      </c>
      <c r="T1276" s="281">
        <f t="shared" si="647"/>
        <v>12162.835390946502</v>
      </c>
      <c r="U1276" s="281"/>
      <c r="V1276" s="131">
        <f t="shared" si="644"/>
        <v>0.86948926604448618</v>
      </c>
      <c r="W1276" s="126">
        <v>0</v>
      </c>
      <c r="X1276" s="126">
        <v>932795</v>
      </c>
      <c r="Y1276" s="126">
        <v>1059391</v>
      </c>
      <c r="Z1276" s="126">
        <v>160306</v>
      </c>
      <c r="AA1276" s="156">
        <v>9669784</v>
      </c>
      <c r="AF1276" s="59">
        <v>0</v>
      </c>
      <c r="AG1276" s="59">
        <v>0</v>
      </c>
      <c r="AH1276" s="59">
        <v>1583794</v>
      </c>
      <c r="AI1276" s="59">
        <v>0</v>
      </c>
      <c r="AJ1276" s="59">
        <v>21998</v>
      </c>
      <c r="AK1276" s="59">
        <v>633838</v>
      </c>
      <c r="AL1276" s="82">
        <v>12013011</v>
      </c>
      <c r="AM1276" s="126">
        <v>59906</v>
      </c>
      <c r="AN1276" s="126">
        <v>247945</v>
      </c>
      <c r="AO1276" s="126">
        <v>148421</v>
      </c>
      <c r="AP1276" s="59">
        <v>0</v>
      </c>
      <c r="AQ1276" s="59">
        <v>161778</v>
      </c>
      <c r="AR1276" s="59">
        <v>448393</v>
      </c>
      <c r="AS1276" s="59">
        <v>45291</v>
      </c>
      <c r="AT1276" s="59">
        <v>0</v>
      </c>
      <c r="AU1276" s="59">
        <v>0</v>
      </c>
      <c r="AV1276" s="27">
        <v>0</v>
      </c>
      <c r="AW1276" s="79">
        <f t="shared" si="645"/>
        <v>0</v>
      </c>
      <c r="AX1276" s="59">
        <v>0</v>
      </c>
      <c r="AY1276" s="59">
        <v>0</v>
      </c>
      <c r="AZ1276" s="59">
        <v>0</v>
      </c>
      <c r="BA1276" s="59">
        <v>0</v>
      </c>
      <c r="BB1276" s="59">
        <v>0</v>
      </c>
      <c r="BC1276" s="59">
        <v>0</v>
      </c>
      <c r="BD1276" s="59">
        <v>0</v>
      </c>
      <c r="BE1276" s="59">
        <v>0</v>
      </c>
      <c r="BF1276" s="59">
        <v>0</v>
      </c>
      <c r="BG1276" s="59">
        <v>0</v>
      </c>
      <c r="BH1276" s="59">
        <v>0</v>
      </c>
      <c r="BI1276" s="59">
        <v>0</v>
      </c>
      <c r="BJ1276" s="59">
        <v>0</v>
      </c>
      <c r="BK1276" s="59">
        <v>0</v>
      </c>
      <c r="BL1276" s="59">
        <v>0</v>
      </c>
      <c r="BM1276" s="4">
        <v>615567</v>
      </c>
      <c r="BN1276" s="32">
        <f t="shared" si="659"/>
        <v>633.29938271604942</v>
      </c>
      <c r="BO1276" s="281"/>
      <c r="BP1276" s="4">
        <v>363012</v>
      </c>
      <c r="BQ1276" s="4">
        <v>55879860</v>
      </c>
      <c r="BR1276" s="4">
        <v>56858440</v>
      </c>
      <c r="BS1276" s="4">
        <v>989.28003000000001</v>
      </c>
      <c r="BT1276" s="4">
        <v>972</v>
      </c>
      <c r="BV1276" s="175">
        <f t="shared" si="648"/>
        <v>-1.4053670079600677</v>
      </c>
    </row>
    <row r="1277" spans="1:74" ht="17.25" customHeight="1" x14ac:dyDescent="0.25">
      <c r="A1277" s="76" t="s">
        <v>230</v>
      </c>
      <c r="B1277" s="254" t="s">
        <v>139</v>
      </c>
      <c r="C1277" s="76">
        <v>1</v>
      </c>
      <c r="D1277" s="142">
        <v>2011</v>
      </c>
      <c r="E1277" s="77">
        <v>171</v>
      </c>
      <c r="F1277" s="59">
        <v>13879289</v>
      </c>
      <c r="G1277" s="59">
        <v>0</v>
      </c>
      <c r="H1277" s="179">
        <f t="shared" si="668"/>
        <v>0</v>
      </c>
      <c r="I1277" s="82">
        <f t="shared" si="646"/>
        <v>13879289</v>
      </c>
      <c r="J1277" s="59"/>
      <c r="K1277" s="82">
        <f t="shared" si="641"/>
        <v>13879289</v>
      </c>
      <c r="L1277" s="82">
        <f t="shared" si="669"/>
        <v>14279.10390946502</v>
      </c>
      <c r="M1277" s="59"/>
      <c r="N1277" s="59"/>
      <c r="O1277" s="59">
        <v>6565</v>
      </c>
      <c r="P1277" s="13">
        <f t="shared" si="642"/>
        <v>4.7300693861191306E-4</v>
      </c>
      <c r="Q1277" s="59">
        <v>1028</v>
      </c>
      <c r="R1277" s="79">
        <f t="shared" si="643"/>
        <v>7.406719465240618E-5</v>
      </c>
      <c r="S1277" s="82">
        <f t="shared" si="667"/>
        <v>12077197</v>
      </c>
      <c r="T1277" s="281">
        <f t="shared" si="647"/>
        <v>12425.099794238684</v>
      </c>
      <c r="U1277" s="281"/>
      <c r="V1277" s="131">
        <f t="shared" si="644"/>
        <v>0.87015963137593</v>
      </c>
      <c r="W1277" s="4"/>
      <c r="X1277" s="126">
        <v>1125864</v>
      </c>
      <c r="Y1277" s="126">
        <v>1100518</v>
      </c>
      <c r="Z1277" s="126">
        <v>168296</v>
      </c>
      <c r="AA1277" s="156">
        <v>9682519</v>
      </c>
      <c r="AF1277" s="59">
        <v>23636</v>
      </c>
      <c r="AG1277" s="59">
        <v>6785</v>
      </c>
      <c r="AH1277" s="59">
        <v>1619118</v>
      </c>
      <c r="AI1277" s="59">
        <v>0</v>
      </c>
      <c r="AJ1277" s="59">
        <v>17428</v>
      </c>
      <c r="AK1277" s="59">
        <v>828383</v>
      </c>
      <c r="AL1277" s="82">
        <v>12260171</v>
      </c>
      <c r="AM1277" s="126">
        <v>46815</v>
      </c>
      <c r="AN1277" s="126">
        <v>253219</v>
      </c>
      <c r="AO1277" s="126">
        <v>210298</v>
      </c>
      <c r="AP1277" s="59">
        <v>0</v>
      </c>
      <c r="AQ1277" s="59">
        <v>134317</v>
      </c>
      <c r="AR1277" s="59">
        <v>96121</v>
      </c>
      <c r="AS1277" s="59">
        <v>177497</v>
      </c>
      <c r="AT1277" s="59">
        <v>0</v>
      </c>
      <c r="AU1277" s="59">
        <v>0</v>
      </c>
      <c r="AV1277" s="27">
        <v>0</v>
      </c>
      <c r="AW1277" s="79">
        <f t="shared" si="645"/>
        <v>0</v>
      </c>
      <c r="AX1277" s="59">
        <v>0</v>
      </c>
      <c r="AY1277" s="59">
        <v>0</v>
      </c>
      <c r="AZ1277" s="59">
        <v>0</v>
      </c>
      <c r="BA1277" s="59">
        <v>0</v>
      </c>
      <c r="BB1277" s="59">
        <v>0</v>
      </c>
      <c r="BC1277" s="59">
        <v>0</v>
      </c>
      <c r="BD1277" s="59">
        <v>0</v>
      </c>
      <c r="BE1277" s="59">
        <v>0</v>
      </c>
      <c r="BF1277" s="59">
        <v>0</v>
      </c>
      <c r="BG1277" s="59">
        <v>0</v>
      </c>
      <c r="BH1277" s="59">
        <v>0</v>
      </c>
      <c r="BI1277" s="59">
        <v>0</v>
      </c>
      <c r="BJ1277" s="59">
        <v>0</v>
      </c>
      <c r="BK1277" s="59">
        <v>0</v>
      </c>
      <c r="BL1277" s="59">
        <v>0</v>
      </c>
      <c r="BM1277" s="4">
        <v>471013</v>
      </c>
      <c r="BN1277" s="32">
        <f t="shared" si="659"/>
        <v>484.58127572016463</v>
      </c>
      <c r="BO1277" s="281"/>
      <c r="BP1277" s="4">
        <v>425453</v>
      </c>
      <c r="BQ1277" s="4">
        <v>66040280</v>
      </c>
      <c r="BR1277" s="4">
        <v>66936744</v>
      </c>
      <c r="BS1277" s="4">
        <v>984.96996999999999</v>
      </c>
      <c r="BT1277" s="4">
        <v>972</v>
      </c>
      <c r="BV1277" s="175">
        <f t="shared" si="648"/>
        <v>-1.4075501493288911</v>
      </c>
    </row>
    <row r="1278" spans="1:74" ht="17.25" customHeight="1" x14ac:dyDescent="0.25">
      <c r="A1278" s="76" t="s">
        <v>230</v>
      </c>
      <c r="B1278" s="254" t="s">
        <v>139</v>
      </c>
      <c r="C1278" s="76">
        <v>1</v>
      </c>
      <c r="D1278" s="142">
        <v>2012</v>
      </c>
      <c r="E1278" s="77">
        <v>171</v>
      </c>
      <c r="F1278" s="59">
        <v>12314258</v>
      </c>
      <c r="G1278" s="59">
        <v>0</v>
      </c>
      <c r="H1278" s="179">
        <f t="shared" si="668"/>
        <v>0</v>
      </c>
      <c r="I1278" s="82">
        <f t="shared" si="646"/>
        <v>12314258</v>
      </c>
      <c r="J1278" s="59"/>
      <c r="K1278" s="82">
        <f t="shared" si="641"/>
        <v>12314258</v>
      </c>
      <c r="L1278" s="82">
        <f t="shared" si="669"/>
        <v>12668.989711934157</v>
      </c>
      <c r="M1278" s="59"/>
      <c r="N1278" s="59"/>
      <c r="O1278" s="59">
        <v>10805</v>
      </c>
      <c r="P1278" s="13">
        <f t="shared" si="642"/>
        <v>8.7743816964042814E-4</v>
      </c>
      <c r="Q1278" s="59">
        <v>2933</v>
      </c>
      <c r="R1278" s="79">
        <f t="shared" si="643"/>
        <v>2.3817919033367662E-4</v>
      </c>
      <c r="S1278" s="82">
        <f t="shared" si="667"/>
        <v>10110587</v>
      </c>
      <c r="T1278" s="281">
        <f t="shared" si="647"/>
        <v>10401.838477366255</v>
      </c>
      <c r="U1278" s="281"/>
      <c r="V1278" s="131">
        <f t="shared" si="644"/>
        <v>0.82104719586027841</v>
      </c>
      <c r="W1278" s="4"/>
      <c r="X1278" s="126">
        <v>976163</v>
      </c>
      <c r="Y1278" s="126">
        <v>1073373</v>
      </c>
      <c r="Z1278" s="126">
        <v>176853</v>
      </c>
      <c r="AA1278" s="156">
        <v>7884198</v>
      </c>
      <c r="AF1278" s="59">
        <v>52898</v>
      </c>
      <c r="AG1278" s="59">
        <v>114</v>
      </c>
      <c r="AH1278" s="59">
        <v>2002425</v>
      </c>
      <c r="AI1278" s="59">
        <v>0</v>
      </c>
      <c r="AJ1278" s="59">
        <v>25636</v>
      </c>
      <c r="AK1278" s="59">
        <v>903928</v>
      </c>
      <c r="AL1278" s="82">
        <v>10311833</v>
      </c>
      <c r="AM1278" s="126">
        <v>35112</v>
      </c>
      <c r="AN1278" s="126">
        <v>253593</v>
      </c>
      <c r="AO1278" s="126">
        <v>214645</v>
      </c>
      <c r="AP1278" s="59">
        <v>0</v>
      </c>
      <c r="AQ1278" s="59">
        <v>108974</v>
      </c>
      <c r="AR1278" s="59">
        <v>289591</v>
      </c>
      <c r="AS1278" s="59">
        <v>305442</v>
      </c>
      <c r="AT1278" s="59">
        <v>0</v>
      </c>
      <c r="AU1278" s="59">
        <v>0</v>
      </c>
      <c r="AV1278" s="27">
        <v>0</v>
      </c>
      <c r="AW1278" s="79">
        <f t="shared" si="645"/>
        <v>0</v>
      </c>
      <c r="AX1278" s="59">
        <v>0</v>
      </c>
      <c r="AY1278" s="59">
        <v>0</v>
      </c>
      <c r="AZ1278" s="59">
        <v>0</v>
      </c>
      <c r="BA1278" s="59">
        <v>0</v>
      </c>
      <c r="BB1278" s="59">
        <v>0</v>
      </c>
      <c r="BC1278" s="59">
        <v>0</v>
      </c>
      <c r="BD1278" s="59">
        <v>0</v>
      </c>
      <c r="BE1278" s="59">
        <v>0</v>
      </c>
      <c r="BF1278" s="59">
        <v>0</v>
      </c>
      <c r="BG1278" s="59">
        <v>0</v>
      </c>
      <c r="BH1278" s="59">
        <v>0</v>
      </c>
      <c r="BI1278" s="59">
        <v>0</v>
      </c>
      <c r="BJ1278" s="59">
        <v>0</v>
      </c>
      <c r="BK1278" s="59">
        <v>0</v>
      </c>
      <c r="BL1278" s="59">
        <v>0</v>
      </c>
      <c r="BM1278" s="4">
        <v>621782</v>
      </c>
      <c r="BN1278" s="32">
        <f t="shared" si="659"/>
        <v>639.69341563786008</v>
      </c>
      <c r="BO1278" s="281"/>
      <c r="BP1278" s="4">
        <v>43932</v>
      </c>
      <c r="BQ1278" s="4">
        <v>51761320</v>
      </c>
      <c r="BR1278" s="4">
        <v>52427032</v>
      </c>
      <c r="BS1278" s="4">
        <v>1017.40002</v>
      </c>
      <c r="BT1278" s="4">
        <v>972</v>
      </c>
      <c r="BV1278" s="175">
        <f t="shared" si="648"/>
        <v>-1.3913529000044313</v>
      </c>
    </row>
    <row r="1279" spans="1:74" ht="17.25" customHeight="1" x14ac:dyDescent="0.25">
      <c r="A1279" s="76" t="s">
        <v>230</v>
      </c>
      <c r="B1279" s="254" t="s">
        <v>139</v>
      </c>
      <c r="C1279" s="76">
        <v>1</v>
      </c>
      <c r="D1279" s="142">
        <v>2013</v>
      </c>
      <c r="E1279" s="77">
        <v>171</v>
      </c>
      <c r="F1279" s="59">
        <v>13676301</v>
      </c>
      <c r="G1279" s="59">
        <v>0</v>
      </c>
      <c r="H1279" s="179">
        <f t="shared" si="668"/>
        <v>0</v>
      </c>
      <c r="I1279" s="82">
        <f t="shared" si="646"/>
        <v>13676301</v>
      </c>
      <c r="J1279" s="59"/>
      <c r="K1279" s="82">
        <f t="shared" si="641"/>
        <v>13676301</v>
      </c>
      <c r="L1279" s="82">
        <f t="shared" si="669"/>
        <v>14070.268518518518</v>
      </c>
      <c r="M1279" s="59"/>
      <c r="N1279" s="59"/>
      <c r="O1279" s="59">
        <v>8076</v>
      </c>
      <c r="P1279" s="13">
        <f t="shared" si="642"/>
        <v>5.9051054813724852E-4</v>
      </c>
      <c r="Q1279" s="59">
        <v>26105</v>
      </c>
      <c r="R1279" s="79">
        <f t="shared" si="643"/>
        <v>1.9087763569988698E-3</v>
      </c>
      <c r="S1279" s="82">
        <f t="shared" si="667"/>
        <v>11681348</v>
      </c>
      <c r="T1279" s="281">
        <f t="shared" si="647"/>
        <v>12017.847736625514</v>
      </c>
      <c r="U1279" s="281"/>
      <c r="V1279" s="131">
        <f t="shared" si="644"/>
        <v>0.8541306600373888</v>
      </c>
      <c r="W1279" s="4"/>
      <c r="X1279" s="126">
        <v>1039310</v>
      </c>
      <c r="Y1279" s="126">
        <v>1045538</v>
      </c>
      <c r="Z1279" s="126">
        <v>153348</v>
      </c>
      <c r="AA1279" s="156">
        <v>9443152</v>
      </c>
      <c r="AF1279" s="59">
        <v>25795</v>
      </c>
      <c r="AG1279" s="59">
        <v>38044</v>
      </c>
      <c r="AH1279" s="59">
        <v>1723969</v>
      </c>
      <c r="AI1279" s="59">
        <v>0</v>
      </c>
      <c r="AJ1279" s="59">
        <v>14999</v>
      </c>
      <c r="AK1279" s="59">
        <v>773347</v>
      </c>
      <c r="AL1279" s="82">
        <v>11952332</v>
      </c>
      <c r="AM1279" s="126">
        <v>23912</v>
      </c>
      <c r="AN1279" s="126">
        <v>217833</v>
      </c>
      <c r="AO1279" s="126">
        <v>235474</v>
      </c>
      <c r="AP1279" s="59">
        <v>0</v>
      </c>
      <c r="AQ1279" s="59">
        <v>196009</v>
      </c>
      <c r="AR1279" s="59">
        <v>258940</v>
      </c>
      <c r="AS1279" s="59">
        <v>176419</v>
      </c>
      <c r="AT1279" s="59">
        <v>0</v>
      </c>
      <c r="AU1279" s="59">
        <v>0</v>
      </c>
      <c r="AV1279" s="27">
        <v>0</v>
      </c>
      <c r="AW1279" s="79">
        <f t="shared" si="645"/>
        <v>0</v>
      </c>
      <c r="AX1279" s="59">
        <v>0</v>
      </c>
      <c r="AY1279" s="59">
        <v>0</v>
      </c>
      <c r="AZ1279" s="59">
        <v>0</v>
      </c>
      <c r="BA1279" s="59">
        <v>0</v>
      </c>
      <c r="BB1279" s="59">
        <v>0</v>
      </c>
      <c r="BC1279" s="59">
        <v>0</v>
      </c>
      <c r="BD1279" s="59">
        <v>0</v>
      </c>
      <c r="BE1279" s="59">
        <v>0</v>
      </c>
      <c r="BF1279" s="59">
        <v>0</v>
      </c>
      <c r="BG1279" s="59">
        <v>0</v>
      </c>
      <c r="BH1279" s="59">
        <v>0</v>
      </c>
      <c r="BI1279" s="59">
        <v>0</v>
      </c>
      <c r="BJ1279" s="59">
        <v>0</v>
      </c>
      <c r="BK1279" s="59">
        <v>0</v>
      </c>
      <c r="BL1279" s="59">
        <v>0</v>
      </c>
      <c r="BM1279" s="4">
        <v>628142</v>
      </c>
      <c r="BN1279" s="32">
        <f t="shared" si="659"/>
        <v>646.23662551440327</v>
      </c>
      <c r="BO1279" s="281"/>
      <c r="BP1279" s="4">
        <v>7642</v>
      </c>
      <c r="BQ1279" s="4">
        <v>46922968</v>
      </c>
      <c r="BR1279" s="4">
        <v>47558752</v>
      </c>
      <c r="BS1279" s="4">
        <v>1019.32001</v>
      </c>
      <c r="BT1279" s="4">
        <v>972</v>
      </c>
      <c r="BV1279" s="175">
        <f t="shared" si="648"/>
        <v>-1.3904102124772018</v>
      </c>
    </row>
    <row r="1280" spans="1:74" ht="17.25" customHeight="1" x14ac:dyDescent="0.25">
      <c r="A1280" s="76" t="s">
        <v>230</v>
      </c>
      <c r="B1280" s="254" t="s">
        <v>139</v>
      </c>
      <c r="C1280" s="76">
        <v>1</v>
      </c>
      <c r="D1280" s="142">
        <v>2014</v>
      </c>
      <c r="E1280" s="77">
        <v>171</v>
      </c>
      <c r="F1280" s="59">
        <v>15565796</v>
      </c>
      <c r="G1280" s="59">
        <v>0</v>
      </c>
      <c r="H1280" s="179">
        <f t="shared" si="668"/>
        <v>0</v>
      </c>
      <c r="I1280" s="82">
        <f t="shared" si="646"/>
        <v>15565796</v>
      </c>
      <c r="J1280" s="59"/>
      <c r="K1280" s="82">
        <f t="shared" si="641"/>
        <v>15565796</v>
      </c>
      <c r="L1280" s="82">
        <f t="shared" si="669"/>
        <v>14895.498564593301</v>
      </c>
      <c r="M1280" s="59"/>
      <c r="N1280" s="59"/>
      <c r="O1280" s="59">
        <v>11098</v>
      </c>
      <c r="P1280" s="13">
        <f t="shared" si="642"/>
        <v>7.129734965047724E-4</v>
      </c>
      <c r="Q1280" s="59">
        <v>7572</v>
      </c>
      <c r="R1280" s="79">
        <f t="shared" si="643"/>
        <v>4.8645119080322006E-4</v>
      </c>
      <c r="S1280" s="82">
        <f t="shared" si="667"/>
        <v>13335879</v>
      </c>
      <c r="T1280" s="281">
        <f t="shared" si="647"/>
        <v>12761.606698564594</v>
      </c>
      <c r="U1280" s="281"/>
      <c r="V1280" s="131">
        <f t="shared" si="644"/>
        <v>0.8567425013150628</v>
      </c>
      <c r="W1280" s="4"/>
      <c r="X1280" s="126">
        <v>1006117</v>
      </c>
      <c r="Y1280" s="126">
        <v>1005534</v>
      </c>
      <c r="Z1280" s="126">
        <v>171489</v>
      </c>
      <c r="AA1280" s="156">
        <v>11152739</v>
      </c>
      <c r="AF1280" s="59">
        <v>45946</v>
      </c>
      <c r="AG1280" s="59">
        <v>29660</v>
      </c>
      <c r="AH1280" s="59">
        <v>1996115</v>
      </c>
      <c r="AI1280" s="59">
        <v>0</v>
      </c>
      <c r="AJ1280" s="59">
        <v>105143</v>
      </c>
      <c r="AK1280" s="59">
        <v>736218</v>
      </c>
      <c r="AL1280" s="82">
        <v>13569681</v>
      </c>
      <c r="AM1280" s="126">
        <v>198894</v>
      </c>
      <c r="AN1280" s="126">
        <v>159180</v>
      </c>
      <c r="AO1280" s="126">
        <v>303938</v>
      </c>
      <c r="AP1280" s="59">
        <v>0</v>
      </c>
      <c r="AQ1280" s="59">
        <v>64043</v>
      </c>
      <c r="AR1280" s="59">
        <v>309266</v>
      </c>
      <c r="AS1280" s="59">
        <v>258959</v>
      </c>
      <c r="AT1280" s="59">
        <v>0</v>
      </c>
      <c r="AU1280" s="59">
        <v>0</v>
      </c>
      <c r="AV1280" s="27">
        <v>0</v>
      </c>
      <c r="AW1280" s="79">
        <f t="shared" si="645"/>
        <v>0</v>
      </c>
      <c r="AX1280" s="59">
        <v>0</v>
      </c>
      <c r="AY1280" s="59">
        <v>0</v>
      </c>
      <c r="AZ1280" s="59">
        <v>0</v>
      </c>
      <c r="BA1280" s="59">
        <v>0</v>
      </c>
      <c r="BB1280" s="59">
        <v>0</v>
      </c>
      <c r="BC1280" s="59">
        <v>0</v>
      </c>
      <c r="BD1280" s="59">
        <v>0</v>
      </c>
      <c r="BE1280" s="59">
        <v>0</v>
      </c>
      <c r="BF1280" s="59">
        <v>0</v>
      </c>
      <c r="BG1280" s="59">
        <v>0</v>
      </c>
      <c r="BH1280" s="59">
        <v>0</v>
      </c>
      <c r="BI1280" s="59">
        <v>0</v>
      </c>
      <c r="BJ1280" s="59">
        <v>0</v>
      </c>
      <c r="BK1280" s="59">
        <v>0</v>
      </c>
      <c r="BL1280" s="59">
        <v>0</v>
      </c>
      <c r="BM1280" s="4">
        <v>627119</v>
      </c>
      <c r="BN1280" s="32">
        <f t="shared" si="659"/>
        <v>600.11387559808611</v>
      </c>
      <c r="BO1280" s="281"/>
      <c r="BP1280" s="4">
        <v>3340</v>
      </c>
      <c r="BQ1280" s="4">
        <v>38831536</v>
      </c>
      <c r="BR1280" s="4">
        <v>39461996</v>
      </c>
      <c r="BS1280" s="4">
        <v>1026.58997</v>
      </c>
      <c r="BT1280" s="4">
        <v>1045</v>
      </c>
      <c r="BV1280" s="175">
        <f t="shared" si="648"/>
        <v>-1.3506486060767371</v>
      </c>
    </row>
    <row r="1281" spans="1:74" ht="17.25" customHeight="1" x14ac:dyDescent="0.25">
      <c r="A1281" s="76" t="s">
        <v>230</v>
      </c>
      <c r="B1281" s="254" t="s">
        <v>139</v>
      </c>
      <c r="C1281" s="76">
        <v>1</v>
      </c>
      <c r="D1281" s="142">
        <v>2015</v>
      </c>
      <c r="E1281" s="77">
        <v>171</v>
      </c>
      <c r="F1281" s="59">
        <v>17885156</v>
      </c>
      <c r="G1281" s="59">
        <v>0</v>
      </c>
      <c r="H1281" s="179">
        <f t="shared" si="668"/>
        <v>0</v>
      </c>
      <c r="I1281" s="82">
        <f t="shared" si="646"/>
        <v>17885156</v>
      </c>
      <c r="J1281" s="59"/>
      <c r="K1281" s="82">
        <f t="shared" si="641"/>
        <v>17885156</v>
      </c>
      <c r="L1281" s="82">
        <f t="shared" si="669"/>
        <v>17114.981818181819</v>
      </c>
      <c r="M1281" s="59"/>
      <c r="N1281" s="59"/>
      <c r="O1281" s="59">
        <v>66858</v>
      </c>
      <c r="P1281" s="13">
        <f t="shared" si="642"/>
        <v>3.7381837765351335E-3</v>
      </c>
      <c r="Q1281" s="59">
        <v>8812</v>
      </c>
      <c r="R1281" s="79">
        <f t="shared" si="643"/>
        <v>4.9269908520786733E-4</v>
      </c>
      <c r="S1281" s="82">
        <f t="shared" si="649"/>
        <v>15266552</v>
      </c>
      <c r="T1281" s="281">
        <f t="shared" si="647"/>
        <v>14609.140669856459</v>
      </c>
      <c r="U1281" s="281"/>
      <c r="V1281" s="131">
        <f t="shared" si="644"/>
        <v>0.85358785799799564</v>
      </c>
      <c r="W1281" s="13"/>
      <c r="X1281" s="59">
        <v>999373</v>
      </c>
      <c r="Y1281" s="59">
        <v>1186492</v>
      </c>
      <c r="Z1281" s="59">
        <v>147135</v>
      </c>
      <c r="AA1281" s="82">
        <v>12933552</v>
      </c>
      <c r="AB1281" s="59">
        <v>0</v>
      </c>
      <c r="AC1281" s="59">
        <v>0</v>
      </c>
      <c r="AD1281" s="59">
        <v>0</v>
      </c>
      <c r="AE1281" s="59">
        <v>0</v>
      </c>
      <c r="AF1281" s="59">
        <v>44723</v>
      </c>
      <c r="AG1281" s="59">
        <v>39523</v>
      </c>
      <c r="AH1281" s="59">
        <v>2431714</v>
      </c>
      <c r="AI1281" s="59">
        <v>0</v>
      </c>
      <c r="AJ1281" s="59">
        <v>47477</v>
      </c>
      <c r="AK1281" s="59">
        <v>1030522</v>
      </c>
      <c r="AL1281" s="82">
        <v>15453442</v>
      </c>
      <c r="AM1281" s="59">
        <v>147887</v>
      </c>
      <c r="AN1281" s="59">
        <v>340998</v>
      </c>
      <c r="AO1281" s="59">
        <v>217441</v>
      </c>
      <c r="AP1281" s="59">
        <v>0</v>
      </c>
      <c r="AQ1281" s="59">
        <v>19020</v>
      </c>
      <c r="AR1281" s="59">
        <v>453774</v>
      </c>
      <c r="AS1281" s="59">
        <v>201569</v>
      </c>
      <c r="AT1281" s="59">
        <v>0</v>
      </c>
      <c r="AU1281" s="59">
        <v>0</v>
      </c>
      <c r="AV1281" s="27">
        <v>0</v>
      </c>
      <c r="AW1281" s="79">
        <f t="shared" si="645"/>
        <v>0</v>
      </c>
      <c r="AX1281" s="59">
        <v>0</v>
      </c>
      <c r="AY1281" s="59">
        <v>0</v>
      </c>
      <c r="AZ1281" s="59">
        <v>0</v>
      </c>
      <c r="BA1281" s="59">
        <v>0</v>
      </c>
      <c r="BB1281" s="59">
        <v>0</v>
      </c>
      <c r="BC1281" s="59">
        <v>0</v>
      </c>
      <c r="BD1281" s="59">
        <v>0</v>
      </c>
      <c r="BE1281" s="59">
        <v>0</v>
      </c>
      <c r="BF1281" s="59">
        <v>0</v>
      </c>
      <c r="BH1281" s="59">
        <v>0</v>
      </c>
      <c r="BI1281" s="59">
        <v>0</v>
      </c>
      <c r="BJ1281" s="59">
        <v>0</v>
      </c>
      <c r="BK1281" s="59">
        <v>0</v>
      </c>
      <c r="BL1281" s="59">
        <v>0</v>
      </c>
      <c r="BM1281" s="4">
        <v>699830</v>
      </c>
      <c r="BN1281" s="32">
        <f t="shared" si="659"/>
        <v>669.69377990430621</v>
      </c>
      <c r="BO1281" s="281"/>
      <c r="BP1281" s="4">
        <v>550</v>
      </c>
      <c r="BQ1281" s="4">
        <v>44578524</v>
      </c>
      <c r="BR1281" s="4">
        <v>45278904</v>
      </c>
      <c r="BS1281" s="4">
        <v>1026.8699999999999</v>
      </c>
      <c r="BT1281" s="4">
        <v>1045</v>
      </c>
      <c r="BV1281" s="175">
        <f t="shared" si="648"/>
        <v>-1.3505122362395712</v>
      </c>
    </row>
    <row r="1282" spans="1:74" ht="17.25" customHeight="1" x14ac:dyDescent="0.25">
      <c r="A1282" s="76" t="s">
        <v>230</v>
      </c>
      <c r="B1282" s="254" t="s">
        <v>139</v>
      </c>
      <c r="C1282" s="76">
        <v>1</v>
      </c>
      <c r="D1282" s="142">
        <v>2016</v>
      </c>
      <c r="E1282" s="77">
        <v>171</v>
      </c>
      <c r="F1282" s="59">
        <v>21206184</v>
      </c>
      <c r="G1282" s="59">
        <v>0</v>
      </c>
      <c r="H1282" s="179">
        <f t="shared" si="668"/>
        <v>0</v>
      </c>
      <c r="I1282" s="82">
        <f t="shared" si="646"/>
        <v>21206184</v>
      </c>
      <c r="J1282" s="59"/>
      <c r="K1282" s="82">
        <f t="shared" si="641"/>
        <v>21206184</v>
      </c>
      <c r="L1282" s="82">
        <f t="shared" si="669"/>
        <v>20292.999043062202</v>
      </c>
      <c r="M1282" s="59"/>
      <c r="N1282" s="59"/>
      <c r="O1282" s="59">
        <v>368368</v>
      </c>
      <c r="P1282" s="13">
        <f t="shared" si="642"/>
        <v>1.7370782032260022E-2</v>
      </c>
      <c r="Q1282" s="59">
        <v>8822</v>
      </c>
      <c r="R1282" s="79">
        <f t="shared" si="643"/>
        <v>4.1601072592787084E-4</v>
      </c>
      <c r="S1282" s="82">
        <f t="shared" si="649"/>
        <v>17506664</v>
      </c>
      <c r="T1282" s="281">
        <f t="shared" si="647"/>
        <v>16752.788516746412</v>
      </c>
      <c r="U1282" s="281"/>
      <c r="V1282" s="131">
        <f t="shared" si="644"/>
        <v>0.82554522775054673</v>
      </c>
      <c r="W1282" s="13"/>
      <c r="X1282" s="59">
        <v>1161069</v>
      </c>
      <c r="Y1282" s="59">
        <v>1230194</v>
      </c>
      <c r="Z1282" s="59">
        <v>154172</v>
      </c>
      <c r="AA1282" s="82">
        <v>14961229</v>
      </c>
      <c r="AB1282" s="59">
        <v>0</v>
      </c>
      <c r="AC1282" s="59">
        <v>0</v>
      </c>
      <c r="AD1282" s="59">
        <v>0</v>
      </c>
      <c r="AE1282" s="59">
        <v>0</v>
      </c>
      <c r="AF1282" s="59">
        <v>35315</v>
      </c>
      <c r="AG1282" s="59">
        <v>7783</v>
      </c>
      <c r="AH1282" s="59">
        <v>3201940</v>
      </c>
      <c r="AI1282" s="59">
        <v>0</v>
      </c>
      <c r="AJ1282" s="59">
        <v>55713</v>
      </c>
      <c r="AK1282" s="59">
        <v>1423673</v>
      </c>
      <c r="AL1282" s="82">
        <v>18004244</v>
      </c>
      <c r="AM1282" s="59">
        <v>44125</v>
      </c>
      <c r="AN1282" s="59">
        <v>896716</v>
      </c>
      <c r="AO1282" s="59">
        <v>201470</v>
      </c>
      <c r="AP1282" s="59">
        <v>0</v>
      </c>
      <c r="AQ1282" s="59">
        <v>29362</v>
      </c>
      <c r="AR1282" s="59">
        <v>437263</v>
      </c>
      <c r="AS1282" s="59">
        <v>190910</v>
      </c>
      <c r="AT1282" s="59">
        <v>0</v>
      </c>
      <c r="AU1282" s="59">
        <v>0</v>
      </c>
      <c r="AV1282" s="27">
        <v>0</v>
      </c>
      <c r="AW1282" s="79">
        <f t="shared" si="645"/>
        <v>0</v>
      </c>
      <c r="AX1282" s="59">
        <v>0</v>
      </c>
      <c r="AY1282" s="59">
        <v>0</v>
      </c>
      <c r="AZ1282" s="59">
        <v>0</v>
      </c>
      <c r="BA1282" s="59">
        <v>0</v>
      </c>
      <c r="BB1282" s="59">
        <v>0</v>
      </c>
      <c r="BC1282" s="59">
        <v>0</v>
      </c>
      <c r="BD1282" s="59">
        <v>0</v>
      </c>
      <c r="BE1282" s="59">
        <v>0</v>
      </c>
      <c r="BF1282" s="59">
        <v>0</v>
      </c>
      <c r="BH1282" s="59">
        <v>0</v>
      </c>
      <c r="BI1282" s="59">
        <v>0</v>
      </c>
      <c r="BJ1282" s="59">
        <v>0</v>
      </c>
      <c r="BK1282" s="59">
        <v>0</v>
      </c>
      <c r="BL1282" s="59">
        <v>0</v>
      </c>
      <c r="BM1282" s="4">
        <v>662878</v>
      </c>
      <c r="BN1282" s="32">
        <f t="shared" si="659"/>
        <v>634.33301435406702</v>
      </c>
      <c r="BO1282" s="281"/>
      <c r="BP1282" s="4">
        <v>1798</v>
      </c>
      <c r="BQ1282" s="4">
        <v>58844008</v>
      </c>
      <c r="BR1282" s="4">
        <v>59508684</v>
      </c>
      <c r="BS1282" s="4">
        <v>1015.41998</v>
      </c>
      <c r="BT1282" s="4">
        <v>1045</v>
      </c>
      <c r="BV1282" s="175">
        <f t="shared" si="648"/>
        <v>-1.3561187564113553</v>
      </c>
    </row>
    <row r="1283" spans="1:74" ht="17.25" customHeight="1" x14ac:dyDescent="0.25">
      <c r="A1283" s="76" t="s">
        <v>230</v>
      </c>
      <c r="B1283" s="254" t="s">
        <v>139</v>
      </c>
      <c r="C1283" s="76">
        <v>1</v>
      </c>
      <c r="D1283" s="142">
        <v>2017</v>
      </c>
      <c r="E1283" s="77">
        <v>171</v>
      </c>
      <c r="F1283" s="59">
        <v>17801988</v>
      </c>
      <c r="G1283" s="59">
        <v>0</v>
      </c>
      <c r="H1283" s="179">
        <f t="shared" si="668"/>
        <v>0</v>
      </c>
      <c r="I1283" s="82">
        <f t="shared" si="646"/>
        <v>17801988</v>
      </c>
      <c r="J1283" s="59"/>
      <c r="K1283" s="82">
        <f t="shared" si="641"/>
        <v>17801988</v>
      </c>
      <c r="L1283" s="82">
        <f t="shared" si="669"/>
        <v>17035.395215311004</v>
      </c>
      <c r="M1283" s="59"/>
      <c r="N1283" s="59"/>
      <c r="O1283" s="59">
        <v>22245</v>
      </c>
      <c r="P1283" s="13">
        <f t="shared" si="642"/>
        <v>1.2495795413411132E-3</v>
      </c>
      <c r="Q1283" s="59">
        <v>3848</v>
      </c>
      <c r="R1283" s="79">
        <f t="shared" si="643"/>
        <v>2.1615563385392689E-4</v>
      </c>
      <c r="S1283" s="82">
        <f t="shared" si="649"/>
        <v>14991381</v>
      </c>
      <c r="T1283" s="281">
        <f t="shared" si="647"/>
        <v>14345.81913875598</v>
      </c>
      <c r="U1283" s="281"/>
      <c r="V1283" s="131">
        <f t="shared" si="644"/>
        <v>0.84211836340974955</v>
      </c>
      <c r="W1283" s="13"/>
      <c r="X1283" s="59">
        <v>1101167</v>
      </c>
      <c r="Y1283" s="59">
        <v>1280371</v>
      </c>
      <c r="Z1283" s="59">
        <v>164577</v>
      </c>
      <c r="AA1283" s="82">
        <v>12445266</v>
      </c>
      <c r="AB1283" s="59">
        <v>0</v>
      </c>
      <c r="AC1283" s="59">
        <v>0</v>
      </c>
      <c r="AD1283" s="59">
        <v>0</v>
      </c>
      <c r="AE1283" s="59">
        <v>0</v>
      </c>
      <c r="AF1283" s="59">
        <v>30925</v>
      </c>
      <c r="AG1283" s="59">
        <v>6579</v>
      </c>
      <c r="AH1283" s="59">
        <v>2693244</v>
      </c>
      <c r="AI1283" s="59">
        <v>0</v>
      </c>
      <c r="AJ1283" s="59">
        <v>42110</v>
      </c>
      <c r="AK1283" s="59">
        <v>1227176</v>
      </c>
      <c r="AL1283" s="82">
        <v>15108745</v>
      </c>
      <c r="AM1283" s="59">
        <v>589</v>
      </c>
      <c r="AN1283" s="59">
        <v>783705</v>
      </c>
      <c r="AO1283" s="59">
        <v>167621</v>
      </c>
      <c r="AP1283" s="59">
        <v>0</v>
      </c>
      <c r="AQ1283" s="59">
        <v>18236</v>
      </c>
      <c r="AR1283" s="59">
        <v>306879</v>
      </c>
      <c r="AS1283" s="59">
        <v>200695</v>
      </c>
      <c r="AT1283" s="59">
        <v>0</v>
      </c>
      <c r="AU1283" s="59">
        <v>0</v>
      </c>
      <c r="AV1283" s="27">
        <v>0</v>
      </c>
      <c r="AW1283" s="79">
        <f t="shared" si="645"/>
        <v>0</v>
      </c>
      <c r="AX1283" s="59">
        <v>0</v>
      </c>
      <c r="AY1283" s="59">
        <v>0</v>
      </c>
      <c r="AZ1283" s="59">
        <v>0</v>
      </c>
      <c r="BA1283" s="59">
        <v>0</v>
      </c>
      <c r="BB1283" s="59">
        <v>0</v>
      </c>
      <c r="BC1283" s="59">
        <v>0</v>
      </c>
      <c r="BD1283" s="59">
        <v>0</v>
      </c>
      <c r="BE1283" s="59">
        <v>0</v>
      </c>
      <c r="BF1283" s="59">
        <v>0</v>
      </c>
      <c r="BG1283" s="59">
        <v>0</v>
      </c>
      <c r="BH1283" s="59">
        <v>0</v>
      </c>
      <c r="BI1283" s="59">
        <v>0</v>
      </c>
      <c r="BJ1283" s="59">
        <v>0</v>
      </c>
      <c r="BK1283" s="59">
        <v>0</v>
      </c>
      <c r="BL1283" s="59">
        <v>0</v>
      </c>
      <c r="BM1283" s="4">
        <v>710377</v>
      </c>
      <c r="BN1283" s="32">
        <f t="shared" si="659"/>
        <v>679.78660287081345</v>
      </c>
      <c r="BO1283" s="281"/>
      <c r="BP1283" s="4">
        <v>6021</v>
      </c>
      <c r="BQ1283" s="4">
        <v>41640040</v>
      </c>
      <c r="BR1283" s="4">
        <v>42356436</v>
      </c>
      <c r="BS1283" s="4">
        <v>1028.08997</v>
      </c>
      <c r="BT1283" s="4">
        <v>1045</v>
      </c>
      <c r="BV1283" s="175">
        <f t="shared" si="648"/>
        <v>-1.3499185652381236</v>
      </c>
    </row>
    <row r="1284" spans="1:74" ht="17.25" customHeight="1" x14ac:dyDescent="0.25">
      <c r="A1284" s="76" t="s">
        <v>230</v>
      </c>
      <c r="B1284" s="254" t="s">
        <v>139</v>
      </c>
      <c r="C1284" s="76">
        <v>1</v>
      </c>
      <c r="D1284" s="142">
        <v>2018</v>
      </c>
      <c r="E1284" s="77">
        <v>171</v>
      </c>
      <c r="F1284" s="59">
        <v>21634796</v>
      </c>
      <c r="G1284" s="59">
        <v>0</v>
      </c>
      <c r="H1284" s="179">
        <f t="shared" si="668"/>
        <v>0</v>
      </c>
      <c r="I1284" s="82">
        <f t="shared" si="646"/>
        <v>21634796</v>
      </c>
      <c r="J1284" s="59"/>
      <c r="K1284" s="82">
        <f t="shared" si="641"/>
        <v>21634796</v>
      </c>
      <c r="L1284" s="82">
        <f t="shared" si="669"/>
        <v>20703.154066985648</v>
      </c>
      <c r="M1284" s="59"/>
      <c r="N1284" s="59"/>
      <c r="O1284" s="59">
        <v>10069</v>
      </c>
      <c r="P1284" s="13">
        <f t="shared" si="642"/>
        <v>4.654076701254775E-4</v>
      </c>
      <c r="Q1284" s="59">
        <v>1649</v>
      </c>
      <c r="R1284" s="79">
        <f t="shared" si="643"/>
        <v>7.6219808127610725E-5</v>
      </c>
      <c r="S1284" s="82">
        <f t="shared" si="649"/>
        <v>17648432</v>
      </c>
      <c r="T1284" s="281">
        <f t="shared" si="647"/>
        <v>16888.45167464115</v>
      </c>
      <c r="U1284" s="281"/>
      <c r="V1284" s="131">
        <f t="shared" si="644"/>
        <v>0.81574293559319899</v>
      </c>
      <c r="W1284" s="13"/>
      <c r="X1284" s="59">
        <v>1141860</v>
      </c>
      <c r="Y1284" s="59">
        <v>1271523</v>
      </c>
      <c r="Z1284" s="59">
        <v>167499</v>
      </c>
      <c r="AA1284" s="82">
        <v>15067550</v>
      </c>
      <c r="AB1284" s="59">
        <v>0</v>
      </c>
      <c r="AC1284" s="59">
        <v>0</v>
      </c>
      <c r="AD1284" s="59">
        <v>0</v>
      </c>
      <c r="AE1284" s="59">
        <v>0</v>
      </c>
      <c r="AF1284" s="59">
        <v>549185</v>
      </c>
      <c r="AG1284" s="59">
        <v>24964</v>
      </c>
      <c r="AH1284" s="59">
        <v>3337244</v>
      </c>
      <c r="AI1284" s="59">
        <v>0</v>
      </c>
      <c r="AJ1284" s="59">
        <v>21559</v>
      </c>
      <c r="AK1284" s="59">
        <v>1238122</v>
      </c>
      <c r="AL1284" s="82">
        <v>18297552</v>
      </c>
      <c r="AM1284" s="59">
        <v>24868</v>
      </c>
      <c r="AN1284" s="59">
        <v>1050424</v>
      </c>
      <c r="AO1284" s="59">
        <v>303251</v>
      </c>
      <c r="AP1284" s="59">
        <v>0</v>
      </c>
      <c r="AQ1284" s="59">
        <v>66657</v>
      </c>
      <c r="AR1284" s="59">
        <v>446433</v>
      </c>
      <c r="AS1284" s="59">
        <v>249182</v>
      </c>
      <c r="AT1284" s="59">
        <v>0</v>
      </c>
      <c r="AU1284" s="59">
        <v>0</v>
      </c>
      <c r="AV1284" s="27">
        <v>0</v>
      </c>
      <c r="AW1284" s="79">
        <f t="shared" si="645"/>
        <v>0</v>
      </c>
      <c r="AX1284" s="59">
        <v>0</v>
      </c>
      <c r="AY1284" s="59">
        <v>0</v>
      </c>
      <c r="AZ1284" s="59">
        <v>0</v>
      </c>
      <c r="BA1284" s="59">
        <v>0</v>
      </c>
      <c r="BB1284" s="59">
        <v>0</v>
      </c>
      <c r="BC1284" s="59">
        <v>0</v>
      </c>
      <c r="BD1284" s="59">
        <v>0</v>
      </c>
      <c r="BE1284" s="59">
        <v>0</v>
      </c>
      <c r="BF1284" s="59">
        <v>0</v>
      </c>
      <c r="BG1284" s="59">
        <v>0</v>
      </c>
      <c r="BH1284" s="59">
        <v>0</v>
      </c>
      <c r="BI1284" s="59">
        <v>0</v>
      </c>
      <c r="BJ1284" s="59">
        <v>0</v>
      </c>
      <c r="BK1284" s="59">
        <v>0</v>
      </c>
      <c r="BL1284" s="59">
        <v>0</v>
      </c>
      <c r="BM1284" s="4">
        <v>1042144</v>
      </c>
      <c r="BN1284" s="32">
        <f t="shared" si="659"/>
        <v>997.266985645933</v>
      </c>
      <c r="BO1284" s="281"/>
      <c r="BP1284" s="4">
        <v>4646</v>
      </c>
      <c r="BQ1284" s="4">
        <v>35790512</v>
      </c>
      <c r="BR1284" s="4">
        <v>36837304</v>
      </c>
      <c r="BS1284" s="4">
        <v>1028.08997</v>
      </c>
      <c r="BT1284" s="4">
        <v>1045</v>
      </c>
      <c r="BV1284" s="175">
        <f t="shared" si="648"/>
        <v>-1.3499185652381236</v>
      </c>
    </row>
    <row r="1285" spans="1:74" s="8" customFormat="1" ht="17.25" customHeight="1" thickBot="1" x14ac:dyDescent="0.3">
      <c r="A1285" s="84" t="s">
        <v>230</v>
      </c>
      <c r="B1285" s="262" t="s">
        <v>139</v>
      </c>
      <c r="C1285" s="84">
        <v>1</v>
      </c>
      <c r="D1285" s="143">
        <v>2019</v>
      </c>
      <c r="E1285" s="85">
        <v>171</v>
      </c>
      <c r="F1285" s="86">
        <v>20761128</v>
      </c>
      <c r="G1285" s="86">
        <v>0</v>
      </c>
      <c r="H1285" s="208">
        <f t="shared" si="668"/>
        <v>0</v>
      </c>
      <c r="I1285" s="104">
        <f t="shared" si="646"/>
        <v>20761128</v>
      </c>
      <c r="J1285" s="177">
        <f t="shared" ref="J1285" si="670">LN(I1285/I1261)/(2019-1995)</f>
        <v>0.11840338939803584</v>
      </c>
      <c r="K1285" s="104">
        <f t="shared" si="641"/>
        <v>20761128</v>
      </c>
      <c r="L1285" s="104">
        <f t="shared" si="669"/>
        <v>19867.108133971291</v>
      </c>
      <c r="M1285" s="177">
        <f t="shared" ref="M1285" si="671">LN(L1285/L1261)/(2019-1995)</f>
        <v>0.10379747082845103</v>
      </c>
      <c r="N1285" s="283">
        <f t="shared" ref="N1285" si="672">AVERAGE(L1283:L1285)</f>
        <v>19201.885805422648</v>
      </c>
      <c r="O1285" s="86">
        <v>27210</v>
      </c>
      <c r="P1285" s="14">
        <f t="shared" si="642"/>
        <v>1.3106224286079254E-3</v>
      </c>
      <c r="Q1285" s="86">
        <v>2429</v>
      </c>
      <c r="R1285" s="87">
        <f t="shared" si="643"/>
        <v>1.1699749647514335E-4</v>
      </c>
      <c r="S1285" s="104">
        <f t="shared" si="649"/>
        <v>17137868</v>
      </c>
      <c r="T1285" s="285">
        <f t="shared" si="647"/>
        <v>16399.873684210525</v>
      </c>
      <c r="U1285" s="285">
        <f t="shared" ref="U1285" si="673">AVERAGE(T1283:T1285)</f>
        <v>15878.048165869221</v>
      </c>
      <c r="V1285" s="170">
        <f t="shared" si="644"/>
        <v>0.82547865414634503</v>
      </c>
      <c r="W1285" s="14"/>
      <c r="X1285" s="86">
        <v>1300799</v>
      </c>
      <c r="Y1285" s="86">
        <v>985887</v>
      </c>
      <c r="Z1285" s="86">
        <v>176801</v>
      </c>
      <c r="AA1285" s="104">
        <v>14674381</v>
      </c>
      <c r="AB1285" s="86">
        <v>0</v>
      </c>
      <c r="AC1285" s="86">
        <v>0</v>
      </c>
      <c r="AD1285" s="86">
        <v>0</v>
      </c>
      <c r="AE1285" s="86">
        <v>0</v>
      </c>
      <c r="AF1285" s="86">
        <v>528964</v>
      </c>
      <c r="AG1285" s="86">
        <v>14154</v>
      </c>
      <c r="AH1285" s="86">
        <v>2991155</v>
      </c>
      <c r="AI1285" s="86">
        <v>0</v>
      </c>
      <c r="AJ1285" s="86">
        <v>52801</v>
      </c>
      <c r="AK1285" s="86">
        <v>1172095</v>
      </c>
      <c r="AL1285" s="104">
        <v>17769974</v>
      </c>
      <c r="AM1285" s="86">
        <v>13300</v>
      </c>
      <c r="AN1285" s="86">
        <v>1168686</v>
      </c>
      <c r="AO1285" s="86">
        <v>201514</v>
      </c>
      <c r="AP1285" s="86">
        <v>0</v>
      </c>
      <c r="AQ1285" s="86">
        <v>20702</v>
      </c>
      <c r="AR1285" s="86">
        <v>266286</v>
      </c>
      <c r="AS1285" s="86">
        <v>155120</v>
      </c>
      <c r="AT1285" s="86">
        <v>0</v>
      </c>
      <c r="AU1285" s="86">
        <v>0</v>
      </c>
      <c r="AV1285" s="28">
        <v>0</v>
      </c>
      <c r="AW1285" s="87">
        <f t="shared" si="645"/>
        <v>0</v>
      </c>
      <c r="AX1285" s="86">
        <v>0</v>
      </c>
      <c r="AY1285" s="86">
        <v>0</v>
      </c>
      <c r="AZ1285" s="86">
        <v>0</v>
      </c>
      <c r="BA1285" s="86">
        <v>0</v>
      </c>
      <c r="BB1285" s="86">
        <v>0</v>
      </c>
      <c r="BC1285" s="86">
        <v>0</v>
      </c>
      <c r="BD1285" s="86">
        <v>0</v>
      </c>
      <c r="BE1285" s="86">
        <v>0</v>
      </c>
      <c r="BF1285" s="86">
        <v>0</v>
      </c>
      <c r="BG1285" s="86">
        <v>0</v>
      </c>
      <c r="BH1285" s="86">
        <v>0</v>
      </c>
      <c r="BI1285" s="86">
        <v>0</v>
      </c>
      <c r="BJ1285" s="86">
        <v>0</v>
      </c>
      <c r="BK1285" s="86">
        <v>0</v>
      </c>
      <c r="BL1285" s="86">
        <v>0</v>
      </c>
      <c r="BM1285" s="7">
        <v>782510</v>
      </c>
      <c r="BN1285" s="32">
        <f t="shared" si="659"/>
        <v>748.81339712918657</v>
      </c>
      <c r="BO1285" s="285">
        <f t="shared" ref="BO1285" si="674">AVERAGE(BN1283:BN1285)</f>
        <v>808.6223285486443</v>
      </c>
      <c r="BP1285" s="7">
        <v>2625</v>
      </c>
      <c r="BQ1285" s="7">
        <v>37190068</v>
      </c>
      <c r="BR1285" s="7">
        <v>37975204</v>
      </c>
      <c r="BS1285" s="7">
        <v>1027.5400400000001</v>
      </c>
      <c r="BT1285" s="7">
        <v>1045</v>
      </c>
      <c r="BU1285" s="275">
        <f t="shared" ref="BU1285" si="675">AVERAGE(BT1283:BT1285)</f>
        <v>1045</v>
      </c>
      <c r="BV1285" s="175">
        <f t="shared" si="648"/>
        <v>-1.3501860890680171</v>
      </c>
    </row>
    <row r="1286" spans="1:74" ht="16.5" thickTop="1" x14ac:dyDescent="0.25">
      <c r="A1286" s="68" t="s">
        <v>231</v>
      </c>
      <c r="C1286" s="68">
        <v>0</v>
      </c>
      <c r="D1286" s="166">
        <v>1995</v>
      </c>
      <c r="E1286" s="69">
        <v>174</v>
      </c>
      <c r="F1286" s="70">
        <v>6286531</v>
      </c>
      <c r="G1286" s="70">
        <v>68250</v>
      </c>
      <c r="H1286" s="179">
        <f t="shared" si="668"/>
        <v>1.0975702127324256E-2</v>
      </c>
      <c r="I1286" s="70">
        <f t="shared" si="646"/>
        <v>6218281</v>
      </c>
      <c r="J1286" s="70"/>
      <c r="K1286" s="70">
        <f t="shared" si="641"/>
        <v>6218281</v>
      </c>
      <c r="L1286" s="70">
        <f t="shared" si="669"/>
        <v>2575.9241922120959</v>
      </c>
      <c r="M1286" s="70"/>
      <c r="N1286" s="70"/>
      <c r="O1286" s="70">
        <v>411042</v>
      </c>
      <c r="P1286" s="40">
        <f t="shared" si="642"/>
        <v>6.6102191264756291E-2</v>
      </c>
      <c r="Q1286" s="70">
        <v>21350</v>
      </c>
      <c r="R1286" s="72">
        <f t="shared" si="643"/>
        <v>3.4334247680347673E-3</v>
      </c>
      <c r="S1286" s="169">
        <f t="shared" ref="S1286:S1296" si="676">F1286-G1286-O1286-Q1286-AF1286-AG1286-AI1286-AJ1286-AK1286-SUM(AM1286:AU1286)</f>
        <v>1202973</v>
      </c>
      <c r="T1286" s="281">
        <f t="shared" si="647"/>
        <v>498.33181441590722</v>
      </c>
      <c r="U1286" s="281"/>
      <c r="V1286" s="168">
        <f t="shared" si="644"/>
        <v>0.19345748447199476</v>
      </c>
      <c r="W1286" s="125"/>
      <c r="X1286" s="70">
        <v>0</v>
      </c>
      <c r="Y1286" s="70">
        <v>0</v>
      </c>
      <c r="Z1286" s="70">
        <v>0</v>
      </c>
      <c r="AA1286" s="70">
        <v>0</v>
      </c>
      <c r="AB1286" s="70">
        <v>0</v>
      </c>
      <c r="AC1286" s="70">
        <v>0</v>
      </c>
      <c r="AD1286" s="70">
        <v>0</v>
      </c>
      <c r="AE1286" s="70">
        <v>0</v>
      </c>
      <c r="AF1286" s="70">
        <v>819561</v>
      </c>
      <c r="AG1286" s="70">
        <v>138395</v>
      </c>
      <c r="AH1286" s="70">
        <v>2626017</v>
      </c>
      <c r="AI1286" s="70">
        <v>27778</v>
      </c>
      <c r="AJ1286" s="70">
        <v>275805</v>
      </c>
      <c r="AK1286" s="70">
        <v>875826</v>
      </c>
      <c r="AL1286" s="70">
        <v>3660514</v>
      </c>
      <c r="AM1286" s="70">
        <v>0</v>
      </c>
      <c r="AN1286" s="70">
        <v>0</v>
      </c>
      <c r="AO1286" s="70">
        <v>0</v>
      </c>
      <c r="AP1286" s="70">
        <v>0</v>
      </c>
      <c r="AQ1286" s="70">
        <v>861426</v>
      </c>
      <c r="AR1286" s="70">
        <v>1580349</v>
      </c>
      <c r="AS1286" s="70">
        <v>2538</v>
      </c>
      <c r="AT1286" s="70">
        <v>107</v>
      </c>
      <c r="AU1286" s="70">
        <v>1131</v>
      </c>
      <c r="AV1286" s="74">
        <v>0</v>
      </c>
      <c r="AW1286" s="72">
        <f t="shared" si="645"/>
        <v>0</v>
      </c>
      <c r="AX1286" s="70">
        <v>0</v>
      </c>
      <c r="AY1286" s="70">
        <v>0</v>
      </c>
      <c r="AZ1286" s="70">
        <v>0</v>
      </c>
      <c r="BA1286" s="70">
        <v>0</v>
      </c>
      <c r="BB1286" s="70">
        <v>0</v>
      </c>
      <c r="BC1286" s="70">
        <v>0</v>
      </c>
      <c r="BD1286" s="70">
        <v>0</v>
      </c>
      <c r="BE1286" s="70">
        <v>0</v>
      </c>
      <c r="BF1286" s="70">
        <v>0</v>
      </c>
      <c r="BG1286" s="70">
        <v>0</v>
      </c>
      <c r="BH1286" s="70">
        <v>0</v>
      </c>
      <c r="BI1286" s="70">
        <v>0</v>
      </c>
      <c r="BJ1286" s="70">
        <v>0</v>
      </c>
      <c r="BK1286" s="70">
        <v>0</v>
      </c>
      <c r="BL1286" s="70">
        <v>0</v>
      </c>
      <c r="BM1286" s="4">
        <v>765099</v>
      </c>
      <c r="BN1286" s="32">
        <f t="shared" si="659"/>
        <v>316.9424192212096</v>
      </c>
      <c r="BO1286" s="281"/>
      <c r="BP1286" s="4">
        <v>0</v>
      </c>
      <c r="BQ1286" s="4">
        <v>6485176</v>
      </c>
      <c r="BR1286" s="4">
        <v>7250275</v>
      </c>
      <c r="BS1286" s="4">
        <v>6048.3901400000004</v>
      </c>
      <c r="BT1286" s="4">
        <v>2414</v>
      </c>
      <c r="BV1286" s="175">
        <f t="shared" si="648"/>
        <v>-4.5239715902222255E-2</v>
      </c>
    </row>
    <row r="1287" spans="1:74" x14ac:dyDescent="0.25">
      <c r="A1287" s="76" t="s">
        <v>231</v>
      </c>
      <c r="B1287" s="255"/>
      <c r="C1287" s="68">
        <v>0</v>
      </c>
      <c r="D1287" s="141">
        <v>1996</v>
      </c>
      <c r="E1287" s="77">
        <v>174</v>
      </c>
      <c r="F1287" s="59">
        <v>7776457</v>
      </c>
      <c r="G1287" s="59">
        <v>785974</v>
      </c>
      <c r="H1287" s="179">
        <f t="shared" si="668"/>
        <v>0.11243486322761961</v>
      </c>
      <c r="I1287" s="59">
        <f t="shared" si="646"/>
        <v>6990483</v>
      </c>
      <c r="J1287" s="59"/>
      <c r="K1287" s="59">
        <f t="shared" si="641"/>
        <v>6990483</v>
      </c>
      <c r="L1287" s="59">
        <f t="shared" si="669"/>
        <v>2616.1987275449101</v>
      </c>
      <c r="M1287" s="59"/>
      <c r="N1287" s="59"/>
      <c r="O1287" s="59">
        <v>467565</v>
      </c>
      <c r="P1287" s="13">
        <f t="shared" si="642"/>
        <v>6.6885936207841432E-2</v>
      </c>
      <c r="Q1287" s="59">
        <v>18264</v>
      </c>
      <c r="R1287" s="79">
        <f t="shared" si="643"/>
        <v>2.6126950026199905E-3</v>
      </c>
      <c r="S1287" s="73">
        <f t="shared" si="676"/>
        <v>1242796</v>
      </c>
      <c r="T1287" s="281">
        <f t="shared" si="647"/>
        <v>465.1182634730539</v>
      </c>
      <c r="U1287" s="281"/>
      <c r="V1287" s="131">
        <f t="shared" si="644"/>
        <v>0.17778399575537199</v>
      </c>
      <c r="W1287" s="54"/>
      <c r="X1287" s="59">
        <v>0</v>
      </c>
      <c r="Y1287" s="59">
        <v>0</v>
      </c>
      <c r="Z1287" s="59">
        <v>0</v>
      </c>
      <c r="AA1287" s="59">
        <v>0</v>
      </c>
      <c r="AB1287" s="59">
        <v>0</v>
      </c>
      <c r="AC1287" s="59">
        <v>0</v>
      </c>
      <c r="AD1287" s="59">
        <v>0</v>
      </c>
      <c r="AE1287" s="59">
        <v>0</v>
      </c>
      <c r="AF1287" s="59">
        <v>862378</v>
      </c>
      <c r="AG1287" s="59">
        <v>162889</v>
      </c>
      <c r="AH1287" s="59">
        <v>3230327</v>
      </c>
      <c r="AI1287" s="59">
        <v>42384</v>
      </c>
      <c r="AJ1287" s="59">
        <v>253624</v>
      </c>
      <c r="AK1287" s="59">
        <v>1025274</v>
      </c>
      <c r="AL1287" s="59">
        <v>4546130</v>
      </c>
      <c r="AM1287" s="59">
        <v>0</v>
      </c>
      <c r="AN1287" s="59">
        <v>0</v>
      </c>
      <c r="AO1287" s="59">
        <v>0</v>
      </c>
      <c r="AP1287" s="59">
        <v>0</v>
      </c>
      <c r="AQ1287" s="59">
        <v>914726</v>
      </c>
      <c r="AR1287" s="59">
        <v>1996216</v>
      </c>
      <c r="AS1287" s="59">
        <v>1970</v>
      </c>
      <c r="AT1287" s="59">
        <v>803</v>
      </c>
      <c r="AU1287" s="59">
        <v>1594</v>
      </c>
      <c r="AV1287" s="80">
        <v>0</v>
      </c>
      <c r="AW1287" s="79">
        <f t="shared" si="645"/>
        <v>0</v>
      </c>
      <c r="AX1287" s="59">
        <v>0</v>
      </c>
      <c r="AY1287" s="59">
        <v>0</v>
      </c>
      <c r="AZ1287" s="59">
        <v>0</v>
      </c>
      <c r="BA1287" s="59">
        <v>0</v>
      </c>
      <c r="BB1287" s="59">
        <v>0</v>
      </c>
      <c r="BC1287" s="59">
        <v>0</v>
      </c>
      <c r="BD1287" s="59">
        <v>0</v>
      </c>
      <c r="BE1287" s="59">
        <v>0</v>
      </c>
      <c r="BF1287" s="59">
        <v>0</v>
      </c>
      <c r="BG1287" s="59">
        <v>0</v>
      </c>
      <c r="BH1287" s="59">
        <v>0</v>
      </c>
      <c r="BI1287" s="59">
        <v>0</v>
      </c>
      <c r="BJ1287" s="59">
        <v>0</v>
      </c>
      <c r="BK1287" s="59">
        <v>0</v>
      </c>
      <c r="BL1287" s="59">
        <v>0</v>
      </c>
      <c r="BM1287" s="4">
        <v>651186</v>
      </c>
      <c r="BN1287" s="32">
        <f t="shared" si="659"/>
        <v>243.7073353293413</v>
      </c>
      <c r="BO1287" s="281"/>
      <c r="BP1287" s="4">
        <v>0</v>
      </c>
      <c r="BQ1287" s="4">
        <v>20154100</v>
      </c>
      <c r="BR1287" s="4">
        <v>20805288</v>
      </c>
      <c r="BS1287" s="4">
        <v>6042.2797899999996</v>
      </c>
      <c r="BT1287" s="4">
        <v>2672</v>
      </c>
      <c r="BV1287" s="175">
        <f t="shared" si="648"/>
        <v>5.0259732645720478E-3</v>
      </c>
    </row>
    <row r="1288" spans="1:74" x14ac:dyDescent="0.25">
      <c r="A1288" s="76" t="s">
        <v>231</v>
      </c>
      <c r="B1288" s="255"/>
      <c r="C1288" s="68">
        <v>0</v>
      </c>
      <c r="D1288" s="141">
        <v>1997</v>
      </c>
      <c r="E1288" s="77">
        <v>174</v>
      </c>
      <c r="F1288" s="59">
        <v>6228807</v>
      </c>
      <c r="G1288" s="59">
        <v>623149</v>
      </c>
      <c r="H1288" s="179">
        <f t="shared" si="668"/>
        <v>0.11116429150690249</v>
      </c>
      <c r="I1288" s="59">
        <f t="shared" si="646"/>
        <v>5605658</v>
      </c>
      <c r="J1288" s="59"/>
      <c r="K1288" s="59">
        <f t="shared" si="641"/>
        <v>5605658</v>
      </c>
      <c r="L1288" s="59">
        <f t="shared" si="669"/>
        <v>1957.9664687390848</v>
      </c>
      <c r="M1288" s="59"/>
      <c r="N1288" s="59"/>
      <c r="O1288" s="59">
        <v>346283</v>
      </c>
      <c r="P1288" s="13">
        <f t="shared" si="642"/>
        <v>6.1773836363188762E-2</v>
      </c>
      <c r="Q1288" s="59">
        <v>15963</v>
      </c>
      <c r="R1288" s="79">
        <f t="shared" si="643"/>
        <v>2.8476585621170611E-3</v>
      </c>
      <c r="S1288" s="73">
        <f t="shared" si="676"/>
        <v>1047973</v>
      </c>
      <c r="T1288" s="281">
        <f t="shared" si="647"/>
        <v>366.04016765630456</v>
      </c>
      <c r="U1288" s="281"/>
      <c r="V1288" s="131">
        <f t="shared" si="644"/>
        <v>0.18694915030492407</v>
      </c>
      <c r="W1288" s="54"/>
      <c r="X1288" s="59">
        <v>0</v>
      </c>
      <c r="Y1288" s="59">
        <v>0</v>
      </c>
      <c r="Z1288" s="59">
        <v>0</v>
      </c>
      <c r="AA1288" s="59">
        <v>0</v>
      </c>
      <c r="AB1288" s="59">
        <v>0</v>
      </c>
      <c r="AC1288" s="59">
        <v>0</v>
      </c>
      <c r="AD1288" s="59">
        <v>0</v>
      </c>
      <c r="AE1288" s="59">
        <v>0</v>
      </c>
      <c r="AF1288" s="59">
        <v>765485</v>
      </c>
      <c r="AG1288" s="59">
        <v>127071</v>
      </c>
      <c r="AH1288" s="59">
        <v>2456644</v>
      </c>
      <c r="AI1288" s="59">
        <v>22177</v>
      </c>
      <c r="AJ1288" s="59">
        <v>195998</v>
      </c>
      <c r="AK1288" s="59">
        <v>815550</v>
      </c>
      <c r="AL1288" s="59">
        <v>3772163</v>
      </c>
      <c r="AM1288" s="59">
        <v>0</v>
      </c>
      <c r="AN1288" s="59">
        <v>0</v>
      </c>
      <c r="AO1288" s="59">
        <v>0</v>
      </c>
      <c r="AP1288" s="59">
        <v>0</v>
      </c>
      <c r="AQ1288" s="59">
        <v>777249</v>
      </c>
      <c r="AR1288" s="59">
        <v>1481386</v>
      </c>
      <c r="AS1288" s="59">
        <v>10436</v>
      </c>
      <c r="AT1288" s="59">
        <v>63</v>
      </c>
      <c r="AU1288" s="59">
        <v>24</v>
      </c>
      <c r="AV1288" s="80">
        <v>0</v>
      </c>
      <c r="AW1288" s="79">
        <f t="shared" si="645"/>
        <v>0</v>
      </c>
      <c r="AX1288" s="59">
        <v>0</v>
      </c>
      <c r="AY1288" s="59">
        <v>0</v>
      </c>
      <c r="AZ1288" s="59">
        <v>0</v>
      </c>
      <c r="BA1288" s="59">
        <v>0</v>
      </c>
      <c r="BB1288" s="59">
        <v>0</v>
      </c>
      <c r="BC1288" s="59">
        <v>0</v>
      </c>
      <c r="BD1288" s="59">
        <v>0</v>
      </c>
      <c r="BE1288" s="59">
        <v>0</v>
      </c>
      <c r="BF1288" s="59">
        <v>0</v>
      </c>
      <c r="BG1288" s="59">
        <v>0</v>
      </c>
      <c r="BH1288" s="59">
        <v>0</v>
      </c>
      <c r="BI1288" s="59">
        <v>0</v>
      </c>
      <c r="BJ1288" s="59">
        <v>0</v>
      </c>
      <c r="BK1288" s="59">
        <v>0</v>
      </c>
      <c r="BL1288" s="59">
        <v>0</v>
      </c>
      <c r="BM1288" s="4">
        <v>787556</v>
      </c>
      <c r="BN1288" s="32">
        <f t="shared" si="659"/>
        <v>275.08068459657704</v>
      </c>
      <c r="BO1288" s="281"/>
      <c r="BP1288" s="4">
        <v>0</v>
      </c>
      <c r="BQ1288" s="4">
        <v>14501033</v>
      </c>
      <c r="BR1288" s="4">
        <v>15288589</v>
      </c>
      <c r="BS1288" s="4">
        <v>6042.2797899999996</v>
      </c>
      <c r="BT1288" s="4">
        <v>2863</v>
      </c>
      <c r="BV1288" s="175">
        <f t="shared" si="648"/>
        <v>3.954735848536145E-2</v>
      </c>
    </row>
    <row r="1289" spans="1:74" x14ac:dyDescent="0.25">
      <c r="A1289" s="76" t="s">
        <v>231</v>
      </c>
      <c r="B1289" s="255"/>
      <c r="C1289" s="68">
        <v>0</v>
      </c>
      <c r="D1289" s="141">
        <v>1998</v>
      </c>
      <c r="E1289" s="77">
        <v>174</v>
      </c>
      <c r="F1289" s="59">
        <v>6666848</v>
      </c>
      <c r="G1289" s="59">
        <v>1208280</v>
      </c>
      <c r="H1289" s="179">
        <f t="shared" si="668"/>
        <v>0.22135475824428677</v>
      </c>
      <c r="I1289" s="59">
        <f t="shared" si="646"/>
        <v>5458568</v>
      </c>
      <c r="J1289" s="59"/>
      <c r="K1289" s="59">
        <f t="shared" si="641"/>
        <v>5458568</v>
      </c>
      <c r="L1289" s="59">
        <f t="shared" si="669"/>
        <v>1906.5902899056932</v>
      </c>
      <c r="M1289" s="59"/>
      <c r="N1289" s="59"/>
      <c r="O1289" s="59">
        <v>417056</v>
      </c>
      <c r="P1289" s="13">
        <f t="shared" si="642"/>
        <v>7.6403921321489446E-2</v>
      </c>
      <c r="Q1289" s="59">
        <v>3083</v>
      </c>
      <c r="R1289" s="79">
        <f t="shared" si="643"/>
        <v>5.6480014538611587E-4</v>
      </c>
      <c r="S1289" s="73">
        <f t="shared" si="676"/>
        <v>595620</v>
      </c>
      <c r="T1289" s="281">
        <f t="shared" si="647"/>
        <v>208.04051694027245</v>
      </c>
      <c r="U1289" s="281"/>
      <c r="V1289" s="131">
        <f t="shared" si="644"/>
        <v>0.10911653019619798</v>
      </c>
      <c r="W1289" s="54"/>
      <c r="X1289" s="59">
        <v>0</v>
      </c>
      <c r="Y1289" s="59">
        <v>0</v>
      </c>
      <c r="Z1289" s="59">
        <v>0</v>
      </c>
      <c r="AA1289" s="59">
        <v>0</v>
      </c>
      <c r="AB1289" s="59">
        <v>0</v>
      </c>
      <c r="AC1289" s="59">
        <v>0</v>
      </c>
      <c r="AD1289" s="59">
        <v>0</v>
      </c>
      <c r="AE1289" s="59">
        <v>0</v>
      </c>
      <c r="AF1289" s="59">
        <v>1365423</v>
      </c>
      <c r="AG1289" s="59">
        <v>120185</v>
      </c>
      <c r="AH1289" s="59">
        <v>2123177</v>
      </c>
      <c r="AI1289" s="59">
        <v>33932</v>
      </c>
      <c r="AJ1289" s="59">
        <v>176917</v>
      </c>
      <c r="AK1289" s="59">
        <v>618957</v>
      </c>
      <c r="AL1289" s="59">
        <v>4543671</v>
      </c>
      <c r="AM1289" s="59">
        <v>0</v>
      </c>
      <c r="AN1289" s="59">
        <v>0</v>
      </c>
      <c r="AO1289" s="59">
        <v>0</v>
      </c>
      <c r="AP1289" s="59">
        <v>0</v>
      </c>
      <c r="AQ1289" s="59">
        <v>776927</v>
      </c>
      <c r="AR1289" s="59">
        <v>1346669</v>
      </c>
      <c r="AS1289" s="59">
        <v>3154</v>
      </c>
      <c r="AT1289" s="59">
        <v>365</v>
      </c>
      <c r="AU1289" s="59">
        <v>280</v>
      </c>
      <c r="AV1289" s="80">
        <v>0</v>
      </c>
      <c r="AW1289" s="79">
        <f t="shared" si="645"/>
        <v>0</v>
      </c>
      <c r="AX1289" s="59">
        <v>0</v>
      </c>
      <c r="AY1289" s="59">
        <v>0</v>
      </c>
      <c r="AZ1289" s="59">
        <v>0</v>
      </c>
      <c r="BA1289" s="59">
        <v>0</v>
      </c>
      <c r="BB1289" s="59">
        <v>0</v>
      </c>
      <c r="BC1289" s="59">
        <v>0</v>
      </c>
      <c r="BD1289" s="59">
        <v>0</v>
      </c>
      <c r="BE1289" s="59">
        <v>0</v>
      </c>
      <c r="BF1289" s="59">
        <v>0</v>
      </c>
      <c r="BG1289" s="59">
        <v>0</v>
      </c>
      <c r="BH1289" s="59">
        <v>0</v>
      </c>
      <c r="BI1289" s="59">
        <v>0</v>
      </c>
      <c r="BJ1289" s="59">
        <v>0</v>
      </c>
      <c r="BK1289" s="59">
        <v>0</v>
      </c>
      <c r="BL1289" s="59">
        <v>0</v>
      </c>
      <c r="BM1289" s="4">
        <v>1276077</v>
      </c>
      <c r="BN1289" s="32">
        <f t="shared" si="659"/>
        <v>445.71323786238213</v>
      </c>
      <c r="BO1289" s="281"/>
      <c r="BP1289" s="4">
        <v>0</v>
      </c>
      <c r="BQ1289" s="4">
        <v>23155422</v>
      </c>
      <c r="BR1289" s="4">
        <v>24431500</v>
      </c>
      <c r="BS1289" s="4">
        <v>6248</v>
      </c>
      <c r="BT1289" s="4">
        <v>2863</v>
      </c>
      <c r="BV1289" s="175">
        <f t="shared" si="648"/>
        <v>5.6287370050859598E-2</v>
      </c>
    </row>
    <row r="1290" spans="1:74" x14ac:dyDescent="0.25">
      <c r="A1290" s="76" t="s">
        <v>231</v>
      </c>
      <c r="B1290" s="255"/>
      <c r="C1290" s="68">
        <v>0</v>
      </c>
      <c r="D1290" s="141">
        <v>1999</v>
      </c>
      <c r="E1290" s="77">
        <v>174</v>
      </c>
      <c r="F1290" s="59">
        <v>14178323</v>
      </c>
      <c r="G1290" s="59">
        <v>6950724</v>
      </c>
      <c r="H1290" s="179">
        <f t="shared" si="668"/>
        <v>0.96169198097459474</v>
      </c>
      <c r="I1290" s="59">
        <f t="shared" si="646"/>
        <v>7227599</v>
      </c>
      <c r="J1290" s="59"/>
      <c r="K1290" s="59">
        <f t="shared" si="641"/>
        <v>7227599</v>
      </c>
      <c r="L1290" s="59">
        <f t="shared" si="669"/>
        <v>2524.4844568634298</v>
      </c>
      <c r="M1290" s="59"/>
      <c r="N1290" s="59"/>
      <c r="O1290" s="59">
        <v>499768</v>
      </c>
      <c r="P1290" s="13">
        <f t="shared" si="642"/>
        <v>6.9147167683209873E-2</v>
      </c>
      <c r="Q1290" s="59">
        <v>8403</v>
      </c>
      <c r="R1290" s="79">
        <f t="shared" si="643"/>
        <v>1.1626267589001549E-3</v>
      </c>
      <c r="S1290" s="73">
        <f t="shared" si="676"/>
        <v>736179</v>
      </c>
      <c r="T1290" s="281">
        <f t="shared" si="647"/>
        <v>257.13552217953196</v>
      </c>
      <c r="U1290" s="281"/>
      <c r="V1290" s="131">
        <f t="shared" si="644"/>
        <v>0.10185664699992349</v>
      </c>
      <c r="W1290" s="54"/>
      <c r="X1290" s="59">
        <v>0</v>
      </c>
      <c r="Y1290" s="59">
        <v>0</v>
      </c>
      <c r="Z1290" s="59">
        <v>0</v>
      </c>
      <c r="AA1290" s="59">
        <v>0</v>
      </c>
      <c r="AB1290" s="59">
        <v>0</v>
      </c>
      <c r="AC1290" s="59">
        <v>0</v>
      </c>
      <c r="AD1290" s="59">
        <v>0</v>
      </c>
      <c r="AE1290" s="59">
        <v>0</v>
      </c>
      <c r="AF1290" s="59">
        <v>1419118</v>
      </c>
      <c r="AG1290" s="59">
        <v>133554</v>
      </c>
      <c r="AH1290" s="59">
        <v>2930963</v>
      </c>
      <c r="AI1290" s="59">
        <v>62689</v>
      </c>
      <c r="AJ1290" s="59">
        <v>520946</v>
      </c>
      <c r="AK1290" s="59">
        <v>976766</v>
      </c>
      <c r="AL1290" s="59">
        <v>11247360</v>
      </c>
      <c r="AM1290" s="59">
        <v>0</v>
      </c>
      <c r="AN1290" s="59">
        <v>0</v>
      </c>
      <c r="AO1290" s="59">
        <v>0</v>
      </c>
      <c r="AP1290" s="59">
        <v>0</v>
      </c>
      <c r="AQ1290" s="59">
        <v>1111697</v>
      </c>
      <c r="AR1290" s="59">
        <v>1417690</v>
      </c>
      <c r="AS1290" s="59">
        <v>336444</v>
      </c>
      <c r="AT1290" s="59">
        <v>525</v>
      </c>
      <c r="AU1290" s="59">
        <v>3820</v>
      </c>
      <c r="AV1290" s="80">
        <v>0</v>
      </c>
      <c r="AW1290" s="79">
        <f t="shared" si="645"/>
        <v>0</v>
      </c>
      <c r="AX1290" s="59">
        <v>0</v>
      </c>
      <c r="AY1290" s="59">
        <v>0</v>
      </c>
      <c r="AZ1290" s="59">
        <v>0</v>
      </c>
      <c r="BA1290" s="59">
        <v>0</v>
      </c>
      <c r="BB1290" s="59">
        <v>0</v>
      </c>
      <c r="BC1290" s="59">
        <v>0</v>
      </c>
      <c r="BD1290" s="59">
        <v>0</v>
      </c>
      <c r="BE1290" s="59">
        <v>0</v>
      </c>
      <c r="BF1290" s="59">
        <v>0</v>
      </c>
      <c r="BG1290" s="59">
        <v>0</v>
      </c>
      <c r="BH1290" s="59">
        <v>0</v>
      </c>
      <c r="BI1290" s="59">
        <v>0</v>
      </c>
      <c r="BJ1290" s="59">
        <v>0</v>
      </c>
      <c r="BK1290" s="59">
        <v>0</v>
      </c>
      <c r="BL1290" s="59">
        <v>0</v>
      </c>
      <c r="BM1290" s="4">
        <v>1051003</v>
      </c>
      <c r="BN1290" s="32">
        <f t="shared" si="659"/>
        <v>367.09849807893818</v>
      </c>
      <c r="BO1290" s="281"/>
      <c r="BP1290" s="4">
        <v>0</v>
      </c>
      <c r="BQ1290" s="4">
        <v>61456052</v>
      </c>
      <c r="BR1290" s="4">
        <v>62507056</v>
      </c>
      <c r="BS1290" s="4">
        <v>6356</v>
      </c>
      <c r="BT1290" s="4">
        <v>2863</v>
      </c>
      <c r="BV1290" s="175">
        <f t="shared" si="648"/>
        <v>6.4856288119401972E-2</v>
      </c>
    </row>
    <row r="1291" spans="1:74" x14ac:dyDescent="0.25">
      <c r="A1291" s="76" t="s">
        <v>231</v>
      </c>
      <c r="B1291" s="255"/>
      <c r="C1291" s="68">
        <v>0</v>
      </c>
      <c r="D1291" s="141">
        <v>2000</v>
      </c>
      <c r="E1291" s="77">
        <v>174</v>
      </c>
      <c r="F1291" s="59">
        <v>16220453</v>
      </c>
      <c r="G1291" s="59">
        <v>8829636</v>
      </c>
      <c r="H1291" s="179">
        <f t="shared" si="668"/>
        <v>1.1946765831165891</v>
      </c>
      <c r="I1291" s="59">
        <f t="shared" si="646"/>
        <v>7390817</v>
      </c>
      <c r="J1291" s="59"/>
      <c r="K1291" s="59">
        <f t="shared" ref="K1291:K1354" si="677">I1291-AV1291</f>
        <v>7390817</v>
      </c>
      <c r="L1291" s="59">
        <f t="shared" si="669"/>
        <v>2562.6966019417478</v>
      </c>
      <c r="M1291" s="59"/>
      <c r="N1291" s="59"/>
      <c r="O1291" s="59">
        <v>581167</v>
      </c>
      <c r="P1291" s="13">
        <f t="shared" ref="P1291:P1354" si="678">O1291/I1291</f>
        <v>7.8633661204167274E-2</v>
      </c>
      <c r="Q1291" s="59">
        <v>7821</v>
      </c>
      <c r="R1291" s="79">
        <f t="shared" ref="R1291:R1354" si="679">Q1291/I1291</f>
        <v>1.0582050671799883E-3</v>
      </c>
      <c r="S1291" s="73">
        <f t="shared" si="676"/>
        <v>679318</v>
      </c>
      <c r="T1291" s="281">
        <f t="shared" si="647"/>
        <v>235.54715672676838</v>
      </c>
      <c r="U1291" s="281"/>
      <c r="V1291" s="131">
        <f t="shared" ref="V1291:V1354" si="680">S1291/K1291</f>
        <v>9.1913789774526952E-2</v>
      </c>
      <c r="W1291" s="54"/>
      <c r="X1291" s="59">
        <v>0</v>
      </c>
      <c r="Y1291" s="59">
        <v>0</v>
      </c>
      <c r="Z1291" s="59">
        <v>0</v>
      </c>
      <c r="AA1291" s="59">
        <v>0</v>
      </c>
      <c r="AB1291" s="59">
        <v>0</v>
      </c>
      <c r="AC1291" s="59">
        <v>0</v>
      </c>
      <c r="AD1291" s="59">
        <v>0</v>
      </c>
      <c r="AE1291" s="59">
        <v>0</v>
      </c>
      <c r="AF1291" s="59">
        <v>1628533</v>
      </c>
      <c r="AG1291" s="59">
        <v>122707</v>
      </c>
      <c r="AH1291" s="59">
        <v>2762559</v>
      </c>
      <c r="AI1291" s="59">
        <v>43274</v>
      </c>
      <c r="AJ1291" s="59">
        <v>534606</v>
      </c>
      <c r="AK1291" s="59">
        <v>1122111</v>
      </c>
      <c r="AL1291" s="59">
        <v>13457894</v>
      </c>
      <c r="AM1291" s="59">
        <v>0</v>
      </c>
      <c r="AN1291" s="59">
        <v>0</v>
      </c>
      <c r="AO1291" s="59">
        <v>0</v>
      </c>
      <c r="AP1291" s="59">
        <v>0</v>
      </c>
      <c r="AQ1291" s="59">
        <v>1196583</v>
      </c>
      <c r="AR1291" s="59">
        <v>1468761</v>
      </c>
      <c r="AS1291" s="59">
        <v>0</v>
      </c>
      <c r="AT1291" s="59">
        <v>230</v>
      </c>
      <c r="AU1291" s="59">
        <v>5706</v>
      </c>
      <c r="AV1291" s="80">
        <v>0</v>
      </c>
      <c r="AW1291" s="79">
        <f t="shared" ref="AW1291:AW1354" si="681">AV1291/(AV1291+I1291)</f>
        <v>0</v>
      </c>
      <c r="AX1291" s="59">
        <v>0</v>
      </c>
      <c r="AY1291" s="59">
        <v>0</v>
      </c>
      <c r="AZ1291" s="59">
        <v>0</v>
      </c>
      <c r="BA1291" s="59">
        <v>0</v>
      </c>
      <c r="BB1291" s="59">
        <v>0</v>
      </c>
      <c r="BC1291" s="59">
        <v>0</v>
      </c>
      <c r="BD1291" s="59">
        <v>0</v>
      </c>
      <c r="BE1291" s="59">
        <v>0</v>
      </c>
      <c r="BF1291" s="59">
        <v>0</v>
      </c>
      <c r="BG1291" s="59">
        <v>0</v>
      </c>
      <c r="BH1291" s="59">
        <v>0</v>
      </c>
      <c r="BI1291" s="59">
        <v>0</v>
      </c>
      <c r="BJ1291" s="59">
        <v>0</v>
      </c>
      <c r="BK1291" s="59">
        <v>0</v>
      </c>
      <c r="BL1291" s="59">
        <v>0</v>
      </c>
      <c r="BM1291" s="4">
        <v>1115541</v>
      </c>
      <c r="BN1291" s="32">
        <f t="shared" si="659"/>
        <v>386.80339805825241</v>
      </c>
      <c r="BO1291" s="281"/>
      <c r="BP1291" s="4">
        <v>-102300384</v>
      </c>
      <c r="BQ1291" s="4">
        <v>157298816</v>
      </c>
      <c r="BR1291" s="4">
        <v>56113972</v>
      </c>
      <c r="BS1291" s="4">
        <v>5974</v>
      </c>
      <c r="BT1291" s="4">
        <v>2884</v>
      </c>
      <c r="BV1291" s="175">
        <f t="shared" si="648"/>
        <v>3.7519120332488498E-2</v>
      </c>
    </row>
    <row r="1292" spans="1:74" x14ac:dyDescent="0.25">
      <c r="A1292" s="76" t="s">
        <v>231</v>
      </c>
      <c r="B1292" s="255"/>
      <c r="C1292" s="68">
        <v>0</v>
      </c>
      <c r="D1292" s="141">
        <v>2001</v>
      </c>
      <c r="E1292" s="77">
        <v>174</v>
      </c>
      <c r="F1292" s="59">
        <v>29412152</v>
      </c>
      <c r="G1292" s="59">
        <v>23208336</v>
      </c>
      <c r="H1292" s="179">
        <f t="shared" si="668"/>
        <v>3.7409774886940554</v>
      </c>
      <c r="I1292" s="59">
        <f t="shared" ref="I1292:I1355" si="682">F1292-G1292</f>
        <v>6203816</v>
      </c>
      <c r="J1292" s="59"/>
      <c r="K1292" s="59">
        <f t="shared" si="677"/>
        <v>6203816</v>
      </c>
      <c r="L1292" s="59">
        <f t="shared" si="669"/>
        <v>1835.4485207100593</v>
      </c>
      <c r="M1292" s="59"/>
      <c r="N1292" s="59"/>
      <c r="O1292" s="59">
        <v>762352</v>
      </c>
      <c r="P1292" s="13">
        <f t="shared" si="678"/>
        <v>0.12288436665433017</v>
      </c>
      <c r="Q1292" s="59">
        <v>0</v>
      </c>
      <c r="R1292" s="79">
        <f t="shared" si="679"/>
        <v>0</v>
      </c>
      <c r="S1292" s="73">
        <f t="shared" si="676"/>
        <v>27191</v>
      </c>
      <c r="T1292" s="281">
        <f t="shared" ref="T1292:T1355" si="683">S1292/BT1292</f>
        <v>8.0446745562130175</v>
      </c>
      <c r="U1292" s="281"/>
      <c r="V1292" s="131">
        <f t="shared" si="680"/>
        <v>4.3829475277796766E-3</v>
      </c>
      <c r="W1292" s="54"/>
      <c r="X1292" s="59">
        <v>0</v>
      </c>
      <c r="Y1292" s="59">
        <v>0</v>
      </c>
      <c r="Z1292" s="59">
        <v>0</v>
      </c>
      <c r="AA1292" s="59">
        <v>0</v>
      </c>
      <c r="AB1292" s="59">
        <v>0</v>
      </c>
      <c r="AC1292" s="59">
        <v>0</v>
      </c>
      <c r="AD1292" s="59">
        <v>0</v>
      </c>
      <c r="AE1292" s="59">
        <v>0</v>
      </c>
      <c r="AF1292" s="59">
        <v>2137978</v>
      </c>
      <c r="AG1292" s="59">
        <v>57425</v>
      </c>
      <c r="AH1292" s="59">
        <v>1950052</v>
      </c>
      <c r="AI1292" s="59">
        <v>20252</v>
      </c>
      <c r="AJ1292" s="59">
        <v>279667</v>
      </c>
      <c r="AK1292" s="59">
        <v>854430</v>
      </c>
      <c r="AL1292" s="59">
        <v>27462100</v>
      </c>
      <c r="AM1292" s="59">
        <v>0</v>
      </c>
      <c r="AN1292" s="59">
        <v>0</v>
      </c>
      <c r="AO1292" s="59">
        <v>0</v>
      </c>
      <c r="AP1292" s="59">
        <v>0</v>
      </c>
      <c r="AQ1292" s="59">
        <v>1046449</v>
      </c>
      <c r="AR1292" s="59">
        <v>1017775</v>
      </c>
      <c r="AS1292" s="59">
        <v>0</v>
      </c>
      <c r="AT1292" s="59">
        <v>127</v>
      </c>
      <c r="AU1292" s="59">
        <v>170</v>
      </c>
      <c r="AV1292" s="80">
        <v>0</v>
      </c>
      <c r="AW1292" s="79">
        <f t="shared" si="681"/>
        <v>0</v>
      </c>
      <c r="AX1292" s="59">
        <v>0</v>
      </c>
      <c r="AY1292" s="59">
        <v>0</v>
      </c>
      <c r="AZ1292" s="59">
        <v>0</v>
      </c>
      <c r="BA1292" s="59">
        <v>0</v>
      </c>
      <c r="BB1292" s="59">
        <v>0</v>
      </c>
      <c r="BC1292" s="59">
        <v>0</v>
      </c>
      <c r="BD1292" s="59">
        <v>0</v>
      </c>
      <c r="BE1292" s="59">
        <v>0</v>
      </c>
      <c r="BF1292" s="59">
        <v>0</v>
      </c>
      <c r="BG1292" s="59">
        <v>0</v>
      </c>
      <c r="BH1292" s="59">
        <v>0</v>
      </c>
      <c r="BI1292" s="59">
        <v>0</v>
      </c>
      <c r="BJ1292" s="59">
        <v>0</v>
      </c>
      <c r="BK1292" s="59">
        <v>0</v>
      </c>
      <c r="BL1292" s="59">
        <v>0</v>
      </c>
      <c r="BM1292" s="4">
        <v>1509042</v>
      </c>
      <c r="BN1292" s="32">
        <f t="shared" si="659"/>
        <v>446.46213017751478</v>
      </c>
      <c r="BO1292" s="281"/>
      <c r="BP1292" s="4">
        <v>144132016</v>
      </c>
      <c r="BQ1292" s="4">
        <v>169759184</v>
      </c>
      <c r="BR1292" s="4">
        <v>315400224</v>
      </c>
      <c r="BS1292" s="4">
        <v>5330</v>
      </c>
      <c r="BT1292" s="4">
        <v>3380</v>
      </c>
      <c r="BV1292" s="175">
        <f t="shared" ref="BV1292:BV1355" si="684">0.5*LN(BS1292/BS$10)+0.5*LN(BT1292/BT$10)</f>
        <v>5.9835124560518427E-2</v>
      </c>
    </row>
    <row r="1293" spans="1:74" x14ac:dyDescent="0.25">
      <c r="A1293" s="76" t="s">
        <v>231</v>
      </c>
      <c r="B1293" s="255"/>
      <c r="C1293" s="68">
        <v>0</v>
      </c>
      <c r="D1293" s="141">
        <v>2002</v>
      </c>
      <c r="E1293" s="77">
        <v>174</v>
      </c>
      <c r="F1293" s="59">
        <v>37304184</v>
      </c>
      <c r="G1293" s="59">
        <v>29472304</v>
      </c>
      <c r="H1293" s="179">
        <f t="shared" si="668"/>
        <v>3.7631199660873254</v>
      </c>
      <c r="I1293" s="59">
        <f t="shared" si="682"/>
        <v>7831880</v>
      </c>
      <c r="J1293" s="59"/>
      <c r="K1293" s="59">
        <f t="shared" si="677"/>
        <v>7831880</v>
      </c>
      <c r="L1293" s="59">
        <f t="shared" si="669"/>
        <v>2317.1242603550295</v>
      </c>
      <c r="M1293" s="59"/>
      <c r="N1293" s="59"/>
      <c r="O1293" s="59">
        <v>552607</v>
      </c>
      <c r="P1293" s="13">
        <f t="shared" si="678"/>
        <v>7.055866535238027E-2</v>
      </c>
      <c r="Q1293" s="59">
        <v>32328</v>
      </c>
      <c r="R1293" s="79">
        <f t="shared" si="679"/>
        <v>4.1277445517551338E-3</v>
      </c>
      <c r="S1293" s="73">
        <f t="shared" si="676"/>
        <v>2325300</v>
      </c>
      <c r="T1293" s="281">
        <f t="shared" si="683"/>
        <v>687.95857988165676</v>
      </c>
      <c r="U1293" s="281"/>
      <c r="V1293" s="131">
        <f t="shared" si="680"/>
        <v>0.29690189328743544</v>
      </c>
      <c r="W1293" s="54"/>
      <c r="X1293" s="59">
        <v>0</v>
      </c>
      <c r="Y1293" s="59">
        <v>0</v>
      </c>
      <c r="Z1293" s="59">
        <v>0</v>
      </c>
      <c r="AA1293" s="59">
        <v>0</v>
      </c>
      <c r="AB1293" s="59">
        <v>0</v>
      </c>
      <c r="AC1293" s="59">
        <v>0</v>
      </c>
      <c r="AD1293" s="59">
        <v>0</v>
      </c>
      <c r="AE1293" s="59">
        <v>0</v>
      </c>
      <c r="AF1293" s="59">
        <v>2064341</v>
      </c>
      <c r="AG1293" s="59">
        <v>17053</v>
      </c>
      <c r="AH1293" s="59">
        <v>2588137</v>
      </c>
      <c r="AI1293" s="59">
        <v>6014</v>
      </c>
      <c r="AJ1293" s="59">
        <v>12457</v>
      </c>
      <c r="AK1293" s="59">
        <v>1094682</v>
      </c>
      <c r="AL1293" s="59">
        <v>34716048</v>
      </c>
      <c r="AM1293" s="59">
        <v>0</v>
      </c>
      <c r="AN1293" s="59">
        <v>0</v>
      </c>
      <c r="AO1293" s="59">
        <v>0</v>
      </c>
      <c r="AP1293" s="59">
        <v>0</v>
      </c>
      <c r="AQ1293" s="59">
        <v>256710</v>
      </c>
      <c r="AR1293" s="59">
        <v>1470388</v>
      </c>
      <c r="AS1293" s="59">
        <v>0</v>
      </c>
      <c r="AT1293" s="59">
        <v>0</v>
      </c>
      <c r="AU1293" s="59">
        <v>0</v>
      </c>
      <c r="AV1293" s="80">
        <v>0</v>
      </c>
      <c r="AW1293" s="79">
        <f t="shared" si="681"/>
        <v>0</v>
      </c>
      <c r="AX1293" s="59">
        <v>0</v>
      </c>
      <c r="AY1293" s="59">
        <v>0</v>
      </c>
      <c r="AZ1293" s="59">
        <v>0</v>
      </c>
      <c r="BA1293" s="59">
        <v>0</v>
      </c>
      <c r="BB1293" s="59">
        <v>0</v>
      </c>
      <c r="BC1293" s="59">
        <v>0</v>
      </c>
      <c r="BD1293" s="59">
        <v>0</v>
      </c>
      <c r="BE1293" s="59">
        <v>0</v>
      </c>
      <c r="BF1293" s="59">
        <v>0</v>
      </c>
      <c r="BG1293" s="59">
        <v>0</v>
      </c>
      <c r="BH1293" s="59">
        <v>0</v>
      </c>
      <c r="BI1293" s="59">
        <v>0</v>
      </c>
      <c r="BJ1293" s="59">
        <v>0</v>
      </c>
      <c r="BK1293" s="59">
        <v>0</v>
      </c>
      <c r="BL1293" s="59">
        <v>0</v>
      </c>
      <c r="BM1293" s="4">
        <v>152426</v>
      </c>
      <c r="BN1293" s="32">
        <f t="shared" si="659"/>
        <v>45.09644970414201</v>
      </c>
      <c r="BO1293" s="281"/>
      <c r="BP1293" s="4">
        <v>-32515444</v>
      </c>
      <c r="BQ1293" s="4">
        <v>145414496</v>
      </c>
      <c r="BR1293" s="4">
        <v>113051480</v>
      </c>
      <c r="BS1293" s="4">
        <v>6335</v>
      </c>
      <c r="BT1293" s="4">
        <v>3380</v>
      </c>
      <c r="BV1293" s="175">
        <f t="shared" si="684"/>
        <v>0.14620441235819309</v>
      </c>
    </row>
    <row r="1294" spans="1:74" x14ac:dyDescent="0.25">
      <c r="A1294" s="76" t="s">
        <v>231</v>
      </c>
      <c r="B1294" s="255"/>
      <c r="C1294" s="68">
        <v>0</v>
      </c>
      <c r="D1294" s="141">
        <v>2003</v>
      </c>
      <c r="E1294" s="77">
        <v>174</v>
      </c>
      <c r="F1294" s="59">
        <v>38797416</v>
      </c>
      <c r="G1294" s="59">
        <v>31533780</v>
      </c>
      <c r="H1294" s="179">
        <f t="shared" si="668"/>
        <v>4.3413216190899435</v>
      </c>
      <c r="I1294" s="59">
        <f t="shared" si="682"/>
        <v>7263636</v>
      </c>
      <c r="J1294" s="59"/>
      <c r="K1294" s="59">
        <f t="shared" si="677"/>
        <v>7263636</v>
      </c>
      <c r="L1294" s="59">
        <f t="shared" si="669"/>
        <v>2149.0047337278106</v>
      </c>
      <c r="M1294" s="59"/>
      <c r="N1294" s="59"/>
      <c r="O1294" s="59">
        <v>478122</v>
      </c>
      <c r="P1294" s="13">
        <f t="shared" si="678"/>
        <v>6.5824058364158111E-2</v>
      </c>
      <c r="Q1294" s="59">
        <v>28499</v>
      </c>
      <c r="R1294" s="79">
        <f t="shared" si="679"/>
        <v>3.9235170925415314E-3</v>
      </c>
      <c r="S1294" s="73">
        <f t="shared" si="676"/>
        <v>1609474</v>
      </c>
      <c r="T1294" s="281">
        <f t="shared" si="683"/>
        <v>476.17573964497041</v>
      </c>
      <c r="U1294" s="281"/>
      <c r="V1294" s="131">
        <f t="shared" si="680"/>
        <v>0.22157966065480153</v>
      </c>
      <c r="W1294" s="54"/>
      <c r="X1294" s="59">
        <v>0</v>
      </c>
      <c r="Y1294" s="59">
        <v>0</v>
      </c>
      <c r="Z1294" s="59">
        <v>0</v>
      </c>
      <c r="AA1294" s="59">
        <v>0</v>
      </c>
      <c r="AB1294" s="59">
        <v>0</v>
      </c>
      <c r="AC1294" s="59">
        <v>0</v>
      </c>
      <c r="AD1294" s="59">
        <v>0</v>
      </c>
      <c r="AE1294" s="59">
        <v>0</v>
      </c>
      <c r="AF1294" s="59">
        <v>2172862</v>
      </c>
      <c r="AG1294" s="59">
        <v>11</v>
      </c>
      <c r="AH1294" s="59">
        <v>2585849</v>
      </c>
      <c r="AI1294" s="59">
        <v>4</v>
      </c>
      <c r="AJ1294" s="59">
        <v>13735</v>
      </c>
      <c r="AK1294" s="59">
        <v>1161394</v>
      </c>
      <c r="AL1294" s="59">
        <v>36211568</v>
      </c>
      <c r="AM1294" s="59">
        <v>0</v>
      </c>
      <c r="AN1294" s="59">
        <v>0</v>
      </c>
      <c r="AO1294" s="59">
        <v>0</v>
      </c>
      <c r="AP1294" s="59">
        <v>0</v>
      </c>
      <c r="AQ1294" s="59">
        <v>375095</v>
      </c>
      <c r="AR1294" s="59">
        <v>1424440</v>
      </c>
      <c r="AS1294" s="59">
        <v>0</v>
      </c>
      <c r="AT1294" s="59">
        <v>0</v>
      </c>
      <c r="AU1294" s="59">
        <v>0</v>
      </c>
      <c r="AV1294" s="80">
        <v>0</v>
      </c>
      <c r="AW1294" s="79">
        <f t="shared" si="681"/>
        <v>0</v>
      </c>
      <c r="AX1294" s="59">
        <v>0</v>
      </c>
      <c r="AY1294" s="59">
        <v>0</v>
      </c>
      <c r="AZ1294" s="59">
        <v>0</v>
      </c>
      <c r="BA1294" s="59">
        <v>0</v>
      </c>
      <c r="BB1294" s="59">
        <v>0</v>
      </c>
      <c r="BC1294" s="59">
        <v>0</v>
      </c>
      <c r="BD1294" s="59">
        <v>0</v>
      </c>
      <c r="BE1294" s="59">
        <v>0</v>
      </c>
      <c r="BF1294" s="59">
        <v>0</v>
      </c>
      <c r="BG1294" s="59">
        <v>0</v>
      </c>
      <c r="BH1294" s="59">
        <v>0</v>
      </c>
      <c r="BI1294" s="59">
        <v>0</v>
      </c>
      <c r="BJ1294" s="59">
        <v>0</v>
      </c>
      <c r="BK1294" s="59">
        <v>0</v>
      </c>
      <c r="BL1294" s="59">
        <v>0</v>
      </c>
      <c r="BM1294" s="4">
        <v>504828</v>
      </c>
      <c r="BN1294" s="32">
        <f t="shared" si="659"/>
        <v>149.35739644970414</v>
      </c>
      <c r="BO1294" s="281"/>
      <c r="BP1294" s="4">
        <v>-29275132</v>
      </c>
      <c r="BQ1294" s="4">
        <v>226587664</v>
      </c>
      <c r="BR1294" s="4">
        <v>197817360</v>
      </c>
      <c r="BS1294" s="4">
        <v>6335</v>
      </c>
      <c r="BT1294" s="4">
        <v>3380</v>
      </c>
      <c r="BV1294" s="175">
        <f t="shared" si="684"/>
        <v>0.14620441235819309</v>
      </c>
    </row>
    <row r="1295" spans="1:74" x14ac:dyDescent="0.25">
      <c r="A1295" s="76" t="s">
        <v>231</v>
      </c>
      <c r="C1295" s="68">
        <v>0</v>
      </c>
      <c r="D1295" s="141">
        <v>2004</v>
      </c>
      <c r="E1295" s="77">
        <v>174</v>
      </c>
      <c r="F1295" s="59">
        <v>37428604</v>
      </c>
      <c r="G1295" s="59">
        <v>29152810</v>
      </c>
      <c r="H1295" s="179">
        <f t="shared" si="668"/>
        <v>3.5226601822133321</v>
      </c>
      <c r="I1295" s="59">
        <f t="shared" si="682"/>
        <v>8275794</v>
      </c>
      <c r="J1295" s="59"/>
      <c r="K1295" s="59">
        <f t="shared" si="677"/>
        <v>8275794</v>
      </c>
      <c r="L1295" s="59">
        <f t="shared" si="669"/>
        <v>2416.9959112149531</v>
      </c>
      <c r="M1295" s="59"/>
      <c r="N1295" s="59"/>
      <c r="O1295" s="59">
        <v>425455</v>
      </c>
      <c r="P1295" s="13">
        <f t="shared" si="678"/>
        <v>5.1409568677035701E-2</v>
      </c>
      <c r="Q1295" s="59">
        <v>155999</v>
      </c>
      <c r="R1295" s="79">
        <f t="shared" si="679"/>
        <v>1.885003420819803E-2</v>
      </c>
      <c r="S1295" s="73">
        <f t="shared" si="676"/>
        <v>2067195</v>
      </c>
      <c r="T1295" s="281">
        <f t="shared" si="683"/>
        <v>603.73685747663546</v>
      </c>
      <c r="U1295" s="281"/>
      <c r="V1295" s="131">
        <f t="shared" si="680"/>
        <v>0.24978811700726239</v>
      </c>
      <c r="W1295" s="54"/>
      <c r="X1295" s="59">
        <v>0</v>
      </c>
      <c r="Y1295" s="59">
        <v>0</v>
      </c>
      <c r="Z1295" s="59">
        <v>0</v>
      </c>
      <c r="AA1295" s="59">
        <v>0</v>
      </c>
      <c r="AB1295" s="59">
        <v>0</v>
      </c>
      <c r="AC1295" s="59">
        <v>0</v>
      </c>
      <c r="AD1295" s="59">
        <v>0</v>
      </c>
      <c r="AE1295" s="59">
        <v>0</v>
      </c>
      <c r="AF1295" s="59">
        <v>2461668</v>
      </c>
      <c r="AG1295" s="59">
        <v>0</v>
      </c>
      <c r="AH1295" s="59">
        <v>2458335</v>
      </c>
      <c r="AI1295" s="59">
        <v>38</v>
      </c>
      <c r="AJ1295" s="59">
        <v>6503</v>
      </c>
      <c r="AK1295" s="59">
        <v>870562</v>
      </c>
      <c r="AL1295" s="59">
        <v>34970268</v>
      </c>
      <c r="AM1295" s="59">
        <v>0</v>
      </c>
      <c r="AN1295" s="59">
        <v>0</v>
      </c>
      <c r="AO1295" s="59">
        <v>0</v>
      </c>
      <c r="AP1295" s="59">
        <v>0</v>
      </c>
      <c r="AQ1295" s="59">
        <v>700639</v>
      </c>
      <c r="AR1295" s="59">
        <v>1587735</v>
      </c>
      <c r="AS1295" s="59">
        <v>0</v>
      </c>
      <c r="AT1295" s="59">
        <v>0</v>
      </c>
      <c r="AU1295" s="59">
        <v>0</v>
      </c>
      <c r="AV1295" s="80">
        <v>0</v>
      </c>
      <c r="AW1295" s="79">
        <f t="shared" si="681"/>
        <v>0</v>
      </c>
      <c r="AX1295" s="59">
        <v>0</v>
      </c>
      <c r="AY1295" s="59">
        <v>0</v>
      </c>
      <c r="AZ1295" s="59">
        <v>0</v>
      </c>
      <c r="BA1295" s="59">
        <v>0</v>
      </c>
      <c r="BB1295" s="59">
        <v>0</v>
      </c>
      <c r="BC1295" s="59">
        <v>0</v>
      </c>
      <c r="BD1295" s="59">
        <v>0</v>
      </c>
      <c r="BE1295" s="59">
        <v>0</v>
      </c>
      <c r="BF1295" s="59">
        <v>0</v>
      </c>
      <c r="BG1295" s="59">
        <v>0</v>
      </c>
      <c r="BH1295" s="59">
        <v>0</v>
      </c>
      <c r="BI1295" s="59">
        <v>0</v>
      </c>
      <c r="BJ1295" s="59">
        <v>0</v>
      </c>
      <c r="BK1295" s="59">
        <v>0</v>
      </c>
      <c r="BL1295" s="59">
        <v>0</v>
      </c>
      <c r="BM1295" s="4">
        <v>572627</v>
      </c>
      <c r="BN1295" s="32">
        <f t="shared" si="659"/>
        <v>167.23919392523365</v>
      </c>
      <c r="BO1295" s="281"/>
      <c r="BP1295" s="4">
        <v>-28113036</v>
      </c>
      <c r="BQ1295" s="4">
        <v>275668864</v>
      </c>
      <c r="BR1295" s="4">
        <v>248128448</v>
      </c>
      <c r="BS1295" s="4">
        <v>6413.7997999999998</v>
      </c>
      <c r="BT1295" s="4">
        <v>3424</v>
      </c>
      <c r="BV1295" s="175">
        <f t="shared" si="684"/>
        <v>0.15885232377002784</v>
      </c>
    </row>
    <row r="1296" spans="1:74" x14ac:dyDescent="0.25">
      <c r="A1296" s="76" t="s">
        <v>231</v>
      </c>
      <c r="B1296" s="254" t="s">
        <v>173</v>
      </c>
      <c r="C1296" s="76">
        <v>1</v>
      </c>
      <c r="D1296" s="141">
        <v>2005</v>
      </c>
      <c r="E1296" s="77">
        <v>174</v>
      </c>
      <c r="F1296" s="59">
        <v>41725220</v>
      </c>
      <c r="G1296" s="59">
        <v>32657248</v>
      </c>
      <c r="H1296" s="179">
        <f t="shared" si="668"/>
        <v>3.6013838595884504</v>
      </c>
      <c r="I1296" s="59">
        <f t="shared" si="682"/>
        <v>9067972</v>
      </c>
      <c r="J1296" s="59"/>
      <c r="K1296" s="59">
        <f t="shared" si="677"/>
        <v>9067972</v>
      </c>
      <c r="L1296" s="59">
        <f t="shared" si="669"/>
        <v>2537.9154771900362</v>
      </c>
      <c r="M1296" s="59"/>
      <c r="N1296" s="59"/>
      <c r="O1296" s="59">
        <v>749425</v>
      </c>
      <c r="P1296" s="13">
        <f t="shared" si="678"/>
        <v>8.2645270629419676E-2</v>
      </c>
      <c r="Q1296" s="59">
        <v>772321</v>
      </c>
      <c r="R1296" s="79">
        <f t="shared" si="679"/>
        <v>8.5170201231322726E-2</v>
      </c>
      <c r="S1296" s="73">
        <f t="shared" si="676"/>
        <v>2619946</v>
      </c>
      <c r="T1296" s="281">
        <f t="shared" si="683"/>
        <v>733.26224461237052</v>
      </c>
      <c r="U1296" s="281"/>
      <c r="V1296" s="131">
        <f t="shared" si="680"/>
        <v>0.2889230359335031</v>
      </c>
      <c r="W1296" s="54"/>
      <c r="X1296" s="59">
        <v>0</v>
      </c>
      <c r="Y1296" s="59">
        <v>0</v>
      </c>
      <c r="Z1296" s="59">
        <v>0</v>
      </c>
      <c r="AA1296" s="59">
        <v>0</v>
      </c>
      <c r="AB1296" s="59">
        <v>0</v>
      </c>
      <c r="AC1296" s="59">
        <v>0</v>
      </c>
      <c r="AD1296" s="59">
        <v>0</v>
      </c>
      <c r="AE1296" s="59">
        <v>0</v>
      </c>
      <c r="AF1296" s="59">
        <v>2384259</v>
      </c>
      <c r="AG1296" s="59">
        <v>0</v>
      </c>
      <c r="AH1296" s="59">
        <v>1871801</v>
      </c>
      <c r="AI1296" s="59">
        <v>0</v>
      </c>
      <c r="AJ1296" s="59">
        <v>10108</v>
      </c>
      <c r="AK1296" s="59">
        <v>710028</v>
      </c>
      <c r="AL1296" s="59">
        <v>39853420</v>
      </c>
      <c r="AM1296" s="59">
        <v>0</v>
      </c>
      <c r="AN1296" s="59">
        <v>0</v>
      </c>
      <c r="AO1296" s="59">
        <v>0</v>
      </c>
      <c r="AP1296" s="59">
        <v>0</v>
      </c>
      <c r="AQ1296" s="59">
        <v>660112</v>
      </c>
      <c r="AR1296" s="59">
        <v>1161773</v>
      </c>
      <c r="AS1296" s="59">
        <v>0</v>
      </c>
      <c r="AT1296" s="59">
        <v>0</v>
      </c>
      <c r="AU1296" s="59">
        <v>0</v>
      </c>
      <c r="AV1296" s="80">
        <v>0</v>
      </c>
      <c r="AW1296" s="79">
        <f t="shared" si="681"/>
        <v>0</v>
      </c>
      <c r="AX1296" s="59">
        <v>0</v>
      </c>
      <c r="AY1296" s="59">
        <v>0</v>
      </c>
      <c r="AZ1296" s="59">
        <v>0</v>
      </c>
      <c r="BA1296" s="59">
        <v>0</v>
      </c>
      <c r="BB1296" s="59">
        <v>0</v>
      </c>
      <c r="BC1296" s="59">
        <v>0</v>
      </c>
      <c r="BD1296" s="59">
        <v>0</v>
      </c>
      <c r="BE1296" s="59">
        <v>0</v>
      </c>
      <c r="BF1296" s="59">
        <v>0</v>
      </c>
      <c r="BG1296" s="59">
        <v>0</v>
      </c>
      <c r="BH1296" s="59">
        <v>0</v>
      </c>
      <c r="BI1296" s="59">
        <v>0</v>
      </c>
      <c r="BJ1296" s="59">
        <v>0</v>
      </c>
      <c r="BK1296" s="59">
        <v>0</v>
      </c>
      <c r="BL1296" s="59">
        <v>0</v>
      </c>
      <c r="BM1296" s="4">
        <v>736878</v>
      </c>
      <c r="BN1296" s="32">
        <f t="shared" si="659"/>
        <v>206.23509655751468</v>
      </c>
      <c r="BO1296" s="281"/>
      <c r="BP1296" s="4">
        <v>-88435344</v>
      </c>
      <c r="BQ1296" s="4">
        <v>434882400</v>
      </c>
      <c r="BR1296" s="4">
        <v>347183936</v>
      </c>
      <c r="BS1296" s="4">
        <v>6437.7997999999998</v>
      </c>
      <c r="BT1296" s="4">
        <v>3573</v>
      </c>
      <c r="BV1296" s="175">
        <f t="shared" si="684"/>
        <v>0.18201785813444027</v>
      </c>
    </row>
    <row r="1297" spans="1:74" ht="17.25" customHeight="1" x14ac:dyDescent="0.25">
      <c r="A1297" s="76" t="s">
        <v>231</v>
      </c>
      <c r="B1297" s="254" t="s">
        <v>173</v>
      </c>
      <c r="C1297" s="76">
        <v>1</v>
      </c>
      <c r="D1297" s="142">
        <v>2006</v>
      </c>
      <c r="E1297" s="77">
        <v>174</v>
      </c>
      <c r="F1297" s="59">
        <v>44210548</v>
      </c>
      <c r="G1297" s="59">
        <v>29382590</v>
      </c>
      <c r="H1297" s="179">
        <f t="shared" ref="H1297:H1321" si="685">G1297/I1297</f>
        <v>1.981566848247075</v>
      </c>
      <c r="I1297" s="59">
        <f t="shared" si="682"/>
        <v>14827958</v>
      </c>
      <c r="J1297" s="59"/>
      <c r="K1297" s="59">
        <f t="shared" si="677"/>
        <v>13018833</v>
      </c>
      <c r="L1297" s="59">
        <f t="shared" si="669"/>
        <v>3488.4332797427651</v>
      </c>
      <c r="M1297" s="59"/>
      <c r="N1297" s="59"/>
      <c r="O1297" s="59">
        <v>1000775</v>
      </c>
      <c r="P1297" s="13">
        <f t="shared" si="678"/>
        <v>6.749243557339453E-2</v>
      </c>
      <c r="Q1297" s="59">
        <v>806925</v>
      </c>
      <c r="R1297" s="79">
        <f t="shared" si="679"/>
        <v>5.4419158727047917E-2</v>
      </c>
      <c r="S1297" s="82">
        <f t="shared" ref="S1297:S1305" si="686">SUM(W1297:AE1297)</f>
        <v>6834480</v>
      </c>
      <c r="T1297" s="281">
        <f t="shared" si="683"/>
        <v>1831.3183279742766</v>
      </c>
      <c r="U1297" s="281"/>
      <c r="V1297" s="131">
        <f t="shared" si="680"/>
        <v>0.52496871263345957</v>
      </c>
      <c r="W1297" s="126">
        <v>899910</v>
      </c>
      <c r="X1297" s="126">
        <v>370096</v>
      </c>
      <c r="Y1297" s="126">
        <v>2500726</v>
      </c>
      <c r="Z1297" s="126">
        <v>6668</v>
      </c>
      <c r="AA1297" s="156">
        <v>2397368</v>
      </c>
      <c r="AB1297" s="126">
        <v>1611</v>
      </c>
      <c r="AE1297" s="126">
        <v>658101</v>
      </c>
      <c r="AF1297" s="59">
        <v>2894993</v>
      </c>
      <c r="AG1297" s="59">
        <v>3475</v>
      </c>
      <c r="AH1297" s="59">
        <v>2616279</v>
      </c>
      <c r="AI1297" s="59">
        <v>4760</v>
      </c>
      <c r="AJ1297" s="59">
        <v>12940</v>
      </c>
      <c r="AK1297" s="59">
        <v>1002906</v>
      </c>
      <c r="AL1297" s="59">
        <v>41594268</v>
      </c>
      <c r="AM1297" s="59">
        <v>0</v>
      </c>
      <c r="AN1297" s="59">
        <v>0</v>
      </c>
      <c r="AO1297" s="59">
        <v>0</v>
      </c>
      <c r="AP1297" s="59">
        <v>0</v>
      </c>
      <c r="AQ1297" s="59">
        <v>661566</v>
      </c>
      <c r="AR1297" s="59">
        <v>1605138</v>
      </c>
      <c r="AS1297" s="59">
        <v>0</v>
      </c>
      <c r="AT1297" s="59">
        <v>0</v>
      </c>
      <c r="AU1297" s="59">
        <v>0</v>
      </c>
      <c r="AV1297" s="27">
        <v>1809125</v>
      </c>
      <c r="AW1297" s="79">
        <f t="shared" si="681"/>
        <v>0.10874051659176071</v>
      </c>
      <c r="AX1297" s="59">
        <v>0</v>
      </c>
      <c r="AY1297" s="59">
        <v>87</v>
      </c>
      <c r="AZ1297" s="59">
        <v>0</v>
      </c>
      <c r="BA1297" s="59">
        <v>0</v>
      </c>
      <c r="BB1297" s="59">
        <v>3954</v>
      </c>
      <c r="BC1297" s="59">
        <v>142215</v>
      </c>
      <c r="BD1297" s="59">
        <v>1645253</v>
      </c>
      <c r="BE1297" s="59">
        <v>0</v>
      </c>
      <c r="BF1297" s="59">
        <v>0</v>
      </c>
      <c r="BG1297" s="59">
        <v>0</v>
      </c>
      <c r="BH1297" s="59">
        <v>1809125</v>
      </c>
      <c r="BI1297" s="59">
        <v>0</v>
      </c>
      <c r="BJ1297" s="59">
        <v>17616</v>
      </c>
      <c r="BK1297" s="59">
        <v>0</v>
      </c>
      <c r="BL1297" s="59">
        <v>0</v>
      </c>
      <c r="BM1297" s="4">
        <v>364009</v>
      </c>
      <c r="BN1297" s="32">
        <f t="shared" si="659"/>
        <v>97.537245444801712</v>
      </c>
      <c r="BO1297" s="281"/>
      <c r="BP1297" s="4">
        <v>67431440</v>
      </c>
      <c r="BQ1297" s="4">
        <v>371383776</v>
      </c>
      <c r="BR1297" s="4">
        <v>439179200</v>
      </c>
      <c r="BS1297" s="4">
        <v>6304.7700199999999</v>
      </c>
      <c r="BT1297" s="4">
        <v>3732</v>
      </c>
      <c r="BV1297" s="175">
        <f t="shared" si="684"/>
        <v>0.19334703868611558</v>
      </c>
    </row>
    <row r="1298" spans="1:74" ht="17.25" customHeight="1" x14ac:dyDescent="0.25">
      <c r="A1298" s="76" t="s">
        <v>231</v>
      </c>
      <c r="B1298" s="254" t="s">
        <v>173</v>
      </c>
      <c r="C1298" s="76">
        <v>1</v>
      </c>
      <c r="D1298" s="142">
        <v>2007</v>
      </c>
      <c r="E1298" s="77">
        <v>174</v>
      </c>
      <c r="F1298" s="59">
        <v>45943328</v>
      </c>
      <c r="G1298" s="59">
        <v>28215408</v>
      </c>
      <c r="H1298" s="179">
        <f t="shared" si="685"/>
        <v>1.591580286914652</v>
      </c>
      <c r="I1298" s="59">
        <f t="shared" si="682"/>
        <v>17727920</v>
      </c>
      <c r="J1298" s="59"/>
      <c r="K1298" s="59">
        <f t="shared" si="677"/>
        <v>14939523</v>
      </c>
      <c r="L1298" s="59">
        <f t="shared" si="669"/>
        <v>3877.3742538281858</v>
      </c>
      <c r="M1298" s="59"/>
      <c r="N1298" s="59"/>
      <c r="O1298" s="59">
        <v>1433218</v>
      </c>
      <c r="P1298" s="13">
        <f t="shared" si="678"/>
        <v>8.084524298394849E-2</v>
      </c>
      <c r="Q1298" s="59">
        <v>802256</v>
      </c>
      <c r="R1298" s="79">
        <f t="shared" si="679"/>
        <v>4.52538143222668E-2</v>
      </c>
      <c r="S1298" s="82">
        <f t="shared" si="686"/>
        <v>8690068</v>
      </c>
      <c r="T1298" s="281">
        <f t="shared" si="683"/>
        <v>2255.4030625486635</v>
      </c>
      <c r="U1298" s="281"/>
      <c r="V1298" s="131">
        <f t="shared" si="680"/>
        <v>0.58168309657543948</v>
      </c>
      <c r="W1298" s="126">
        <v>0</v>
      </c>
      <c r="X1298" s="126">
        <v>536134</v>
      </c>
      <c r="Y1298" s="126">
        <v>3307225</v>
      </c>
      <c r="Z1298" s="126">
        <v>617</v>
      </c>
      <c r="AA1298" s="156">
        <v>3220743</v>
      </c>
      <c r="AB1298" s="126">
        <v>846535</v>
      </c>
      <c r="AC1298" s="126">
        <v>831</v>
      </c>
      <c r="AE1298" s="126">
        <v>777983</v>
      </c>
      <c r="AF1298" s="59">
        <v>2465050</v>
      </c>
      <c r="AG1298" s="59">
        <v>51067</v>
      </c>
      <c r="AH1298" s="59">
        <v>2971855</v>
      </c>
      <c r="AI1298" s="59">
        <v>0</v>
      </c>
      <c r="AJ1298" s="59">
        <v>544191</v>
      </c>
      <c r="AK1298" s="59">
        <v>957429</v>
      </c>
      <c r="AL1298" s="59">
        <v>42971472</v>
      </c>
      <c r="AM1298" s="59">
        <v>0</v>
      </c>
      <c r="AN1298" s="59">
        <v>0</v>
      </c>
      <c r="AO1298" s="59">
        <v>0</v>
      </c>
      <c r="AP1298" s="59">
        <v>0</v>
      </c>
      <c r="AQ1298" s="59">
        <v>821283</v>
      </c>
      <c r="AR1298" s="59">
        <v>1963359</v>
      </c>
      <c r="AS1298" s="59">
        <v>0</v>
      </c>
      <c r="AT1298" s="59">
        <v>0</v>
      </c>
      <c r="AU1298" s="59">
        <v>0</v>
      </c>
      <c r="AV1298" s="27">
        <v>2788397</v>
      </c>
      <c r="AW1298" s="79">
        <f t="shared" si="681"/>
        <v>0.13591118717847847</v>
      </c>
      <c r="AX1298" s="59">
        <v>1176</v>
      </c>
      <c r="AY1298" s="59">
        <v>0</v>
      </c>
      <c r="AZ1298" s="59">
        <v>0</v>
      </c>
      <c r="BA1298" s="59">
        <v>0</v>
      </c>
      <c r="BB1298" s="59">
        <v>4739</v>
      </c>
      <c r="BC1298" s="59">
        <v>134174</v>
      </c>
      <c r="BD1298" s="59">
        <v>2633677</v>
      </c>
      <c r="BE1298" s="59">
        <v>0</v>
      </c>
      <c r="BF1298" s="59">
        <v>0</v>
      </c>
      <c r="BG1298" s="59">
        <v>0</v>
      </c>
      <c r="BH1298" s="59">
        <v>2788397</v>
      </c>
      <c r="BI1298" s="59">
        <v>1760</v>
      </c>
      <c r="BJ1298" s="59">
        <v>12871</v>
      </c>
      <c r="BK1298" s="59">
        <v>0</v>
      </c>
      <c r="BL1298" s="59">
        <v>0</v>
      </c>
      <c r="BM1298" s="4">
        <v>169403</v>
      </c>
      <c r="BN1298" s="32">
        <f t="shared" si="659"/>
        <v>43.966519595120687</v>
      </c>
      <c r="BO1298" s="281"/>
      <c r="BP1298" s="4">
        <v>-2234923</v>
      </c>
      <c r="BQ1298" s="4">
        <v>500543488</v>
      </c>
      <c r="BR1298" s="4">
        <v>498477952</v>
      </c>
      <c r="BS1298" s="4">
        <v>6336.4199200000003</v>
      </c>
      <c r="BT1298" s="4">
        <v>3853</v>
      </c>
      <c r="BV1298" s="175">
        <f t="shared" si="684"/>
        <v>0.21180464733045967</v>
      </c>
    </row>
    <row r="1299" spans="1:74" ht="17.25" customHeight="1" x14ac:dyDescent="0.25">
      <c r="A1299" s="76" t="s">
        <v>231</v>
      </c>
      <c r="B1299" s="254" t="s">
        <v>173</v>
      </c>
      <c r="C1299" s="76">
        <v>1</v>
      </c>
      <c r="D1299" s="142">
        <v>2008</v>
      </c>
      <c r="E1299" s="77">
        <v>174</v>
      </c>
      <c r="F1299" s="59">
        <v>46962912</v>
      </c>
      <c r="G1299" s="59">
        <v>30502008</v>
      </c>
      <c r="H1299" s="179">
        <f t="shared" si="685"/>
        <v>1.8529971379457653</v>
      </c>
      <c r="I1299" s="59">
        <f t="shared" si="682"/>
        <v>16460904</v>
      </c>
      <c r="J1299" s="59"/>
      <c r="K1299" s="59">
        <f t="shared" si="677"/>
        <v>13365528</v>
      </c>
      <c r="L1299" s="59">
        <f t="shared" si="669"/>
        <v>3413.9279693486592</v>
      </c>
      <c r="M1299" s="59"/>
      <c r="N1299" s="59"/>
      <c r="O1299" s="59">
        <v>871583</v>
      </c>
      <c r="P1299" s="13">
        <f t="shared" si="678"/>
        <v>5.294867159179107E-2</v>
      </c>
      <c r="Q1299" s="59">
        <v>948703</v>
      </c>
      <c r="R1299" s="79">
        <f t="shared" si="679"/>
        <v>5.7633711975964383E-2</v>
      </c>
      <c r="S1299" s="82">
        <f t="shared" si="686"/>
        <v>7562736</v>
      </c>
      <c r="T1299" s="281">
        <f t="shared" si="683"/>
        <v>1931.7333333333333</v>
      </c>
      <c r="U1299" s="281"/>
      <c r="V1299" s="131">
        <f t="shared" si="680"/>
        <v>0.56583892533089597</v>
      </c>
      <c r="W1299" s="4"/>
      <c r="X1299" s="126">
        <v>458820</v>
      </c>
      <c r="Y1299" s="126">
        <v>3119968</v>
      </c>
      <c r="Z1299" s="126">
        <v>0</v>
      </c>
      <c r="AA1299" s="156">
        <v>2737554</v>
      </c>
      <c r="AB1299" s="126">
        <v>849154</v>
      </c>
      <c r="AC1299" s="126">
        <v>0</v>
      </c>
      <c r="AE1299" s="126">
        <v>397240</v>
      </c>
      <c r="AF1299" s="59">
        <v>2824160</v>
      </c>
      <c r="AG1299" s="59">
        <v>41716</v>
      </c>
      <c r="AH1299" s="59">
        <v>3300832</v>
      </c>
      <c r="AI1299" s="59">
        <v>81</v>
      </c>
      <c r="AJ1299" s="59">
        <v>227416</v>
      </c>
      <c r="AK1299" s="59">
        <v>1075163</v>
      </c>
      <c r="AL1299" s="59">
        <v>43662080</v>
      </c>
      <c r="AM1299" s="59">
        <v>0</v>
      </c>
      <c r="AN1299" s="59">
        <v>0</v>
      </c>
      <c r="AO1299" s="59">
        <v>0</v>
      </c>
      <c r="AP1299" s="59">
        <v>0</v>
      </c>
      <c r="AQ1299" s="59">
        <v>725475</v>
      </c>
      <c r="AR1299" s="59">
        <v>2183872</v>
      </c>
      <c r="AS1299" s="59">
        <v>0</v>
      </c>
      <c r="AT1299" s="59">
        <v>0</v>
      </c>
      <c r="AU1299" s="59">
        <v>0</v>
      </c>
      <c r="AV1299" s="27">
        <v>3095376</v>
      </c>
      <c r="AW1299" s="79">
        <f t="shared" si="681"/>
        <v>0.15828040915756986</v>
      </c>
      <c r="AX1299" s="59">
        <v>165</v>
      </c>
      <c r="AY1299" s="59">
        <v>0</v>
      </c>
      <c r="AZ1299" s="59">
        <v>0</v>
      </c>
      <c r="BA1299" s="59">
        <v>0</v>
      </c>
      <c r="BB1299" s="59">
        <v>14835</v>
      </c>
      <c r="BC1299" s="59">
        <v>199565</v>
      </c>
      <c r="BD1299" s="59">
        <v>2857118</v>
      </c>
      <c r="BE1299" s="59">
        <v>0</v>
      </c>
      <c r="BF1299" s="59">
        <v>3565</v>
      </c>
      <c r="BG1299" s="59">
        <v>0</v>
      </c>
      <c r="BH1299" s="59">
        <v>3095376</v>
      </c>
      <c r="BI1299" s="59">
        <v>40</v>
      </c>
      <c r="BJ1299" s="59">
        <v>20088</v>
      </c>
      <c r="BK1299" s="59">
        <v>0</v>
      </c>
      <c r="BL1299" s="59">
        <v>0</v>
      </c>
      <c r="BM1299" s="4">
        <v>126681</v>
      </c>
      <c r="BN1299" s="32">
        <f t="shared" si="659"/>
        <v>32.357854406130265</v>
      </c>
      <c r="BO1299" s="281"/>
      <c r="BP1299" s="4">
        <v>45758376</v>
      </c>
      <c r="BQ1299" s="4">
        <v>648419904</v>
      </c>
      <c r="BR1299" s="4">
        <v>694304960</v>
      </c>
      <c r="BS1299" s="4">
        <v>6677.4101600000004</v>
      </c>
      <c r="BT1299" s="4">
        <v>3915</v>
      </c>
      <c r="BV1299" s="175">
        <f t="shared" si="684"/>
        <v>0.24599442133278332</v>
      </c>
    </row>
    <row r="1300" spans="1:74" ht="17.25" customHeight="1" x14ac:dyDescent="0.25">
      <c r="A1300" s="76" t="s">
        <v>231</v>
      </c>
      <c r="B1300" s="254" t="s">
        <v>173</v>
      </c>
      <c r="C1300" s="76">
        <v>1</v>
      </c>
      <c r="D1300" s="142">
        <v>2009</v>
      </c>
      <c r="E1300" s="77">
        <v>174</v>
      </c>
      <c r="F1300" s="59">
        <v>54254804</v>
      </c>
      <c r="G1300" s="59">
        <v>38003572</v>
      </c>
      <c r="H1300" s="179">
        <f t="shared" si="685"/>
        <v>2.3385040592614761</v>
      </c>
      <c r="I1300" s="59">
        <f t="shared" si="682"/>
        <v>16251232</v>
      </c>
      <c r="J1300" s="59"/>
      <c r="K1300" s="59">
        <f t="shared" si="677"/>
        <v>12612432</v>
      </c>
      <c r="L1300" s="59">
        <f t="shared" si="669"/>
        <v>3139.7640029873041</v>
      </c>
      <c r="M1300" s="59"/>
      <c r="N1300" s="59"/>
      <c r="O1300" s="59">
        <v>1022728</v>
      </c>
      <c r="P1300" s="13">
        <f t="shared" si="678"/>
        <v>6.2932336453014756E-2</v>
      </c>
      <c r="Q1300" s="59">
        <v>987708</v>
      </c>
      <c r="R1300" s="79">
        <f t="shared" si="679"/>
        <v>6.0777422905537254E-2</v>
      </c>
      <c r="S1300" s="82">
        <f t="shared" si="686"/>
        <v>6552140</v>
      </c>
      <c r="T1300" s="281">
        <f t="shared" si="683"/>
        <v>1631.1028130445607</v>
      </c>
      <c r="U1300" s="281"/>
      <c r="V1300" s="131">
        <f t="shared" si="680"/>
        <v>0.51949853921908162</v>
      </c>
      <c r="W1300" s="4"/>
      <c r="X1300" s="126">
        <v>14072</v>
      </c>
      <c r="Y1300" s="126">
        <v>2814031</v>
      </c>
      <c r="AA1300" s="156">
        <v>2445957</v>
      </c>
      <c r="AB1300" s="126">
        <v>856144</v>
      </c>
      <c r="AE1300" s="126">
        <v>421936</v>
      </c>
      <c r="AF1300" s="59">
        <v>3783806</v>
      </c>
      <c r="AG1300" s="59">
        <v>66951</v>
      </c>
      <c r="AH1300" s="59">
        <v>2737254</v>
      </c>
      <c r="AI1300" s="59">
        <v>4847</v>
      </c>
      <c r="AJ1300" s="59">
        <v>422511</v>
      </c>
      <c r="AK1300" s="59">
        <v>839086</v>
      </c>
      <c r="AL1300" s="59">
        <v>51517548</v>
      </c>
      <c r="AM1300" s="59">
        <v>0</v>
      </c>
      <c r="AN1300" s="59">
        <v>0</v>
      </c>
      <c r="AO1300" s="59">
        <v>0</v>
      </c>
      <c r="AP1300" s="59">
        <v>0</v>
      </c>
      <c r="AQ1300" s="59">
        <v>745083</v>
      </c>
      <c r="AR1300" s="59">
        <v>1826370</v>
      </c>
      <c r="AS1300" s="59">
        <v>0</v>
      </c>
      <c r="AT1300" s="59">
        <v>0</v>
      </c>
      <c r="AU1300" s="59">
        <v>0</v>
      </c>
      <c r="AV1300" s="27">
        <v>3638800</v>
      </c>
      <c r="AW1300" s="79">
        <f t="shared" si="681"/>
        <v>0.18294590979039149</v>
      </c>
      <c r="AX1300" s="59">
        <v>221829</v>
      </c>
      <c r="AY1300" s="59">
        <v>0</v>
      </c>
      <c r="AZ1300" s="59">
        <v>0</v>
      </c>
      <c r="BA1300" s="59">
        <v>0</v>
      </c>
      <c r="BB1300" s="59">
        <v>243031</v>
      </c>
      <c r="BC1300" s="59">
        <v>151400</v>
      </c>
      <c r="BD1300" s="59">
        <v>2926596</v>
      </c>
      <c r="BE1300" s="59">
        <v>0</v>
      </c>
      <c r="BF1300" s="59">
        <v>54669</v>
      </c>
      <c r="BG1300" s="59">
        <v>0</v>
      </c>
      <c r="BH1300" s="59">
        <v>3638800</v>
      </c>
      <c r="BI1300" s="59">
        <v>0</v>
      </c>
      <c r="BJ1300" s="59">
        <v>41275</v>
      </c>
      <c r="BK1300" s="59">
        <v>0</v>
      </c>
      <c r="BL1300" s="59">
        <v>0</v>
      </c>
      <c r="BM1300" s="4">
        <v>592243</v>
      </c>
      <c r="BN1300" s="32">
        <f t="shared" si="659"/>
        <v>147.43415484192184</v>
      </c>
      <c r="BO1300" s="281"/>
      <c r="BP1300" s="4">
        <v>9714568</v>
      </c>
      <c r="BQ1300" s="4">
        <v>411765376</v>
      </c>
      <c r="BR1300" s="4">
        <v>422072192</v>
      </c>
      <c r="BS1300" s="4">
        <v>6516.8598599999996</v>
      </c>
      <c r="BT1300" s="4">
        <v>4017</v>
      </c>
      <c r="BV1300" s="175">
        <f t="shared" si="684"/>
        <v>0.24668565009256857</v>
      </c>
    </row>
    <row r="1301" spans="1:74" ht="17.25" customHeight="1" x14ac:dyDescent="0.25">
      <c r="A1301" s="76" t="s">
        <v>231</v>
      </c>
      <c r="B1301" s="254" t="s">
        <v>173</v>
      </c>
      <c r="C1301" s="76">
        <v>1</v>
      </c>
      <c r="D1301" s="142">
        <v>2010</v>
      </c>
      <c r="E1301" s="77">
        <v>174</v>
      </c>
      <c r="F1301" s="59">
        <v>65346760</v>
      </c>
      <c r="G1301" s="59">
        <v>44680544</v>
      </c>
      <c r="H1301" s="179">
        <f t="shared" si="685"/>
        <v>2.1620089521952157</v>
      </c>
      <c r="I1301" s="59">
        <f t="shared" si="682"/>
        <v>20666216</v>
      </c>
      <c r="J1301" s="59"/>
      <c r="K1301" s="59">
        <f t="shared" si="677"/>
        <v>16642399</v>
      </c>
      <c r="L1301" s="59">
        <f t="shared" si="669"/>
        <v>4022.8182257674644</v>
      </c>
      <c r="M1301" s="59"/>
      <c r="N1301" s="59"/>
      <c r="O1301" s="59">
        <v>1824887</v>
      </c>
      <c r="P1301" s="13">
        <f t="shared" si="678"/>
        <v>8.8302909444089819E-2</v>
      </c>
      <c r="Q1301" s="59">
        <v>1059408</v>
      </c>
      <c r="R1301" s="79">
        <f t="shared" si="679"/>
        <v>5.1262795279019634E-2</v>
      </c>
      <c r="S1301" s="82">
        <f t="shared" si="686"/>
        <v>7872587</v>
      </c>
      <c r="T1301" s="281">
        <f t="shared" si="683"/>
        <v>1902.9700265893159</v>
      </c>
      <c r="U1301" s="281"/>
      <c r="V1301" s="131">
        <f t="shared" si="680"/>
        <v>0.47304400044729128</v>
      </c>
      <c r="W1301" s="4"/>
      <c r="X1301" s="126">
        <v>12135</v>
      </c>
      <c r="Y1301" s="126">
        <v>2823632</v>
      </c>
      <c r="AA1301" s="156">
        <v>3520674</v>
      </c>
      <c r="AB1301" s="126">
        <v>832354</v>
      </c>
      <c r="AE1301" s="126">
        <v>683792</v>
      </c>
      <c r="AF1301" s="59">
        <v>4271503</v>
      </c>
      <c r="AG1301" s="59">
        <v>63718</v>
      </c>
      <c r="AH1301" s="59">
        <v>3831956</v>
      </c>
      <c r="AI1301" s="59">
        <v>2262</v>
      </c>
      <c r="AJ1301" s="59">
        <v>877541</v>
      </c>
      <c r="AK1301" s="59">
        <v>1375914</v>
      </c>
      <c r="AL1301" s="59">
        <v>61514804</v>
      </c>
      <c r="AM1301" s="59">
        <v>0</v>
      </c>
      <c r="AN1301" s="59">
        <v>0</v>
      </c>
      <c r="AO1301" s="59">
        <v>0</v>
      </c>
      <c r="AP1301" s="59">
        <v>0</v>
      </c>
      <c r="AQ1301" s="59">
        <v>928337</v>
      </c>
      <c r="AR1301" s="59">
        <v>2390062</v>
      </c>
      <c r="AS1301" s="59">
        <v>0</v>
      </c>
      <c r="AT1301" s="59">
        <v>0</v>
      </c>
      <c r="AU1301" s="59">
        <v>0</v>
      </c>
      <c r="AV1301" s="27">
        <v>4023817</v>
      </c>
      <c r="AW1301" s="79">
        <f t="shared" si="681"/>
        <v>0.1629733342195209</v>
      </c>
      <c r="AX1301" s="59">
        <v>223424</v>
      </c>
      <c r="AY1301" s="59">
        <v>0</v>
      </c>
      <c r="AZ1301" s="59">
        <v>0</v>
      </c>
      <c r="BA1301" s="59">
        <v>0</v>
      </c>
      <c r="BB1301" s="59">
        <v>222910</v>
      </c>
      <c r="BC1301" s="59">
        <v>239589</v>
      </c>
      <c r="BD1301" s="59">
        <v>3028287</v>
      </c>
      <c r="BE1301" s="59">
        <v>0</v>
      </c>
      <c r="BF1301" s="59">
        <v>58654</v>
      </c>
      <c r="BG1301" s="59">
        <v>0</v>
      </c>
      <c r="BH1301" s="59">
        <v>4023817</v>
      </c>
      <c r="BI1301" s="59">
        <v>0</v>
      </c>
      <c r="BJ1301" s="59">
        <v>250953</v>
      </c>
      <c r="BK1301" s="59">
        <v>0</v>
      </c>
      <c r="BL1301" s="59">
        <v>0</v>
      </c>
      <c r="BM1301" s="4">
        <v>575311</v>
      </c>
      <c r="BN1301" s="32">
        <f t="shared" si="659"/>
        <v>139.06478124244623</v>
      </c>
      <c r="BO1301" s="281"/>
      <c r="BP1301" s="4">
        <v>-26343370</v>
      </c>
      <c r="BQ1301" s="4">
        <v>485607040</v>
      </c>
      <c r="BR1301" s="4">
        <v>459838976</v>
      </c>
      <c r="BS1301" s="4">
        <v>6516.8598599999996</v>
      </c>
      <c r="BT1301" s="4">
        <v>4137</v>
      </c>
      <c r="BV1301" s="175">
        <f t="shared" si="684"/>
        <v>0.26140341614363322</v>
      </c>
    </row>
    <row r="1302" spans="1:74" ht="17.25" customHeight="1" x14ac:dyDescent="0.25">
      <c r="A1302" s="76" t="s">
        <v>231</v>
      </c>
      <c r="B1302" s="254" t="s">
        <v>173</v>
      </c>
      <c r="C1302" s="76">
        <v>1</v>
      </c>
      <c r="D1302" s="142">
        <v>2011</v>
      </c>
      <c r="E1302" s="77">
        <v>174</v>
      </c>
      <c r="F1302" s="59">
        <v>81909744</v>
      </c>
      <c r="G1302" s="59">
        <v>59145396</v>
      </c>
      <c r="H1302" s="179">
        <f t="shared" si="685"/>
        <v>2.5981590160192596</v>
      </c>
      <c r="I1302" s="59">
        <f t="shared" si="682"/>
        <v>22764348</v>
      </c>
      <c r="J1302" s="59"/>
      <c r="K1302" s="59">
        <f t="shared" si="677"/>
        <v>18991189</v>
      </c>
      <c r="L1302" s="59">
        <f t="shared" si="669"/>
        <v>4590.5702199661591</v>
      </c>
      <c r="M1302" s="59"/>
      <c r="N1302" s="59"/>
      <c r="O1302" s="59">
        <v>1590447</v>
      </c>
      <c r="P1302" s="13">
        <f t="shared" si="678"/>
        <v>6.9865695252945531E-2</v>
      </c>
      <c r="Q1302" s="59">
        <v>1068291</v>
      </c>
      <c r="R1302" s="79">
        <f t="shared" si="679"/>
        <v>4.6928249383641471E-2</v>
      </c>
      <c r="S1302" s="82">
        <f t="shared" si="686"/>
        <v>9510925</v>
      </c>
      <c r="T1302" s="281">
        <f t="shared" si="683"/>
        <v>2298.9908145999516</v>
      </c>
      <c r="U1302" s="281"/>
      <c r="V1302" s="131">
        <f t="shared" si="680"/>
        <v>0.50080724276926525</v>
      </c>
      <c r="W1302" s="4"/>
      <c r="X1302" s="126">
        <v>16666</v>
      </c>
      <c r="Y1302" s="126">
        <v>3036688</v>
      </c>
      <c r="AA1302" s="156">
        <v>3618675</v>
      </c>
      <c r="AB1302" s="126">
        <v>1000295</v>
      </c>
      <c r="AC1302" s="126">
        <v>-30073</v>
      </c>
      <c r="AD1302" s="126">
        <v>10523</v>
      </c>
      <c r="AE1302" s="126">
        <v>1858151</v>
      </c>
      <c r="AF1302" s="59">
        <v>4745491</v>
      </c>
      <c r="AG1302" s="59">
        <v>77950</v>
      </c>
      <c r="AH1302" s="59">
        <v>4385575</v>
      </c>
      <c r="AI1302" s="59">
        <v>947</v>
      </c>
      <c r="AJ1302" s="59">
        <v>469365</v>
      </c>
      <c r="AK1302" s="59">
        <v>1817886</v>
      </c>
      <c r="AL1302" s="59">
        <v>77524168</v>
      </c>
      <c r="AM1302" s="59">
        <v>0</v>
      </c>
      <c r="AN1302" s="59">
        <v>0</v>
      </c>
      <c r="AO1302" s="59">
        <v>0</v>
      </c>
      <c r="AP1302" s="59">
        <v>0</v>
      </c>
      <c r="AQ1302" s="59">
        <v>994230</v>
      </c>
      <c r="AR1302" s="59">
        <v>2488327</v>
      </c>
      <c r="AS1302" s="59">
        <v>0</v>
      </c>
      <c r="AT1302" s="59">
        <v>21</v>
      </c>
      <c r="AU1302" s="59">
        <v>465</v>
      </c>
      <c r="AV1302" s="27">
        <v>3773159</v>
      </c>
      <c r="AW1302" s="79">
        <f t="shared" si="681"/>
        <v>0.14218211982007203</v>
      </c>
      <c r="AX1302" s="59">
        <v>160186</v>
      </c>
      <c r="AY1302" s="59">
        <v>0</v>
      </c>
      <c r="AZ1302" s="59">
        <v>0</v>
      </c>
      <c r="BA1302" s="59">
        <v>0</v>
      </c>
      <c r="BB1302" s="59">
        <v>169186</v>
      </c>
      <c r="BC1302" s="59">
        <v>211211</v>
      </c>
      <c r="BD1302" s="59">
        <v>3101814</v>
      </c>
      <c r="BE1302" s="59">
        <v>0</v>
      </c>
      <c r="BF1302" s="59">
        <v>71750</v>
      </c>
      <c r="BG1302" s="59">
        <v>0</v>
      </c>
      <c r="BH1302" s="59">
        <v>3773159</v>
      </c>
      <c r="BI1302" s="59">
        <v>543</v>
      </c>
      <c r="BJ1302" s="59">
        <v>58469</v>
      </c>
      <c r="BK1302" s="59">
        <v>0</v>
      </c>
      <c r="BL1302" s="59">
        <v>0</v>
      </c>
      <c r="BM1302" s="4">
        <v>622397</v>
      </c>
      <c r="BN1302" s="32">
        <f t="shared" si="659"/>
        <v>150.4464587865603</v>
      </c>
      <c r="BO1302" s="281"/>
      <c r="BP1302" s="4">
        <v>4151563</v>
      </c>
      <c r="BQ1302" s="4">
        <v>491272512</v>
      </c>
      <c r="BR1302" s="4">
        <v>496046464</v>
      </c>
      <c r="BS1302" s="4">
        <v>6702.5497999999998</v>
      </c>
      <c r="BT1302" s="4">
        <v>4137</v>
      </c>
      <c r="BV1302" s="175">
        <f t="shared" si="684"/>
        <v>0.27545110504570719</v>
      </c>
    </row>
    <row r="1303" spans="1:74" ht="17.25" customHeight="1" x14ac:dyDescent="0.25">
      <c r="A1303" s="76" t="s">
        <v>231</v>
      </c>
      <c r="B1303" s="254" t="s">
        <v>173</v>
      </c>
      <c r="C1303" s="76">
        <v>1</v>
      </c>
      <c r="D1303" s="142">
        <v>2012</v>
      </c>
      <c r="E1303" s="77">
        <v>174</v>
      </c>
      <c r="F1303" s="59">
        <v>102452832</v>
      </c>
      <c r="G1303" s="59">
        <v>76343912</v>
      </c>
      <c r="H1303" s="179">
        <f t="shared" si="685"/>
        <v>2.9240547674894253</v>
      </c>
      <c r="I1303" s="59">
        <f t="shared" si="682"/>
        <v>26108920</v>
      </c>
      <c r="J1303" s="59"/>
      <c r="K1303" s="59">
        <f t="shared" si="677"/>
        <v>21718647</v>
      </c>
      <c r="L1303" s="59">
        <f t="shared" si="669"/>
        <v>5249.8542422044957</v>
      </c>
      <c r="M1303" s="59"/>
      <c r="N1303" s="59"/>
      <c r="O1303" s="59">
        <v>2126820</v>
      </c>
      <c r="P1303" s="13">
        <f t="shared" si="678"/>
        <v>8.145951651772651E-2</v>
      </c>
      <c r="Q1303" s="59">
        <v>1075619</v>
      </c>
      <c r="R1303" s="79">
        <f t="shared" si="679"/>
        <v>4.1197376222379171E-2</v>
      </c>
      <c r="S1303" s="82">
        <f t="shared" si="686"/>
        <v>11180782</v>
      </c>
      <c r="T1303" s="281">
        <f t="shared" si="683"/>
        <v>2702.6304085085812</v>
      </c>
      <c r="U1303" s="281"/>
      <c r="V1303" s="131">
        <f t="shared" si="680"/>
        <v>0.51480103709959468</v>
      </c>
      <c r="W1303" s="4"/>
      <c r="X1303" s="126">
        <v>24047</v>
      </c>
      <c r="Y1303" s="126">
        <v>3067891</v>
      </c>
      <c r="AA1303" s="156">
        <v>4688058</v>
      </c>
      <c r="AB1303" s="126">
        <v>1254698</v>
      </c>
      <c r="AC1303" s="126">
        <v>-25251</v>
      </c>
      <c r="AD1303" s="126">
        <v>34222</v>
      </c>
      <c r="AE1303" s="126">
        <v>2137117</v>
      </c>
      <c r="AF1303" s="59">
        <v>5416291</v>
      </c>
      <c r="AG1303" s="59">
        <v>76875</v>
      </c>
      <c r="AH1303" s="59">
        <v>4209345</v>
      </c>
      <c r="AI1303" s="59">
        <v>2438</v>
      </c>
      <c r="AJ1303" s="59">
        <v>971198</v>
      </c>
      <c r="AK1303" s="59">
        <v>1557097</v>
      </c>
      <c r="AL1303" s="59">
        <v>98243488</v>
      </c>
      <c r="AM1303" s="59">
        <v>0</v>
      </c>
      <c r="AN1303" s="59">
        <v>0</v>
      </c>
      <c r="AO1303" s="59">
        <v>0</v>
      </c>
      <c r="AP1303" s="59">
        <v>0</v>
      </c>
      <c r="AQ1303" s="59">
        <v>1128863</v>
      </c>
      <c r="AR1303" s="59">
        <v>2572935</v>
      </c>
      <c r="AS1303" s="59">
        <v>0</v>
      </c>
      <c r="AT1303" s="59">
        <v>0</v>
      </c>
      <c r="AU1303" s="59">
        <v>0</v>
      </c>
      <c r="AV1303" s="27">
        <v>4390273</v>
      </c>
      <c r="AW1303" s="79">
        <f t="shared" si="681"/>
        <v>0.14394718575012788</v>
      </c>
      <c r="AX1303" s="59">
        <v>29775</v>
      </c>
      <c r="AY1303" s="59">
        <v>0</v>
      </c>
      <c r="AZ1303" s="59">
        <v>0</v>
      </c>
      <c r="BA1303" s="59">
        <v>0</v>
      </c>
      <c r="BB1303" s="59">
        <v>54756</v>
      </c>
      <c r="BC1303" s="59">
        <v>194835</v>
      </c>
      <c r="BD1303" s="59">
        <v>4018335</v>
      </c>
      <c r="BE1303" s="59">
        <v>0</v>
      </c>
      <c r="BF1303" s="59">
        <v>59316</v>
      </c>
      <c r="BG1303" s="59">
        <v>0</v>
      </c>
      <c r="BH1303" s="59">
        <v>4390273</v>
      </c>
      <c r="BI1303" s="59">
        <v>470</v>
      </c>
      <c r="BJ1303" s="59">
        <v>32786</v>
      </c>
      <c r="BK1303" s="59">
        <v>0</v>
      </c>
      <c r="BL1303" s="59">
        <v>0</v>
      </c>
      <c r="BM1303" s="4">
        <v>1042892</v>
      </c>
      <c r="BN1303" s="32">
        <f t="shared" si="659"/>
        <v>252.08895334783659</v>
      </c>
      <c r="BO1303" s="281"/>
      <c r="BP1303" s="4">
        <v>5514109</v>
      </c>
      <c r="BQ1303" s="4">
        <v>339969408</v>
      </c>
      <c r="BR1303" s="4">
        <v>346526400</v>
      </c>
      <c r="BS1303" s="4">
        <v>6904.4399400000002</v>
      </c>
      <c r="BT1303" s="4">
        <v>4137</v>
      </c>
      <c r="BV1303" s="175">
        <f t="shared" si="684"/>
        <v>0.29028943157914433</v>
      </c>
    </row>
    <row r="1304" spans="1:74" ht="17.25" customHeight="1" x14ac:dyDescent="0.25">
      <c r="A1304" s="76" t="s">
        <v>231</v>
      </c>
      <c r="B1304" s="254" t="s">
        <v>173</v>
      </c>
      <c r="C1304" s="76">
        <v>1</v>
      </c>
      <c r="D1304" s="142">
        <v>2013</v>
      </c>
      <c r="E1304" s="77">
        <v>174</v>
      </c>
      <c r="F1304" s="59">
        <v>115727912</v>
      </c>
      <c r="G1304" s="59">
        <v>88489072</v>
      </c>
      <c r="H1304" s="179">
        <f t="shared" si="685"/>
        <v>3.2486358449919308</v>
      </c>
      <c r="I1304" s="59">
        <f t="shared" si="682"/>
        <v>27238840</v>
      </c>
      <c r="J1304" s="59"/>
      <c r="K1304" s="59">
        <f t="shared" si="677"/>
        <v>21066096</v>
      </c>
      <c r="L1304" s="59">
        <f t="shared" si="669"/>
        <v>5092.1189267585205</v>
      </c>
      <c r="M1304" s="59"/>
      <c r="N1304" s="59"/>
      <c r="O1304" s="59">
        <v>2381113</v>
      </c>
      <c r="P1304" s="13">
        <f t="shared" si="678"/>
        <v>8.7416094077427675E-2</v>
      </c>
      <c r="Q1304" s="59">
        <v>1143107</v>
      </c>
      <c r="R1304" s="79">
        <f t="shared" si="679"/>
        <v>4.1966067571159421E-2</v>
      </c>
      <c r="S1304" s="82">
        <f t="shared" si="686"/>
        <v>10533848</v>
      </c>
      <c r="T1304" s="281">
        <f t="shared" si="683"/>
        <v>2546.2528402223834</v>
      </c>
      <c r="U1304" s="281"/>
      <c r="V1304" s="131">
        <f t="shared" si="680"/>
        <v>0.5000379757122535</v>
      </c>
      <c r="W1304" s="4"/>
      <c r="X1304" s="126">
        <v>43266</v>
      </c>
      <c r="Y1304" s="126">
        <v>3050155</v>
      </c>
      <c r="AA1304" s="156">
        <v>3841904</v>
      </c>
      <c r="AB1304" s="126">
        <v>855273</v>
      </c>
      <c r="AC1304" s="126">
        <v>-56707</v>
      </c>
      <c r="AD1304" s="126">
        <v>20589</v>
      </c>
      <c r="AE1304" s="126">
        <v>2779368</v>
      </c>
      <c r="AF1304" s="59">
        <v>6745795</v>
      </c>
      <c r="AG1304" s="59">
        <v>66080</v>
      </c>
      <c r="AH1304" s="59">
        <v>4341567</v>
      </c>
      <c r="AI1304" s="59">
        <v>9878</v>
      </c>
      <c r="AJ1304" s="59">
        <v>889235</v>
      </c>
      <c r="AK1304" s="59">
        <v>1763846</v>
      </c>
      <c r="AL1304" s="59">
        <v>111386344</v>
      </c>
      <c r="AM1304" s="59">
        <v>0</v>
      </c>
      <c r="AN1304" s="59">
        <v>0</v>
      </c>
      <c r="AO1304" s="59">
        <v>0</v>
      </c>
      <c r="AP1304" s="59">
        <v>0</v>
      </c>
      <c r="AQ1304" s="59">
        <v>1204172</v>
      </c>
      <c r="AR1304" s="59">
        <v>2501763</v>
      </c>
      <c r="AS1304" s="59">
        <v>0</v>
      </c>
      <c r="AT1304" s="59">
        <v>0</v>
      </c>
      <c r="AU1304" s="59">
        <v>0</v>
      </c>
      <c r="AV1304" s="27">
        <v>6172744</v>
      </c>
      <c r="AW1304" s="79">
        <f t="shared" si="681"/>
        <v>0.18474861892210798</v>
      </c>
      <c r="AX1304" s="59">
        <v>8218</v>
      </c>
      <c r="AY1304" s="59">
        <v>0</v>
      </c>
      <c r="AZ1304" s="59">
        <v>0</v>
      </c>
      <c r="BA1304" s="59">
        <v>0</v>
      </c>
      <c r="BB1304" s="59">
        <v>33023</v>
      </c>
      <c r="BC1304" s="59">
        <v>191960</v>
      </c>
      <c r="BD1304" s="59">
        <v>5846943</v>
      </c>
      <c r="BE1304" s="59">
        <v>0</v>
      </c>
      <c r="BF1304" s="59">
        <v>69044</v>
      </c>
      <c r="BG1304" s="59">
        <v>0</v>
      </c>
      <c r="BH1304" s="59">
        <v>6172744</v>
      </c>
      <c r="BI1304" s="59">
        <v>0</v>
      </c>
      <c r="BJ1304" s="59">
        <v>23556</v>
      </c>
      <c r="BK1304" s="59">
        <v>0</v>
      </c>
      <c r="BL1304" s="59">
        <v>0</v>
      </c>
      <c r="BM1304" s="4">
        <v>989832</v>
      </c>
      <c r="BN1304" s="32">
        <f t="shared" si="659"/>
        <v>239.26323422770125</v>
      </c>
      <c r="BO1304" s="281"/>
      <c r="BP1304" s="4">
        <v>6007668</v>
      </c>
      <c r="BQ1304" s="4">
        <v>430533536</v>
      </c>
      <c r="BR1304" s="4">
        <v>437531040</v>
      </c>
      <c r="BS1304" s="4">
        <v>6839.2797899999996</v>
      </c>
      <c r="BT1304" s="4">
        <v>4137</v>
      </c>
      <c r="BV1304" s="175">
        <f t="shared" si="684"/>
        <v>0.28554831057932656</v>
      </c>
    </row>
    <row r="1305" spans="1:74" ht="17.25" customHeight="1" x14ac:dyDescent="0.25">
      <c r="A1305" s="76" t="s">
        <v>231</v>
      </c>
      <c r="B1305" s="254" t="s">
        <v>173</v>
      </c>
      <c r="C1305" s="76">
        <v>1</v>
      </c>
      <c r="D1305" s="142">
        <v>2014</v>
      </c>
      <c r="E1305" s="77">
        <v>174</v>
      </c>
      <c r="F1305" s="59">
        <v>126490016</v>
      </c>
      <c r="G1305" s="59">
        <v>97026840</v>
      </c>
      <c r="H1305" s="179">
        <f t="shared" si="685"/>
        <v>3.2931561756953833</v>
      </c>
      <c r="I1305" s="59">
        <f t="shared" si="682"/>
        <v>29463176</v>
      </c>
      <c r="J1305" s="59"/>
      <c r="K1305" s="59">
        <f t="shared" si="677"/>
        <v>22020385</v>
      </c>
      <c r="L1305" s="59">
        <f t="shared" si="669"/>
        <v>5322.7906695673191</v>
      </c>
      <c r="M1305" s="59"/>
      <c r="N1305" s="59"/>
      <c r="O1305" s="59">
        <v>3445414</v>
      </c>
      <c r="P1305" s="13">
        <f t="shared" si="678"/>
        <v>0.1169396673325374</v>
      </c>
      <c r="Q1305" s="59">
        <v>1186584</v>
      </c>
      <c r="R1305" s="79">
        <f t="shared" si="679"/>
        <v>4.0273458638674937E-2</v>
      </c>
      <c r="S1305" s="82">
        <f t="shared" si="686"/>
        <v>11000077</v>
      </c>
      <c r="T1305" s="281">
        <f t="shared" si="683"/>
        <v>2658.9502054628956</v>
      </c>
      <c r="U1305" s="281"/>
      <c r="V1305" s="131">
        <f t="shared" si="680"/>
        <v>0.49954063019334133</v>
      </c>
      <c r="W1305" s="4"/>
      <c r="X1305" s="126">
        <v>68600</v>
      </c>
      <c r="Y1305" s="126">
        <v>3253849</v>
      </c>
      <c r="AA1305" s="156">
        <v>4623868</v>
      </c>
      <c r="AB1305" s="126">
        <v>481418</v>
      </c>
      <c r="AC1305" s="126">
        <v>-5213</v>
      </c>
      <c r="AD1305" s="126">
        <v>67695</v>
      </c>
      <c r="AE1305" s="126">
        <v>2509860</v>
      </c>
      <c r="AF1305" s="59">
        <v>6904297</v>
      </c>
      <c r="AG1305" s="59">
        <v>80621</v>
      </c>
      <c r="AH1305" s="59">
        <v>4552969</v>
      </c>
      <c r="AI1305" s="59">
        <v>33555</v>
      </c>
      <c r="AJ1305" s="59">
        <v>914358</v>
      </c>
      <c r="AK1305" s="59">
        <v>1912488</v>
      </c>
      <c r="AL1305" s="59">
        <v>121937048</v>
      </c>
      <c r="AM1305" s="59">
        <v>0</v>
      </c>
      <c r="AN1305" s="59">
        <v>0</v>
      </c>
      <c r="AO1305" s="59">
        <v>0</v>
      </c>
      <c r="AP1305" s="59">
        <v>0</v>
      </c>
      <c r="AQ1305" s="59">
        <v>1459477</v>
      </c>
      <c r="AR1305" s="59">
        <v>2503956</v>
      </c>
      <c r="AS1305" s="59">
        <v>0</v>
      </c>
      <c r="AT1305" s="59">
        <v>0</v>
      </c>
      <c r="AU1305" s="59">
        <v>22349</v>
      </c>
      <c r="AV1305" s="27">
        <v>7442791</v>
      </c>
      <c r="AW1305" s="79">
        <f t="shared" si="681"/>
        <v>0.20166904175685194</v>
      </c>
      <c r="AX1305" s="59">
        <v>14558</v>
      </c>
      <c r="AY1305" s="59">
        <v>0</v>
      </c>
      <c r="AZ1305" s="59">
        <v>0</v>
      </c>
      <c r="BA1305" s="59">
        <v>0</v>
      </c>
      <c r="BB1305" s="59">
        <v>54572</v>
      </c>
      <c r="BC1305" s="59">
        <v>175684</v>
      </c>
      <c r="BD1305" s="59">
        <v>7118833</v>
      </c>
      <c r="BE1305" s="59">
        <v>0</v>
      </c>
      <c r="BF1305" s="59">
        <v>54071</v>
      </c>
      <c r="BG1305" s="59">
        <v>0</v>
      </c>
      <c r="BH1305" s="59">
        <v>7442791</v>
      </c>
      <c r="BI1305" s="59">
        <v>0</v>
      </c>
      <c r="BJ1305" s="59">
        <v>25073</v>
      </c>
      <c r="BK1305" s="59">
        <v>0</v>
      </c>
      <c r="BL1305" s="59">
        <v>0</v>
      </c>
      <c r="BM1305" s="4">
        <v>1176245</v>
      </c>
      <c r="BN1305" s="32">
        <f t="shared" si="659"/>
        <v>284.32318104906938</v>
      </c>
      <c r="BO1305" s="281"/>
      <c r="BP1305" s="4">
        <v>9457906</v>
      </c>
      <c r="BQ1305" s="4">
        <v>561824000</v>
      </c>
      <c r="BR1305" s="4">
        <v>572458112</v>
      </c>
      <c r="BS1305" s="4">
        <v>7224.0400399999999</v>
      </c>
      <c r="BT1305" s="4">
        <v>4137</v>
      </c>
      <c r="BV1305" s="175">
        <f t="shared" si="684"/>
        <v>0.31291427383130682</v>
      </c>
    </row>
    <row r="1306" spans="1:74" ht="17.25" customHeight="1" x14ac:dyDescent="0.25">
      <c r="A1306" s="76" t="s">
        <v>231</v>
      </c>
      <c r="B1306" s="254" t="s">
        <v>173</v>
      </c>
      <c r="C1306" s="76">
        <v>1</v>
      </c>
      <c r="D1306" s="142">
        <v>2015</v>
      </c>
      <c r="E1306" s="77">
        <v>174</v>
      </c>
      <c r="F1306" s="59">
        <v>145593712</v>
      </c>
      <c r="G1306" s="59">
        <v>116133192</v>
      </c>
      <c r="H1306" s="179">
        <f t="shared" si="685"/>
        <v>3.9419939634466736</v>
      </c>
      <c r="I1306" s="59">
        <f t="shared" si="682"/>
        <v>29460520</v>
      </c>
      <c r="J1306" s="59"/>
      <c r="K1306" s="59">
        <f t="shared" si="677"/>
        <v>21582315</v>
      </c>
      <c r="L1306" s="59">
        <f t="shared" si="669"/>
        <v>5216.8999274836842</v>
      </c>
      <c r="M1306" s="59"/>
      <c r="N1306" s="59"/>
      <c r="O1306" s="59">
        <v>3475363</v>
      </c>
      <c r="P1306" s="13">
        <f t="shared" si="678"/>
        <v>0.11796679081020973</v>
      </c>
      <c r="Q1306" s="59">
        <v>1311358</v>
      </c>
      <c r="R1306" s="79">
        <f t="shared" si="679"/>
        <v>4.4512384710113741E-2</v>
      </c>
      <c r="S1306" s="82">
        <f t="shared" ref="S1306:S1335" si="687">SUM(X1306:AE1306)</f>
        <v>10412133</v>
      </c>
      <c r="T1306" s="281">
        <f t="shared" si="683"/>
        <v>2516.831762146483</v>
      </c>
      <c r="U1306" s="281"/>
      <c r="V1306" s="131">
        <f t="shared" si="680"/>
        <v>0.4824381907130908</v>
      </c>
      <c r="W1306" s="13"/>
      <c r="X1306" s="59">
        <v>84357</v>
      </c>
      <c r="Y1306" s="59">
        <v>3339397</v>
      </c>
      <c r="Z1306" s="59">
        <v>0</v>
      </c>
      <c r="AA1306" s="82">
        <v>4140566</v>
      </c>
      <c r="AB1306" s="59">
        <v>49410</v>
      </c>
      <c r="AC1306" s="59">
        <v>-5905</v>
      </c>
      <c r="AD1306" s="59">
        <v>-50610</v>
      </c>
      <c r="AE1306" s="59">
        <v>2854918</v>
      </c>
      <c r="AF1306" s="59">
        <v>7677459</v>
      </c>
      <c r="AG1306" s="59">
        <v>62348</v>
      </c>
      <c r="AH1306" s="59">
        <v>4112753</v>
      </c>
      <c r="AI1306" s="59">
        <v>181</v>
      </c>
      <c r="AJ1306" s="59">
        <v>1412655</v>
      </c>
      <c r="AK1306" s="59">
        <v>1783266</v>
      </c>
      <c r="AL1306" s="59">
        <v>141480960</v>
      </c>
      <c r="AM1306" s="59">
        <v>0</v>
      </c>
      <c r="AN1306" s="59">
        <v>0</v>
      </c>
      <c r="AO1306" s="59">
        <v>0</v>
      </c>
      <c r="AP1306" s="59">
        <v>0</v>
      </c>
      <c r="AQ1306" s="59">
        <v>1058795</v>
      </c>
      <c r="AR1306" s="59">
        <v>2266958</v>
      </c>
      <c r="AS1306" s="59">
        <v>0</v>
      </c>
      <c r="AT1306" s="59">
        <v>0</v>
      </c>
      <c r="AU1306" s="59">
        <v>0</v>
      </c>
      <c r="AV1306" s="27">
        <v>7878205</v>
      </c>
      <c r="AW1306" s="79">
        <f t="shared" si="681"/>
        <v>0.21099287669838754</v>
      </c>
      <c r="AX1306" s="59">
        <v>8957</v>
      </c>
      <c r="AY1306" s="59">
        <v>0</v>
      </c>
      <c r="AZ1306" s="59">
        <v>0</v>
      </c>
      <c r="BA1306" s="59">
        <v>0</v>
      </c>
      <c r="BB1306" s="59">
        <v>76336</v>
      </c>
      <c r="BC1306" s="59">
        <v>185092</v>
      </c>
      <c r="BD1306" s="59">
        <v>7532309</v>
      </c>
      <c r="BE1306" s="59">
        <v>0</v>
      </c>
      <c r="BF1306" s="59">
        <v>49347</v>
      </c>
      <c r="BH1306" s="59">
        <v>7878205</v>
      </c>
      <c r="BI1306" s="59">
        <v>0</v>
      </c>
      <c r="BJ1306" s="59">
        <v>26164</v>
      </c>
      <c r="BK1306" s="59">
        <v>0</v>
      </c>
      <c r="BL1306" s="59">
        <v>0</v>
      </c>
      <c r="BM1306" s="4">
        <v>1207275</v>
      </c>
      <c r="BN1306" s="32">
        <f t="shared" si="659"/>
        <v>291.82378535170415</v>
      </c>
      <c r="BO1306" s="281"/>
      <c r="BP1306" s="4">
        <v>8625954</v>
      </c>
      <c r="BQ1306" s="4">
        <v>422485184</v>
      </c>
      <c r="BR1306" s="4">
        <v>432318432</v>
      </c>
      <c r="BS1306" s="4">
        <v>7384.9199200000003</v>
      </c>
      <c r="BT1306" s="4">
        <v>4137</v>
      </c>
      <c r="BV1306" s="175">
        <f t="shared" si="684"/>
        <v>0.32392713062514294</v>
      </c>
    </row>
    <row r="1307" spans="1:74" ht="17.25" customHeight="1" x14ac:dyDescent="0.25">
      <c r="A1307" s="76" t="s">
        <v>231</v>
      </c>
      <c r="B1307" s="254" t="s">
        <v>173</v>
      </c>
      <c r="C1307" s="76">
        <v>1</v>
      </c>
      <c r="D1307" s="142">
        <v>2016</v>
      </c>
      <c r="E1307" s="77">
        <v>174</v>
      </c>
      <c r="F1307" s="59">
        <v>173307472</v>
      </c>
      <c r="G1307" s="59">
        <v>145521904</v>
      </c>
      <c r="H1307" s="179">
        <f t="shared" si="685"/>
        <v>5.2373197481512701</v>
      </c>
      <c r="I1307" s="59">
        <f t="shared" si="682"/>
        <v>27785568</v>
      </c>
      <c r="J1307" s="59"/>
      <c r="K1307" s="59">
        <f t="shared" si="677"/>
        <v>21132835</v>
      </c>
      <c r="L1307" s="59">
        <f t="shared" si="669"/>
        <v>5108.2511481750062</v>
      </c>
      <c r="M1307" s="59"/>
      <c r="N1307" s="59"/>
      <c r="O1307" s="59">
        <v>1828662</v>
      </c>
      <c r="P1307" s="13">
        <f t="shared" si="678"/>
        <v>6.5813374770672312E-2</v>
      </c>
      <c r="Q1307" s="59">
        <v>1512838</v>
      </c>
      <c r="R1307" s="79">
        <f t="shared" si="679"/>
        <v>5.4446898476216143E-2</v>
      </c>
      <c r="S1307" s="82">
        <f t="shared" si="687"/>
        <v>10010641</v>
      </c>
      <c r="T1307" s="281">
        <f t="shared" si="683"/>
        <v>2419.7826927725405</v>
      </c>
      <c r="U1307" s="281"/>
      <c r="V1307" s="131">
        <f t="shared" si="680"/>
        <v>0.47370080729821629</v>
      </c>
      <c r="W1307" s="13"/>
      <c r="X1307" s="59">
        <v>0</v>
      </c>
      <c r="Y1307" s="59">
        <v>4188252</v>
      </c>
      <c r="Z1307" s="59">
        <v>0</v>
      </c>
      <c r="AA1307" s="82">
        <v>3180152</v>
      </c>
      <c r="AB1307" s="59">
        <v>3495</v>
      </c>
      <c r="AC1307" s="59">
        <v>-6459</v>
      </c>
      <c r="AD1307" s="59">
        <v>-3320</v>
      </c>
      <c r="AE1307" s="59">
        <v>2648521</v>
      </c>
      <c r="AF1307" s="59">
        <v>6990486</v>
      </c>
      <c r="AG1307" s="59">
        <v>149551</v>
      </c>
      <c r="AH1307" s="59">
        <v>6433308</v>
      </c>
      <c r="AI1307" s="59">
        <v>0</v>
      </c>
      <c r="AJ1307" s="59">
        <v>598518</v>
      </c>
      <c r="AK1307" s="59">
        <v>1388671</v>
      </c>
      <c r="AL1307" s="59">
        <v>166874160</v>
      </c>
      <c r="AM1307" s="59">
        <v>0</v>
      </c>
      <c r="AN1307" s="59">
        <v>0</v>
      </c>
      <c r="AO1307" s="59">
        <v>0</v>
      </c>
      <c r="AP1307" s="59">
        <v>0</v>
      </c>
      <c r="AQ1307" s="59">
        <v>411115</v>
      </c>
      <c r="AR1307" s="59">
        <v>4894831</v>
      </c>
      <c r="AS1307" s="59">
        <v>0</v>
      </c>
      <c r="AT1307" s="59">
        <v>0</v>
      </c>
      <c r="AU1307" s="59">
        <v>255</v>
      </c>
      <c r="AV1307" s="27">
        <v>6652733</v>
      </c>
      <c r="AW1307" s="79">
        <f t="shared" si="681"/>
        <v>0.19317831620090667</v>
      </c>
      <c r="AX1307" s="59">
        <v>8749</v>
      </c>
      <c r="AY1307" s="59">
        <v>0</v>
      </c>
      <c r="AZ1307" s="59">
        <v>0</v>
      </c>
      <c r="BA1307" s="59">
        <v>0</v>
      </c>
      <c r="BB1307" s="59">
        <v>145232</v>
      </c>
      <c r="BC1307" s="59">
        <v>164533</v>
      </c>
      <c r="BD1307" s="59">
        <v>6300134</v>
      </c>
      <c r="BE1307" s="59">
        <v>0</v>
      </c>
      <c r="BF1307" s="59">
        <v>23708</v>
      </c>
      <c r="BH1307" s="59">
        <v>6652733</v>
      </c>
      <c r="BI1307" s="59">
        <v>0</v>
      </c>
      <c r="BJ1307" s="59">
        <v>10377</v>
      </c>
      <c r="BK1307" s="59">
        <v>0</v>
      </c>
      <c r="BL1307" s="59">
        <v>0</v>
      </c>
      <c r="BM1307" s="4">
        <v>1125033</v>
      </c>
      <c r="BN1307" s="32">
        <f t="shared" si="659"/>
        <v>271.9441624365482</v>
      </c>
      <c r="BO1307" s="281"/>
      <c r="BP1307" s="4">
        <v>9018038</v>
      </c>
      <c r="BQ1307" s="4">
        <v>444005408</v>
      </c>
      <c r="BR1307" s="4">
        <v>454148480</v>
      </c>
      <c r="BS1307" s="4">
        <v>7457.0400399999999</v>
      </c>
      <c r="BT1307" s="4">
        <v>4137</v>
      </c>
      <c r="BV1307" s="175">
        <f t="shared" si="684"/>
        <v>0.32878637346319756</v>
      </c>
    </row>
    <row r="1308" spans="1:74" ht="17.25" customHeight="1" x14ac:dyDescent="0.25">
      <c r="A1308" s="76" t="s">
        <v>231</v>
      </c>
      <c r="B1308" s="254" t="s">
        <v>173</v>
      </c>
      <c r="C1308" s="76">
        <v>1</v>
      </c>
      <c r="D1308" s="142">
        <v>2017</v>
      </c>
      <c r="E1308" s="77">
        <v>174</v>
      </c>
      <c r="F1308" s="59">
        <v>191521744</v>
      </c>
      <c r="G1308" s="59">
        <v>162100272</v>
      </c>
      <c r="H1308" s="179">
        <f t="shared" si="685"/>
        <v>5.5095908185695128</v>
      </c>
      <c r="I1308" s="59">
        <f t="shared" si="682"/>
        <v>29421472</v>
      </c>
      <c r="J1308" s="59"/>
      <c r="K1308" s="59">
        <f t="shared" si="677"/>
        <v>21083186</v>
      </c>
      <c r="L1308" s="59">
        <f t="shared" si="669"/>
        <v>5096.2499395697369</v>
      </c>
      <c r="M1308" s="59"/>
      <c r="N1308" s="59"/>
      <c r="O1308" s="59">
        <v>2293951</v>
      </c>
      <c r="P1308" s="13">
        <f t="shared" si="678"/>
        <v>7.7968600619302803E-2</v>
      </c>
      <c r="Q1308" s="59">
        <v>2319546</v>
      </c>
      <c r="R1308" s="79">
        <f t="shared" si="679"/>
        <v>7.8838543496396102E-2</v>
      </c>
      <c r="S1308" s="82">
        <f t="shared" si="687"/>
        <v>10531979</v>
      </c>
      <c r="T1308" s="281">
        <f t="shared" si="683"/>
        <v>2545.8010635726373</v>
      </c>
      <c r="U1308" s="281"/>
      <c r="V1308" s="131">
        <f t="shared" si="680"/>
        <v>0.49954399681338485</v>
      </c>
      <c r="W1308" s="13"/>
      <c r="X1308" s="59">
        <v>139876</v>
      </c>
      <c r="Y1308" s="59">
        <v>3223494</v>
      </c>
      <c r="Z1308" s="59">
        <v>0</v>
      </c>
      <c r="AA1308" s="82">
        <v>3984407</v>
      </c>
      <c r="AB1308" s="59">
        <v>225</v>
      </c>
      <c r="AC1308" s="59">
        <v>304851</v>
      </c>
      <c r="AD1308" s="59">
        <v>-41842</v>
      </c>
      <c r="AE1308" s="59">
        <v>2920968</v>
      </c>
      <c r="AF1308" s="59">
        <v>8502564</v>
      </c>
      <c r="AG1308" s="59">
        <v>130045</v>
      </c>
      <c r="AH1308" s="59">
        <v>4282435</v>
      </c>
      <c r="AI1308" s="59">
        <v>0</v>
      </c>
      <c r="AJ1308" s="59">
        <v>203420</v>
      </c>
      <c r="AK1308" s="59">
        <v>1508830</v>
      </c>
      <c r="AL1308" s="59">
        <v>187239296</v>
      </c>
      <c r="AM1308" s="59">
        <v>0</v>
      </c>
      <c r="AN1308" s="59">
        <v>0</v>
      </c>
      <c r="AO1308" s="59">
        <v>0</v>
      </c>
      <c r="AP1308" s="59">
        <v>0</v>
      </c>
      <c r="AQ1308" s="59">
        <v>1286083</v>
      </c>
      <c r="AR1308" s="59">
        <v>2643560</v>
      </c>
      <c r="AS1308" s="59">
        <v>0</v>
      </c>
      <c r="AT1308" s="59">
        <v>1482</v>
      </c>
      <c r="AU1308" s="59">
        <v>0</v>
      </c>
      <c r="AV1308" s="27">
        <v>8338286</v>
      </c>
      <c r="AW1308" s="79">
        <f t="shared" si="681"/>
        <v>0.22082466736148043</v>
      </c>
      <c r="AX1308" s="59">
        <v>1092</v>
      </c>
      <c r="AY1308" s="59">
        <v>0</v>
      </c>
      <c r="AZ1308" s="59">
        <v>0</v>
      </c>
      <c r="BA1308" s="59">
        <v>0</v>
      </c>
      <c r="BB1308" s="59">
        <v>167117</v>
      </c>
      <c r="BC1308" s="59">
        <v>182903</v>
      </c>
      <c r="BD1308" s="59">
        <v>7968818</v>
      </c>
      <c r="BE1308" s="59">
        <v>0</v>
      </c>
      <c r="BF1308" s="59">
        <v>18356</v>
      </c>
      <c r="BG1308" s="59">
        <v>0</v>
      </c>
      <c r="BH1308" s="59">
        <v>8338286</v>
      </c>
      <c r="BI1308" s="59">
        <v>0</v>
      </c>
      <c r="BJ1308" s="59">
        <v>0</v>
      </c>
      <c r="BK1308" s="59">
        <v>0</v>
      </c>
      <c r="BL1308" s="59">
        <v>0</v>
      </c>
      <c r="BM1308" s="4">
        <v>1285668</v>
      </c>
      <c r="BN1308" s="32">
        <f t="shared" si="659"/>
        <v>310.77302393038434</v>
      </c>
      <c r="BO1308" s="281"/>
      <c r="BP1308" s="4">
        <v>5595970</v>
      </c>
      <c r="BQ1308" s="4">
        <v>494888672</v>
      </c>
      <c r="BR1308" s="4">
        <v>501770304</v>
      </c>
      <c r="BS1308" s="4">
        <v>7576.9101600000004</v>
      </c>
      <c r="BT1308" s="4">
        <v>4137</v>
      </c>
      <c r="BV1308" s="175">
        <f t="shared" si="684"/>
        <v>0.33675983743555526</v>
      </c>
    </row>
    <row r="1309" spans="1:74" ht="17.25" customHeight="1" x14ac:dyDescent="0.25">
      <c r="A1309" s="76" t="s">
        <v>231</v>
      </c>
      <c r="B1309" s="254" t="s">
        <v>173</v>
      </c>
      <c r="C1309" s="76">
        <v>1</v>
      </c>
      <c r="D1309" s="142">
        <v>2018</v>
      </c>
      <c r="E1309" s="77">
        <v>174</v>
      </c>
      <c r="F1309" s="59">
        <v>195643984</v>
      </c>
      <c r="G1309" s="59">
        <v>165000832</v>
      </c>
      <c r="H1309" s="179">
        <f t="shared" si="685"/>
        <v>5.3845907235652524</v>
      </c>
      <c r="I1309" s="59">
        <f t="shared" si="682"/>
        <v>30643152</v>
      </c>
      <c r="J1309" s="59"/>
      <c r="K1309" s="59">
        <f t="shared" si="677"/>
        <v>21769666</v>
      </c>
      <c r="L1309" s="59">
        <f t="shared" si="669"/>
        <v>5262.1866086536138</v>
      </c>
      <c r="M1309" s="59"/>
      <c r="N1309" s="59"/>
      <c r="O1309" s="59">
        <v>2838661</v>
      </c>
      <c r="P1309" s="13">
        <f t="shared" si="678"/>
        <v>9.263606433176326E-2</v>
      </c>
      <c r="Q1309" s="59">
        <v>2059747</v>
      </c>
      <c r="R1309" s="79">
        <f t="shared" si="679"/>
        <v>6.7217204026530947E-2</v>
      </c>
      <c r="S1309" s="82">
        <f t="shared" si="687"/>
        <v>10640873</v>
      </c>
      <c r="T1309" s="281">
        <f t="shared" si="683"/>
        <v>2572.1230360164373</v>
      </c>
      <c r="U1309" s="281"/>
      <c r="V1309" s="131">
        <f t="shared" si="680"/>
        <v>0.48879358093964326</v>
      </c>
      <c r="W1309" s="13"/>
      <c r="X1309" s="59">
        <v>214751</v>
      </c>
      <c r="Y1309" s="59">
        <v>3243101</v>
      </c>
      <c r="Z1309" s="59">
        <v>0</v>
      </c>
      <c r="AA1309" s="82">
        <v>4019222</v>
      </c>
      <c r="AB1309" s="59">
        <v>52</v>
      </c>
      <c r="AC1309" s="59">
        <v>-72607</v>
      </c>
      <c r="AD1309" s="59">
        <v>-49144</v>
      </c>
      <c r="AE1309" s="59">
        <v>3285498</v>
      </c>
      <c r="AF1309" s="59">
        <v>9363000</v>
      </c>
      <c r="AG1309" s="59">
        <v>25020</v>
      </c>
      <c r="AH1309" s="59">
        <v>2927491</v>
      </c>
      <c r="AI1309" s="59">
        <v>0</v>
      </c>
      <c r="AJ1309" s="59">
        <v>850039</v>
      </c>
      <c r="AK1309" s="59">
        <v>946050</v>
      </c>
      <c r="AL1309" s="59">
        <v>192716496</v>
      </c>
      <c r="AM1309" s="59">
        <v>0</v>
      </c>
      <c r="AN1309" s="59">
        <v>0</v>
      </c>
      <c r="AO1309" s="59">
        <v>0</v>
      </c>
      <c r="AP1309" s="59">
        <v>0</v>
      </c>
      <c r="AQ1309" s="59">
        <v>1963348</v>
      </c>
      <c r="AR1309" s="59">
        <v>1956421</v>
      </c>
      <c r="AS1309" s="59">
        <v>0</v>
      </c>
      <c r="AT1309" s="59">
        <v>0</v>
      </c>
      <c r="AU1309" s="59">
        <v>0</v>
      </c>
      <c r="AV1309" s="27">
        <v>8873486</v>
      </c>
      <c r="AW1309" s="79">
        <f t="shared" si="681"/>
        <v>0.22455063105317816</v>
      </c>
      <c r="AX1309" s="59">
        <v>19911</v>
      </c>
      <c r="AY1309" s="59">
        <v>0</v>
      </c>
      <c r="AZ1309" s="59">
        <v>0</v>
      </c>
      <c r="BA1309" s="59">
        <v>0</v>
      </c>
      <c r="BB1309" s="59">
        <v>311254</v>
      </c>
      <c r="BC1309" s="59">
        <v>169027</v>
      </c>
      <c r="BD1309" s="59">
        <v>8300814</v>
      </c>
      <c r="BE1309" s="59">
        <v>0</v>
      </c>
      <c r="BF1309" s="59">
        <v>35401</v>
      </c>
      <c r="BG1309" s="59">
        <v>0</v>
      </c>
      <c r="BH1309" s="59">
        <v>8873486</v>
      </c>
      <c r="BI1309" s="59">
        <v>0</v>
      </c>
      <c r="BJ1309" s="59">
        <v>37079</v>
      </c>
      <c r="BK1309" s="59">
        <v>0</v>
      </c>
      <c r="BL1309" s="59">
        <v>0</v>
      </c>
      <c r="BM1309" s="4">
        <v>1108043</v>
      </c>
      <c r="BN1309" s="32">
        <f t="shared" si="659"/>
        <v>267.83732173072275</v>
      </c>
      <c r="BO1309" s="281"/>
      <c r="BP1309" s="4">
        <v>11792804</v>
      </c>
      <c r="BQ1309" s="4">
        <v>479246336</v>
      </c>
      <c r="BR1309" s="4">
        <v>492147168</v>
      </c>
      <c r="BS1309" s="4">
        <v>7715.1201199999996</v>
      </c>
      <c r="BT1309" s="4">
        <v>4137</v>
      </c>
      <c r="BV1309" s="175">
        <f t="shared" si="684"/>
        <v>0.34579812214551198</v>
      </c>
    </row>
    <row r="1310" spans="1:74" s="8" customFormat="1" ht="17.25" customHeight="1" thickBot="1" x14ac:dyDescent="0.3">
      <c r="A1310" s="84" t="s">
        <v>231</v>
      </c>
      <c r="B1310" s="262" t="s">
        <v>173</v>
      </c>
      <c r="C1310" s="84">
        <v>1</v>
      </c>
      <c r="D1310" s="143">
        <v>2019</v>
      </c>
      <c r="E1310" s="85">
        <v>174</v>
      </c>
      <c r="F1310" s="86">
        <v>200383200</v>
      </c>
      <c r="G1310" s="86">
        <v>170784176</v>
      </c>
      <c r="H1310" s="208">
        <f t="shared" si="685"/>
        <v>5.769925927287332</v>
      </c>
      <c r="I1310" s="86">
        <f t="shared" si="682"/>
        <v>29599024</v>
      </c>
      <c r="J1310" s="282">
        <f t="shared" ref="J1310" si="688">LN(I1310/I1286)/(2019-1995)</f>
        <v>6.5010328575753909E-2</v>
      </c>
      <c r="K1310" s="86">
        <f t="shared" si="677"/>
        <v>21106349</v>
      </c>
      <c r="L1310" s="86">
        <f t="shared" si="669"/>
        <v>5101.8489243413105</v>
      </c>
      <c r="M1310" s="282">
        <f t="shared" ref="M1310" si="689">LN(L1310/L1286)/(2019-1995)</f>
        <v>2.8474776203967673E-2</v>
      </c>
      <c r="N1310" s="283">
        <f t="shared" ref="N1310" si="690">AVERAGE(L1308:L1310)</f>
        <v>5153.4284908548871</v>
      </c>
      <c r="O1310" s="86">
        <v>2907452</v>
      </c>
      <c r="P1310" s="14">
        <f t="shared" si="678"/>
        <v>9.8227968597883492E-2</v>
      </c>
      <c r="Q1310" s="86">
        <v>2187682</v>
      </c>
      <c r="R1310" s="87">
        <f t="shared" si="679"/>
        <v>7.3910612728311578E-2</v>
      </c>
      <c r="S1310" s="104">
        <f t="shared" si="687"/>
        <v>10267970</v>
      </c>
      <c r="T1310" s="285">
        <f t="shared" si="683"/>
        <v>2481.9845298525502</v>
      </c>
      <c r="U1310" s="285">
        <f t="shared" ref="U1310" si="691">AVERAGE(T1308:T1310)</f>
        <v>2533.3028764805417</v>
      </c>
      <c r="V1310" s="170">
        <f t="shared" si="680"/>
        <v>0.48648726504048617</v>
      </c>
      <c r="W1310" s="14"/>
      <c r="X1310" s="86">
        <v>188</v>
      </c>
      <c r="Y1310" s="86">
        <v>3103208</v>
      </c>
      <c r="Z1310" s="86">
        <v>0</v>
      </c>
      <c r="AA1310" s="104">
        <v>4152837</v>
      </c>
      <c r="AB1310" s="86">
        <v>39272</v>
      </c>
      <c r="AC1310" s="86">
        <v>66328</v>
      </c>
      <c r="AD1310" s="86">
        <v>43198</v>
      </c>
      <c r="AE1310" s="86">
        <v>2862939</v>
      </c>
      <c r="AF1310" s="86">
        <v>9299034</v>
      </c>
      <c r="AG1310" s="86">
        <v>0</v>
      </c>
      <c r="AH1310" s="86">
        <v>2611392</v>
      </c>
      <c r="AI1310" s="86">
        <v>0</v>
      </c>
      <c r="AJ1310" s="86">
        <v>662806</v>
      </c>
      <c r="AK1310" s="86">
        <v>1000520</v>
      </c>
      <c r="AL1310" s="86">
        <v>197771808</v>
      </c>
      <c r="AM1310" s="86">
        <v>0</v>
      </c>
      <c r="AN1310" s="86">
        <v>0</v>
      </c>
      <c r="AO1310" s="86">
        <v>0</v>
      </c>
      <c r="AP1310" s="86">
        <v>0</v>
      </c>
      <c r="AQ1310" s="86">
        <v>1662682</v>
      </c>
      <c r="AR1310" s="86">
        <v>1610872</v>
      </c>
      <c r="AS1310" s="86">
        <v>0</v>
      </c>
      <c r="AT1310" s="86">
        <v>0</v>
      </c>
      <c r="AU1310" s="86">
        <v>0</v>
      </c>
      <c r="AV1310" s="28">
        <v>8492675</v>
      </c>
      <c r="AW1310" s="87">
        <f t="shared" si="681"/>
        <v>0.22295343140246907</v>
      </c>
      <c r="AX1310" s="86">
        <v>16943</v>
      </c>
      <c r="AY1310" s="86">
        <v>0</v>
      </c>
      <c r="AZ1310" s="86">
        <v>0</v>
      </c>
      <c r="BA1310" s="86">
        <v>0</v>
      </c>
      <c r="BB1310" s="86">
        <v>330027</v>
      </c>
      <c r="BC1310" s="86">
        <v>147973</v>
      </c>
      <c r="BD1310" s="86">
        <v>7890397</v>
      </c>
      <c r="BE1310" s="86">
        <v>0</v>
      </c>
      <c r="BF1310" s="86">
        <v>42807</v>
      </c>
      <c r="BG1310" s="86">
        <v>0</v>
      </c>
      <c r="BH1310" s="86">
        <v>8492675</v>
      </c>
      <c r="BI1310" s="86">
        <v>0</v>
      </c>
      <c r="BJ1310" s="86">
        <v>64528</v>
      </c>
      <c r="BK1310" s="86">
        <v>0</v>
      </c>
      <c r="BL1310" s="86">
        <v>0</v>
      </c>
      <c r="BM1310" s="7">
        <v>1227541</v>
      </c>
      <c r="BN1310" s="32">
        <f t="shared" si="659"/>
        <v>296.72250423011843</v>
      </c>
      <c r="BO1310" s="285">
        <f t="shared" ref="BO1310" si="692">AVERAGE(BN1308:BN1310)</f>
        <v>291.77761663040855</v>
      </c>
      <c r="BP1310" s="7">
        <v>-4207249</v>
      </c>
      <c r="BQ1310" s="7">
        <v>397486592</v>
      </c>
      <c r="BR1310" s="7">
        <v>394506880</v>
      </c>
      <c r="BS1310" s="7">
        <v>7750.4301800000003</v>
      </c>
      <c r="BT1310" s="7">
        <v>4137</v>
      </c>
      <c r="BU1310" s="275">
        <f t="shared" ref="BU1310" si="693">AVERAGE(BT1308:BT1310)</f>
        <v>4137</v>
      </c>
      <c r="BV1310" s="175">
        <f t="shared" si="684"/>
        <v>0.34808126892459934</v>
      </c>
    </row>
    <row r="1311" spans="1:74" s="20" customFormat="1" ht="16.5" thickTop="1" x14ac:dyDescent="0.25">
      <c r="A1311" s="49" t="s">
        <v>232</v>
      </c>
      <c r="B1311" s="257"/>
      <c r="C1311" s="49">
        <v>0</v>
      </c>
      <c r="D1311" s="197">
        <v>1995</v>
      </c>
      <c r="E1311" s="213">
        <v>178</v>
      </c>
      <c r="F1311" s="209">
        <v>8881743</v>
      </c>
      <c r="G1311" s="209">
        <v>308439</v>
      </c>
      <c r="H1311" s="200">
        <f t="shared" si="685"/>
        <v>3.5976678302787349E-2</v>
      </c>
      <c r="I1311" s="209">
        <f t="shared" si="682"/>
        <v>8573304</v>
      </c>
      <c r="J1311" s="199"/>
      <c r="K1311" s="209">
        <f t="shared" si="677"/>
        <v>8573304</v>
      </c>
      <c r="L1311" s="209">
        <f t="shared" si="669"/>
        <v>3106.2695652173911</v>
      </c>
      <c r="M1311" s="199"/>
      <c r="N1311" s="199"/>
      <c r="O1311" s="209">
        <v>268707</v>
      </c>
      <c r="P1311" s="214">
        <f t="shared" si="678"/>
        <v>3.1342292306443351E-2</v>
      </c>
      <c r="Q1311" s="209">
        <v>2183</v>
      </c>
      <c r="R1311" s="215">
        <f t="shared" si="679"/>
        <v>2.5462762080990012E-4</v>
      </c>
      <c r="S1311" s="199">
        <f t="shared" ref="S1311:S1321" si="694">F1311-G1311-O1311-Q1311-AF1311-AG1311-AI1311-AJ1311-AK1311-SUM(AM1311:AU1311)</f>
        <v>1000966</v>
      </c>
      <c r="T1311" s="281">
        <f t="shared" si="683"/>
        <v>362.66884057971015</v>
      </c>
      <c r="U1311" s="281"/>
      <c r="V1311" s="196">
        <f t="shared" si="680"/>
        <v>0.11675382093064704</v>
      </c>
      <c r="W1311" s="125"/>
      <c r="X1311" s="98">
        <v>0</v>
      </c>
      <c r="Y1311" s="98">
        <v>0</v>
      </c>
      <c r="Z1311" s="98">
        <v>0</v>
      </c>
      <c r="AA1311" s="98">
        <v>0</v>
      </c>
      <c r="AB1311" s="98">
        <v>0</v>
      </c>
      <c r="AC1311" s="98">
        <v>0</v>
      </c>
      <c r="AD1311" s="98">
        <v>0</v>
      </c>
      <c r="AE1311" s="98">
        <v>0</v>
      </c>
      <c r="AF1311" s="98">
        <v>1815925</v>
      </c>
      <c r="AG1311" s="98">
        <v>0</v>
      </c>
      <c r="AH1311" s="98">
        <v>4465932</v>
      </c>
      <c r="AI1311" s="98">
        <v>14029</v>
      </c>
      <c r="AJ1311" s="98">
        <v>192925</v>
      </c>
      <c r="AK1311" s="98">
        <v>1766179</v>
      </c>
      <c r="AL1311" s="98">
        <v>4415811</v>
      </c>
      <c r="AM1311" s="98">
        <v>0</v>
      </c>
      <c r="AN1311" s="98">
        <v>0</v>
      </c>
      <c r="AO1311" s="98">
        <v>0</v>
      </c>
      <c r="AP1311" s="98">
        <v>0</v>
      </c>
      <c r="AQ1311" s="98">
        <v>824617</v>
      </c>
      <c r="AR1311" s="98">
        <v>2655126</v>
      </c>
      <c r="AS1311" s="98">
        <v>30543</v>
      </c>
      <c r="AT1311" s="98">
        <v>2049</v>
      </c>
      <c r="AU1311" s="98">
        <v>55</v>
      </c>
      <c r="AV1311" s="74">
        <v>0</v>
      </c>
      <c r="AW1311" s="99">
        <f t="shared" si="681"/>
        <v>0</v>
      </c>
      <c r="AX1311" s="98">
        <v>0</v>
      </c>
      <c r="AY1311" s="98">
        <v>0</v>
      </c>
      <c r="AZ1311" s="98">
        <v>0</v>
      </c>
      <c r="BA1311" s="98">
        <v>0</v>
      </c>
      <c r="BB1311" s="98">
        <v>0</v>
      </c>
      <c r="BC1311" s="98">
        <v>0</v>
      </c>
      <c r="BD1311" s="98">
        <v>0</v>
      </c>
      <c r="BE1311" s="98">
        <v>0</v>
      </c>
      <c r="BF1311" s="98">
        <v>0</v>
      </c>
      <c r="BG1311" s="98">
        <v>0</v>
      </c>
      <c r="BH1311" s="98">
        <v>0</v>
      </c>
      <c r="BI1311" s="98">
        <v>0</v>
      </c>
      <c r="BJ1311" s="98">
        <v>0</v>
      </c>
      <c r="BK1311" s="98">
        <v>0</v>
      </c>
      <c r="BL1311" s="98">
        <v>0</v>
      </c>
      <c r="BM1311" s="19">
        <v>195562</v>
      </c>
      <c r="BN1311" s="32">
        <f t="shared" si="659"/>
        <v>70.855797101449269</v>
      </c>
      <c r="BO1311" s="281"/>
      <c r="BP1311" s="19">
        <v>-1664066</v>
      </c>
      <c r="BQ1311" s="19">
        <v>44427200</v>
      </c>
      <c r="BR1311" s="19">
        <v>42958696</v>
      </c>
      <c r="BS1311" s="19">
        <v>1254.76001</v>
      </c>
      <c r="BT1311" s="19">
        <v>2760</v>
      </c>
      <c r="BU1311" s="4"/>
      <c r="BV1311" s="175">
        <f t="shared" si="684"/>
        <v>-0.76469084580835145</v>
      </c>
    </row>
    <row r="1312" spans="1:74" s="20" customFormat="1" x14ac:dyDescent="0.25">
      <c r="A1312" s="100" t="s">
        <v>232</v>
      </c>
      <c r="B1312" s="258"/>
      <c r="C1312" s="49">
        <v>0</v>
      </c>
      <c r="D1312" s="144">
        <v>1996</v>
      </c>
      <c r="E1312" s="62">
        <v>178</v>
      </c>
      <c r="F1312" s="63">
        <v>7242460</v>
      </c>
      <c r="G1312" s="63">
        <v>289038</v>
      </c>
      <c r="H1312" s="187">
        <f t="shared" si="685"/>
        <v>4.1567734562924556E-2</v>
      </c>
      <c r="I1312" s="63">
        <f t="shared" si="682"/>
        <v>6953422</v>
      </c>
      <c r="J1312" s="58"/>
      <c r="K1312" s="63">
        <f t="shared" si="677"/>
        <v>6953422</v>
      </c>
      <c r="L1312" s="63">
        <f t="shared" si="669"/>
        <v>2134.9161805342342</v>
      </c>
      <c r="M1312" s="58"/>
      <c r="N1312" s="58"/>
      <c r="O1312" s="63">
        <v>381150</v>
      </c>
      <c r="P1312" s="29">
        <f t="shared" si="678"/>
        <v>5.4814737261739618E-2</v>
      </c>
      <c r="Q1312" s="63">
        <v>2662</v>
      </c>
      <c r="R1312" s="94">
        <f t="shared" si="679"/>
        <v>3.8283308563754655E-4</v>
      </c>
      <c r="S1312" s="58">
        <f t="shared" si="694"/>
        <v>1018617</v>
      </c>
      <c r="T1312" s="281">
        <f t="shared" si="683"/>
        <v>312.74700644765119</v>
      </c>
      <c r="U1312" s="281"/>
      <c r="V1312" s="39">
        <f t="shared" si="680"/>
        <v>0.14649146851722791</v>
      </c>
      <c r="W1312" s="54"/>
      <c r="X1312" s="63">
        <v>0</v>
      </c>
      <c r="Y1312" s="63">
        <v>0</v>
      </c>
      <c r="Z1312" s="63">
        <v>0</v>
      </c>
      <c r="AA1312" s="63">
        <v>0</v>
      </c>
      <c r="AB1312" s="63">
        <v>0</v>
      </c>
      <c r="AC1312" s="63">
        <v>0</v>
      </c>
      <c r="AD1312" s="63">
        <v>0</v>
      </c>
      <c r="AE1312" s="63">
        <v>0</v>
      </c>
      <c r="AF1312" s="63">
        <v>1285308</v>
      </c>
      <c r="AG1312" s="63">
        <v>0</v>
      </c>
      <c r="AH1312" s="63">
        <v>3119675</v>
      </c>
      <c r="AI1312" s="63">
        <v>41</v>
      </c>
      <c r="AJ1312" s="63">
        <v>335036</v>
      </c>
      <c r="AK1312" s="63">
        <v>1315941</v>
      </c>
      <c r="AL1312" s="63">
        <v>4122785</v>
      </c>
      <c r="AM1312" s="63">
        <v>0</v>
      </c>
      <c r="AN1312" s="63">
        <v>0</v>
      </c>
      <c r="AO1312" s="63">
        <v>0</v>
      </c>
      <c r="AP1312" s="63">
        <v>0</v>
      </c>
      <c r="AQ1312" s="63">
        <v>809478</v>
      </c>
      <c r="AR1312" s="63">
        <v>1763626</v>
      </c>
      <c r="AS1312" s="63">
        <v>39488</v>
      </c>
      <c r="AT1312" s="63">
        <v>1496</v>
      </c>
      <c r="AU1312" s="63">
        <v>579</v>
      </c>
      <c r="AV1312" s="80">
        <v>0</v>
      </c>
      <c r="AW1312" s="94">
        <f t="shared" si="681"/>
        <v>0</v>
      </c>
      <c r="AX1312" s="63">
        <v>0</v>
      </c>
      <c r="AY1312" s="63">
        <v>0</v>
      </c>
      <c r="AZ1312" s="63">
        <v>0</v>
      </c>
      <c r="BA1312" s="63">
        <v>0</v>
      </c>
      <c r="BB1312" s="63">
        <v>0</v>
      </c>
      <c r="BC1312" s="63">
        <v>0</v>
      </c>
      <c r="BD1312" s="63">
        <v>0</v>
      </c>
      <c r="BE1312" s="63">
        <v>0</v>
      </c>
      <c r="BF1312" s="63">
        <v>0</v>
      </c>
      <c r="BG1312" s="63">
        <v>0</v>
      </c>
      <c r="BH1312" s="63">
        <v>0</v>
      </c>
      <c r="BI1312" s="63">
        <v>0</v>
      </c>
      <c r="BJ1312" s="63">
        <v>0</v>
      </c>
      <c r="BK1312" s="63">
        <v>0</v>
      </c>
      <c r="BL1312" s="63">
        <v>0</v>
      </c>
      <c r="BM1312" s="19">
        <v>194471</v>
      </c>
      <c r="BN1312" s="32">
        <f t="shared" si="659"/>
        <v>59.70862757138471</v>
      </c>
      <c r="BO1312" s="281"/>
      <c r="BP1312" s="19">
        <v>469323</v>
      </c>
      <c r="BQ1312" s="19">
        <v>48999048</v>
      </c>
      <c r="BR1312" s="19">
        <v>49662840</v>
      </c>
      <c r="BS1312" s="19">
        <v>1280.0500500000001</v>
      </c>
      <c r="BT1312" s="19">
        <v>3257</v>
      </c>
      <c r="BU1312" s="4"/>
      <c r="BV1312" s="175">
        <f t="shared" si="684"/>
        <v>-0.67192549676398372</v>
      </c>
    </row>
    <row r="1313" spans="1:74" s="20" customFormat="1" x14ac:dyDescent="0.25">
      <c r="A1313" s="100" t="s">
        <v>232</v>
      </c>
      <c r="B1313" s="258"/>
      <c r="C1313" s="49">
        <v>0</v>
      </c>
      <c r="D1313" s="144">
        <v>1997</v>
      </c>
      <c r="E1313" s="62">
        <v>178</v>
      </c>
      <c r="F1313" s="63">
        <v>6811463</v>
      </c>
      <c r="G1313" s="63">
        <v>285805</v>
      </c>
      <c r="H1313" s="187">
        <f t="shared" si="685"/>
        <v>4.3797115938346752E-2</v>
      </c>
      <c r="I1313" s="63">
        <f t="shared" si="682"/>
        <v>6525658</v>
      </c>
      <c r="J1313" s="58"/>
      <c r="K1313" s="63">
        <f t="shared" si="677"/>
        <v>6525658</v>
      </c>
      <c r="L1313" s="63">
        <f t="shared" si="669"/>
        <v>2003.5793675161192</v>
      </c>
      <c r="M1313" s="58"/>
      <c r="N1313" s="58"/>
      <c r="O1313" s="63">
        <v>369520</v>
      </c>
      <c r="P1313" s="29">
        <f t="shared" si="678"/>
        <v>5.6625707323307475E-2</v>
      </c>
      <c r="Q1313" s="63">
        <v>2049</v>
      </c>
      <c r="R1313" s="94">
        <f t="shared" si="679"/>
        <v>3.139913247062595E-4</v>
      </c>
      <c r="S1313" s="58">
        <f t="shared" si="694"/>
        <v>897749</v>
      </c>
      <c r="T1313" s="281">
        <f t="shared" si="683"/>
        <v>275.63678231501382</v>
      </c>
      <c r="U1313" s="281"/>
      <c r="V1313" s="39">
        <f t="shared" si="680"/>
        <v>0.13757218046057579</v>
      </c>
      <c r="W1313" s="54"/>
      <c r="X1313" s="63">
        <v>0</v>
      </c>
      <c r="Y1313" s="63">
        <v>0</v>
      </c>
      <c r="Z1313" s="63">
        <v>0</v>
      </c>
      <c r="AA1313" s="63">
        <v>0</v>
      </c>
      <c r="AB1313" s="63">
        <v>0</v>
      </c>
      <c r="AC1313" s="63">
        <v>0</v>
      </c>
      <c r="AD1313" s="63">
        <v>0</v>
      </c>
      <c r="AE1313" s="63">
        <v>0</v>
      </c>
      <c r="AF1313" s="63">
        <v>1287747</v>
      </c>
      <c r="AG1313" s="63">
        <v>0</v>
      </c>
      <c r="AH1313" s="63">
        <v>3058467</v>
      </c>
      <c r="AI1313" s="63">
        <v>0</v>
      </c>
      <c r="AJ1313" s="63">
        <v>216890</v>
      </c>
      <c r="AK1313" s="63">
        <v>1185116</v>
      </c>
      <c r="AL1313" s="63">
        <v>3752996</v>
      </c>
      <c r="AM1313" s="63">
        <v>0</v>
      </c>
      <c r="AN1313" s="63">
        <v>0</v>
      </c>
      <c r="AO1313" s="63">
        <v>0</v>
      </c>
      <c r="AP1313" s="63">
        <v>0</v>
      </c>
      <c r="AQ1313" s="63">
        <v>693188</v>
      </c>
      <c r="AR1313" s="63">
        <v>1832865</v>
      </c>
      <c r="AS1313" s="63">
        <v>35788</v>
      </c>
      <c r="AT1313" s="63">
        <v>48</v>
      </c>
      <c r="AU1313" s="63">
        <v>4698</v>
      </c>
      <c r="AV1313" s="80">
        <v>0</v>
      </c>
      <c r="AW1313" s="94">
        <f t="shared" si="681"/>
        <v>0</v>
      </c>
      <c r="AX1313" s="63">
        <v>0</v>
      </c>
      <c r="AY1313" s="63">
        <v>0</v>
      </c>
      <c r="AZ1313" s="63">
        <v>0</v>
      </c>
      <c r="BA1313" s="63">
        <v>0</v>
      </c>
      <c r="BB1313" s="63">
        <v>0</v>
      </c>
      <c r="BC1313" s="63">
        <v>0</v>
      </c>
      <c r="BD1313" s="63">
        <v>0</v>
      </c>
      <c r="BE1313" s="63">
        <v>0</v>
      </c>
      <c r="BF1313" s="63">
        <v>0</v>
      </c>
      <c r="BG1313" s="63">
        <v>0</v>
      </c>
      <c r="BH1313" s="63">
        <v>0</v>
      </c>
      <c r="BI1313" s="63">
        <v>0</v>
      </c>
      <c r="BJ1313" s="63">
        <v>0</v>
      </c>
      <c r="BK1313" s="63">
        <v>0</v>
      </c>
      <c r="BL1313" s="63">
        <v>0</v>
      </c>
      <c r="BM1313" s="19">
        <v>495136</v>
      </c>
      <c r="BN1313" s="32">
        <f t="shared" si="659"/>
        <v>152.0221062327295</v>
      </c>
      <c r="BO1313" s="281"/>
      <c r="BP1313" s="19">
        <v>2704488</v>
      </c>
      <c r="BQ1313" s="19">
        <v>67767040</v>
      </c>
      <c r="BR1313" s="19">
        <v>70966664</v>
      </c>
      <c r="BS1313" s="19">
        <v>1276.8199500000001</v>
      </c>
      <c r="BT1313" s="19">
        <v>3257</v>
      </c>
      <c r="BU1313" s="4"/>
      <c r="BV1313" s="175">
        <f t="shared" si="684"/>
        <v>-0.67318879983310442</v>
      </c>
    </row>
    <row r="1314" spans="1:74" s="20" customFormat="1" x14ac:dyDescent="0.25">
      <c r="A1314" s="100" t="s">
        <v>232</v>
      </c>
      <c r="B1314" s="258"/>
      <c r="C1314" s="49">
        <v>0</v>
      </c>
      <c r="D1314" s="144">
        <v>1998</v>
      </c>
      <c r="E1314" s="62">
        <v>178</v>
      </c>
      <c r="F1314" s="63">
        <v>8199262</v>
      </c>
      <c r="G1314" s="63">
        <v>305605</v>
      </c>
      <c r="H1314" s="187">
        <f t="shared" si="685"/>
        <v>3.8715262140222209E-2</v>
      </c>
      <c r="I1314" s="63">
        <f t="shared" si="682"/>
        <v>7893657</v>
      </c>
      <c r="J1314" s="58"/>
      <c r="K1314" s="63">
        <f t="shared" si="677"/>
        <v>7893657</v>
      </c>
      <c r="L1314" s="63">
        <f t="shared" si="669"/>
        <v>2423.5974823457168</v>
      </c>
      <c r="M1314" s="58"/>
      <c r="N1314" s="58"/>
      <c r="O1314" s="63">
        <v>282341</v>
      </c>
      <c r="P1314" s="29">
        <f t="shared" si="678"/>
        <v>3.5768085692094297E-2</v>
      </c>
      <c r="Q1314" s="63">
        <v>1567</v>
      </c>
      <c r="R1314" s="94">
        <f t="shared" si="679"/>
        <v>1.9851381938688242E-4</v>
      </c>
      <c r="S1314" s="58">
        <f t="shared" si="694"/>
        <v>973837</v>
      </c>
      <c r="T1314" s="281">
        <f t="shared" si="683"/>
        <v>298.9981578139392</v>
      </c>
      <c r="U1314" s="281"/>
      <c r="V1314" s="39">
        <f t="shared" si="680"/>
        <v>0.12336956115524148</v>
      </c>
      <c r="W1314" s="54"/>
      <c r="X1314" s="63">
        <v>0</v>
      </c>
      <c r="Y1314" s="63">
        <v>0</v>
      </c>
      <c r="Z1314" s="63">
        <v>0</v>
      </c>
      <c r="AA1314" s="63">
        <v>0</v>
      </c>
      <c r="AB1314" s="63">
        <v>0</v>
      </c>
      <c r="AC1314" s="63">
        <v>0</v>
      </c>
      <c r="AD1314" s="63">
        <v>0</v>
      </c>
      <c r="AE1314" s="63">
        <v>0</v>
      </c>
      <c r="AF1314" s="63">
        <v>1523519</v>
      </c>
      <c r="AG1314" s="63">
        <v>344</v>
      </c>
      <c r="AH1314" s="63">
        <v>4062420</v>
      </c>
      <c r="AI1314" s="63">
        <v>0</v>
      </c>
      <c r="AJ1314" s="63">
        <v>266580</v>
      </c>
      <c r="AK1314" s="63">
        <v>1667125</v>
      </c>
      <c r="AL1314" s="63">
        <v>4136842</v>
      </c>
      <c r="AM1314" s="63">
        <v>0</v>
      </c>
      <c r="AN1314" s="63">
        <v>0</v>
      </c>
      <c r="AO1314" s="63">
        <v>0</v>
      </c>
      <c r="AP1314" s="63">
        <v>0</v>
      </c>
      <c r="AQ1314" s="63">
        <v>783393</v>
      </c>
      <c r="AR1314" s="63">
        <v>2299196</v>
      </c>
      <c r="AS1314" s="63">
        <v>68147</v>
      </c>
      <c r="AT1314" s="63">
        <v>0</v>
      </c>
      <c r="AU1314" s="63">
        <v>27608</v>
      </c>
      <c r="AV1314" s="80">
        <v>0</v>
      </c>
      <c r="AW1314" s="94">
        <f t="shared" si="681"/>
        <v>0</v>
      </c>
      <c r="AX1314" s="63">
        <v>0</v>
      </c>
      <c r="AY1314" s="63">
        <v>0</v>
      </c>
      <c r="AZ1314" s="63">
        <v>0</v>
      </c>
      <c r="BA1314" s="63">
        <v>0</v>
      </c>
      <c r="BB1314" s="63">
        <v>0</v>
      </c>
      <c r="BC1314" s="63">
        <v>0</v>
      </c>
      <c r="BD1314" s="63">
        <v>0</v>
      </c>
      <c r="BE1314" s="63">
        <v>0</v>
      </c>
      <c r="BF1314" s="63">
        <v>0</v>
      </c>
      <c r="BG1314" s="63">
        <v>0</v>
      </c>
      <c r="BH1314" s="63">
        <v>0</v>
      </c>
      <c r="BI1314" s="63">
        <v>0</v>
      </c>
      <c r="BJ1314" s="63">
        <v>0</v>
      </c>
      <c r="BK1314" s="63">
        <v>0</v>
      </c>
      <c r="BL1314" s="63">
        <v>0</v>
      </c>
      <c r="BM1314" s="19">
        <v>792474</v>
      </c>
      <c r="BN1314" s="32">
        <f t="shared" si="659"/>
        <v>243.31409272336506</v>
      </c>
      <c r="BO1314" s="281"/>
      <c r="BP1314" s="19">
        <v>8853424</v>
      </c>
      <c r="BQ1314" s="19">
        <v>88192904</v>
      </c>
      <c r="BR1314" s="19">
        <v>97838800</v>
      </c>
      <c r="BS1314" s="19">
        <v>1276.3599899999999</v>
      </c>
      <c r="BT1314" s="19">
        <v>3257</v>
      </c>
      <c r="BU1314" s="4"/>
      <c r="BV1314" s="175">
        <f t="shared" si="684"/>
        <v>-0.67336895164997013</v>
      </c>
    </row>
    <row r="1315" spans="1:74" s="20" customFormat="1" x14ac:dyDescent="0.25">
      <c r="A1315" s="100" t="s">
        <v>232</v>
      </c>
      <c r="B1315" s="258"/>
      <c r="C1315" s="49">
        <v>0</v>
      </c>
      <c r="D1315" s="144">
        <v>1999</v>
      </c>
      <c r="E1315" s="62">
        <v>178</v>
      </c>
      <c r="F1315" s="63">
        <v>7557225</v>
      </c>
      <c r="G1315" s="63">
        <v>330916</v>
      </c>
      <c r="H1315" s="187">
        <f t="shared" si="685"/>
        <v>4.5793225836315607E-2</v>
      </c>
      <c r="I1315" s="63">
        <f t="shared" si="682"/>
        <v>7226309</v>
      </c>
      <c r="J1315" s="58"/>
      <c r="K1315" s="63">
        <f t="shared" si="677"/>
        <v>7226309</v>
      </c>
      <c r="L1315" s="63">
        <f t="shared" si="669"/>
        <v>2119.7738339689058</v>
      </c>
      <c r="M1315" s="58"/>
      <c r="N1315" s="58"/>
      <c r="O1315" s="63">
        <v>346756</v>
      </c>
      <c r="P1315" s="29">
        <f t="shared" si="678"/>
        <v>4.798521624248285E-2</v>
      </c>
      <c r="Q1315" s="63">
        <v>362</v>
      </c>
      <c r="R1315" s="94">
        <f t="shared" si="679"/>
        <v>5.0094730241953398E-5</v>
      </c>
      <c r="S1315" s="58">
        <f t="shared" si="694"/>
        <v>1015165</v>
      </c>
      <c r="T1315" s="281">
        <f t="shared" si="683"/>
        <v>297.78967439131708</v>
      </c>
      <c r="U1315" s="281"/>
      <c r="V1315" s="39">
        <f t="shared" si="680"/>
        <v>0.14048181443666469</v>
      </c>
      <c r="W1315" s="54"/>
      <c r="X1315" s="63">
        <v>0</v>
      </c>
      <c r="Y1315" s="63">
        <v>0</v>
      </c>
      <c r="Z1315" s="63">
        <v>0</v>
      </c>
      <c r="AA1315" s="63">
        <v>0</v>
      </c>
      <c r="AB1315" s="63">
        <v>0</v>
      </c>
      <c r="AC1315" s="63">
        <v>0</v>
      </c>
      <c r="AD1315" s="63">
        <v>0</v>
      </c>
      <c r="AE1315" s="63">
        <v>0</v>
      </c>
      <c r="AF1315" s="63">
        <v>1546925</v>
      </c>
      <c r="AG1315" s="63">
        <v>2810</v>
      </c>
      <c r="AH1315" s="63">
        <v>3201693</v>
      </c>
      <c r="AI1315" s="63">
        <v>0</v>
      </c>
      <c r="AJ1315" s="63">
        <v>278746</v>
      </c>
      <c r="AK1315" s="63">
        <v>1180139</v>
      </c>
      <c r="AL1315" s="63">
        <v>4355532</v>
      </c>
      <c r="AM1315" s="63">
        <v>0</v>
      </c>
      <c r="AN1315" s="63">
        <v>0</v>
      </c>
      <c r="AO1315" s="63">
        <v>0</v>
      </c>
      <c r="AP1315" s="63">
        <v>0</v>
      </c>
      <c r="AQ1315" s="63">
        <v>836662</v>
      </c>
      <c r="AR1315" s="63">
        <v>1966911</v>
      </c>
      <c r="AS1315" s="63">
        <v>49673</v>
      </c>
      <c r="AT1315" s="63">
        <v>0</v>
      </c>
      <c r="AU1315" s="63">
        <v>2160</v>
      </c>
      <c r="AV1315" s="80">
        <v>0</v>
      </c>
      <c r="AW1315" s="94">
        <f t="shared" si="681"/>
        <v>0</v>
      </c>
      <c r="AX1315" s="63">
        <v>0</v>
      </c>
      <c r="AY1315" s="63">
        <v>0</v>
      </c>
      <c r="AZ1315" s="63">
        <v>0</v>
      </c>
      <c r="BA1315" s="63">
        <v>0</v>
      </c>
      <c r="BB1315" s="63">
        <v>0</v>
      </c>
      <c r="BC1315" s="63">
        <v>0</v>
      </c>
      <c r="BD1315" s="63">
        <v>0</v>
      </c>
      <c r="BE1315" s="63">
        <v>0</v>
      </c>
      <c r="BF1315" s="63">
        <v>0</v>
      </c>
      <c r="BG1315" s="63">
        <v>0</v>
      </c>
      <c r="BH1315" s="63">
        <v>0</v>
      </c>
      <c r="BI1315" s="63">
        <v>0</v>
      </c>
      <c r="BJ1315" s="63">
        <v>0</v>
      </c>
      <c r="BK1315" s="63">
        <v>0</v>
      </c>
      <c r="BL1315" s="63">
        <v>0</v>
      </c>
      <c r="BM1315" s="19">
        <v>706797</v>
      </c>
      <c r="BN1315" s="32">
        <f t="shared" si="659"/>
        <v>207.33264887063655</v>
      </c>
      <c r="BO1315" s="281"/>
      <c r="BP1315" s="19">
        <v>-10739311</v>
      </c>
      <c r="BQ1315" s="19">
        <v>140865312</v>
      </c>
      <c r="BR1315" s="19">
        <v>130832800</v>
      </c>
      <c r="BS1315" s="19">
        <v>1278.8199500000001</v>
      </c>
      <c r="BT1315" s="19">
        <v>3409</v>
      </c>
      <c r="BU1315" s="4"/>
      <c r="BV1315" s="175">
        <f t="shared" si="684"/>
        <v>-0.64959998337549396</v>
      </c>
    </row>
    <row r="1316" spans="1:74" s="20" customFormat="1" x14ac:dyDescent="0.25">
      <c r="A1316" s="100" t="s">
        <v>232</v>
      </c>
      <c r="B1316" s="258"/>
      <c r="C1316" s="49">
        <v>0</v>
      </c>
      <c r="D1316" s="144">
        <v>2000</v>
      </c>
      <c r="E1316" s="62">
        <v>178</v>
      </c>
      <c r="F1316" s="63">
        <v>8244756</v>
      </c>
      <c r="G1316" s="63">
        <v>297259</v>
      </c>
      <c r="H1316" s="187">
        <f t="shared" si="685"/>
        <v>3.7402845197676705E-2</v>
      </c>
      <c r="I1316" s="63">
        <f t="shared" si="682"/>
        <v>7947497</v>
      </c>
      <c r="J1316" s="58"/>
      <c r="K1316" s="63">
        <f t="shared" si="677"/>
        <v>7947497</v>
      </c>
      <c r="L1316" s="63">
        <f t="shared" si="669"/>
        <v>2313.6818049490539</v>
      </c>
      <c r="M1316" s="58"/>
      <c r="N1316" s="58"/>
      <c r="O1316" s="63">
        <v>910529</v>
      </c>
      <c r="P1316" s="29">
        <f t="shared" si="678"/>
        <v>0.1145680205981833</v>
      </c>
      <c r="Q1316" s="63">
        <v>21694</v>
      </c>
      <c r="R1316" s="94">
        <f t="shared" si="679"/>
        <v>2.7296644465546827E-3</v>
      </c>
      <c r="S1316" s="58">
        <f t="shared" si="694"/>
        <v>1092404</v>
      </c>
      <c r="T1316" s="281">
        <f t="shared" si="683"/>
        <v>318.02154294032022</v>
      </c>
      <c r="U1316" s="281"/>
      <c r="V1316" s="39">
        <f t="shared" si="680"/>
        <v>0.13745258412805944</v>
      </c>
      <c r="W1316" s="54"/>
      <c r="X1316" s="63">
        <v>0</v>
      </c>
      <c r="Y1316" s="63">
        <v>0</v>
      </c>
      <c r="Z1316" s="63">
        <v>0</v>
      </c>
      <c r="AA1316" s="63">
        <v>0</v>
      </c>
      <c r="AB1316" s="63">
        <v>0</v>
      </c>
      <c r="AC1316" s="63">
        <v>0</v>
      </c>
      <c r="AD1316" s="63">
        <v>0</v>
      </c>
      <c r="AE1316" s="63">
        <v>0</v>
      </c>
      <c r="AF1316" s="63">
        <v>1535521</v>
      </c>
      <c r="AG1316" s="63">
        <v>0</v>
      </c>
      <c r="AH1316" s="63">
        <v>3173918</v>
      </c>
      <c r="AI1316" s="63">
        <v>0</v>
      </c>
      <c r="AJ1316" s="63">
        <v>290007</v>
      </c>
      <c r="AK1316" s="63">
        <v>1277039</v>
      </c>
      <c r="AL1316" s="63">
        <v>5070838</v>
      </c>
      <c r="AM1316" s="63">
        <v>0</v>
      </c>
      <c r="AN1316" s="63">
        <v>0</v>
      </c>
      <c r="AO1316" s="63">
        <v>0</v>
      </c>
      <c r="AP1316" s="63">
        <v>0</v>
      </c>
      <c r="AQ1316" s="63">
        <v>923424</v>
      </c>
      <c r="AR1316" s="63">
        <v>1856711</v>
      </c>
      <c r="AS1316" s="63">
        <v>39526</v>
      </c>
      <c r="AT1316" s="63">
        <v>0</v>
      </c>
      <c r="AU1316" s="63">
        <v>642</v>
      </c>
      <c r="AV1316" s="80">
        <v>0</v>
      </c>
      <c r="AW1316" s="94">
        <f t="shared" si="681"/>
        <v>0</v>
      </c>
      <c r="AX1316" s="63">
        <v>0</v>
      </c>
      <c r="AY1316" s="63">
        <v>0</v>
      </c>
      <c r="AZ1316" s="63">
        <v>0</v>
      </c>
      <c r="BA1316" s="63">
        <v>0</v>
      </c>
      <c r="BB1316" s="63">
        <v>0</v>
      </c>
      <c r="BC1316" s="63">
        <v>0</v>
      </c>
      <c r="BD1316" s="63">
        <v>0</v>
      </c>
      <c r="BE1316" s="63">
        <v>0</v>
      </c>
      <c r="BF1316" s="63">
        <v>0</v>
      </c>
      <c r="BG1316" s="63">
        <v>0</v>
      </c>
      <c r="BH1316" s="63">
        <v>0</v>
      </c>
      <c r="BI1316" s="63">
        <v>0</v>
      </c>
      <c r="BJ1316" s="63">
        <v>0</v>
      </c>
      <c r="BK1316" s="63">
        <v>0</v>
      </c>
      <c r="BL1316" s="63">
        <v>0</v>
      </c>
      <c r="BM1316" s="19">
        <v>882194</v>
      </c>
      <c r="BN1316" s="32">
        <f t="shared" si="659"/>
        <v>256.8250363901019</v>
      </c>
      <c r="BO1316" s="281"/>
      <c r="BP1316" s="19">
        <v>2704408</v>
      </c>
      <c r="BQ1316" s="19">
        <v>192129024</v>
      </c>
      <c r="BR1316" s="19">
        <v>195715616</v>
      </c>
      <c r="BS1316" s="19">
        <v>1276.32996</v>
      </c>
      <c r="BT1316" s="19">
        <v>3435</v>
      </c>
      <c r="BU1316" s="4"/>
      <c r="BV1316" s="175">
        <f t="shared" si="684"/>
        <v>-0.64677551602075056</v>
      </c>
    </row>
    <row r="1317" spans="1:74" s="20" customFormat="1" x14ac:dyDescent="0.25">
      <c r="A1317" s="100" t="s">
        <v>232</v>
      </c>
      <c r="B1317" s="258"/>
      <c r="C1317" s="49">
        <v>0</v>
      </c>
      <c r="D1317" s="144">
        <v>2001</v>
      </c>
      <c r="E1317" s="62">
        <v>178</v>
      </c>
      <c r="F1317" s="63">
        <v>8259206</v>
      </c>
      <c r="G1317" s="63">
        <v>273401</v>
      </c>
      <c r="H1317" s="187">
        <f t="shared" si="685"/>
        <v>3.4235872275869494E-2</v>
      </c>
      <c r="I1317" s="63">
        <f t="shared" si="682"/>
        <v>7985805</v>
      </c>
      <c r="J1317" s="58"/>
      <c r="K1317" s="63">
        <f t="shared" si="677"/>
        <v>7985805</v>
      </c>
      <c r="L1317" s="63">
        <f t="shared" si="669"/>
        <v>2100.9747434885558</v>
      </c>
      <c r="M1317" s="58"/>
      <c r="N1317" s="58"/>
      <c r="O1317" s="63">
        <v>981685</v>
      </c>
      <c r="P1317" s="29">
        <f t="shared" si="678"/>
        <v>0.1229287466949168</v>
      </c>
      <c r="Q1317" s="63">
        <v>24593</v>
      </c>
      <c r="R1317" s="94">
        <f t="shared" si="679"/>
        <v>3.0795893463464235E-3</v>
      </c>
      <c r="S1317" s="58">
        <f t="shared" si="694"/>
        <v>1092629</v>
      </c>
      <c r="T1317" s="281">
        <f t="shared" si="683"/>
        <v>287.45830044725074</v>
      </c>
      <c r="U1317" s="281"/>
      <c r="V1317" s="39">
        <f t="shared" si="680"/>
        <v>0.13682139746713073</v>
      </c>
      <c r="W1317" s="54"/>
      <c r="X1317" s="63">
        <v>0</v>
      </c>
      <c r="Y1317" s="63">
        <v>0</v>
      </c>
      <c r="Z1317" s="63">
        <v>0</v>
      </c>
      <c r="AA1317" s="63">
        <v>0</v>
      </c>
      <c r="AB1317" s="63">
        <v>0</v>
      </c>
      <c r="AC1317" s="63">
        <v>0</v>
      </c>
      <c r="AD1317" s="63">
        <v>0</v>
      </c>
      <c r="AE1317" s="63">
        <v>0</v>
      </c>
      <c r="AF1317" s="63">
        <v>1567140</v>
      </c>
      <c r="AG1317" s="63">
        <v>0</v>
      </c>
      <c r="AH1317" s="63">
        <v>3370002</v>
      </c>
      <c r="AI1317" s="63">
        <v>0</v>
      </c>
      <c r="AJ1317" s="63">
        <v>280565</v>
      </c>
      <c r="AK1317" s="63">
        <v>1310417</v>
      </c>
      <c r="AL1317" s="63">
        <v>4889204</v>
      </c>
      <c r="AM1317" s="63">
        <v>0</v>
      </c>
      <c r="AN1317" s="63">
        <v>0</v>
      </c>
      <c r="AO1317" s="63">
        <v>0</v>
      </c>
      <c r="AP1317" s="63">
        <v>0</v>
      </c>
      <c r="AQ1317" s="63">
        <v>669191</v>
      </c>
      <c r="AR1317" s="63">
        <v>2058157</v>
      </c>
      <c r="AS1317" s="63">
        <v>94</v>
      </c>
      <c r="AT1317" s="63">
        <v>0</v>
      </c>
      <c r="AU1317" s="63">
        <v>1334</v>
      </c>
      <c r="AV1317" s="80">
        <v>0</v>
      </c>
      <c r="AW1317" s="94">
        <f t="shared" si="681"/>
        <v>0</v>
      </c>
      <c r="AX1317" s="63">
        <v>0</v>
      </c>
      <c r="AY1317" s="63">
        <v>0</v>
      </c>
      <c r="AZ1317" s="63">
        <v>0</v>
      </c>
      <c r="BA1317" s="63">
        <v>0</v>
      </c>
      <c r="BB1317" s="63">
        <v>0</v>
      </c>
      <c r="BC1317" s="63">
        <v>0</v>
      </c>
      <c r="BD1317" s="63">
        <v>0</v>
      </c>
      <c r="BE1317" s="63">
        <v>0</v>
      </c>
      <c r="BF1317" s="63">
        <v>0</v>
      </c>
      <c r="BG1317" s="63">
        <v>0</v>
      </c>
      <c r="BH1317" s="63">
        <v>0</v>
      </c>
      <c r="BI1317" s="63">
        <v>0</v>
      </c>
      <c r="BJ1317" s="63">
        <v>0</v>
      </c>
      <c r="BK1317" s="63">
        <v>0</v>
      </c>
      <c r="BL1317" s="63">
        <v>0</v>
      </c>
      <c r="BM1317" s="19">
        <v>860984</v>
      </c>
      <c r="BN1317" s="32">
        <f t="shared" ref="BN1317:BN1380" si="695">BM1317/BT1317</f>
        <v>226.51512759800053</v>
      </c>
      <c r="BO1317" s="281"/>
      <c r="BP1317" s="19">
        <v>2701105</v>
      </c>
      <c r="BQ1317" s="19">
        <v>209688432</v>
      </c>
      <c r="BR1317" s="19">
        <v>213250528</v>
      </c>
      <c r="BS1317" s="19">
        <v>1278.2099599999999</v>
      </c>
      <c r="BT1317" s="19">
        <v>3801</v>
      </c>
      <c r="BU1317" s="4"/>
      <c r="BV1317" s="175">
        <f t="shared" si="684"/>
        <v>-0.59541593906652723</v>
      </c>
    </row>
    <row r="1318" spans="1:74" s="20" customFormat="1" x14ac:dyDescent="0.25">
      <c r="A1318" s="100" t="s">
        <v>232</v>
      </c>
      <c r="B1318" s="258"/>
      <c r="C1318" s="49">
        <v>0</v>
      </c>
      <c r="D1318" s="144">
        <v>2002</v>
      </c>
      <c r="E1318" s="62">
        <v>178</v>
      </c>
      <c r="F1318" s="63">
        <v>7566215</v>
      </c>
      <c r="G1318" s="63">
        <v>312566</v>
      </c>
      <c r="H1318" s="187">
        <f t="shared" si="685"/>
        <v>4.3090863646696995E-2</v>
      </c>
      <c r="I1318" s="63">
        <f t="shared" si="682"/>
        <v>7253649</v>
      </c>
      <c r="J1318" s="58"/>
      <c r="K1318" s="63">
        <f t="shared" si="677"/>
        <v>7253649</v>
      </c>
      <c r="L1318" s="63">
        <f t="shared" si="669"/>
        <v>1908.3528018942384</v>
      </c>
      <c r="M1318" s="58"/>
      <c r="N1318" s="58"/>
      <c r="O1318" s="63">
        <v>1160320</v>
      </c>
      <c r="P1318" s="29">
        <f t="shared" si="678"/>
        <v>0.15996362658297913</v>
      </c>
      <c r="Q1318" s="63">
        <v>41119</v>
      </c>
      <c r="R1318" s="94">
        <f t="shared" si="679"/>
        <v>5.6687330748978896E-3</v>
      </c>
      <c r="S1318" s="58">
        <f t="shared" si="694"/>
        <v>949250</v>
      </c>
      <c r="T1318" s="281">
        <f t="shared" si="683"/>
        <v>249.73691133912129</v>
      </c>
      <c r="U1318" s="281"/>
      <c r="V1318" s="39">
        <f t="shared" si="680"/>
        <v>0.13086516868957954</v>
      </c>
      <c r="W1318" s="54"/>
      <c r="X1318" s="63">
        <v>0</v>
      </c>
      <c r="Y1318" s="63">
        <v>0</v>
      </c>
      <c r="Z1318" s="63">
        <v>0</v>
      </c>
      <c r="AA1318" s="63">
        <v>0</v>
      </c>
      <c r="AB1318" s="63">
        <v>0</v>
      </c>
      <c r="AC1318" s="63">
        <v>0</v>
      </c>
      <c r="AD1318" s="63">
        <v>0</v>
      </c>
      <c r="AE1318" s="63">
        <v>0</v>
      </c>
      <c r="AF1318" s="63">
        <v>1434524</v>
      </c>
      <c r="AG1318" s="63">
        <v>0</v>
      </c>
      <c r="AH1318" s="63">
        <v>2827366</v>
      </c>
      <c r="AI1318" s="63">
        <v>0</v>
      </c>
      <c r="AJ1318" s="63">
        <v>295387</v>
      </c>
      <c r="AK1318" s="63">
        <v>1067549</v>
      </c>
      <c r="AL1318" s="63">
        <v>4738849</v>
      </c>
      <c r="AM1318" s="63">
        <v>0</v>
      </c>
      <c r="AN1318" s="63">
        <v>0</v>
      </c>
      <c r="AO1318" s="63">
        <v>0</v>
      </c>
      <c r="AP1318" s="63">
        <v>0</v>
      </c>
      <c r="AQ1318" s="63">
        <v>545683</v>
      </c>
      <c r="AR1318" s="63">
        <v>1759362</v>
      </c>
      <c r="AS1318" s="63">
        <v>209</v>
      </c>
      <c r="AT1318" s="63">
        <v>0</v>
      </c>
      <c r="AU1318" s="63">
        <v>246</v>
      </c>
      <c r="AV1318" s="80">
        <v>0</v>
      </c>
      <c r="AW1318" s="94">
        <f t="shared" si="681"/>
        <v>0</v>
      </c>
      <c r="AX1318" s="63">
        <v>0</v>
      </c>
      <c r="AY1318" s="63">
        <v>0</v>
      </c>
      <c r="AZ1318" s="63">
        <v>0</v>
      </c>
      <c r="BA1318" s="63">
        <v>0</v>
      </c>
      <c r="BB1318" s="63">
        <v>0</v>
      </c>
      <c r="BC1318" s="63">
        <v>0</v>
      </c>
      <c r="BD1318" s="63">
        <v>0</v>
      </c>
      <c r="BE1318" s="63">
        <v>0</v>
      </c>
      <c r="BF1318" s="63">
        <v>0</v>
      </c>
      <c r="BG1318" s="63">
        <v>0</v>
      </c>
      <c r="BH1318" s="63">
        <v>0</v>
      </c>
      <c r="BI1318" s="63">
        <v>0</v>
      </c>
      <c r="BJ1318" s="63">
        <v>0</v>
      </c>
      <c r="BK1318" s="63">
        <v>0</v>
      </c>
      <c r="BL1318" s="63">
        <v>0</v>
      </c>
      <c r="BM1318" s="19">
        <v>1034725</v>
      </c>
      <c r="BN1318" s="32">
        <f t="shared" si="695"/>
        <v>272.22441462772957</v>
      </c>
      <c r="BO1318" s="281"/>
      <c r="BP1318" s="19">
        <v>2678950</v>
      </c>
      <c r="BQ1318" s="19">
        <v>253680080</v>
      </c>
      <c r="BR1318" s="19">
        <v>257393744</v>
      </c>
      <c r="BS1318" s="19">
        <v>1293.6800499999999</v>
      </c>
      <c r="BT1318" s="19">
        <v>3801</v>
      </c>
      <c r="BU1318" s="4"/>
      <c r="BV1318" s="175">
        <f t="shared" si="684"/>
        <v>-0.58940079980377358</v>
      </c>
    </row>
    <row r="1319" spans="1:74" s="20" customFormat="1" x14ac:dyDescent="0.25">
      <c r="A1319" s="100" t="s">
        <v>232</v>
      </c>
      <c r="B1319" s="258"/>
      <c r="C1319" s="49">
        <v>0</v>
      </c>
      <c r="D1319" s="144">
        <v>2003</v>
      </c>
      <c r="E1319" s="62">
        <v>178</v>
      </c>
      <c r="F1319" s="63">
        <v>7490791</v>
      </c>
      <c r="G1319" s="63">
        <v>308987</v>
      </c>
      <c r="H1319" s="187">
        <f t="shared" si="685"/>
        <v>4.3023591287091656E-2</v>
      </c>
      <c r="I1319" s="63">
        <f t="shared" si="682"/>
        <v>7181804</v>
      </c>
      <c r="J1319" s="58"/>
      <c r="K1319" s="63">
        <f t="shared" si="677"/>
        <v>7181804</v>
      </c>
      <c r="L1319" s="63">
        <f t="shared" si="669"/>
        <v>1850.5034784849265</v>
      </c>
      <c r="M1319" s="58"/>
      <c r="N1319" s="58"/>
      <c r="O1319" s="63">
        <v>2284649</v>
      </c>
      <c r="P1319" s="29">
        <f t="shared" si="678"/>
        <v>0.31811631172334975</v>
      </c>
      <c r="Q1319" s="63">
        <v>30540</v>
      </c>
      <c r="R1319" s="94">
        <f t="shared" si="679"/>
        <v>4.2524134604620236E-3</v>
      </c>
      <c r="S1319" s="58">
        <f t="shared" si="694"/>
        <v>836233</v>
      </c>
      <c r="T1319" s="281">
        <f t="shared" si="683"/>
        <v>215.46843597011079</v>
      </c>
      <c r="U1319" s="281"/>
      <c r="V1319" s="39">
        <f t="shared" si="680"/>
        <v>0.11643773625679564</v>
      </c>
      <c r="W1319" s="54"/>
      <c r="X1319" s="63">
        <v>0</v>
      </c>
      <c r="Y1319" s="63">
        <v>0</v>
      </c>
      <c r="Z1319" s="63">
        <v>0</v>
      </c>
      <c r="AA1319" s="63">
        <v>0</v>
      </c>
      <c r="AB1319" s="63">
        <v>0</v>
      </c>
      <c r="AC1319" s="63">
        <v>0</v>
      </c>
      <c r="AD1319" s="63">
        <v>0</v>
      </c>
      <c r="AE1319" s="63">
        <v>0</v>
      </c>
      <c r="AF1319" s="63">
        <v>894434</v>
      </c>
      <c r="AG1319" s="63">
        <v>0</v>
      </c>
      <c r="AH1319" s="63">
        <v>2333304</v>
      </c>
      <c r="AI1319" s="63">
        <v>0</v>
      </c>
      <c r="AJ1319" s="63">
        <v>311447</v>
      </c>
      <c r="AK1319" s="63">
        <v>876832</v>
      </c>
      <c r="AL1319" s="63">
        <v>5157487</v>
      </c>
      <c r="AM1319" s="63">
        <v>0</v>
      </c>
      <c r="AN1319" s="63">
        <v>0</v>
      </c>
      <c r="AO1319" s="63">
        <v>0</v>
      </c>
      <c r="AP1319" s="63">
        <v>0</v>
      </c>
      <c r="AQ1319" s="63">
        <v>491197</v>
      </c>
      <c r="AR1319" s="63">
        <v>1456022</v>
      </c>
      <c r="AS1319" s="63">
        <v>0</v>
      </c>
      <c r="AT1319" s="63">
        <v>0</v>
      </c>
      <c r="AU1319" s="63">
        <v>450</v>
      </c>
      <c r="AV1319" s="80">
        <v>0</v>
      </c>
      <c r="AW1319" s="94">
        <f t="shared" si="681"/>
        <v>0</v>
      </c>
      <c r="AX1319" s="63">
        <v>0</v>
      </c>
      <c r="AY1319" s="63">
        <v>0</v>
      </c>
      <c r="AZ1319" s="63">
        <v>0</v>
      </c>
      <c r="BA1319" s="63">
        <v>0</v>
      </c>
      <c r="BB1319" s="63">
        <v>0</v>
      </c>
      <c r="BC1319" s="63">
        <v>0</v>
      </c>
      <c r="BD1319" s="63">
        <v>0</v>
      </c>
      <c r="BE1319" s="63">
        <v>0</v>
      </c>
      <c r="BF1319" s="63">
        <v>0</v>
      </c>
      <c r="BG1319" s="63">
        <v>0</v>
      </c>
      <c r="BH1319" s="63">
        <v>0</v>
      </c>
      <c r="BI1319" s="63">
        <v>0</v>
      </c>
      <c r="BJ1319" s="63">
        <v>0</v>
      </c>
      <c r="BK1319" s="63">
        <v>0</v>
      </c>
      <c r="BL1319" s="63">
        <v>0</v>
      </c>
      <c r="BM1319" s="19">
        <v>1178551</v>
      </c>
      <c r="BN1319" s="32">
        <f t="shared" si="695"/>
        <v>303.67199175470239</v>
      </c>
      <c r="BO1319" s="281"/>
      <c r="BP1319" s="19">
        <v>2671894</v>
      </c>
      <c r="BQ1319" s="19">
        <v>234935280</v>
      </c>
      <c r="BR1319" s="19">
        <v>238785728</v>
      </c>
      <c r="BS1319" s="19">
        <v>1308.4499499999999</v>
      </c>
      <c r="BT1319" s="19">
        <v>3881</v>
      </c>
      <c r="BU1319" s="4"/>
      <c r="BV1319" s="175">
        <f t="shared" si="684"/>
        <v>-0.57331032690641404</v>
      </c>
    </row>
    <row r="1320" spans="1:74" s="20" customFormat="1" x14ac:dyDescent="0.25">
      <c r="A1320" s="100" t="s">
        <v>232</v>
      </c>
      <c r="B1320" s="258"/>
      <c r="C1320" s="49">
        <v>0</v>
      </c>
      <c r="D1320" s="144">
        <v>2004</v>
      </c>
      <c r="E1320" s="62">
        <v>178</v>
      </c>
      <c r="F1320" s="63">
        <v>6548125</v>
      </c>
      <c r="G1320" s="63">
        <v>293478</v>
      </c>
      <c r="H1320" s="187">
        <f t="shared" si="685"/>
        <v>4.6921592857278753E-2</v>
      </c>
      <c r="I1320" s="63">
        <f t="shared" si="682"/>
        <v>6254647</v>
      </c>
      <c r="J1320" s="58"/>
      <c r="K1320" s="63">
        <f t="shared" si="677"/>
        <v>6254647</v>
      </c>
      <c r="L1320" s="63">
        <f t="shared" si="669"/>
        <v>1611.6070600360731</v>
      </c>
      <c r="M1320" s="58"/>
      <c r="N1320" s="58"/>
      <c r="O1320" s="63">
        <v>1523834</v>
      </c>
      <c r="P1320" s="29">
        <f t="shared" si="678"/>
        <v>0.24363229451638119</v>
      </c>
      <c r="Q1320" s="63">
        <v>22371</v>
      </c>
      <c r="R1320" s="94">
        <f t="shared" si="679"/>
        <v>3.5767006515315734E-3</v>
      </c>
      <c r="S1320" s="58">
        <f t="shared" si="694"/>
        <v>542209</v>
      </c>
      <c r="T1320" s="281">
        <f t="shared" si="683"/>
        <v>139.70858026281886</v>
      </c>
      <c r="U1320" s="281"/>
      <c r="V1320" s="39">
        <f t="shared" si="680"/>
        <v>8.6688985005868441E-2</v>
      </c>
      <c r="W1320" s="54"/>
      <c r="X1320" s="63">
        <v>0</v>
      </c>
      <c r="Y1320" s="63">
        <v>0</v>
      </c>
      <c r="Z1320" s="63">
        <v>0</v>
      </c>
      <c r="AA1320" s="63">
        <v>0</v>
      </c>
      <c r="AB1320" s="63">
        <v>0</v>
      </c>
      <c r="AC1320" s="63">
        <v>0</v>
      </c>
      <c r="AD1320" s="63">
        <v>0</v>
      </c>
      <c r="AE1320" s="63">
        <v>0</v>
      </c>
      <c r="AF1320" s="63">
        <v>675429</v>
      </c>
      <c r="AG1320" s="63">
        <v>0</v>
      </c>
      <c r="AH1320" s="63">
        <v>2770372</v>
      </c>
      <c r="AI1320" s="63">
        <v>0</v>
      </c>
      <c r="AJ1320" s="63">
        <v>336406</v>
      </c>
      <c r="AK1320" s="63">
        <v>1324332</v>
      </c>
      <c r="AL1320" s="63">
        <v>3777753</v>
      </c>
      <c r="AM1320" s="63">
        <v>0</v>
      </c>
      <c r="AN1320" s="63">
        <v>0</v>
      </c>
      <c r="AO1320" s="63">
        <v>0</v>
      </c>
      <c r="AP1320" s="63">
        <v>0</v>
      </c>
      <c r="AQ1320" s="63">
        <v>384026</v>
      </c>
      <c r="AR1320" s="63">
        <v>1445739</v>
      </c>
      <c r="AS1320" s="63">
        <v>42</v>
      </c>
      <c r="AT1320" s="63">
        <v>0</v>
      </c>
      <c r="AU1320" s="63">
        <v>259</v>
      </c>
      <c r="AV1320" s="80">
        <v>0</v>
      </c>
      <c r="AW1320" s="94">
        <f t="shared" si="681"/>
        <v>0</v>
      </c>
      <c r="AX1320" s="63">
        <v>0</v>
      </c>
      <c r="AY1320" s="63">
        <v>0</v>
      </c>
      <c r="AZ1320" s="63">
        <v>0</v>
      </c>
      <c r="BA1320" s="63">
        <v>0</v>
      </c>
      <c r="BB1320" s="63">
        <v>0</v>
      </c>
      <c r="BC1320" s="63">
        <v>0</v>
      </c>
      <c r="BD1320" s="63">
        <v>0</v>
      </c>
      <c r="BE1320" s="63">
        <v>0</v>
      </c>
      <c r="BF1320" s="63">
        <v>0</v>
      </c>
      <c r="BG1320" s="63">
        <v>0</v>
      </c>
      <c r="BH1320" s="63">
        <v>0</v>
      </c>
      <c r="BI1320" s="63">
        <v>0</v>
      </c>
      <c r="BJ1320" s="63">
        <v>0</v>
      </c>
      <c r="BK1320" s="63">
        <v>0</v>
      </c>
      <c r="BL1320" s="63">
        <v>0</v>
      </c>
      <c r="BM1320" s="19">
        <v>1250824</v>
      </c>
      <c r="BN1320" s="32">
        <f t="shared" si="695"/>
        <v>322.29425405823241</v>
      </c>
      <c r="BO1320" s="281"/>
      <c r="BP1320" s="19">
        <v>2702836</v>
      </c>
      <c r="BQ1320" s="19">
        <v>172353696</v>
      </c>
      <c r="BR1320" s="19">
        <v>176307360</v>
      </c>
      <c r="BS1320" s="19">
        <v>1303.8699999999999</v>
      </c>
      <c r="BT1320" s="19">
        <v>3881</v>
      </c>
      <c r="BU1320" s="4"/>
      <c r="BV1320" s="175">
        <f t="shared" si="684"/>
        <v>-0.57506354044082475</v>
      </c>
    </row>
    <row r="1321" spans="1:74" s="20" customFormat="1" x14ac:dyDescent="0.25">
      <c r="A1321" s="100" t="s">
        <v>232</v>
      </c>
      <c r="B1321" s="258"/>
      <c r="C1321" s="49">
        <v>0</v>
      </c>
      <c r="D1321" s="144">
        <v>2005</v>
      </c>
      <c r="E1321" s="62">
        <v>178</v>
      </c>
      <c r="F1321" s="63">
        <v>6987922</v>
      </c>
      <c r="G1321" s="63">
        <v>305408</v>
      </c>
      <c r="H1321" s="187">
        <f t="shared" si="685"/>
        <v>4.5702560443569594E-2</v>
      </c>
      <c r="I1321" s="63">
        <f t="shared" si="682"/>
        <v>6682514</v>
      </c>
      <c r="J1321" s="58"/>
      <c r="K1321" s="63">
        <f t="shared" si="677"/>
        <v>6682514</v>
      </c>
      <c r="L1321" s="63">
        <f t="shared" si="669"/>
        <v>1721.8536459675342</v>
      </c>
      <c r="M1321" s="58"/>
      <c r="N1321" s="58"/>
      <c r="O1321" s="63">
        <v>1900613</v>
      </c>
      <c r="P1321" s="29">
        <f t="shared" si="678"/>
        <v>0.28441586504719629</v>
      </c>
      <c r="Q1321" s="63">
        <v>9441</v>
      </c>
      <c r="R1321" s="94">
        <f t="shared" si="679"/>
        <v>1.4127916529617446E-3</v>
      </c>
      <c r="S1321" s="58">
        <f t="shared" si="694"/>
        <v>475106</v>
      </c>
      <c r="T1321" s="281">
        <f t="shared" si="683"/>
        <v>122.4184488533883</v>
      </c>
      <c r="U1321" s="281"/>
      <c r="V1321" s="39">
        <f t="shared" si="680"/>
        <v>7.1096895569541643E-2</v>
      </c>
      <c r="W1321" s="54"/>
      <c r="X1321" s="63">
        <v>0</v>
      </c>
      <c r="Y1321" s="63">
        <v>0</v>
      </c>
      <c r="Z1321" s="63">
        <v>0</v>
      </c>
      <c r="AA1321" s="63">
        <v>0</v>
      </c>
      <c r="AB1321" s="63">
        <v>0</v>
      </c>
      <c r="AC1321" s="63">
        <v>0</v>
      </c>
      <c r="AD1321" s="63">
        <v>0</v>
      </c>
      <c r="AE1321" s="63">
        <v>0</v>
      </c>
      <c r="AF1321" s="63">
        <v>720565</v>
      </c>
      <c r="AG1321" s="63">
        <v>0</v>
      </c>
      <c r="AH1321" s="63">
        <v>2747994</v>
      </c>
      <c r="AI1321" s="63">
        <v>0</v>
      </c>
      <c r="AJ1321" s="63">
        <v>338689</v>
      </c>
      <c r="AK1321" s="63">
        <v>1256365</v>
      </c>
      <c r="AL1321" s="63">
        <v>4239928</v>
      </c>
      <c r="AM1321" s="63">
        <v>0</v>
      </c>
      <c r="AN1321" s="63">
        <v>0</v>
      </c>
      <c r="AO1321" s="63">
        <v>0</v>
      </c>
      <c r="AP1321" s="63">
        <v>0</v>
      </c>
      <c r="AQ1321" s="63">
        <v>490106</v>
      </c>
      <c r="AR1321" s="63">
        <v>1491597</v>
      </c>
      <c r="AS1321" s="63">
        <v>0</v>
      </c>
      <c r="AT1321" s="63">
        <v>0</v>
      </c>
      <c r="AU1321" s="63">
        <v>32</v>
      </c>
      <c r="AV1321" s="80">
        <v>0</v>
      </c>
      <c r="AW1321" s="94">
        <f t="shared" si="681"/>
        <v>0</v>
      </c>
      <c r="AX1321" s="63">
        <v>0</v>
      </c>
      <c r="AY1321" s="63">
        <v>0</v>
      </c>
      <c r="AZ1321" s="63">
        <v>0</v>
      </c>
      <c r="BA1321" s="63">
        <v>0</v>
      </c>
      <c r="BB1321" s="63">
        <v>0</v>
      </c>
      <c r="BC1321" s="63">
        <v>0</v>
      </c>
      <c r="BD1321" s="63">
        <v>0</v>
      </c>
      <c r="BE1321" s="63">
        <v>0</v>
      </c>
      <c r="BF1321" s="63">
        <v>0</v>
      </c>
      <c r="BG1321" s="63">
        <v>0</v>
      </c>
      <c r="BH1321" s="63">
        <v>0</v>
      </c>
      <c r="BI1321" s="63">
        <v>0</v>
      </c>
      <c r="BJ1321" s="63">
        <v>0</v>
      </c>
      <c r="BK1321" s="63">
        <v>0</v>
      </c>
      <c r="BL1321" s="63">
        <v>0</v>
      </c>
      <c r="BM1321" s="19">
        <v>1294761</v>
      </c>
      <c r="BN1321" s="32">
        <f t="shared" si="695"/>
        <v>333.61530533367687</v>
      </c>
      <c r="BO1321" s="281"/>
      <c r="BP1321" s="19">
        <v>0</v>
      </c>
      <c r="BQ1321" s="19">
        <v>269708512</v>
      </c>
      <c r="BR1321" s="19">
        <v>271003264</v>
      </c>
      <c r="BS1321" s="19">
        <v>1305.2199700000001</v>
      </c>
      <c r="BT1321" s="19">
        <v>3881</v>
      </c>
      <c r="BU1321" s="4"/>
      <c r="BV1321" s="175">
        <f t="shared" si="684"/>
        <v>-0.57454613010389088</v>
      </c>
    </row>
    <row r="1322" spans="1:74" s="20" customFormat="1" ht="17.25" customHeight="1" x14ac:dyDescent="0.25">
      <c r="A1322" s="48" t="s">
        <v>232</v>
      </c>
      <c r="B1322" s="252"/>
      <c r="C1322" s="49">
        <v>0</v>
      </c>
      <c r="D1322" s="146">
        <v>2006</v>
      </c>
      <c r="E1322" s="62">
        <v>178</v>
      </c>
      <c r="F1322" s="63">
        <v>11027104</v>
      </c>
      <c r="G1322" s="63">
        <v>303022</v>
      </c>
      <c r="H1322" s="187">
        <f t="shared" ref="H1322:H1346" si="696">G1322/I1322</f>
        <v>2.8256218107992833E-2</v>
      </c>
      <c r="I1322" s="63">
        <f t="shared" si="682"/>
        <v>10724082</v>
      </c>
      <c r="J1322" s="58"/>
      <c r="K1322" s="63">
        <f t="shared" si="677"/>
        <v>10724082</v>
      </c>
      <c r="L1322" s="63">
        <f t="shared" si="669"/>
        <v>2763.2264880185521</v>
      </c>
      <c r="M1322" s="58"/>
      <c r="N1322" s="58"/>
      <c r="O1322" s="63">
        <v>1838872</v>
      </c>
      <c r="P1322" s="29">
        <f t="shared" si="678"/>
        <v>0.17147127371834717</v>
      </c>
      <c r="Q1322" s="63">
        <v>32098</v>
      </c>
      <c r="R1322" s="94">
        <f t="shared" si="679"/>
        <v>2.9930767034418424E-3</v>
      </c>
      <c r="S1322" s="58">
        <f t="shared" ref="S1322:S1330" si="697">SUM(W1322:AE1322)</f>
        <v>796791</v>
      </c>
      <c r="T1322" s="281">
        <f t="shared" si="683"/>
        <v>205.30559134243751</v>
      </c>
      <c r="U1322" s="281"/>
      <c r="V1322" s="39">
        <f t="shared" si="680"/>
        <v>7.42992267310153E-2</v>
      </c>
      <c r="W1322" s="127">
        <v>365920</v>
      </c>
      <c r="X1322" s="127">
        <v>18696</v>
      </c>
      <c r="Y1322" s="127">
        <v>98360</v>
      </c>
      <c r="Z1322" s="127">
        <v>53140</v>
      </c>
      <c r="AA1322" s="19"/>
      <c r="AB1322" s="127">
        <v>111058</v>
      </c>
      <c r="AC1322" s="127">
        <v>36778</v>
      </c>
      <c r="AD1322" s="127">
        <v>32270</v>
      </c>
      <c r="AE1322" s="127">
        <v>80569</v>
      </c>
      <c r="AF1322" s="63">
        <v>642824</v>
      </c>
      <c r="AG1322" s="63">
        <v>59</v>
      </c>
      <c r="AH1322" s="63">
        <v>6530324</v>
      </c>
      <c r="AI1322" s="63">
        <v>4660</v>
      </c>
      <c r="AJ1322" s="63">
        <v>352184</v>
      </c>
      <c r="AK1322" s="63">
        <v>2406948</v>
      </c>
      <c r="AL1322" s="63">
        <v>4496780</v>
      </c>
      <c r="AM1322" s="127">
        <v>645492</v>
      </c>
      <c r="AN1322" s="127">
        <v>845727</v>
      </c>
      <c r="AO1322" s="127">
        <v>779220</v>
      </c>
      <c r="AP1322" s="63">
        <v>0</v>
      </c>
      <c r="AQ1322" s="63">
        <v>530989</v>
      </c>
      <c r="AR1322" s="63">
        <v>1847913</v>
      </c>
      <c r="AS1322" s="63">
        <v>0</v>
      </c>
      <c r="AT1322" s="63">
        <v>0</v>
      </c>
      <c r="AU1322" s="63">
        <v>305</v>
      </c>
      <c r="AV1322" s="27">
        <v>0</v>
      </c>
      <c r="AW1322" s="94">
        <f t="shared" si="681"/>
        <v>0</v>
      </c>
      <c r="AX1322" s="63">
        <v>0</v>
      </c>
      <c r="AY1322" s="63">
        <v>0</v>
      </c>
      <c r="AZ1322" s="63">
        <v>0</v>
      </c>
      <c r="BA1322" s="63">
        <v>0</v>
      </c>
      <c r="BB1322" s="63">
        <v>0</v>
      </c>
      <c r="BC1322" s="63">
        <v>0</v>
      </c>
      <c r="BD1322" s="63">
        <v>0</v>
      </c>
      <c r="BE1322" s="63">
        <v>0</v>
      </c>
      <c r="BF1322" s="63">
        <v>0</v>
      </c>
      <c r="BG1322" s="63">
        <v>0</v>
      </c>
      <c r="BH1322" s="63">
        <v>0</v>
      </c>
      <c r="BI1322" s="63">
        <v>0</v>
      </c>
      <c r="BJ1322" s="63">
        <v>0</v>
      </c>
      <c r="BK1322" s="63">
        <v>0</v>
      </c>
      <c r="BL1322" s="63">
        <v>0</v>
      </c>
      <c r="BM1322" s="19">
        <v>1413475</v>
      </c>
      <c r="BN1322" s="32">
        <f t="shared" si="695"/>
        <v>364.20381345014169</v>
      </c>
      <c r="BO1322" s="281"/>
      <c r="BP1322" s="19">
        <v>0</v>
      </c>
      <c r="BQ1322" s="19">
        <v>221273648</v>
      </c>
      <c r="BR1322" s="19">
        <v>222687120</v>
      </c>
      <c r="BS1322" s="19">
        <v>1307.4499499999999</v>
      </c>
      <c r="BT1322" s="19">
        <v>3881</v>
      </c>
      <c r="BU1322" s="4"/>
      <c r="BV1322" s="175">
        <f t="shared" si="684"/>
        <v>-0.57369260454964954</v>
      </c>
    </row>
    <row r="1323" spans="1:74" s="20" customFormat="1" ht="17.25" customHeight="1" x14ac:dyDescent="0.25">
      <c r="A1323" s="48" t="s">
        <v>232</v>
      </c>
      <c r="B1323" s="252"/>
      <c r="C1323" s="49">
        <v>0</v>
      </c>
      <c r="D1323" s="146">
        <v>2007</v>
      </c>
      <c r="E1323" s="62">
        <v>178</v>
      </c>
      <c r="F1323" s="63">
        <v>11769848</v>
      </c>
      <c r="G1323" s="63">
        <v>298250</v>
      </c>
      <c r="H1323" s="187">
        <f t="shared" si="696"/>
        <v>2.5998993339899114E-2</v>
      </c>
      <c r="I1323" s="63">
        <f t="shared" si="682"/>
        <v>11471598</v>
      </c>
      <c r="J1323" s="58"/>
      <c r="K1323" s="63">
        <f t="shared" si="677"/>
        <v>11471598</v>
      </c>
      <c r="L1323" s="63">
        <f t="shared" si="669"/>
        <v>2955.8356093790262</v>
      </c>
      <c r="M1323" s="58"/>
      <c r="N1323" s="58"/>
      <c r="O1323" s="63">
        <v>1960819</v>
      </c>
      <c r="P1323" s="29">
        <f t="shared" si="678"/>
        <v>0.17092814793544892</v>
      </c>
      <c r="Q1323" s="63">
        <v>42273</v>
      </c>
      <c r="R1323" s="94">
        <f t="shared" si="679"/>
        <v>3.6850140669155247E-3</v>
      </c>
      <c r="S1323" s="58">
        <f t="shared" si="697"/>
        <v>1726160</v>
      </c>
      <c r="T1323" s="281">
        <f t="shared" si="683"/>
        <v>444.77196598814737</v>
      </c>
      <c r="U1323" s="281"/>
      <c r="V1323" s="39">
        <f t="shared" si="680"/>
        <v>0.15047249738005114</v>
      </c>
      <c r="W1323" s="127">
        <v>-44566</v>
      </c>
      <c r="X1323" s="127">
        <v>57708</v>
      </c>
      <c r="Y1323" s="127">
        <v>585857</v>
      </c>
      <c r="Z1323" s="127">
        <v>268368</v>
      </c>
      <c r="AA1323" s="19"/>
      <c r="AB1323" s="127">
        <v>189252</v>
      </c>
      <c r="AC1323" s="127">
        <v>36221</v>
      </c>
      <c r="AD1323" s="127">
        <v>80745</v>
      </c>
      <c r="AE1323" s="127">
        <v>552575</v>
      </c>
      <c r="AF1323" s="63">
        <v>618587</v>
      </c>
      <c r="AG1323" s="63">
        <v>0</v>
      </c>
      <c r="AH1323" s="63">
        <v>6611515</v>
      </c>
      <c r="AI1323" s="63">
        <v>178880</v>
      </c>
      <c r="AJ1323" s="63">
        <v>60227</v>
      </c>
      <c r="AK1323" s="63">
        <v>2045949</v>
      </c>
      <c r="AL1323" s="63">
        <v>5158333</v>
      </c>
      <c r="AM1323" s="127">
        <v>769836</v>
      </c>
      <c r="AN1323" s="127">
        <v>991743</v>
      </c>
      <c r="AO1323" s="127">
        <v>826884</v>
      </c>
      <c r="AP1323" s="63">
        <v>0</v>
      </c>
      <c r="AQ1323" s="63">
        <v>451840</v>
      </c>
      <c r="AR1323" s="63">
        <v>1797116</v>
      </c>
      <c r="AS1323" s="63">
        <v>0</v>
      </c>
      <c r="AT1323" s="63">
        <v>177</v>
      </c>
      <c r="AU1323" s="63">
        <v>1107</v>
      </c>
      <c r="AV1323" s="27">
        <v>0</v>
      </c>
      <c r="AW1323" s="94">
        <f t="shared" si="681"/>
        <v>0</v>
      </c>
      <c r="AX1323" s="63">
        <v>0</v>
      </c>
      <c r="AY1323" s="63">
        <v>0</v>
      </c>
      <c r="AZ1323" s="63">
        <v>0</v>
      </c>
      <c r="BA1323" s="63">
        <v>0</v>
      </c>
      <c r="BB1323" s="63">
        <v>0</v>
      </c>
      <c r="BC1323" s="63">
        <v>0</v>
      </c>
      <c r="BD1323" s="63">
        <v>0</v>
      </c>
      <c r="BE1323" s="63">
        <v>0</v>
      </c>
      <c r="BF1323" s="63">
        <v>0</v>
      </c>
      <c r="BG1323" s="63">
        <v>0</v>
      </c>
      <c r="BH1323" s="63">
        <v>0</v>
      </c>
      <c r="BI1323" s="63">
        <v>0</v>
      </c>
      <c r="BJ1323" s="63">
        <v>0</v>
      </c>
      <c r="BK1323" s="63">
        <v>0</v>
      </c>
      <c r="BL1323" s="63">
        <v>0</v>
      </c>
      <c r="BM1323" s="19">
        <v>1291537</v>
      </c>
      <c r="BN1323" s="32">
        <f t="shared" si="695"/>
        <v>332.78459160010306</v>
      </c>
      <c r="BO1323" s="281"/>
      <c r="BP1323" s="19">
        <v>0</v>
      </c>
      <c r="BQ1323" s="19">
        <v>271936800</v>
      </c>
      <c r="BR1323" s="19">
        <v>273228320</v>
      </c>
      <c r="BS1323" s="19">
        <v>1309.25</v>
      </c>
      <c r="BT1323" s="19">
        <v>3881</v>
      </c>
      <c r="BU1323" s="4"/>
      <c r="BV1323" s="175">
        <f t="shared" si="684"/>
        <v>-0.57300469599370729</v>
      </c>
    </row>
    <row r="1324" spans="1:74" s="20" customFormat="1" ht="17.25" customHeight="1" x14ac:dyDescent="0.25">
      <c r="A1324" s="48" t="s">
        <v>232</v>
      </c>
      <c r="B1324" s="252"/>
      <c r="C1324" s="49">
        <v>0</v>
      </c>
      <c r="D1324" s="146">
        <v>2008</v>
      </c>
      <c r="E1324" s="62">
        <v>178</v>
      </c>
      <c r="F1324" s="63">
        <v>12757908</v>
      </c>
      <c r="G1324" s="63">
        <v>392696</v>
      </c>
      <c r="H1324" s="187">
        <f t="shared" si="696"/>
        <v>3.1758129177243383E-2</v>
      </c>
      <c r="I1324" s="63">
        <f t="shared" si="682"/>
        <v>12365212</v>
      </c>
      <c r="J1324" s="58"/>
      <c r="K1324" s="63">
        <f t="shared" si="677"/>
        <v>12365212</v>
      </c>
      <c r="L1324" s="63">
        <f t="shared" si="669"/>
        <v>3186.0891522803399</v>
      </c>
      <c r="M1324" s="58"/>
      <c r="N1324" s="58"/>
      <c r="O1324" s="63">
        <v>2166111</v>
      </c>
      <c r="P1324" s="29">
        <f t="shared" si="678"/>
        <v>0.17517782954307617</v>
      </c>
      <c r="Q1324" s="63">
        <v>4466</v>
      </c>
      <c r="R1324" s="94">
        <f t="shared" si="679"/>
        <v>3.611745597244916E-4</v>
      </c>
      <c r="S1324" s="58">
        <f t="shared" si="697"/>
        <v>2149857</v>
      </c>
      <c r="T1324" s="281">
        <f t="shared" si="683"/>
        <v>553.94408657562485</v>
      </c>
      <c r="U1324" s="281"/>
      <c r="V1324" s="39">
        <f t="shared" si="680"/>
        <v>0.1738633352990632</v>
      </c>
      <c r="W1324" s="127">
        <v>166053</v>
      </c>
      <c r="X1324" s="127">
        <v>-932</v>
      </c>
      <c r="Y1324" s="127">
        <v>485110</v>
      </c>
      <c r="Z1324" s="127">
        <v>713476</v>
      </c>
      <c r="AA1324" s="19"/>
      <c r="AB1324" s="127">
        <v>89814</v>
      </c>
      <c r="AC1324" s="127">
        <v>29042</v>
      </c>
      <c r="AD1324" s="127">
        <v>21920</v>
      </c>
      <c r="AE1324" s="127">
        <v>645374</v>
      </c>
      <c r="AF1324" s="63">
        <v>512702</v>
      </c>
      <c r="AG1324" s="63">
        <v>0</v>
      </c>
      <c r="AH1324" s="63">
        <v>6935300</v>
      </c>
      <c r="AI1324" s="63">
        <v>213064</v>
      </c>
      <c r="AJ1324" s="63">
        <v>58870</v>
      </c>
      <c r="AK1324" s="63">
        <v>2036771</v>
      </c>
      <c r="AL1324" s="63">
        <v>5822608</v>
      </c>
      <c r="AM1324" s="127">
        <v>839040</v>
      </c>
      <c r="AN1324" s="127">
        <v>1071937</v>
      </c>
      <c r="AO1324" s="127">
        <v>859265</v>
      </c>
      <c r="AP1324" s="63">
        <v>0</v>
      </c>
      <c r="AQ1324" s="63">
        <v>537840</v>
      </c>
      <c r="AR1324" s="63">
        <v>1914844</v>
      </c>
      <c r="AS1324" s="63">
        <v>0</v>
      </c>
      <c r="AT1324" s="63">
        <v>66</v>
      </c>
      <c r="AU1324" s="63">
        <v>379</v>
      </c>
      <c r="AV1324" s="27">
        <v>0</v>
      </c>
      <c r="AW1324" s="94">
        <f t="shared" si="681"/>
        <v>0</v>
      </c>
      <c r="AX1324" s="63">
        <v>0</v>
      </c>
      <c r="AY1324" s="63">
        <v>0</v>
      </c>
      <c r="AZ1324" s="63">
        <v>0</v>
      </c>
      <c r="BA1324" s="63">
        <v>0</v>
      </c>
      <c r="BB1324" s="63">
        <v>0</v>
      </c>
      <c r="BC1324" s="63">
        <v>0</v>
      </c>
      <c r="BD1324" s="63">
        <v>0</v>
      </c>
      <c r="BE1324" s="63">
        <v>0</v>
      </c>
      <c r="BF1324" s="63">
        <v>0</v>
      </c>
      <c r="BG1324" s="63">
        <v>0</v>
      </c>
      <c r="BH1324" s="63">
        <v>0</v>
      </c>
      <c r="BI1324" s="63">
        <v>0</v>
      </c>
      <c r="BJ1324" s="63">
        <v>0</v>
      </c>
      <c r="BK1324" s="63">
        <v>0</v>
      </c>
      <c r="BL1324" s="63">
        <v>0</v>
      </c>
      <c r="BM1324" s="19">
        <v>974385</v>
      </c>
      <c r="BN1324" s="32">
        <f t="shared" si="695"/>
        <v>251.06544704972944</v>
      </c>
      <c r="BO1324" s="281"/>
      <c r="BP1324" s="19">
        <v>0</v>
      </c>
      <c r="BQ1324" s="19">
        <v>305434208</v>
      </c>
      <c r="BR1324" s="19">
        <v>306408608</v>
      </c>
      <c r="BS1324" s="19">
        <v>1315.1099899999999</v>
      </c>
      <c r="BT1324" s="19">
        <v>3881</v>
      </c>
      <c r="BU1324" s="4"/>
      <c r="BV1324" s="175">
        <f t="shared" si="684"/>
        <v>-0.57077177072372065</v>
      </c>
    </row>
    <row r="1325" spans="1:74" s="20" customFormat="1" ht="17.25" customHeight="1" x14ac:dyDescent="0.25">
      <c r="A1325" s="48" t="s">
        <v>232</v>
      </c>
      <c r="B1325" s="252"/>
      <c r="C1325" s="49">
        <v>0</v>
      </c>
      <c r="D1325" s="146">
        <v>2009</v>
      </c>
      <c r="E1325" s="62">
        <v>178</v>
      </c>
      <c r="F1325" s="63">
        <v>14341817</v>
      </c>
      <c r="G1325" s="63">
        <v>315052</v>
      </c>
      <c r="H1325" s="187">
        <f t="shared" si="696"/>
        <v>2.2460774098660669E-2</v>
      </c>
      <c r="I1325" s="63">
        <f t="shared" si="682"/>
        <v>14026765</v>
      </c>
      <c r="J1325" s="58"/>
      <c r="K1325" s="63">
        <f t="shared" si="677"/>
        <v>14026765</v>
      </c>
      <c r="L1325" s="63">
        <f t="shared" si="669"/>
        <v>3614.2141200721462</v>
      </c>
      <c r="M1325" s="58"/>
      <c r="N1325" s="58"/>
      <c r="O1325" s="63">
        <v>3339145</v>
      </c>
      <c r="P1325" s="29">
        <f t="shared" si="678"/>
        <v>0.23805524652334306</v>
      </c>
      <c r="Q1325" s="63">
        <v>50657</v>
      </c>
      <c r="R1325" s="94">
        <f t="shared" si="679"/>
        <v>3.6114528189500573E-3</v>
      </c>
      <c r="S1325" s="58">
        <f t="shared" si="697"/>
        <v>2458785</v>
      </c>
      <c r="T1325" s="281">
        <f t="shared" si="683"/>
        <v>633.54418964184492</v>
      </c>
      <c r="U1325" s="281"/>
      <c r="V1325" s="39">
        <f t="shared" si="680"/>
        <v>0.17529237853489382</v>
      </c>
      <c r="W1325" s="127">
        <v>132065</v>
      </c>
      <c r="X1325" s="127">
        <v>554</v>
      </c>
      <c r="Y1325" s="127">
        <v>550785</v>
      </c>
      <c r="Z1325" s="127">
        <v>819324</v>
      </c>
      <c r="AA1325" s="19"/>
      <c r="AB1325" s="127">
        <v>99771</v>
      </c>
      <c r="AC1325" s="127">
        <v>32402</v>
      </c>
      <c r="AD1325" s="127">
        <v>25931</v>
      </c>
      <c r="AE1325" s="127">
        <v>797953</v>
      </c>
      <c r="AF1325" s="63">
        <v>337349</v>
      </c>
      <c r="AG1325" s="63">
        <v>0</v>
      </c>
      <c r="AH1325" s="63">
        <v>7191330</v>
      </c>
      <c r="AI1325" s="63">
        <v>260960</v>
      </c>
      <c r="AJ1325" s="63">
        <v>62680</v>
      </c>
      <c r="AK1325" s="63">
        <v>2428912</v>
      </c>
      <c r="AL1325" s="63">
        <v>7150487</v>
      </c>
      <c r="AM1325" s="127">
        <v>855328</v>
      </c>
      <c r="AN1325" s="127">
        <v>1092794</v>
      </c>
      <c r="AO1325" s="127">
        <v>825018</v>
      </c>
      <c r="AP1325" s="63">
        <v>0</v>
      </c>
      <c r="AQ1325" s="63">
        <v>586819</v>
      </c>
      <c r="AR1325" s="63">
        <v>1727996</v>
      </c>
      <c r="AS1325" s="63">
        <v>0</v>
      </c>
      <c r="AT1325" s="63">
        <v>0</v>
      </c>
      <c r="AU1325" s="63">
        <v>322</v>
      </c>
      <c r="AV1325" s="27">
        <v>0</v>
      </c>
      <c r="AW1325" s="94">
        <f t="shared" si="681"/>
        <v>0</v>
      </c>
      <c r="AX1325" s="63">
        <v>0</v>
      </c>
      <c r="AY1325" s="63">
        <v>0</v>
      </c>
      <c r="AZ1325" s="63">
        <v>0</v>
      </c>
      <c r="BA1325" s="63">
        <v>0</v>
      </c>
      <c r="BB1325" s="63">
        <v>0</v>
      </c>
      <c r="BC1325" s="63">
        <v>0</v>
      </c>
      <c r="BD1325" s="63">
        <v>0</v>
      </c>
      <c r="BE1325" s="63">
        <v>0</v>
      </c>
      <c r="BF1325" s="63">
        <v>0</v>
      </c>
      <c r="BG1325" s="63">
        <v>0</v>
      </c>
      <c r="BH1325" s="63">
        <v>0</v>
      </c>
      <c r="BI1325" s="63">
        <v>0</v>
      </c>
      <c r="BJ1325" s="63">
        <v>0</v>
      </c>
      <c r="BK1325" s="63">
        <v>0</v>
      </c>
      <c r="BL1325" s="63">
        <v>0</v>
      </c>
      <c r="BM1325" s="19">
        <v>891081</v>
      </c>
      <c r="BN1325" s="32">
        <f t="shared" si="695"/>
        <v>229.60087606287038</v>
      </c>
      <c r="BO1325" s="281"/>
      <c r="BP1325" s="19">
        <v>0</v>
      </c>
      <c r="BQ1325" s="19">
        <v>177674704</v>
      </c>
      <c r="BR1325" s="19">
        <v>178565792</v>
      </c>
      <c r="BS1325" s="19">
        <v>1315.63</v>
      </c>
      <c r="BT1325" s="19">
        <v>3881</v>
      </c>
      <c r="BU1325" s="4"/>
      <c r="BV1325" s="175">
        <f t="shared" si="684"/>
        <v>-0.57057410390421381</v>
      </c>
    </row>
    <row r="1326" spans="1:74" s="20" customFormat="1" ht="17.25" customHeight="1" x14ac:dyDescent="0.25">
      <c r="A1326" s="48" t="s">
        <v>232</v>
      </c>
      <c r="B1326" s="252"/>
      <c r="C1326" s="49">
        <v>0</v>
      </c>
      <c r="D1326" s="146">
        <v>2010</v>
      </c>
      <c r="E1326" s="62">
        <v>178</v>
      </c>
      <c r="F1326" s="63">
        <v>13046201</v>
      </c>
      <c r="G1326" s="63">
        <v>308670</v>
      </c>
      <c r="H1326" s="187">
        <f t="shared" si="696"/>
        <v>2.4233110796747032E-2</v>
      </c>
      <c r="I1326" s="63">
        <f t="shared" si="682"/>
        <v>12737531</v>
      </c>
      <c r="J1326" s="58"/>
      <c r="K1326" s="63">
        <f t="shared" si="677"/>
        <v>12737531</v>
      </c>
      <c r="L1326" s="63">
        <f t="shared" si="669"/>
        <v>2919.4432729773093</v>
      </c>
      <c r="M1326" s="58"/>
      <c r="N1326" s="58"/>
      <c r="O1326" s="63">
        <v>1928894</v>
      </c>
      <c r="P1326" s="29">
        <f t="shared" si="678"/>
        <v>0.15143390033751439</v>
      </c>
      <c r="Q1326" s="63">
        <v>4259</v>
      </c>
      <c r="R1326" s="94">
        <f t="shared" si="679"/>
        <v>3.3436621272992385E-4</v>
      </c>
      <c r="S1326" s="58">
        <f t="shared" si="697"/>
        <v>2727293</v>
      </c>
      <c r="T1326" s="281">
        <f t="shared" si="683"/>
        <v>625.0958056383223</v>
      </c>
      <c r="U1326" s="281"/>
      <c r="V1326" s="39">
        <f t="shared" si="680"/>
        <v>0.21411472914177795</v>
      </c>
      <c r="W1326" s="127">
        <v>166235</v>
      </c>
      <c r="X1326" s="127">
        <v>1329</v>
      </c>
      <c r="Y1326" s="127">
        <v>641644</v>
      </c>
      <c r="Z1326" s="127">
        <v>889142</v>
      </c>
      <c r="AA1326" s="19"/>
      <c r="AB1326" s="127">
        <v>102545</v>
      </c>
      <c r="AC1326" s="127">
        <v>32755</v>
      </c>
      <c r="AD1326" s="127">
        <v>26219</v>
      </c>
      <c r="AE1326" s="127">
        <v>867424</v>
      </c>
      <c r="AF1326" s="63">
        <v>317626</v>
      </c>
      <c r="AG1326" s="63">
        <v>0</v>
      </c>
      <c r="AH1326" s="63">
        <v>7284340</v>
      </c>
      <c r="AI1326" s="63">
        <v>329277</v>
      </c>
      <c r="AJ1326" s="63">
        <v>52897</v>
      </c>
      <c r="AK1326" s="63">
        <v>2499511</v>
      </c>
      <c r="AL1326" s="63">
        <v>5761861</v>
      </c>
      <c r="AM1326" s="127">
        <v>708240</v>
      </c>
      <c r="AN1326" s="127">
        <v>938784</v>
      </c>
      <c r="AO1326" s="127">
        <v>829506</v>
      </c>
      <c r="AP1326" s="63">
        <v>0</v>
      </c>
      <c r="AQ1326" s="63">
        <v>422222</v>
      </c>
      <c r="AR1326" s="63">
        <v>1978652</v>
      </c>
      <c r="AS1326" s="63">
        <v>0</v>
      </c>
      <c r="AT1326" s="63">
        <v>0</v>
      </c>
      <c r="AU1326" s="63">
        <v>370</v>
      </c>
      <c r="AV1326" s="27">
        <v>0</v>
      </c>
      <c r="AW1326" s="94">
        <f t="shared" si="681"/>
        <v>0</v>
      </c>
      <c r="AX1326" s="63">
        <v>0</v>
      </c>
      <c r="AY1326" s="63">
        <v>0</v>
      </c>
      <c r="AZ1326" s="63">
        <v>0</v>
      </c>
      <c r="BA1326" s="63">
        <v>0</v>
      </c>
      <c r="BB1326" s="63">
        <v>0</v>
      </c>
      <c r="BC1326" s="63">
        <v>0</v>
      </c>
      <c r="BD1326" s="63">
        <v>0</v>
      </c>
      <c r="BE1326" s="63">
        <v>0</v>
      </c>
      <c r="BF1326" s="63">
        <v>0</v>
      </c>
      <c r="BG1326" s="63">
        <v>0</v>
      </c>
      <c r="BH1326" s="63">
        <v>0</v>
      </c>
      <c r="BI1326" s="63">
        <v>0</v>
      </c>
      <c r="BJ1326" s="63">
        <v>0</v>
      </c>
      <c r="BK1326" s="63">
        <v>0</v>
      </c>
      <c r="BL1326" s="63">
        <v>0</v>
      </c>
      <c r="BM1326" s="19">
        <v>1028353</v>
      </c>
      <c r="BN1326" s="32">
        <f t="shared" si="695"/>
        <v>235.69860187944076</v>
      </c>
      <c r="BO1326" s="281"/>
      <c r="BP1326" s="19">
        <v>0</v>
      </c>
      <c r="BQ1326" s="19">
        <v>179569296</v>
      </c>
      <c r="BR1326" s="19">
        <v>180597648</v>
      </c>
      <c r="BS1326" s="19">
        <v>1321.7099599999999</v>
      </c>
      <c r="BT1326" s="19">
        <v>4363</v>
      </c>
      <c r="BU1326" s="4"/>
      <c r="BV1326" s="175">
        <f t="shared" si="684"/>
        <v>-0.50973524095376366</v>
      </c>
    </row>
    <row r="1327" spans="1:74" s="20" customFormat="1" ht="17.25" customHeight="1" x14ac:dyDescent="0.25">
      <c r="A1327" s="48" t="s">
        <v>232</v>
      </c>
      <c r="B1327" s="252"/>
      <c r="C1327" s="49">
        <v>0</v>
      </c>
      <c r="D1327" s="146">
        <v>2011</v>
      </c>
      <c r="E1327" s="62">
        <v>178</v>
      </c>
      <c r="F1327" s="63">
        <v>13141531</v>
      </c>
      <c r="G1327" s="63">
        <v>220594</v>
      </c>
      <c r="H1327" s="187">
        <f t="shared" si="696"/>
        <v>1.7072600849303732E-2</v>
      </c>
      <c r="I1327" s="63">
        <f t="shared" si="682"/>
        <v>12920937</v>
      </c>
      <c r="J1327" s="58"/>
      <c r="K1327" s="63">
        <f t="shared" si="677"/>
        <v>12920937</v>
      </c>
      <c r="L1327" s="63">
        <f t="shared" si="669"/>
        <v>2961.4799449919778</v>
      </c>
      <c r="M1327" s="58"/>
      <c r="N1327" s="58"/>
      <c r="O1327" s="63">
        <v>1559988</v>
      </c>
      <c r="P1327" s="29">
        <f t="shared" si="678"/>
        <v>0.12073334929192829</v>
      </c>
      <c r="Q1327" s="63">
        <v>31539</v>
      </c>
      <c r="R1327" s="94">
        <f t="shared" si="679"/>
        <v>2.4409220476812169E-3</v>
      </c>
      <c r="S1327" s="58">
        <f t="shared" si="697"/>
        <v>2607564</v>
      </c>
      <c r="T1327" s="281">
        <f t="shared" si="683"/>
        <v>597.6539078615632</v>
      </c>
      <c r="U1327" s="281"/>
      <c r="V1327" s="39">
        <f t="shared" si="680"/>
        <v>0.20180920315608691</v>
      </c>
      <c r="W1327" s="127">
        <v>126002</v>
      </c>
      <c r="X1327" s="127">
        <v>1094</v>
      </c>
      <c r="Y1327" s="127">
        <v>530695</v>
      </c>
      <c r="Z1327" s="127">
        <v>890064</v>
      </c>
      <c r="AA1327" s="19"/>
      <c r="AB1327" s="127">
        <v>168442</v>
      </c>
      <c r="AC1327" s="127">
        <v>30543</v>
      </c>
      <c r="AD1327" s="127">
        <v>36398</v>
      </c>
      <c r="AE1327" s="127">
        <v>824326</v>
      </c>
      <c r="AF1327" s="63">
        <v>289941</v>
      </c>
      <c r="AG1327" s="63">
        <v>0</v>
      </c>
      <c r="AH1327" s="63">
        <v>7938434</v>
      </c>
      <c r="AI1327" s="63">
        <v>312576</v>
      </c>
      <c r="AJ1327" s="63">
        <v>53099</v>
      </c>
      <c r="AK1327" s="63">
        <v>2346390</v>
      </c>
      <c r="AL1327" s="63">
        <v>5203097</v>
      </c>
      <c r="AM1327" s="127">
        <v>680232</v>
      </c>
      <c r="AN1327" s="127">
        <v>1284058</v>
      </c>
      <c r="AO1327" s="127">
        <v>912174</v>
      </c>
      <c r="AP1327" s="63">
        <v>0</v>
      </c>
      <c r="AQ1327" s="63">
        <v>440372</v>
      </c>
      <c r="AR1327" s="63">
        <v>2402859</v>
      </c>
      <c r="AS1327" s="63">
        <v>0</v>
      </c>
      <c r="AT1327" s="63">
        <v>0</v>
      </c>
      <c r="AU1327" s="63">
        <v>145</v>
      </c>
      <c r="AV1327" s="27">
        <v>0</v>
      </c>
      <c r="AW1327" s="94">
        <f t="shared" si="681"/>
        <v>0</v>
      </c>
      <c r="AX1327" s="63">
        <v>0</v>
      </c>
      <c r="AY1327" s="63">
        <v>0</v>
      </c>
      <c r="AZ1327" s="63">
        <v>0</v>
      </c>
      <c r="BA1327" s="63">
        <v>0</v>
      </c>
      <c r="BB1327" s="63">
        <v>0</v>
      </c>
      <c r="BC1327" s="63">
        <v>0</v>
      </c>
      <c r="BD1327" s="63">
        <v>0</v>
      </c>
      <c r="BE1327" s="63">
        <v>0</v>
      </c>
      <c r="BF1327" s="63">
        <v>0</v>
      </c>
      <c r="BG1327" s="63">
        <v>0</v>
      </c>
      <c r="BH1327" s="63">
        <v>0</v>
      </c>
      <c r="BI1327" s="63">
        <v>0</v>
      </c>
      <c r="BJ1327" s="63">
        <v>0</v>
      </c>
      <c r="BK1327" s="63">
        <v>0</v>
      </c>
      <c r="BL1327" s="63">
        <v>0</v>
      </c>
      <c r="BM1327" s="19">
        <v>978656</v>
      </c>
      <c r="BN1327" s="32">
        <f t="shared" si="695"/>
        <v>224.30804492321798</v>
      </c>
      <c r="BO1327" s="281"/>
      <c r="BP1327" s="19">
        <v>0</v>
      </c>
      <c r="BQ1327" s="19">
        <v>125905216</v>
      </c>
      <c r="BR1327" s="19">
        <v>126883872</v>
      </c>
      <c r="BS1327" s="19">
        <v>1327.9699700000001</v>
      </c>
      <c r="BT1327" s="19">
        <v>4363</v>
      </c>
      <c r="BU1327" s="4"/>
      <c r="BV1327" s="175">
        <f t="shared" si="684"/>
        <v>-0.50737268328170637</v>
      </c>
    </row>
    <row r="1328" spans="1:74" s="20" customFormat="1" ht="17.25" customHeight="1" x14ac:dyDescent="0.25">
      <c r="A1328" s="48" t="s">
        <v>232</v>
      </c>
      <c r="B1328" s="252"/>
      <c r="C1328" s="49">
        <v>0</v>
      </c>
      <c r="D1328" s="146">
        <v>2012</v>
      </c>
      <c r="E1328" s="62">
        <v>178</v>
      </c>
      <c r="F1328" s="63">
        <v>14502502</v>
      </c>
      <c r="G1328" s="63">
        <v>13545</v>
      </c>
      <c r="H1328" s="187">
        <f t="shared" si="696"/>
        <v>9.3484989982370716E-4</v>
      </c>
      <c r="I1328" s="63">
        <f t="shared" si="682"/>
        <v>14488957</v>
      </c>
      <c r="J1328" s="58"/>
      <c r="K1328" s="63">
        <f t="shared" si="677"/>
        <v>14488957</v>
      </c>
      <c r="L1328" s="63">
        <f t="shared" si="669"/>
        <v>3320.8702727481091</v>
      </c>
      <c r="M1328" s="58"/>
      <c r="N1328" s="58"/>
      <c r="O1328" s="63">
        <v>1748111</v>
      </c>
      <c r="P1328" s="29">
        <f t="shared" si="678"/>
        <v>0.12065126565010856</v>
      </c>
      <c r="Q1328" s="63">
        <v>32893</v>
      </c>
      <c r="R1328" s="94">
        <f t="shared" si="679"/>
        <v>2.2702117205537983E-3</v>
      </c>
      <c r="S1328" s="58">
        <f t="shared" si="697"/>
        <v>3030213</v>
      </c>
      <c r="T1328" s="281">
        <f t="shared" si="683"/>
        <v>694.52509741003894</v>
      </c>
      <c r="U1328" s="281"/>
      <c r="V1328" s="39">
        <f t="shared" si="680"/>
        <v>0.20913948464337356</v>
      </c>
      <c r="W1328" s="19"/>
      <c r="X1328" s="127">
        <v>1022384</v>
      </c>
      <c r="Y1328" s="127">
        <v>299856</v>
      </c>
      <c r="Z1328" s="127">
        <v>484610</v>
      </c>
      <c r="AA1328" s="19"/>
      <c r="AB1328" s="127">
        <v>17861</v>
      </c>
      <c r="AC1328" s="127">
        <v>48556</v>
      </c>
      <c r="AD1328" s="127">
        <v>27490</v>
      </c>
      <c r="AE1328" s="127">
        <v>1129456</v>
      </c>
      <c r="AF1328" s="63">
        <v>622157</v>
      </c>
      <c r="AG1328" s="63">
        <v>0</v>
      </c>
      <c r="AH1328" s="63">
        <v>8513648</v>
      </c>
      <c r="AI1328" s="63">
        <v>250946</v>
      </c>
      <c r="AJ1328" s="63">
        <v>57883</v>
      </c>
      <c r="AK1328" s="63">
        <v>3036876</v>
      </c>
      <c r="AL1328" s="63">
        <v>5988854</v>
      </c>
      <c r="AM1328" s="127">
        <v>692800</v>
      </c>
      <c r="AN1328" s="127">
        <v>1319975</v>
      </c>
      <c r="AO1328" s="127">
        <v>909592</v>
      </c>
      <c r="AP1328" s="63">
        <v>0</v>
      </c>
      <c r="AQ1328" s="63">
        <v>484052</v>
      </c>
      <c r="AR1328" s="63">
        <v>1900780</v>
      </c>
      <c r="AS1328" s="63">
        <v>399968</v>
      </c>
      <c r="AT1328" s="63">
        <v>0</v>
      </c>
      <c r="AU1328" s="63">
        <v>2711</v>
      </c>
      <c r="AV1328" s="27">
        <v>0</v>
      </c>
      <c r="AW1328" s="94">
        <f t="shared" si="681"/>
        <v>0</v>
      </c>
      <c r="AX1328" s="63">
        <v>0</v>
      </c>
      <c r="AY1328" s="63">
        <v>0</v>
      </c>
      <c r="AZ1328" s="63">
        <v>0</v>
      </c>
      <c r="BA1328" s="63">
        <v>0</v>
      </c>
      <c r="BB1328" s="63">
        <v>0</v>
      </c>
      <c r="BC1328" s="63">
        <v>0</v>
      </c>
      <c r="BD1328" s="63">
        <v>0</v>
      </c>
      <c r="BE1328" s="63">
        <v>0</v>
      </c>
      <c r="BF1328" s="63">
        <v>0</v>
      </c>
      <c r="BG1328" s="63">
        <v>0</v>
      </c>
      <c r="BH1328" s="63">
        <v>0</v>
      </c>
      <c r="BI1328" s="63">
        <v>0</v>
      </c>
      <c r="BJ1328" s="63">
        <v>0</v>
      </c>
      <c r="BK1328" s="63">
        <v>0</v>
      </c>
      <c r="BL1328" s="63">
        <v>0</v>
      </c>
      <c r="BM1328" s="19">
        <v>974577</v>
      </c>
      <c r="BN1328" s="32">
        <f t="shared" si="695"/>
        <v>223.37313774925511</v>
      </c>
      <c r="BO1328" s="281"/>
      <c r="BP1328" s="19">
        <v>0</v>
      </c>
      <c r="BQ1328" s="19">
        <v>105306168</v>
      </c>
      <c r="BR1328" s="19">
        <v>106280744</v>
      </c>
      <c r="BS1328" s="19">
        <v>1332.73999</v>
      </c>
      <c r="BT1328" s="19">
        <v>4363</v>
      </c>
      <c r="BU1328" s="4"/>
      <c r="BV1328" s="175">
        <f t="shared" si="684"/>
        <v>-0.50557991925180634</v>
      </c>
    </row>
    <row r="1329" spans="1:74" s="20" customFormat="1" ht="17.25" customHeight="1" x14ac:dyDescent="0.25">
      <c r="A1329" s="48" t="s">
        <v>232</v>
      </c>
      <c r="B1329" s="252"/>
      <c r="C1329" s="49">
        <v>0</v>
      </c>
      <c r="D1329" s="146">
        <v>2013</v>
      </c>
      <c r="E1329" s="62">
        <v>178</v>
      </c>
      <c r="F1329" s="63">
        <v>12705195</v>
      </c>
      <c r="G1329" s="63">
        <v>0</v>
      </c>
      <c r="H1329" s="187">
        <f t="shared" si="696"/>
        <v>0</v>
      </c>
      <c r="I1329" s="63">
        <f t="shared" si="682"/>
        <v>12705195</v>
      </c>
      <c r="J1329" s="58"/>
      <c r="K1329" s="63">
        <f t="shared" si="677"/>
        <v>12705195</v>
      </c>
      <c r="L1329" s="63">
        <f t="shared" si="669"/>
        <v>2912.0318588127434</v>
      </c>
      <c r="M1329" s="58"/>
      <c r="N1329" s="58"/>
      <c r="O1329" s="63">
        <v>1184568</v>
      </c>
      <c r="P1329" s="29">
        <f t="shared" si="678"/>
        <v>9.323493263975878E-2</v>
      </c>
      <c r="Q1329" s="63">
        <v>31140</v>
      </c>
      <c r="R1329" s="94">
        <f t="shared" si="679"/>
        <v>2.450965923781571E-3</v>
      </c>
      <c r="S1329" s="58">
        <f t="shared" si="697"/>
        <v>2717240</v>
      </c>
      <c r="T1329" s="281">
        <f t="shared" si="683"/>
        <v>622.7916571166628</v>
      </c>
      <c r="U1329" s="281"/>
      <c r="V1329" s="39">
        <f t="shared" si="680"/>
        <v>0.21386842153937818</v>
      </c>
      <c r="W1329" s="19"/>
      <c r="X1329" s="127">
        <v>941954</v>
      </c>
      <c r="Y1329" s="127">
        <v>267659</v>
      </c>
      <c r="Z1329" s="127">
        <v>322721</v>
      </c>
      <c r="AA1329" s="19"/>
      <c r="AB1329" s="127">
        <v>0</v>
      </c>
      <c r="AC1329" s="127">
        <v>0</v>
      </c>
      <c r="AD1329" s="127">
        <v>0</v>
      </c>
      <c r="AE1329" s="127">
        <v>1184906</v>
      </c>
      <c r="AF1329" s="63">
        <v>601670</v>
      </c>
      <c r="AG1329" s="63">
        <v>0</v>
      </c>
      <c r="AH1329" s="63">
        <v>6468249</v>
      </c>
      <c r="AI1329" s="63">
        <v>6990</v>
      </c>
      <c r="AJ1329" s="63">
        <v>767544</v>
      </c>
      <c r="AK1329" s="63">
        <v>2202639</v>
      </c>
      <c r="AL1329" s="63">
        <v>6236946</v>
      </c>
      <c r="AM1329" s="127">
        <v>-24197</v>
      </c>
      <c r="AN1329" s="127">
        <v>1326730</v>
      </c>
      <c r="AO1329" s="127">
        <v>387575</v>
      </c>
      <c r="AP1329" s="63">
        <v>0</v>
      </c>
      <c r="AQ1329" s="63">
        <v>934784</v>
      </c>
      <c r="AR1329" s="63">
        <v>1524369</v>
      </c>
      <c r="AS1329" s="63">
        <v>1044143</v>
      </c>
      <c r="AT1329" s="63">
        <v>0</v>
      </c>
      <c r="AU1329" s="63">
        <v>0</v>
      </c>
      <c r="AV1329" s="27">
        <v>0</v>
      </c>
      <c r="AW1329" s="94">
        <f t="shared" si="681"/>
        <v>0</v>
      </c>
      <c r="AX1329" s="63">
        <v>0</v>
      </c>
      <c r="AY1329" s="63">
        <v>0</v>
      </c>
      <c r="AZ1329" s="63">
        <v>0</v>
      </c>
      <c r="BA1329" s="63">
        <v>0</v>
      </c>
      <c r="BB1329" s="63">
        <v>0</v>
      </c>
      <c r="BC1329" s="63">
        <v>0</v>
      </c>
      <c r="BD1329" s="63">
        <v>0</v>
      </c>
      <c r="BE1329" s="63">
        <v>0</v>
      </c>
      <c r="BF1329" s="63">
        <v>0</v>
      </c>
      <c r="BG1329" s="63">
        <v>0</v>
      </c>
      <c r="BH1329" s="63">
        <v>0</v>
      </c>
      <c r="BI1329" s="63">
        <v>0</v>
      </c>
      <c r="BJ1329" s="63">
        <v>0</v>
      </c>
      <c r="BK1329" s="63">
        <v>0</v>
      </c>
      <c r="BL1329" s="63">
        <v>0</v>
      </c>
      <c r="BM1329" s="19">
        <v>874701</v>
      </c>
      <c r="BN1329" s="32">
        <f t="shared" si="695"/>
        <v>200.48154939261977</v>
      </c>
      <c r="BO1329" s="281"/>
      <c r="BP1329" s="19">
        <v>0</v>
      </c>
      <c r="BQ1329" s="19">
        <v>64652304</v>
      </c>
      <c r="BR1329" s="19">
        <v>65527004</v>
      </c>
      <c r="BS1329" s="19">
        <v>1310.1999499999999</v>
      </c>
      <c r="BT1329" s="19">
        <v>4363</v>
      </c>
      <c r="BU1329" s="4"/>
      <c r="BV1329" s="175">
        <f t="shared" si="684"/>
        <v>-0.51410852262832285</v>
      </c>
    </row>
    <row r="1330" spans="1:74" s="20" customFormat="1" ht="17.25" customHeight="1" x14ac:dyDescent="0.25">
      <c r="A1330" s="48" t="s">
        <v>232</v>
      </c>
      <c r="B1330" s="252"/>
      <c r="C1330" s="49">
        <v>0</v>
      </c>
      <c r="D1330" s="146">
        <v>2014</v>
      </c>
      <c r="E1330" s="62">
        <v>178</v>
      </c>
      <c r="F1330" s="63">
        <v>13840326</v>
      </c>
      <c r="G1330" s="63">
        <v>0</v>
      </c>
      <c r="H1330" s="187">
        <f t="shared" si="696"/>
        <v>0</v>
      </c>
      <c r="I1330" s="63">
        <f t="shared" si="682"/>
        <v>13840326</v>
      </c>
      <c r="J1330" s="58"/>
      <c r="K1330" s="63">
        <f t="shared" si="677"/>
        <v>13840326</v>
      </c>
      <c r="L1330" s="63">
        <f t="shared" si="669"/>
        <v>3172.2039880815951</v>
      </c>
      <c r="M1330" s="58"/>
      <c r="N1330" s="58"/>
      <c r="O1330" s="63">
        <v>1874998</v>
      </c>
      <c r="P1330" s="29">
        <f t="shared" si="678"/>
        <v>0.13547354303648629</v>
      </c>
      <c r="Q1330" s="63">
        <v>22716</v>
      </c>
      <c r="R1330" s="94">
        <f t="shared" si="679"/>
        <v>1.6412908193058459E-3</v>
      </c>
      <c r="S1330" s="58">
        <f t="shared" si="697"/>
        <v>3044478</v>
      </c>
      <c r="T1330" s="281">
        <f t="shared" si="683"/>
        <v>697.7946367178547</v>
      </c>
      <c r="U1330" s="281"/>
      <c r="V1330" s="39">
        <f t="shared" si="680"/>
        <v>0.21997155269319524</v>
      </c>
      <c r="W1330" s="19"/>
      <c r="X1330" s="127">
        <v>57277</v>
      </c>
      <c r="Y1330" s="127">
        <v>888532</v>
      </c>
      <c r="Z1330" s="127">
        <v>819304</v>
      </c>
      <c r="AA1330" s="19"/>
      <c r="AB1330" s="19"/>
      <c r="AC1330" s="19"/>
      <c r="AD1330" s="19"/>
      <c r="AE1330" s="127">
        <v>1279365</v>
      </c>
      <c r="AF1330" s="63">
        <v>696866</v>
      </c>
      <c r="AG1330" s="63">
        <v>0</v>
      </c>
      <c r="AH1330" s="63">
        <v>5913164</v>
      </c>
      <c r="AI1330" s="63">
        <v>-4448</v>
      </c>
      <c r="AJ1330" s="63">
        <v>1034280</v>
      </c>
      <c r="AK1330" s="63">
        <v>1810278</v>
      </c>
      <c r="AL1330" s="63">
        <v>7927162</v>
      </c>
      <c r="AM1330" s="127">
        <v>0</v>
      </c>
      <c r="AN1330" s="127">
        <v>1967632</v>
      </c>
      <c r="AO1330" s="127">
        <v>678173</v>
      </c>
      <c r="AP1330" s="63">
        <v>0</v>
      </c>
      <c r="AQ1330" s="63">
        <v>1253824</v>
      </c>
      <c r="AR1330" s="63">
        <v>1367102</v>
      </c>
      <c r="AS1330" s="63">
        <v>94427</v>
      </c>
      <c r="AT1330" s="63">
        <v>0</v>
      </c>
      <c r="AU1330" s="63">
        <v>0</v>
      </c>
      <c r="AV1330" s="27">
        <v>0</v>
      </c>
      <c r="AW1330" s="94">
        <f t="shared" si="681"/>
        <v>0</v>
      </c>
      <c r="AX1330" s="63">
        <v>0</v>
      </c>
      <c r="AY1330" s="63">
        <v>0</v>
      </c>
      <c r="AZ1330" s="63">
        <v>0</v>
      </c>
      <c r="BA1330" s="63">
        <v>0</v>
      </c>
      <c r="BB1330" s="63">
        <v>0</v>
      </c>
      <c r="BC1330" s="63">
        <v>0</v>
      </c>
      <c r="BD1330" s="63">
        <v>0</v>
      </c>
      <c r="BE1330" s="63">
        <v>0</v>
      </c>
      <c r="BF1330" s="63">
        <v>0</v>
      </c>
      <c r="BG1330" s="63">
        <v>0</v>
      </c>
      <c r="BH1330" s="63">
        <v>0</v>
      </c>
      <c r="BI1330" s="63">
        <v>0</v>
      </c>
      <c r="BJ1330" s="63">
        <v>0</v>
      </c>
      <c r="BK1330" s="63">
        <v>0</v>
      </c>
      <c r="BL1330" s="63">
        <v>0</v>
      </c>
      <c r="BM1330" s="19">
        <v>898033</v>
      </c>
      <c r="BN1330" s="32">
        <f t="shared" si="695"/>
        <v>205.82924593169838</v>
      </c>
      <c r="BO1330" s="281"/>
      <c r="BP1330" s="19">
        <v>0</v>
      </c>
      <c r="BQ1330" s="19">
        <v>71353976</v>
      </c>
      <c r="BR1330" s="19">
        <v>72252008</v>
      </c>
      <c r="BS1330" s="19">
        <v>1302.3000500000001</v>
      </c>
      <c r="BT1330" s="19">
        <v>4363</v>
      </c>
      <c r="BU1330" s="4"/>
      <c r="BV1330" s="175">
        <f t="shared" si="684"/>
        <v>-0.51713241701252</v>
      </c>
    </row>
    <row r="1331" spans="1:74" s="20" customFormat="1" ht="17.25" customHeight="1" x14ac:dyDescent="0.25">
      <c r="A1331" s="48" t="s">
        <v>232</v>
      </c>
      <c r="B1331" s="252"/>
      <c r="C1331" s="49">
        <v>0</v>
      </c>
      <c r="D1331" s="146">
        <v>2015</v>
      </c>
      <c r="E1331" s="62">
        <v>178</v>
      </c>
      <c r="F1331" s="63">
        <v>14223443</v>
      </c>
      <c r="G1331" s="63">
        <v>0</v>
      </c>
      <c r="H1331" s="187">
        <f t="shared" si="696"/>
        <v>0</v>
      </c>
      <c r="I1331" s="63">
        <f t="shared" si="682"/>
        <v>14223443</v>
      </c>
      <c r="J1331" s="58"/>
      <c r="K1331" s="63">
        <f t="shared" si="677"/>
        <v>14223443</v>
      </c>
      <c r="L1331" s="58">
        <f t="shared" si="669"/>
        <v>3260.0144396057758</v>
      </c>
      <c r="M1331" s="58"/>
      <c r="N1331" s="58"/>
      <c r="O1331" s="63">
        <v>1471235</v>
      </c>
      <c r="P1331" s="29">
        <f t="shared" si="678"/>
        <v>0.10343733229710977</v>
      </c>
      <c r="Q1331" s="63">
        <v>22743</v>
      </c>
      <c r="R1331" s="94">
        <f t="shared" si="679"/>
        <v>1.598979937558016E-3</v>
      </c>
      <c r="S1331" s="63">
        <f t="shared" si="687"/>
        <v>2998478</v>
      </c>
      <c r="T1331" s="281">
        <f t="shared" si="683"/>
        <v>687.25143250057295</v>
      </c>
      <c r="U1331" s="281"/>
      <c r="V1331" s="39">
        <f t="shared" si="680"/>
        <v>0.21081238909594532</v>
      </c>
      <c r="W1331" s="29"/>
      <c r="X1331" s="63">
        <v>61341</v>
      </c>
      <c r="Y1331" s="63">
        <v>1201933</v>
      </c>
      <c r="Z1331" s="63">
        <v>800574</v>
      </c>
      <c r="AA1331" s="63">
        <v>0</v>
      </c>
      <c r="AB1331" s="63">
        <v>0</v>
      </c>
      <c r="AC1331" s="63">
        <v>0</v>
      </c>
      <c r="AD1331" s="63">
        <v>0</v>
      </c>
      <c r="AE1331" s="63">
        <v>934630</v>
      </c>
      <c r="AF1331" s="63">
        <v>871554</v>
      </c>
      <c r="AG1331" s="63">
        <v>748</v>
      </c>
      <c r="AH1331" s="63">
        <v>6803803</v>
      </c>
      <c r="AI1331" s="63">
        <v>4942</v>
      </c>
      <c r="AJ1331" s="63">
        <v>789945</v>
      </c>
      <c r="AK1331" s="63">
        <v>1738857</v>
      </c>
      <c r="AL1331" s="63">
        <v>7419640</v>
      </c>
      <c r="AM1331" s="63">
        <v>0</v>
      </c>
      <c r="AN1331" s="63">
        <v>2845473</v>
      </c>
      <c r="AO1331" s="63">
        <v>700451</v>
      </c>
      <c r="AP1331" s="63">
        <v>0</v>
      </c>
      <c r="AQ1331" s="63">
        <v>1265685</v>
      </c>
      <c r="AR1331" s="63">
        <v>1496818</v>
      </c>
      <c r="AS1331" s="63">
        <v>16514</v>
      </c>
      <c r="AT1331" s="63">
        <v>0</v>
      </c>
      <c r="AU1331" s="63">
        <v>0</v>
      </c>
      <c r="AV1331" s="27">
        <v>0</v>
      </c>
      <c r="AW1331" s="94">
        <f t="shared" si="681"/>
        <v>0</v>
      </c>
      <c r="AX1331" s="63">
        <v>0</v>
      </c>
      <c r="AY1331" s="63">
        <v>0</v>
      </c>
      <c r="AZ1331" s="63">
        <v>0</v>
      </c>
      <c r="BA1331" s="63">
        <v>0</v>
      </c>
      <c r="BB1331" s="63">
        <v>0</v>
      </c>
      <c r="BC1331" s="63">
        <v>0</v>
      </c>
      <c r="BD1331" s="63">
        <v>0</v>
      </c>
      <c r="BE1331" s="63">
        <v>0</v>
      </c>
      <c r="BF1331" s="63">
        <v>0</v>
      </c>
      <c r="BG1331" s="19"/>
      <c r="BH1331" s="63">
        <v>0</v>
      </c>
      <c r="BI1331" s="63">
        <v>0</v>
      </c>
      <c r="BJ1331" s="63">
        <v>0</v>
      </c>
      <c r="BK1331" s="63">
        <v>0</v>
      </c>
      <c r="BL1331" s="63">
        <v>0</v>
      </c>
      <c r="BM1331" s="19">
        <v>590638</v>
      </c>
      <c r="BN1331" s="32">
        <f t="shared" si="695"/>
        <v>135.3742837497135</v>
      </c>
      <c r="BO1331" s="281"/>
      <c r="BP1331" s="19">
        <v>0</v>
      </c>
      <c r="BQ1331" s="19">
        <v>78860544</v>
      </c>
      <c r="BR1331" s="19">
        <v>79451176</v>
      </c>
      <c r="BS1331" s="19">
        <v>1301.3900100000001</v>
      </c>
      <c r="BT1331" s="19">
        <v>4363</v>
      </c>
      <c r="BU1331" s="4"/>
      <c r="BV1331" s="175">
        <f t="shared" si="684"/>
        <v>-0.51748193635471773</v>
      </c>
    </row>
    <row r="1332" spans="1:74" s="20" customFormat="1" ht="17.25" customHeight="1" x14ac:dyDescent="0.25">
      <c r="A1332" s="48" t="s">
        <v>232</v>
      </c>
      <c r="B1332" s="252"/>
      <c r="C1332" s="49">
        <v>0</v>
      </c>
      <c r="D1332" s="146">
        <v>2016</v>
      </c>
      <c r="E1332" s="62">
        <v>178</v>
      </c>
      <c r="F1332" s="63">
        <v>16125331</v>
      </c>
      <c r="G1332" s="63">
        <v>0</v>
      </c>
      <c r="H1332" s="187">
        <f t="shared" si="696"/>
        <v>0</v>
      </c>
      <c r="I1332" s="63">
        <f t="shared" si="682"/>
        <v>16125331</v>
      </c>
      <c r="J1332" s="58"/>
      <c r="K1332" s="63">
        <f t="shared" si="677"/>
        <v>16125331</v>
      </c>
      <c r="L1332" s="58">
        <f t="shared" si="669"/>
        <v>3695.9273435709374</v>
      </c>
      <c r="M1332" s="58"/>
      <c r="N1332" s="58"/>
      <c r="O1332" s="63">
        <v>1816157</v>
      </c>
      <c r="P1332" s="29">
        <f t="shared" si="678"/>
        <v>0.11262757955170037</v>
      </c>
      <c r="Q1332" s="63">
        <v>22840</v>
      </c>
      <c r="R1332" s="94">
        <f t="shared" si="679"/>
        <v>1.4164050337943451E-3</v>
      </c>
      <c r="S1332" s="63">
        <f t="shared" si="687"/>
        <v>3306411</v>
      </c>
      <c r="T1332" s="281">
        <f t="shared" si="683"/>
        <v>757.82970433188177</v>
      </c>
      <c r="U1332" s="281"/>
      <c r="V1332" s="39">
        <f t="shared" si="680"/>
        <v>0.20504453520985089</v>
      </c>
      <c r="W1332" s="29"/>
      <c r="X1332" s="63">
        <v>47673</v>
      </c>
      <c r="Y1332" s="63">
        <v>1206388</v>
      </c>
      <c r="Z1332" s="63">
        <v>760568</v>
      </c>
      <c r="AA1332" s="63">
        <v>0</v>
      </c>
      <c r="AB1332" s="63">
        <v>0</v>
      </c>
      <c r="AC1332" s="63">
        <v>0</v>
      </c>
      <c r="AD1332" s="63">
        <v>0</v>
      </c>
      <c r="AE1332" s="63">
        <v>1291782</v>
      </c>
      <c r="AF1332" s="63">
        <v>805221</v>
      </c>
      <c r="AG1332" s="63">
        <v>0</v>
      </c>
      <c r="AH1332" s="63">
        <v>7752201</v>
      </c>
      <c r="AI1332" s="63">
        <v>4751</v>
      </c>
      <c r="AJ1332" s="63">
        <v>767086</v>
      </c>
      <c r="AK1332" s="63">
        <v>2318671</v>
      </c>
      <c r="AL1332" s="63">
        <v>8373130</v>
      </c>
      <c r="AM1332" s="63">
        <v>0</v>
      </c>
      <c r="AN1332" s="63">
        <v>2510572</v>
      </c>
      <c r="AO1332" s="63">
        <v>687612</v>
      </c>
      <c r="AP1332" s="63">
        <v>0</v>
      </c>
      <c r="AQ1332" s="63">
        <v>1655415</v>
      </c>
      <c r="AR1332" s="63">
        <v>2221562</v>
      </c>
      <c r="AS1332" s="63">
        <v>9033</v>
      </c>
      <c r="AT1332" s="63">
        <v>0</v>
      </c>
      <c r="AU1332" s="63">
        <v>0</v>
      </c>
      <c r="AV1332" s="27">
        <v>0</v>
      </c>
      <c r="AW1332" s="94">
        <f t="shared" si="681"/>
        <v>0</v>
      </c>
      <c r="AX1332" s="63">
        <v>0</v>
      </c>
      <c r="AY1332" s="63">
        <v>0</v>
      </c>
      <c r="AZ1332" s="63">
        <v>0</v>
      </c>
      <c r="BA1332" s="63">
        <v>0</v>
      </c>
      <c r="BB1332" s="63">
        <v>0</v>
      </c>
      <c r="BC1332" s="63">
        <v>0</v>
      </c>
      <c r="BD1332" s="63">
        <v>0</v>
      </c>
      <c r="BE1332" s="63">
        <v>0</v>
      </c>
      <c r="BF1332" s="63">
        <v>0</v>
      </c>
      <c r="BG1332" s="19"/>
      <c r="BH1332" s="63">
        <v>0</v>
      </c>
      <c r="BI1332" s="63">
        <v>0</v>
      </c>
      <c r="BJ1332" s="63">
        <v>0</v>
      </c>
      <c r="BK1332" s="63">
        <v>0</v>
      </c>
      <c r="BL1332" s="63">
        <v>0</v>
      </c>
      <c r="BM1332" s="19">
        <v>653060</v>
      </c>
      <c r="BN1332" s="32">
        <f t="shared" si="695"/>
        <v>149.68141187256475</v>
      </c>
      <c r="BO1332" s="281"/>
      <c r="BP1332" s="19">
        <v>0</v>
      </c>
      <c r="BQ1332" s="19">
        <v>104072960</v>
      </c>
      <c r="BR1332" s="19">
        <v>104726016</v>
      </c>
      <c r="BS1332" s="19">
        <v>1327.48999</v>
      </c>
      <c r="BT1332" s="19">
        <v>4363</v>
      </c>
      <c r="BU1332" s="4"/>
      <c r="BV1332" s="175">
        <f t="shared" si="684"/>
        <v>-0.50755343539714304</v>
      </c>
    </row>
    <row r="1333" spans="1:74" s="20" customFormat="1" ht="17.25" customHeight="1" x14ac:dyDescent="0.25">
      <c r="A1333" s="48" t="s">
        <v>232</v>
      </c>
      <c r="B1333" s="252"/>
      <c r="C1333" s="49">
        <v>0</v>
      </c>
      <c r="D1333" s="146">
        <v>2017</v>
      </c>
      <c r="E1333" s="62">
        <v>178</v>
      </c>
      <c r="F1333" s="63">
        <v>14410683</v>
      </c>
      <c r="G1333" s="63">
        <v>0</v>
      </c>
      <c r="H1333" s="187">
        <f t="shared" si="696"/>
        <v>0</v>
      </c>
      <c r="I1333" s="63">
        <f t="shared" si="682"/>
        <v>14410683</v>
      </c>
      <c r="J1333" s="58"/>
      <c r="K1333" s="63">
        <f t="shared" si="677"/>
        <v>14410683</v>
      </c>
      <c r="L1333" s="58">
        <f t="shared" si="669"/>
        <v>3302.9298647719461</v>
      </c>
      <c r="M1333" s="58"/>
      <c r="N1333" s="58"/>
      <c r="O1333" s="63">
        <v>1104861</v>
      </c>
      <c r="P1333" s="29">
        <f t="shared" si="678"/>
        <v>7.6669579089346421E-2</v>
      </c>
      <c r="Q1333" s="63">
        <v>22761</v>
      </c>
      <c r="R1333" s="94">
        <f t="shared" si="679"/>
        <v>1.5794532431252564E-3</v>
      </c>
      <c r="S1333" s="63">
        <f t="shared" si="687"/>
        <v>2843308</v>
      </c>
      <c r="T1333" s="281">
        <f t="shared" si="683"/>
        <v>651.68645427458171</v>
      </c>
      <c r="U1333" s="281"/>
      <c r="V1333" s="39">
        <f t="shared" si="680"/>
        <v>0.19730556837590557</v>
      </c>
      <c r="W1333" s="29"/>
      <c r="X1333" s="63">
        <v>44021</v>
      </c>
      <c r="Y1333" s="63">
        <v>1310198</v>
      </c>
      <c r="Z1333" s="63">
        <v>686687</v>
      </c>
      <c r="AA1333" s="63">
        <v>0</v>
      </c>
      <c r="AB1333" s="63">
        <v>0</v>
      </c>
      <c r="AC1333" s="63">
        <v>0</v>
      </c>
      <c r="AD1333" s="63">
        <v>0</v>
      </c>
      <c r="AE1333" s="63">
        <v>802402</v>
      </c>
      <c r="AF1333" s="63">
        <v>1730264</v>
      </c>
      <c r="AG1333" s="63">
        <v>0</v>
      </c>
      <c r="AH1333" s="63">
        <v>6324322</v>
      </c>
      <c r="AI1333" s="63">
        <v>0</v>
      </c>
      <c r="AJ1333" s="63">
        <v>222563</v>
      </c>
      <c r="AK1333" s="63">
        <v>1933324</v>
      </c>
      <c r="AL1333" s="63">
        <v>8086361</v>
      </c>
      <c r="AM1333" s="63">
        <v>0</v>
      </c>
      <c r="AN1333" s="63">
        <v>2628115</v>
      </c>
      <c r="AO1333" s="63">
        <v>503739</v>
      </c>
      <c r="AP1333" s="63">
        <v>0</v>
      </c>
      <c r="AQ1333" s="63">
        <v>2162604</v>
      </c>
      <c r="AR1333" s="63">
        <v>1249994</v>
      </c>
      <c r="AS1333" s="63">
        <v>9150</v>
      </c>
      <c r="AT1333" s="63">
        <v>0</v>
      </c>
      <c r="AU1333" s="63">
        <v>0</v>
      </c>
      <c r="AV1333" s="27">
        <v>0</v>
      </c>
      <c r="AW1333" s="94">
        <f t="shared" si="681"/>
        <v>0</v>
      </c>
      <c r="AX1333" s="63">
        <v>0</v>
      </c>
      <c r="AY1333" s="63">
        <v>0</v>
      </c>
      <c r="AZ1333" s="63">
        <v>0</v>
      </c>
      <c r="BA1333" s="63">
        <v>0</v>
      </c>
      <c r="BB1333" s="63">
        <v>0</v>
      </c>
      <c r="BC1333" s="63">
        <v>0</v>
      </c>
      <c r="BD1333" s="63">
        <v>0</v>
      </c>
      <c r="BE1333" s="63">
        <v>0</v>
      </c>
      <c r="BF1333" s="63">
        <v>0</v>
      </c>
      <c r="BG1333" s="63">
        <v>0</v>
      </c>
      <c r="BH1333" s="63">
        <v>0</v>
      </c>
      <c r="BI1333" s="63">
        <v>0</v>
      </c>
      <c r="BJ1333" s="63">
        <v>0</v>
      </c>
      <c r="BK1333" s="63">
        <v>0</v>
      </c>
      <c r="BL1333" s="63">
        <v>0</v>
      </c>
      <c r="BM1333" s="19">
        <v>566909</v>
      </c>
      <c r="BN1333" s="32">
        <f t="shared" si="695"/>
        <v>129.9355947742379</v>
      </c>
      <c r="BO1333" s="281"/>
      <c r="BP1333" s="19">
        <v>0</v>
      </c>
      <c r="BQ1333" s="19">
        <v>45773412</v>
      </c>
      <c r="BR1333" s="19">
        <v>46340320</v>
      </c>
      <c r="BS1333" s="19">
        <v>1326.58997</v>
      </c>
      <c r="BT1333" s="19">
        <v>4363</v>
      </c>
      <c r="BU1333" s="4"/>
      <c r="BV1333" s="175">
        <f t="shared" si="684"/>
        <v>-0.507892543505438</v>
      </c>
    </row>
    <row r="1334" spans="1:74" s="20" customFormat="1" ht="17.25" customHeight="1" x14ac:dyDescent="0.25">
      <c r="A1334" s="48" t="s">
        <v>232</v>
      </c>
      <c r="B1334" s="252"/>
      <c r="C1334" s="49">
        <v>0</v>
      </c>
      <c r="D1334" s="146">
        <v>2018</v>
      </c>
      <c r="E1334" s="62">
        <v>178</v>
      </c>
      <c r="F1334" s="63">
        <v>14057126</v>
      </c>
      <c r="G1334" s="63">
        <v>0</v>
      </c>
      <c r="H1334" s="187">
        <f t="shared" si="696"/>
        <v>0</v>
      </c>
      <c r="I1334" s="63">
        <f t="shared" si="682"/>
        <v>14057126</v>
      </c>
      <c r="J1334" s="58"/>
      <c r="K1334" s="63">
        <f t="shared" si="677"/>
        <v>14057126</v>
      </c>
      <c r="L1334" s="58">
        <f t="shared" si="669"/>
        <v>3221.8945679578273</v>
      </c>
      <c r="M1334" s="58"/>
      <c r="N1334" s="58"/>
      <c r="O1334" s="63">
        <v>1276748</v>
      </c>
      <c r="P1334" s="29">
        <f t="shared" si="678"/>
        <v>9.082567802266267E-2</v>
      </c>
      <c r="Q1334" s="63">
        <v>41699</v>
      </c>
      <c r="R1334" s="94">
        <f t="shared" si="679"/>
        <v>2.9663958336860609E-3</v>
      </c>
      <c r="S1334" s="63">
        <f t="shared" si="687"/>
        <v>2948204</v>
      </c>
      <c r="T1334" s="281">
        <f t="shared" si="683"/>
        <v>675.72862709145079</v>
      </c>
      <c r="U1334" s="281"/>
      <c r="V1334" s="39">
        <f t="shared" si="680"/>
        <v>0.20973021085533416</v>
      </c>
      <c r="W1334" s="29"/>
      <c r="X1334" s="63">
        <v>45214</v>
      </c>
      <c r="Y1334" s="63">
        <v>1279802</v>
      </c>
      <c r="Z1334" s="63">
        <v>760848</v>
      </c>
      <c r="AA1334" s="63">
        <v>0</v>
      </c>
      <c r="AB1334" s="63">
        <v>0</v>
      </c>
      <c r="AC1334" s="63">
        <v>0</v>
      </c>
      <c r="AD1334" s="63">
        <v>0</v>
      </c>
      <c r="AE1334" s="63">
        <v>862340</v>
      </c>
      <c r="AF1334" s="63">
        <v>1645664</v>
      </c>
      <c r="AG1334" s="63">
        <v>0</v>
      </c>
      <c r="AH1334" s="63">
        <v>5970031</v>
      </c>
      <c r="AI1334" s="63">
        <v>0</v>
      </c>
      <c r="AJ1334" s="63">
        <v>285880</v>
      </c>
      <c r="AK1334" s="63">
        <v>1680088</v>
      </c>
      <c r="AL1334" s="63">
        <v>8087095</v>
      </c>
      <c r="AM1334" s="63">
        <v>0</v>
      </c>
      <c r="AN1334" s="63">
        <v>2640668</v>
      </c>
      <c r="AO1334" s="63">
        <v>516539</v>
      </c>
      <c r="AP1334" s="63">
        <v>0</v>
      </c>
      <c r="AQ1334" s="63">
        <v>1888900</v>
      </c>
      <c r="AR1334" s="63">
        <v>1126798</v>
      </c>
      <c r="AS1334" s="63">
        <v>5938</v>
      </c>
      <c r="AT1334" s="63">
        <v>0</v>
      </c>
      <c r="AU1334" s="63">
        <v>0</v>
      </c>
      <c r="AV1334" s="27">
        <v>0</v>
      </c>
      <c r="AW1334" s="94">
        <f t="shared" si="681"/>
        <v>0</v>
      </c>
      <c r="AX1334" s="63">
        <v>0</v>
      </c>
      <c r="AY1334" s="63">
        <v>0</v>
      </c>
      <c r="AZ1334" s="63">
        <v>0</v>
      </c>
      <c r="BA1334" s="63">
        <v>0</v>
      </c>
      <c r="BB1334" s="63">
        <v>0</v>
      </c>
      <c r="BC1334" s="63">
        <v>0</v>
      </c>
      <c r="BD1334" s="63">
        <v>0</v>
      </c>
      <c r="BE1334" s="63">
        <v>0</v>
      </c>
      <c r="BF1334" s="63">
        <v>0</v>
      </c>
      <c r="BG1334" s="63">
        <v>0</v>
      </c>
      <c r="BH1334" s="63">
        <v>0</v>
      </c>
      <c r="BI1334" s="63">
        <v>0</v>
      </c>
      <c r="BJ1334" s="63">
        <v>0</v>
      </c>
      <c r="BK1334" s="63">
        <v>0</v>
      </c>
      <c r="BL1334" s="63">
        <v>0</v>
      </c>
      <c r="BM1334" s="19">
        <v>595174</v>
      </c>
      <c r="BN1334" s="32">
        <f t="shared" si="695"/>
        <v>136.41393536557413</v>
      </c>
      <c r="BO1334" s="281"/>
      <c r="BP1334" s="19">
        <v>0</v>
      </c>
      <c r="BQ1334" s="19">
        <v>58724076</v>
      </c>
      <c r="BR1334" s="19">
        <v>59319248</v>
      </c>
      <c r="BS1334" s="19">
        <v>1337.9699700000001</v>
      </c>
      <c r="BT1334" s="19">
        <v>4363</v>
      </c>
      <c r="BU1334" s="4"/>
      <c r="BV1334" s="175">
        <f t="shared" si="684"/>
        <v>-0.50362164345109584</v>
      </c>
    </row>
    <row r="1335" spans="1:74" s="23" customFormat="1" ht="17.25" customHeight="1" thickBot="1" x14ac:dyDescent="0.3">
      <c r="A1335" s="16" t="s">
        <v>232</v>
      </c>
      <c r="B1335" s="253"/>
      <c r="C1335" s="49">
        <v>0</v>
      </c>
      <c r="D1335" s="148">
        <v>2019</v>
      </c>
      <c r="E1335" s="65">
        <v>178</v>
      </c>
      <c r="F1335" s="66">
        <v>15366213</v>
      </c>
      <c r="G1335" s="66">
        <v>0</v>
      </c>
      <c r="H1335" s="193">
        <f t="shared" si="696"/>
        <v>0</v>
      </c>
      <c r="I1335" s="66">
        <f t="shared" si="682"/>
        <v>15366213</v>
      </c>
      <c r="J1335" s="149">
        <f t="shared" ref="J1335" si="698">LN(I1335/I1311)/(2019-1995)</f>
        <v>2.4313247870356516E-2</v>
      </c>
      <c r="K1335" s="66">
        <f t="shared" si="677"/>
        <v>15366213</v>
      </c>
      <c r="L1335" s="116">
        <f t="shared" si="669"/>
        <v>3521.9374283749712</v>
      </c>
      <c r="M1335" s="149">
        <f t="shared" ref="M1335" si="699">LN(L1335/L1311)/(2019-1995)</f>
        <v>5.2328639365059361E-3</v>
      </c>
      <c r="N1335" s="184">
        <f t="shared" ref="N1335" si="700">AVERAGE(L1333:L1335)</f>
        <v>3348.9206203682479</v>
      </c>
      <c r="O1335" s="66">
        <v>1416866</v>
      </c>
      <c r="P1335" s="30">
        <f t="shared" si="678"/>
        <v>9.2206583365725833E-2</v>
      </c>
      <c r="Q1335" s="66">
        <v>3849</v>
      </c>
      <c r="R1335" s="95">
        <f t="shared" si="679"/>
        <v>2.5048461842875665E-4</v>
      </c>
      <c r="S1335" s="66">
        <f t="shared" si="687"/>
        <v>3146905</v>
      </c>
      <c r="T1335" s="285">
        <f t="shared" si="683"/>
        <v>721.27091450836576</v>
      </c>
      <c r="U1335" s="285">
        <f t="shared" ref="U1335" si="701">AVERAGE(T1333:T1335)</f>
        <v>682.89533195813283</v>
      </c>
      <c r="V1335" s="194">
        <f t="shared" si="680"/>
        <v>0.20479379011601623</v>
      </c>
      <c r="W1335" s="30"/>
      <c r="X1335" s="66">
        <v>47396</v>
      </c>
      <c r="Y1335" s="66">
        <v>1335772</v>
      </c>
      <c r="Z1335" s="66">
        <v>878335</v>
      </c>
      <c r="AA1335" s="66">
        <v>0</v>
      </c>
      <c r="AB1335" s="66">
        <v>0</v>
      </c>
      <c r="AC1335" s="66">
        <v>0</v>
      </c>
      <c r="AD1335" s="66">
        <v>0</v>
      </c>
      <c r="AE1335" s="66">
        <v>885402</v>
      </c>
      <c r="AF1335" s="66">
        <v>2135898</v>
      </c>
      <c r="AG1335" s="66">
        <v>0</v>
      </c>
      <c r="AH1335" s="66">
        <v>6279526</v>
      </c>
      <c r="AI1335" s="66">
        <v>0</v>
      </c>
      <c r="AJ1335" s="66">
        <v>338568</v>
      </c>
      <c r="AK1335" s="66">
        <v>1766942</v>
      </c>
      <c r="AL1335" s="66">
        <v>9086687</v>
      </c>
      <c r="AM1335" s="66">
        <v>0</v>
      </c>
      <c r="AN1335" s="66">
        <v>3048144</v>
      </c>
      <c r="AO1335" s="66">
        <v>374360</v>
      </c>
      <c r="AP1335" s="66">
        <v>0</v>
      </c>
      <c r="AQ1335" s="66">
        <v>2044601</v>
      </c>
      <c r="AR1335" s="66">
        <v>1075925</v>
      </c>
      <c r="AS1335" s="66">
        <v>14155</v>
      </c>
      <c r="AT1335" s="66">
        <v>0</v>
      </c>
      <c r="AU1335" s="66">
        <v>0</v>
      </c>
      <c r="AV1335" s="28">
        <v>0</v>
      </c>
      <c r="AW1335" s="95">
        <f t="shared" si="681"/>
        <v>0</v>
      </c>
      <c r="AX1335" s="66">
        <v>0</v>
      </c>
      <c r="AY1335" s="66">
        <v>0</v>
      </c>
      <c r="AZ1335" s="66">
        <v>0</v>
      </c>
      <c r="BA1335" s="66">
        <v>0</v>
      </c>
      <c r="BB1335" s="66">
        <v>0</v>
      </c>
      <c r="BC1335" s="66">
        <v>0</v>
      </c>
      <c r="BD1335" s="66">
        <v>0</v>
      </c>
      <c r="BE1335" s="66">
        <v>0</v>
      </c>
      <c r="BF1335" s="66">
        <v>0</v>
      </c>
      <c r="BG1335" s="66">
        <v>0</v>
      </c>
      <c r="BH1335" s="66">
        <v>0</v>
      </c>
      <c r="BI1335" s="66">
        <v>0</v>
      </c>
      <c r="BJ1335" s="66">
        <v>0</v>
      </c>
      <c r="BK1335" s="66">
        <v>0</v>
      </c>
      <c r="BL1335" s="66">
        <v>0</v>
      </c>
      <c r="BM1335" s="22">
        <v>618934</v>
      </c>
      <c r="BN1335" s="32">
        <f t="shared" si="695"/>
        <v>141.85972954389183</v>
      </c>
      <c r="BO1335" s="285">
        <f t="shared" ref="BO1335" si="702">AVERAGE(BN1333:BN1335)</f>
        <v>136.06975322790129</v>
      </c>
      <c r="BP1335" s="22">
        <v>0</v>
      </c>
      <c r="BQ1335" s="22">
        <v>49289888</v>
      </c>
      <c r="BR1335" s="22">
        <v>49908820</v>
      </c>
      <c r="BS1335" s="22">
        <v>1344.5</v>
      </c>
      <c r="BT1335" s="22">
        <v>4363</v>
      </c>
      <c r="BU1335" s="275">
        <f t="shared" ref="BU1335" si="703">AVERAGE(BT1333:BT1335)</f>
        <v>4363</v>
      </c>
      <c r="BV1335" s="175">
        <f t="shared" si="684"/>
        <v>-0.50118730384169441</v>
      </c>
    </row>
    <row r="1336" spans="1:74" s="20" customFormat="1" ht="16.5" thickTop="1" x14ac:dyDescent="0.25">
      <c r="A1336" s="49" t="s">
        <v>233</v>
      </c>
      <c r="B1336" s="257"/>
      <c r="C1336" s="49">
        <v>0</v>
      </c>
      <c r="D1336" s="197">
        <v>1995</v>
      </c>
      <c r="E1336" s="213">
        <v>183</v>
      </c>
      <c r="F1336" s="209">
        <v>6940239</v>
      </c>
      <c r="G1336" s="209">
        <v>2350837</v>
      </c>
      <c r="H1336" s="200">
        <f t="shared" si="696"/>
        <v>0.51223165893944356</v>
      </c>
      <c r="I1336" s="209">
        <f t="shared" si="682"/>
        <v>4589402</v>
      </c>
      <c r="J1336" s="199"/>
      <c r="K1336" s="209">
        <f t="shared" si="677"/>
        <v>4589402</v>
      </c>
      <c r="L1336" s="209">
        <f t="shared" si="669"/>
        <v>4206.6012832263978</v>
      </c>
      <c r="M1336" s="199"/>
      <c r="N1336" s="199"/>
      <c r="O1336" s="98">
        <v>293723</v>
      </c>
      <c r="P1336" s="42">
        <f t="shared" si="678"/>
        <v>6.4000277160292343E-2</v>
      </c>
      <c r="Q1336" s="98">
        <v>400665</v>
      </c>
      <c r="R1336" s="99">
        <f t="shared" si="679"/>
        <v>8.7302223688402111E-2</v>
      </c>
      <c r="S1336" s="169">
        <f t="shared" ref="S1336:S1346" si="704">F1336-G1336-O1336-Q1336-AF1336-AG1336-AI1336-AJ1336-AK1336-SUM(AM1336:AU1336)</f>
        <v>703613</v>
      </c>
      <c r="T1336" s="281">
        <f t="shared" si="683"/>
        <v>644.92483959670028</v>
      </c>
      <c r="U1336" s="281"/>
      <c r="V1336" s="196">
        <f t="shared" si="680"/>
        <v>0.15331256664811668</v>
      </c>
      <c r="W1336" s="125"/>
      <c r="X1336" s="98">
        <v>0</v>
      </c>
      <c r="Y1336" s="98">
        <v>0</v>
      </c>
      <c r="Z1336" s="98">
        <v>0</v>
      </c>
      <c r="AA1336" s="98">
        <v>0</v>
      </c>
      <c r="AB1336" s="98">
        <v>0</v>
      </c>
      <c r="AC1336" s="98">
        <v>0</v>
      </c>
      <c r="AD1336" s="98">
        <v>0</v>
      </c>
      <c r="AE1336" s="98">
        <v>0</v>
      </c>
      <c r="AF1336" s="98">
        <v>584695</v>
      </c>
      <c r="AG1336" s="98">
        <v>434436</v>
      </c>
      <c r="AH1336" s="98">
        <v>2502551</v>
      </c>
      <c r="AI1336" s="98">
        <v>82457</v>
      </c>
      <c r="AJ1336" s="98">
        <v>43902</v>
      </c>
      <c r="AK1336" s="98">
        <v>82161</v>
      </c>
      <c r="AL1336" s="98">
        <v>4437688</v>
      </c>
      <c r="AM1336" s="98">
        <v>0</v>
      </c>
      <c r="AN1336" s="98">
        <v>0</v>
      </c>
      <c r="AO1336" s="98">
        <v>0</v>
      </c>
      <c r="AP1336" s="98">
        <v>0</v>
      </c>
      <c r="AQ1336" s="98">
        <v>60253</v>
      </c>
      <c r="AR1336" s="98">
        <v>1892862</v>
      </c>
      <c r="AS1336" s="98">
        <v>10635</v>
      </c>
      <c r="AT1336" s="98">
        <v>0</v>
      </c>
      <c r="AU1336" s="98">
        <v>0</v>
      </c>
      <c r="AV1336" s="74">
        <v>0</v>
      </c>
      <c r="AW1336" s="99">
        <f t="shared" si="681"/>
        <v>0</v>
      </c>
      <c r="AX1336" s="98">
        <v>0</v>
      </c>
      <c r="AY1336" s="98">
        <v>0</v>
      </c>
      <c r="AZ1336" s="98">
        <v>0</v>
      </c>
      <c r="BA1336" s="98">
        <v>0</v>
      </c>
      <c r="BB1336" s="98">
        <v>0</v>
      </c>
      <c r="BC1336" s="98">
        <v>0</v>
      </c>
      <c r="BD1336" s="98">
        <v>0</v>
      </c>
      <c r="BE1336" s="98">
        <v>0</v>
      </c>
      <c r="BF1336" s="98">
        <v>0</v>
      </c>
      <c r="BG1336" s="98">
        <v>0</v>
      </c>
      <c r="BH1336" s="98">
        <v>0</v>
      </c>
      <c r="BI1336" s="98">
        <v>0</v>
      </c>
      <c r="BJ1336" s="98">
        <v>0</v>
      </c>
      <c r="BK1336" s="98">
        <v>0</v>
      </c>
      <c r="BL1336" s="98">
        <v>0</v>
      </c>
      <c r="BM1336" s="19">
        <v>859881</v>
      </c>
      <c r="BN1336" s="32">
        <f t="shared" si="695"/>
        <v>788.15857011915671</v>
      </c>
      <c r="BO1336" s="281"/>
      <c r="BP1336" s="19">
        <v>5872371</v>
      </c>
      <c r="BQ1336" s="19">
        <v>10762668</v>
      </c>
      <c r="BR1336" s="19">
        <v>17494920</v>
      </c>
      <c r="BS1336" s="19">
        <v>1970.1999499999999</v>
      </c>
      <c r="BT1336" s="19">
        <v>1091</v>
      </c>
      <c r="BU1336" s="4"/>
      <c r="BV1336" s="175">
        <f t="shared" si="684"/>
        <v>-1.0031634783197014</v>
      </c>
    </row>
    <row r="1337" spans="1:74" s="20" customFormat="1" x14ac:dyDescent="0.25">
      <c r="A1337" s="100" t="s">
        <v>233</v>
      </c>
      <c r="B1337" s="258"/>
      <c r="C1337" s="49">
        <v>0</v>
      </c>
      <c r="D1337" s="144">
        <v>1996</v>
      </c>
      <c r="E1337" s="62">
        <v>183</v>
      </c>
      <c r="F1337" s="63">
        <v>6894225</v>
      </c>
      <c r="G1337" s="63">
        <v>2646880</v>
      </c>
      <c r="H1337" s="187">
        <f t="shared" si="696"/>
        <v>0.62318460120381081</v>
      </c>
      <c r="I1337" s="63">
        <f t="shared" si="682"/>
        <v>4247345</v>
      </c>
      <c r="J1337" s="58"/>
      <c r="K1337" s="63">
        <f t="shared" si="677"/>
        <v>4247345</v>
      </c>
      <c r="L1337" s="63">
        <f t="shared" ref="L1337:L1385" si="705">K1337/BT1337</f>
        <v>3893.0751604032998</v>
      </c>
      <c r="M1337" s="58"/>
      <c r="N1337" s="58"/>
      <c r="O1337" s="63">
        <v>304914</v>
      </c>
      <c r="P1337" s="29">
        <f t="shared" si="678"/>
        <v>7.1789317797353411E-2</v>
      </c>
      <c r="Q1337" s="63">
        <v>421611</v>
      </c>
      <c r="R1337" s="94">
        <f t="shared" si="679"/>
        <v>9.9264599414457741E-2</v>
      </c>
      <c r="S1337" s="73">
        <f t="shared" si="704"/>
        <v>665699</v>
      </c>
      <c r="T1337" s="281">
        <f t="shared" si="683"/>
        <v>610.17323556370297</v>
      </c>
      <c r="U1337" s="281"/>
      <c r="V1337" s="39">
        <f t="shared" si="680"/>
        <v>0.15673297083236704</v>
      </c>
      <c r="W1337" s="54"/>
      <c r="X1337" s="63">
        <v>0</v>
      </c>
      <c r="Y1337" s="63">
        <v>0</v>
      </c>
      <c r="Z1337" s="63">
        <v>0</v>
      </c>
      <c r="AA1337" s="63">
        <v>0</v>
      </c>
      <c r="AB1337" s="63">
        <v>0</v>
      </c>
      <c r="AC1337" s="63">
        <v>0</v>
      </c>
      <c r="AD1337" s="63">
        <v>0</v>
      </c>
      <c r="AE1337" s="63">
        <v>0</v>
      </c>
      <c r="AF1337" s="63">
        <v>586641</v>
      </c>
      <c r="AG1337" s="63">
        <v>191747</v>
      </c>
      <c r="AH1337" s="63">
        <v>2164229</v>
      </c>
      <c r="AI1337" s="63">
        <v>85161</v>
      </c>
      <c r="AJ1337" s="63">
        <v>43342</v>
      </c>
      <c r="AK1337" s="63">
        <v>149384</v>
      </c>
      <c r="AL1337" s="63">
        <v>4729996</v>
      </c>
      <c r="AM1337" s="63">
        <v>0</v>
      </c>
      <c r="AN1337" s="63">
        <v>0</v>
      </c>
      <c r="AO1337" s="63">
        <v>0</v>
      </c>
      <c r="AP1337" s="63">
        <v>0</v>
      </c>
      <c r="AQ1337" s="63">
        <v>60909</v>
      </c>
      <c r="AR1337" s="63">
        <v>1731795</v>
      </c>
      <c r="AS1337" s="63">
        <v>6142</v>
      </c>
      <c r="AT1337" s="63">
        <v>0</v>
      </c>
      <c r="AU1337" s="63">
        <v>0</v>
      </c>
      <c r="AV1337" s="80">
        <v>0</v>
      </c>
      <c r="AW1337" s="94">
        <f t="shared" si="681"/>
        <v>0</v>
      </c>
      <c r="AX1337" s="63">
        <v>0</v>
      </c>
      <c r="AY1337" s="63">
        <v>0</v>
      </c>
      <c r="AZ1337" s="63">
        <v>0</v>
      </c>
      <c r="BA1337" s="63">
        <v>0</v>
      </c>
      <c r="BB1337" s="63">
        <v>0</v>
      </c>
      <c r="BC1337" s="63">
        <v>0</v>
      </c>
      <c r="BD1337" s="63">
        <v>0</v>
      </c>
      <c r="BE1337" s="63">
        <v>0</v>
      </c>
      <c r="BF1337" s="63">
        <v>0</v>
      </c>
      <c r="BG1337" s="63">
        <v>0</v>
      </c>
      <c r="BH1337" s="63">
        <v>0</v>
      </c>
      <c r="BI1337" s="63">
        <v>0</v>
      </c>
      <c r="BJ1337" s="63">
        <v>0</v>
      </c>
      <c r="BK1337" s="63">
        <v>0</v>
      </c>
      <c r="BL1337" s="63">
        <v>0</v>
      </c>
      <c r="BM1337" s="19">
        <v>741545</v>
      </c>
      <c r="BN1337" s="32">
        <f t="shared" si="695"/>
        <v>679.69294225481212</v>
      </c>
      <c r="BO1337" s="281"/>
      <c r="BP1337" s="19">
        <v>0</v>
      </c>
      <c r="BQ1337" s="19">
        <v>16101199</v>
      </c>
      <c r="BR1337" s="19">
        <v>16842744</v>
      </c>
      <c r="BS1337" s="19">
        <v>1970.1999499999999</v>
      </c>
      <c r="BT1337" s="19">
        <v>1091</v>
      </c>
      <c r="BU1337" s="4"/>
      <c r="BV1337" s="175">
        <f t="shared" si="684"/>
        <v>-1.0031634783197014</v>
      </c>
    </row>
    <row r="1338" spans="1:74" s="20" customFormat="1" x14ac:dyDescent="0.25">
      <c r="A1338" s="100" t="s">
        <v>233</v>
      </c>
      <c r="B1338" s="258"/>
      <c r="C1338" s="49">
        <v>0</v>
      </c>
      <c r="D1338" s="144">
        <v>1997</v>
      </c>
      <c r="E1338" s="62">
        <v>183</v>
      </c>
      <c r="F1338" s="63">
        <v>7030783</v>
      </c>
      <c r="G1338" s="63">
        <v>2544158</v>
      </c>
      <c r="H1338" s="187">
        <f t="shared" si="696"/>
        <v>0.56705385451202184</v>
      </c>
      <c r="I1338" s="63">
        <f t="shared" si="682"/>
        <v>4486625</v>
      </c>
      <c r="J1338" s="58"/>
      <c r="K1338" s="63">
        <f t="shared" si="677"/>
        <v>4486625</v>
      </c>
      <c r="L1338" s="63">
        <f t="shared" si="705"/>
        <v>3834.7222222222222</v>
      </c>
      <c r="M1338" s="58"/>
      <c r="N1338" s="58"/>
      <c r="O1338" s="63">
        <v>655515</v>
      </c>
      <c r="P1338" s="29">
        <f t="shared" si="678"/>
        <v>0.14610425431142562</v>
      </c>
      <c r="Q1338" s="63">
        <v>313026</v>
      </c>
      <c r="R1338" s="94">
        <f t="shared" si="679"/>
        <v>6.9768701418103804E-2</v>
      </c>
      <c r="S1338" s="73">
        <f t="shared" si="704"/>
        <v>687703</v>
      </c>
      <c r="T1338" s="281">
        <f t="shared" si="683"/>
        <v>587.78034188034189</v>
      </c>
      <c r="U1338" s="281"/>
      <c r="V1338" s="39">
        <f t="shared" si="680"/>
        <v>0.15327846655336697</v>
      </c>
      <c r="W1338" s="54"/>
      <c r="X1338" s="63">
        <v>0</v>
      </c>
      <c r="Y1338" s="63">
        <v>0</v>
      </c>
      <c r="Z1338" s="63">
        <v>0</v>
      </c>
      <c r="AA1338" s="63">
        <v>0</v>
      </c>
      <c r="AB1338" s="63">
        <v>0</v>
      </c>
      <c r="AC1338" s="63">
        <v>0</v>
      </c>
      <c r="AD1338" s="63">
        <v>0</v>
      </c>
      <c r="AE1338" s="63">
        <v>0</v>
      </c>
      <c r="AF1338" s="63">
        <v>453318</v>
      </c>
      <c r="AG1338" s="63">
        <v>275239</v>
      </c>
      <c r="AH1338" s="63">
        <v>2223907</v>
      </c>
      <c r="AI1338" s="63">
        <v>167186</v>
      </c>
      <c r="AJ1338" s="63">
        <v>84797</v>
      </c>
      <c r="AK1338" s="63">
        <v>130562</v>
      </c>
      <c r="AL1338" s="63">
        <v>4806876</v>
      </c>
      <c r="AM1338" s="63">
        <v>0</v>
      </c>
      <c r="AN1338" s="63">
        <v>0</v>
      </c>
      <c r="AO1338" s="63">
        <v>0</v>
      </c>
      <c r="AP1338" s="63">
        <v>0</v>
      </c>
      <c r="AQ1338" s="63">
        <v>68359</v>
      </c>
      <c r="AR1338" s="63">
        <v>1646865</v>
      </c>
      <c r="AS1338" s="63">
        <v>4055</v>
      </c>
      <c r="AT1338" s="63">
        <v>0</v>
      </c>
      <c r="AU1338" s="63">
        <v>0</v>
      </c>
      <c r="AV1338" s="80">
        <v>0</v>
      </c>
      <c r="AW1338" s="94">
        <f t="shared" si="681"/>
        <v>0</v>
      </c>
      <c r="AX1338" s="63">
        <v>0</v>
      </c>
      <c r="AY1338" s="63">
        <v>0</v>
      </c>
      <c r="AZ1338" s="63">
        <v>0</v>
      </c>
      <c r="BA1338" s="63">
        <v>0</v>
      </c>
      <c r="BB1338" s="63">
        <v>0</v>
      </c>
      <c r="BC1338" s="63">
        <v>0</v>
      </c>
      <c r="BD1338" s="63">
        <v>0</v>
      </c>
      <c r="BE1338" s="63">
        <v>0</v>
      </c>
      <c r="BF1338" s="63">
        <v>0</v>
      </c>
      <c r="BG1338" s="63">
        <v>0</v>
      </c>
      <c r="BH1338" s="63">
        <v>0</v>
      </c>
      <c r="BI1338" s="63">
        <v>0</v>
      </c>
      <c r="BJ1338" s="63">
        <v>0</v>
      </c>
      <c r="BK1338" s="63">
        <v>0</v>
      </c>
      <c r="BL1338" s="63">
        <v>0</v>
      </c>
      <c r="BM1338" s="19">
        <v>983882</v>
      </c>
      <c r="BN1338" s="32">
        <f t="shared" si="695"/>
        <v>840.92478632478628</v>
      </c>
      <c r="BO1338" s="281"/>
      <c r="BP1338" s="19">
        <v>0</v>
      </c>
      <c r="BQ1338" s="19">
        <v>30702160</v>
      </c>
      <c r="BR1338" s="19">
        <v>31686040</v>
      </c>
      <c r="BS1338" s="19">
        <v>1985.1999499999999</v>
      </c>
      <c r="BT1338" s="19">
        <v>1170</v>
      </c>
      <c r="BU1338" s="4"/>
      <c r="BV1338" s="175">
        <f t="shared" si="684"/>
        <v>-0.96441665509860486</v>
      </c>
    </row>
    <row r="1339" spans="1:74" s="20" customFormat="1" x14ac:dyDescent="0.25">
      <c r="A1339" s="100" t="s">
        <v>233</v>
      </c>
      <c r="B1339" s="258"/>
      <c r="C1339" s="49">
        <v>0</v>
      </c>
      <c r="D1339" s="144">
        <v>1998</v>
      </c>
      <c r="E1339" s="62">
        <v>183</v>
      </c>
      <c r="F1339" s="63">
        <v>7410830</v>
      </c>
      <c r="G1339" s="63">
        <v>2509362</v>
      </c>
      <c r="H1339" s="187">
        <f t="shared" si="696"/>
        <v>0.51196131444701876</v>
      </c>
      <c r="I1339" s="63">
        <f t="shared" si="682"/>
        <v>4901468</v>
      </c>
      <c r="J1339" s="58"/>
      <c r="K1339" s="63">
        <f t="shared" si="677"/>
        <v>4901468</v>
      </c>
      <c r="L1339" s="63">
        <f t="shared" si="705"/>
        <v>4189.2888888888892</v>
      </c>
      <c r="M1339" s="58"/>
      <c r="N1339" s="58"/>
      <c r="O1339" s="63">
        <v>320659</v>
      </c>
      <c r="P1339" s="29">
        <f t="shared" si="678"/>
        <v>6.5421012643559026E-2</v>
      </c>
      <c r="Q1339" s="63">
        <v>448337</v>
      </c>
      <c r="R1339" s="94">
        <f t="shared" si="679"/>
        <v>9.1469943290459099E-2</v>
      </c>
      <c r="S1339" s="73">
        <f t="shared" si="704"/>
        <v>631317</v>
      </c>
      <c r="T1339" s="281">
        <f t="shared" si="683"/>
        <v>539.58717948717947</v>
      </c>
      <c r="U1339" s="281"/>
      <c r="V1339" s="39">
        <f t="shared" si="680"/>
        <v>0.12880161616887023</v>
      </c>
      <c r="W1339" s="54"/>
      <c r="X1339" s="63">
        <v>0</v>
      </c>
      <c r="Y1339" s="63">
        <v>0</v>
      </c>
      <c r="Z1339" s="63">
        <v>0</v>
      </c>
      <c r="AA1339" s="63">
        <v>0</v>
      </c>
      <c r="AB1339" s="63">
        <v>0</v>
      </c>
      <c r="AC1339" s="63">
        <v>0</v>
      </c>
      <c r="AD1339" s="63">
        <v>0</v>
      </c>
      <c r="AE1339" s="63">
        <v>0</v>
      </c>
      <c r="AF1339" s="63">
        <v>656703</v>
      </c>
      <c r="AG1339" s="63">
        <v>234221</v>
      </c>
      <c r="AH1339" s="63">
        <v>2767844</v>
      </c>
      <c r="AI1339" s="63">
        <v>81933</v>
      </c>
      <c r="AJ1339" s="63">
        <v>26228</v>
      </c>
      <c r="AK1339" s="63">
        <v>279742</v>
      </c>
      <c r="AL1339" s="63">
        <v>4642986</v>
      </c>
      <c r="AM1339" s="63">
        <v>0</v>
      </c>
      <c r="AN1339" s="63">
        <v>0</v>
      </c>
      <c r="AO1339" s="63">
        <v>0</v>
      </c>
      <c r="AP1339" s="63">
        <v>0</v>
      </c>
      <c r="AQ1339" s="63">
        <v>50380</v>
      </c>
      <c r="AR1339" s="63">
        <v>2167549</v>
      </c>
      <c r="AS1339" s="63">
        <v>4399</v>
      </c>
      <c r="AT1339" s="63">
        <v>0</v>
      </c>
      <c r="AU1339" s="63">
        <v>0</v>
      </c>
      <c r="AV1339" s="80">
        <v>0</v>
      </c>
      <c r="AW1339" s="94">
        <f t="shared" si="681"/>
        <v>0</v>
      </c>
      <c r="AX1339" s="63">
        <v>0</v>
      </c>
      <c r="AY1339" s="63">
        <v>0</v>
      </c>
      <c r="AZ1339" s="63">
        <v>0</v>
      </c>
      <c r="BA1339" s="63">
        <v>0</v>
      </c>
      <c r="BB1339" s="63">
        <v>0</v>
      </c>
      <c r="BC1339" s="63">
        <v>0</v>
      </c>
      <c r="BD1339" s="63">
        <v>0</v>
      </c>
      <c r="BE1339" s="63">
        <v>0</v>
      </c>
      <c r="BF1339" s="63">
        <v>0</v>
      </c>
      <c r="BG1339" s="63">
        <v>0</v>
      </c>
      <c r="BH1339" s="63">
        <v>0</v>
      </c>
      <c r="BI1339" s="63">
        <v>0</v>
      </c>
      <c r="BJ1339" s="63">
        <v>0</v>
      </c>
      <c r="BK1339" s="63">
        <v>0</v>
      </c>
      <c r="BL1339" s="63">
        <v>0</v>
      </c>
      <c r="BM1339" s="19">
        <v>972959</v>
      </c>
      <c r="BN1339" s="32">
        <f t="shared" si="695"/>
        <v>831.58888888888885</v>
      </c>
      <c r="BO1339" s="281"/>
      <c r="BP1339" s="19">
        <v>1292</v>
      </c>
      <c r="BQ1339" s="19">
        <v>72799392</v>
      </c>
      <c r="BR1339" s="19">
        <v>73773648</v>
      </c>
      <c r="BS1339" s="19">
        <v>1990.1999499999999</v>
      </c>
      <c r="BT1339" s="19">
        <v>1170</v>
      </c>
      <c r="BU1339" s="4"/>
      <c r="BV1339" s="175">
        <f t="shared" si="684"/>
        <v>-0.96315891933307896</v>
      </c>
    </row>
    <row r="1340" spans="1:74" s="20" customFormat="1" x14ac:dyDescent="0.25">
      <c r="A1340" s="100" t="s">
        <v>233</v>
      </c>
      <c r="B1340" s="258"/>
      <c r="C1340" s="49">
        <v>0</v>
      </c>
      <c r="D1340" s="144">
        <v>1999</v>
      </c>
      <c r="E1340" s="62">
        <v>183</v>
      </c>
      <c r="F1340" s="63">
        <v>6640567</v>
      </c>
      <c r="G1340" s="63">
        <v>2024814</v>
      </c>
      <c r="H1340" s="187">
        <f t="shared" si="696"/>
        <v>0.43867468644877661</v>
      </c>
      <c r="I1340" s="63">
        <f t="shared" si="682"/>
        <v>4615753</v>
      </c>
      <c r="J1340" s="58"/>
      <c r="K1340" s="63">
        <f t="shared" si="677"/>
        <v>4615753</v>
      </c>
      <c r="L1340" s="63">
        <f t="shared" si="705"/>
        <v>3945.0880341880343</v>
      </c>
      <c r="M1340" s="58"/>
      <c r="N1340" s="58"/>
      <c r="O1340" s="63">
        <v>289490</v>
      </c>
      <c r="P1340" s="29">
        <f t="shared" si="678"/>
        <v>6.2717827405409252E-2</v>
      </c>
      <c r="Q1340" s="63">
        <v>326727</v>
      </c>
      <c r="R1340" s="94">
        <f t="shared" si="679"/>
        <v>7.0785200161273792E-2</v>
      </c>
      <c r="S1340" s="73">
        <f t="shared" si="704"/>
        <v>645265</v>
      </c>
      <c r="T1340" s="281">
        <f t="shared" si="683"/>
        <v>551.508547008547</v>
      </c>
      <c r="U1340" s="281"/>
      <c r="V1340" s="39">
        <f t="shared" si="680"/>
        <v>0.13979625859529313</v>
      </c>
      <c r="W1340" s="54"/>
      <c r="X1340" s="63">
        <v>0</v>
      </c>
      <c r="Y1340" s="63">
        <v>0</v>
      </c>
      <c r="Z1340" s="63">
        <v>0</v>
      </c>
      <c r="AA1340" s="63">
        <v>0</v>
      </c>
      <c r="AB1340" s="63">
        <v>0</v>
      </c>
      <c r="AC1340" s="63">
        <v>0</v>
      </c>
      <c r="AD1340" s="63">
        <v>0</v>
      </c>
      <c r="AE1340" s="63">
        <v>0</v>
      </c>
      <c r="AF1340" s="63">
        <v>716210</v>
      </c>
      <c r="AG1340" s="63">
        <v>219215</v>
      </c>
      <c r="AH1340" s="63">
        <v>2585706</v>
      </c>
      <c r="AI1340" s="63">
        <v>57879</v>
      </c>
      <c r="AJ1340" s="63">
        <v>12823</v>
      </c>
      <c r="AK1340" s="63">
        <v>448772</v>
      </c>
      <c r="AL1340" s="63">
        <v>4054861</v>
      </c>
      <c r="AM1340" s="63">
        <v>0</v>
      </c>
      <c r="AN1340" s="63">
        <v>0</v>
      </c>
      <c r="AO1340" s="63">
        <v>0</v>
      </c>
      <c r="AP1340" s="63">
        <v>0</v>
      </c>
      <c r="AQ1340" s="63">
        <v>39532</v>
      </c>
      <c r="AR1340" s="63">
        <v>1855061</v>
      </c>
      <c r="AS1340" s="63">
        <v>4779</v>
      </c>
      <c r="AT1340" s="63">
        <v>0</v>
      </c>
      <c r="AU1340" s="63">
        <v>0</v>
      </c>
      <c r="AV1340" s="80">
        <v>0</v>
      </c>
      <c r="AW1340" s="94">
        <f t="shared" si="681"/>
        <v>0</v>
      </c>
      <c r="AX1340" s="63">
        <v>0</v>
      </c>
      <c r="AY1340" s="63">
        <v>0</v>
      </c>
      <c r="AZ1340" s="63">
        <v>0</v>
      </c>
      <c r="BA1340" s="63">
        <v>0</v>
      </c>
      <c r="BB1340" s="63">
        <v>0</v>
      </c>
      <c r="BC1340" s="63">
        <v>0</v>
      </c>
      <c r="BD1340" s="63">
        <v>0</v>
      </c>
      <c r="BE1340" s="63">
        <v>0</v>
      </c>
      <c r="BF1340" s="63">
        <v>0</v>
      </c>
      <c r="BG1340" s="63">
        <v>0</v>
      </c>
      <c r="BH1340" s="63">
        <v>0</v>
      </c>
      <c r="BI1340" s="63">
        <v>0</v>
      </c>
      <c r="BJ1340" s="63">
        <v>0</v>
      </c>
      <c r="BK1340" s="63">
        <v>0</v>
      </c>
      <c r="BL1340" s="63">
        <v>0</v>
      </c>
      <c r="BM1340" s="19">
        <v>1168564</v>
      </c>
      <c r="BN1340" s="32">
        <f t="shared" si="695"/>
        <v>998.77264957264958</v>
      </c>
      <c r="BO1340" s="281"/>
      <c r="BP1340" s="19">
        <v>0</v>
      </c>
      <c r="BQ1340" s="19">
        <v>92143936</v>
      </c>
      <c r="BR1340" s="19">
        <v>93312504</v>
      </c>
      <c r="BS1340" s="19">
        <v>1990.1999499999999</v>
      </c>
      <c r="BT1340" s="19">
        <v>1170</v>
      </c>
      <c r="BU1340" s="4"/>
      <c r="BV1340" s="175">
        <f t="shared" si="684"/>
        <v>-0.96315891933307896</v>
      </c>
    </row>
    <row r="1341" spans="1:74" s="20" customFormat="1" x14ac:dyDescent="0.25">
      <c r="A1341" s="100" t="s">
        <v>233</v>
      </c>
      <c r="B1341" s="258"/>
      <c r="C1341" s="49">
        <v>0</v>
      </c>
      <c r="D1341" s="144">
        <v>2000</v>
      </c>
      <c r="E1341" s="62">
        <v>183</v>
      </c>
      <c r="F1341" s="63">
        <v>6524483</v>
      </c>
      <c r="G1341" s="63">
        <v>2051648</v>
      </c>
      <c r="H1341" s="187">
        <f t="shared" si="696"/>
        <v>0.45869074088357831</v>
      </c>
      <c r="I1341" s="63">
        <f t="shared" si="682"/>
        <v>4472835</v>
      </c>
      <c r="J1341" s="58"/>
      <c r="K1341" s="63">
        <f t="shared" si="677"/>
        <v>4472835</v>
      </c>
      <c r="L1341" s="63">
        <f t="shared" si="705"/>
        <v>3822.9358974358975</v>
      </c>
      <c r="M1341" s="58"/>
      <c r="N1341" s="58"/>
      <c r="O1341" s="63">
        <v>578243</v>
      </c>
      <c r="P1341" s="29">
        <f t="shared" si="678"/>
        <v>0.1292788578161278</v>
      </c>
      <c r="Q1341" s="63">
        <v>281976</v>
      </c>
      <c r="R1341" s="94">
        <f t="shared" si="679"/>
        <v>6.304189624701112E-2</v>
      </c>
      <c r="S1341" s="73">
        <f t="shared" si="704"/>
        <v>832034</v>
      </c>
      <c r="T1341" s="281">
        <f t="shared" si="683"/>
        <v>711.14017094017095</v>
      </c>
      <c r="U1341" s="281"/>
      <c r="V1341" s="39">
        <f t="shared" si="680"/>
        <v>0.18601938144375993</v>
      </c>
      <c r="W1341" s="54"/>
      <c r="X1341" s="63">
        <v>0</v>
      </c>
      <c r="Y1341" s="63">
        <v>0</v>
      </c>
      <c r="Z1341" s="63">
        <v>0</v>
      </c>
      <c r="AA1341" s="63">
        <v>0</v>
      </c>
      <c r="AB1341" s="63">
        <v>0</v>
      </c>
      <c r="AC1341" s="63">
        <v>0</v>
      </c>
      <c r="AD1341" s="63">
        <v>0</v>
      </c>
      <c r="AE1341" s="63">
        <v>0</v>
      </c>
      <c r="AF1341" s="63">
        <v>687292</v>
      </c>
      <c r="AG1341" s="63">
        <v>229125</v>
      </c>
      <c r="AH1341" s="63">
        <v>2071766</v>
      </c>
      <c r="AI1341" s="63">
        <v>39285</v>
      </c>
      <c r="AJ1341" s="63">
        <v>4484</v>
      </c>
      <c r="AK1341" s="63">
        <v>206574</v>
      </c>
      <c r="AL1341" s="63">
        <v>4452717</v>
      </c>
      <c r="AM1341" s="63">
        <v>0</v>
      </c>
      <c r="AN1341" s="63">
        <v>0</v>
      </c>
      <c r="AO1341" s="63">
        <v>0</v>
      </c>
      <c r="AP1341" s="63">
        <v>0</v>
      </c>
      <c r="AQ1341" s="63">
        <v>17040</v>
      </c>
      <c r="AR1341" s="63">
        <v>1584230</v>
      </c>
      <c r="AS1341" s="63">
        <v>12552</v>
      </c>
      <c r="AT1341" s="63">
        <v>0</v>
      </c>
      <c r="AU1341" s="63">
        <v>0</v>
      </c>
      <c r="AV1341" s="80">
        <v>0</v>
      </c>
      <c r="AW1341" s="94">
        <f t="shared" si="681"/>
        <v>0</v>
      </c>
      <c r="AX1341" s="63">
        <v>0</v>
      </c>
      <c r="AY1341" s="63">
        <v>0</v>
      </c>
      <c r="AZ1341" s="63">
        <v>0</v>
      </c>
      <c r="BA1341" s="63">
        <v>0</v>
      </c>
      <c r="BB1341" s="63">
        <v>0</v>
      </c>
      <c r="BC1341" s="63">
        <v>0</v>
      </c>
      <c r="BD1341" s="63">
        <v>0</v>
      </c>
      <c r="BE1341" s="63">
        <v>0</v>
      </c>
      <c r="BF1341" s="63">
        <v>0</v>
      </c>
      <c r="BG1341" s="63">
        <v>0</v>
      </c>
      <c r="BH1341" s="63">
        <v>0</v>
      </c>
      <c r="BI1341" s="63">
        <v>0</v>
      </c>
      <c r="BJ1341" s="63">
        <v>0</v>
      </c>
      <c r="BK1341" s="63">
        <v>0</v>
      </c>
      <c r="BL1341" s="63">
        <v>0</v>
      </c>
      <c r="BM1341" s="19">
        <v>1604908</v>
      </c>
      <c r="BN1341" s="32">
        <f t="shared" si="695"/>
        <v>1371.7162393162394</v>
      </c>
      <c r="BO1341" s="281"/>
      <c r="BP1341" s="19">
        <v>0</v>
      </c>
      <c r="BQ1341" s="19">
        <v>207596560</v>
      </c>
      <c r="BR1341" s="19">
        <v>209201456</v>
      </c>
      <c r="BS1341" s="19">
        <v>2033.68994</v>
      </c>
      <c r="BT1341" s="19">
        <v>1170</v>
      </c>
      <c r="BU1341" s="4"/>
      <c r="BV1341" s="175">
        <f t="shared" si="684"/>
        <v>-0.952350551140143</v>
      </c>
    </row>
    <row r="1342" spans="1:74" s="20" customFormat="1" x14ac:dyDescent="0.25">
      <c r="A1342" s="100" t="s">
        <v>233</v>
      </c>
      <c r="B1342" s="258"/>
      <c r="C1342" s="49">
        <v>0</v>
      </c>
      <c r="D1342" s="144">
        <v>2001</v>
      </c>
      <c r="E1342" s="62">
        <v>183</v>
      </c>
      <c r="F1342" s="63">
        <v>7069404</v>
      </c>
      <c r="G1342" s="63">
        <v>1997318</v>
      </c>
      <c r="H1342" s="187">
        <f t="shared" si="696"/>
        <v>0.39378630409657878</v>
      </c>
      <c r="I1342" s="63">
        <f t="shared" si="682"/>
        <v>5072086</v>
      </c>
      <c r="J1342" s="58"/>
      <c r="K1342" s="63">
        <f t="shared" si="677"/>
        <v>5072086</v>
      </c>
      <c r="L1342" s="63">
        <f t="shared" si="705"/>
        <v>4103.6294498381876</v>
      </c>
      <c r="M1342" s="58"/>
      <c r="N1342" s="58"/>
      <c r="O1342" s="63">
        <v>696094</v>
      </c>
      <c r="P1342" s="29">
        <f t="shared" si="678"/>
        <v>0.13724018086444117</v>
      </c>
      <c r="Q1342" s="63">
        <v>357324</v>
      </c>
      <c r="R1342" s="94">
        <f t="shared" si="679"/>
        <v>7.0449120933675016E-2</v>
      </c>
      <c r="S1342" s="73">
        <f t="shared" si="704"/>
        <v>907748</v>
      </c>
      <c r="T1342" s="281">
        <f t="shared" si="683"/>
        <v>734.42394822006474</v>
      </c>
      <c r="U1342" s="281"/>
      <c r="V1342" s="39">
        <f t="shared" si="680"/>
        <v>0.17896936290118109</v>
      </c>
      <c r="W1342" s="54"/>
      <c r="X1342" s="63">
        <v>0</v>
      </c>
      <c r="Y1342" s="63">
        <v>0</v>
      </c>
      <c r="Z1342" s="63">
        <v>0</v>
      </c>
      <c r="AA1342" s="63">
        <v>0</v>
      </c>
      <c r="AB1342" s="63">
        <v>0</v>
      </c>
      <c r="AC1342" s="63">
        <v>0</v>
      </c>
      <c r="AD1342" s="63">
        <v>0</v>
      </c>
      <c r="AE1342" s="63">
        <v>0</v>
      </c>
      <c r="AF1342" s="63">
        <v>740370</v>
      </c>
      <c r="AG1342" s="63">
        <v>240997</v>
      </c>
      <c r="AH1342" s="63">
        <v>2353242</v>
      </c>
      <c r="AI1342" s="63">
        <v>58516</v>
      </c>
      <c r="AJ1342" s="63">
        <v>3108</v>
      </c>
      <c r="AK1342" s="63">
        <v>254774</v>
      </c>
      <c r="AL1342" s="63">
        <v>4716162</v>
      </c>
      <c r="AM1342" s="63">
        <v>0</v>
      </c>
      <c r="AN1342" s="63">
        <v>0</v>
      </c>
      <c r="AO1342" s="63">
        <v>0</v>
      </c>
      <c r="AP1342" s="63">
        <v>0</v>
      </c>
      <c r="AQ1342" s="63">
        <v>14200</v>
      </c>
      <c r="AR1342" s="63">
        <v>1797690</v>
      </c>
      <c r="AS1342" s="63">
        <v>1265</v>
      </c>
      <c r="AT1342" s="63">
        <v>0</v>
      </c>
      <c r="AU1342" s="63">
        <v>0</v>
      </c>
      <c r="AV1342" s="80">
        <v>0</v>
      </c>
      <c r="AW1342" s="94">
        <f t="shared" si="681"/>
        <v>0</v>
      </c>
      <c r="AX1342" s="63">
        <v>0</v>
      </c>
      <c r="AY1342" s="63">
        <v>0</v>
      </c>
      <c r="AZ1342" s="63">
        <v>0</v>
      </c>
      <c r="BA1342" s="63">
        <v>0</v>
      </c>
      <c r="BB1342" s="63">
        <v>0</v>
      </c>
      <c r="BC1342" s="63">
        <v>0</v>
      </c>
      <c r="BD1342" s="63">
        <v>0</v>
      </c>
      <c r="BE1342" s="63">
        <v>0</v>
      </c>
      <c r="BF1342" s="63">
        <v>0</v>
      </c>
      <c r="BG1342" s="63">
        <v>0</v>
      </c>
      <c r="BH1342" s="63">
        <v>0</v>
      </c>
      <c r="BI1342" s="63">
        <v>0</v>
      </c>
      <c r="BJ1342" s="63">
        <v>0</v>
      </c>
      <c r="BK1342" s="63">
        <v>0</v>
      </c>
      <c r="BL1342" s="63">
        <v>0</v>
      </c>
      <c r="BM1342" s="19">
        <v>1723351</v>
      </c>
      <c r="BN1342" s="32">
        <f t="shared" si="695"/>
        <v>1394.2969255663431</v>
      </c>
      <c r="BO1342" s="281"/>
      <c r="BP1342" s="19">
        <v>1500</v>
      </c>
      <c r="BQ1342" s="19">
        <v>570282880</v>
      </c>
      <c r="BR1342" s="19">
        <v>572007744</v>
      </c>
      <c r="BS1342" s="19">
        <v>2043.0400400000001</v>
      </c>
      <c r="BT1342" s="19">
        <v>1236</v>
      </c>
      <c r="BU1342" s="4"/>
      <c r="BV1342" s="175">
        <f t="shared" si="684"/>
        <v>-0.92261871262162187</v>
      </c>
    </row>
    <row r="1343" spans="1:74" s="20" customFormat="1" x14ac:dyDescent="0.25">
      <c r="A1343" s="100" t="s">
        <v>233</v>
      </c>
      <c r="B1343" s="258"/>
      <c r="C1343" s="49">
        <v>0</v>
      </c>
      <c r="D1343" s="144">
        <v>2002</v>
      </c>
      <c r="E1343" s="62">
        <v>183</v>
      </c>
      <c r="F1343" s="63">
        <v>6695271</v>
      </c>
      <c r="G1343" s="63">
        <v>1852288</v>
      </c>
      <c r="H1343" s="187">
        <f t="shared" si="696"/>
        <v>0.38246840841687862</v>
      </c>
      <c r="I1343" s="63">
        <f t="shared" si="682"/>
        <v>4842983</v>
      </c>
      <c r="J1343" s="58"/>
      <c r="K1343" s="63">
        <f t="shared" si="677"/>
        <v>4842983</v>
      </c>
      <c r="L1343" s="63">
        <f t="shared" si="705"/>
        <v>3918.2710355987056</v>
      </c>
      <c r="M1343" s="58"/>
      <c r="N1343" s="58"/>
      <c r="O1343" s="63">
        <v>614401</v>
      </c>
      <c r="P1343" s="29">
        <f t="shared" si="678"/>
        <v>0.12686416615544593</v>
      </c>
      <c r="Q1343" s="63">
        <v>409177</v>
      </c>
      <c r="R1343" s="94">
        <f t="shared" si="679"/>
        <v>8.4488630251231531E-2</v>
      </c>
      <c r="S1343" s="73">
        <f t="shared" si="704"/>
        <v>998233</v>
      </c>
      <c r="T1343" s="281">
        <f t="shared" si="683"/>
        <v>807.63187702265373</v>
      </c>
      <c r="U1343" s="281"/>
      <c r="V1343" s="39">
        <f t="shared" si="680"/>
        <v>0.2061194515859337</v>
      </c>
      <c r="W1343" s="54"/>
      <c r="X1343" s="63">
        <v>0</v>
      </c>
      <c r="Y1343" s="63">
        <v>0</v>
      </c>
      <c r="Z1343" s="63">
        <v>0</v>
      </c>
      <c r="AA1343" s="63">
        <v>0</v>
      </c>
      <c r="AB1343" s="63">
        <v>0</v>
      </c>
      <c r="AC1343" s="63">
        <v>0</v>
      </c>
      <c r="AD1343" s="63">
        <v>0</v>
      </c>
      <c r="AE1343" s="63">
        <v>0</v>
      </c>
      <c r="AF1343" s="63">
        <v>724233</v>
      </c>
      <c r="AG1343" s="63">
        <v>242481</v>
      </c>
      <c r="AH1343" s="63">
        <v>2091346</v>
      </c>
      <c r="AI1343" s="63">
        <v>88784</v>
      </c>
      <c r="AJ1343" s="63">
        <v>844</v>
      </c>
      <c r="AK1343" s="63">
        <v>212045</v>
      </c>
      <c r="AL1343" s="63">
        <v>4603925</v>
      </c>
      <c r="AM1343" s="63">
        <v>0</v>
      </c>
      <c r="AN1343" s="63">
        <v>0</v>
      </c>
      <c r="AO1343" s="63">
        <v>0</v>
      </c>
      <c r="AP1343" s="63">
        <v>0</v>
      </c>
      <c r="AQ1343" s="63">
        <v>4749</v>
      </c>
      <c r="AR1343" s="63">
        <v>1547859</v>
      </c>
      <c r="AS1343" s="63">
        <v>177</v>
      </c>
      <c r="AT1343" s="63">
        <v>0</v>
      </c>
      <c r="AU1343" s="63">
        <v>0</v>
      </c>
      <c r="AV1343" s="80">
        <v>0</v>
      </c>
      <c r="AW1343" s="94">
        <f t="shared" si="681"/>
        <v>0</v>
      </c>
      <c r="AX1343" s="63">
        <v>0</v>
      </c>
      <c r="AY1343" s="63">
        <v>0</v>
      </c>
      <c r="AZ1343" s="63">
        <v>0</v>
      </c>
      <c r="BA1343" s="63">
        <v>0</v>
      </c>
      <c r="BB1343" s="63">
        <v>0</v>
      </c>
      <c r="BC1343" s="63">
        <v>0</v>
      </c>
      <c r="BD1343" s="63">
        <v>0</v>
      </c>
      <c r="BE1343" s="63">
        <v>0</v>
      </c>
      <c r="BF1343" s="63">
        <v>0</v>
      </c>
      <c r="BG1343" s="63">
        <v>0</v>
      </c>
      <c r="BH1343" s="63">
        <v>0</v>
      </c>
      <c r="BI1343" s="63">
        <v>0</v>
      </c>
      <c r="BJ1343" s="63">
        <v>0</v>
      </c>
      <c r="BK1343" s="63">
        <v>0</v>
      </c>
      <c r="BL1343" s="63">
        <v>0</v>
      </c>
      <c r="BM1343" s="19">
        <v>1630072</v>
      </c>
      <c r="BN1343" s="32">
        <f t="shared" si="695"/>
        <v>1318.8284789644013</v>
      </c>
      <c r="BO1343" s="281"/>
      <c r="BP1343" s="19">
        <v>0</v>
      </c>
      <c r="BQ1343" s="19">
        <v>45006064</v>
      </c>
      <c r="BR1343" s="19">
        <v>46636136</v>
      </c>
      <c r="BS1343" s="19">
        <v>2005.75</v>
      </c>
      <c r="BT1343" s="19">
        <v>1236</v>
      </c>
      <c r="BU1343" s="4"/>
      <c r="BV1343" s="175">
        <f t="shared" si="684"/>
        <v>-0.93182914193225819</v>
      </c>
    </row>
    <row r="1344" spans="1:74" s="20" customFormat="1" x14ac:dyDescent="0.25">
      <c r="A1344" s="100" t="s">
        <v>233</v>
      </c>
      <c r="B1344" s="258"/>
      <c r="C1344" s="49">
        <v>0</v>
      </c>
      <c r="D1344" s="144">
        <v>2003</v>
      </c>
      <c r="E1344" s="62">
        <v>183</v>
      </c>
      <c r="F1344" s="63">
        <v>7026379</v>
      </c>
      <c r="G1344" s="63">
        <v>1987918</v>
      </c>
      <c r="H1344" s="187">
        <f t="shared" si="696"/>
        <v>0.39454865285252777</v>
      </c>
      <c r="I1344" s="63">
        <f t="shared" si="682"/>
        <v>5038461</v>
      </c>
      <c r="J1344" s="58"/>
      <c r="K1344" s="63">
        <f t="shared" si="677"/>
        <v>5038461</v>
      </c>
      <c r="L1344" s="63">
        <f t="shared" si="705"/>
        <v>4076.4247572815534</v>
      </c>
      <c r="M1344" s="58"/>
      <c r="N1344" s="58"/>
      <c r="O1344" s="63">
        <v>388857</v>
      </c>
      <c r="P1344" s="29">
        <f t="shared" si="678"/>
        <v>7.7177733438841739E-2</v>
      </c>
      <c r="Q1344" s="63">
        <v>401733</v>
      </c>
      <c r="R1344" s="94">
        <f t="shared" si="679"/>
        <v>7.9733275696685951E-2</v>
      </c>
      <c r="S1344" s="73">
        <f t="shared" si="704"/>
        <v>1087385</v>
      </c>
      <c r="T1344" s="281">
        <f t="shared" si="683"/>
        <v>879.76132686084145</v>
      </c>
      <c r="U1344" s="281"/>
      <c r="V1344" s="39">
        <f t="shared" si="680"/>
        <v>0.21581689329340845</v>
      </c>
      <c r="W1344" s="54"/>
      <c r="X1344" s="63">
        <v>0</v>
      </c>
      <c r="Y1344" s="63">
        <v>0</v>
      </c>
      <c r="Z1344" s="63">
        <v>0</v>
      </c>
      <c r="AA1344" s="63">
        <v>0</v>
      </c>
      <c r="AB1344" s="63">
        <v>0</v>
      </c>
      <c r="AC1344" s="63">
        <v>0</v>
      </c>
      <c r="AD1344" s="63">
        <v>0</v>
      </c>
      <c r="AE1344" s="63">
        <v>0</v>
      </c>
      <c r="AF1344" s="63">
        <v>822954</v>
      </c>
      <c r="AG1344" s="63">
        <v>196685</v>
      </c>
      <c r="AH1344" s="63">
        <v>2329572</v>
      </c>
      <c r="AI1344" s="63">
        <v>87250</v>
      </c>
      <c r="AJ1344" s="63">
        <v>5323</v>
      </c>
      <c r="AK1344" s="63">
        <v>118060</v>
      </c>
      <c r="AL1344" s="63">
        <v>4696807</v>
      </c>
      <c r="AM1344" s="63">
        <v>0</v>
      </c>
      <c r="AN1344" s="63">
        <v>0</v>
      </c>
      <c r="AO1344" s="63">
        <v>0</v>
      </c>
      <c r="AP1344" s="63">
        <v>0</v>
      </c>
      <c r="AQ1344" s="63">
        <v>2637</v>
      </c>
      <c r="AR1344" s="63">
        <v>1925844</v>
      </c>
      <c r="AS1344" s="63">
        <v>1733</v>
      </c>
      <c r="AT1344" s="63">
        <v>0</v>
      </c>
      <c r="AU1344" s="63">
        <v>0</v>
      </c>
      <c r="AV1344" s="80">
        <v>0</v>
      </c>
      <c r="AW1344" s="94">
        <f t="shared" si="681"/>
        <v>0</v>
      </c>
      <c r="AX1344" s="63">
        <v>0</v>
      </c>
      <c r="AY1344" s="63">
        <v>0</v>
      </c>
      <c r="AZ1344" s="63">
        <v>0</v>
      </c>
      <c r="BA1344" s="63">
        <v>0</v>
      </c>
      <c r="BB1344" s="63">
        <v>0</v>
      </c>
      <c r="BC1344" s="63">
        <v>0</v>
      </c>
      <c r="BD1344" s="63">
        <v>0</v>
      </c>
      <c r="BE1344" s="63">
        <v>0</v>
      </c>
      <c r="BF1344" s="63">
        <v>0</v>
      </c>
      <c r="BG1344" s="63">
        <v>0</v>
      </c>
      <c r="BH1344" s="63">
        <v>0</v>
      </c>
      <c r="BI1344" s="63">
        <v>0</v>
      </c>
      <c r="BJ1344" s="63">
        <v>0</v>
      </c>
      <c r="BK1344" s="63">
        <v>0</v>
      </c>
      <c r="BL1344" s="63">
        <v>0</v>
      </c>
      <c r="BM1344" s="19">
        <v>1832205</v>
      </c>
      <c r="BN1344" s="32">
        <f t="shared" si="695"/>
        <v>1482.3665048543689</v>
      </c>
      <c r="BO1344" s="281"/>
      <c r="BP1344" s="19">
        <v>0</v>
      </c>
      <c r="BQ1344" s="19">
        <v>65505688</v>
      </c>
      <c r="BR1344" s="19">
        <v>67337896</v>
      </c>
      <c r="BS1344" s="19">
        <v>2006.7900400000001</v>
      </c>
      <c r="BT1344" s="19">
        <v>1236</v>
      </c>
      <c r="BU1344" s="4"/>
      <c r="BV1344" s="175">
        <f t="shared" si="684"/>
        <v>-0.93156994451293695</v>
      </c>
    </row>
    <row r="1345" spans="1:74" s="20" customFormat="1" x14ac:dyDescent="0.25">
      <c r="A1345" s="100" t="s">
        <v>233</v>
      </c>
      <c r="B1345" s="258"/>
      <c r="C1345" s="49">
        <v>0</v>
      </c>
      <c r="D1345" s="144">
        <v>2004</v>
      </c>
      <c r="E1345" s="62">
        <v>183</v>
      </c>
      <c r="F1345" s="63">
        <v>7662523</v>
      </c>
      <c r="G1345" s="63">
        <v>2033776</v>
      </c>
      <c r="H1345" s="187">
        <f t="shared" si="696"/>
        <v>0.36131949082095893</v>
      </c>
      <c r="I1345" s="63">
        <f t="shared" si="682"/>
        <v>5628747</v>
      </c>
      <c r="J1345" s="58"/>
      <c r="K1345" s="63">
        <f t="shared" si="677"/>
        <v>5628747</v>
      </c>
      <c r="L1345" s="63">
        <f t="shared" si="705"/>
        <v>4554.0024271844659</v>
      </c>
      <c r="M1345" s="58"/>
      <c r="N1345" s="58"/>
      <c r="O1345" s="63">
        <v>518743</v>
      </c>
      <c r="P1345" s="29">
        <f t="shared" si="678"/>
        <v>9.2159587204754451E-2</v>
      </c>
      <c r="Q1345" s="63">
        <v>361895</v>
      </c>
      <c r="R1345" s="94">
        <f t="shared" si="679"/>
        <v>6.4294060472073089E-2</v>
      </c>
      <c r="S1345" s="73">
        <f t="shared" si="704"/>
        <v>1193441</v>
      </c>
      <c r="T1345" s="281">
        <f t="shared" si="683"/>
        <v>965.56715210355992</v>
      </c>
      <c r="U1345" s="281"/>
      <c r="V1345" s="39">
        <f t="shared" si="680"/>
        <v>0.21202605126860383</v>
      </c>
      <c r="W1345" s="54"/>
      <c r="X1345" s="63">
        <v>0</v>
      </c>
      <c r="Y1345" s="63">
        <v>0</v>
      </c>
      <c r="Z1345" s="63">
        <v>0</v>
      </c>
      <c r="AA1345" s="63">
        <v>0</v>
      </c>
      <c r="AB1345" s="63">
        <v>0</v>
      </c>
      <c r="AC1345" s="63">
        <v>0</v>
      </c>
      <c r="AD1345" s="63">
        <v>0</v>
      </c>
      <c r="AE1345" s="63">
        <v>0</v>
      </c>
      <c r="AF1345" s="63">
        <v>817902</v>
      </c>
      <c r="AG1345" s="63">
        <v>200943</v>
      </c>
      <c r="AH1345" s="63">
        <v>2719430</v>
      </c>
      <c r="AI1345" s="63">
        <v>111514</v>
      </c>
      <c r="AJ1345" s="63">
        <v>14669</v>
      </c>
      <c r="AK1345" s="63">
        <v>206819</v>
      </c>
      <c r="AL1345" s="63">
        <v>4943093</v>
      </c>
      <c r="AM1345" s="63">
        <v>0</v>
      </c>
      <c r="AN1345" s="63">
        <v>0</v>
      </c>
      <c r="AO1345" s="63">
        <v>0</v>
      </c>
      <c r="AP1345" s="63">
        <v>0</v>
      </c>
      <c r="AQ1345" s="63">
        <v>2667</v>
      </c>
      <c r="AR1345" s="63">
        <v>2199553</v>
      </c>
      <c r="AS1345" s="63">
        <v>601</v>
      </c>
      <c r="AT1345" s="63">
        <v>0</v>
      </c>
      <c r="AU1345" s="63">
        <v>0</v>
      </c>
      <c r="AV1345" s="80">
        <v>0</v>
      </c>
      <c r="AW1345" s="94">
        <f t="shared" si="681"/>
        <v>0</v>
      </c>
      <c r="AX1345" s="63">
        <v>0</v>
      </c>
      <c r="AY1345" s="63">
        <v>0</v>
      </c>
      <c r="AZ1345" s="63">
        <v>0</v>
      </c>
      <c r="BA1345" s="63">
        <v>0</v>
      </c>
      <c r="BB1345" s="63">
        <v>0</v>
      </c>
      <c r="BC1345" s="63">
        <v>0</v>
      </c>
      <c r="BD1345" s="63">
        <v>0</v>
      </c>
      <c r="BE1345" s="63">
        <v>0</v>
      </c>
      <c r="BF1345" s="63">
        <v>0</v>
      </c>
      <c r="BG1345" s="63">
        <v>0</v>
      </c>
      <c r="BH1345" s="63">
        <v>0</v>
      </c>
      <c r="BI1345" s="63">
        <v>0</v>
      </c>
      <c r="BJ1345" s="63">
        <v>0</v>
      </c>
      <c r="BK1345" s="63">
        <v>0</v>
      </c>
      <c r="BL1345" s="63">
        <v>0</v>
      </c>
      <c r="BM1345" s="19">
        <v>1889771</v>
      </c>
      <c r="BN1345" s="32">
        <f t="shared" si="695"/>
        <v>1528.9409385113267</v>
      </c>
      <c r="BO1345" s="281"/>
      <c r="BP1345" s="19">
        <v>0</v>
      </c>
      <c r="BQ1345" s="19">
        <v>76842072</v>
      </c>
      <c r="BR1345" s="19">
        <v>78731848</v>
      </c>
      <c r="BS1345" s="19">
        <v>2006.7900400000001</v>
      </c>
      <c r="BT1345" s="19">
        <v>1236</v>
      </c>
      <c r="BU1345" s="4"/>
      <c r="BV1345" s="175">
        <f t="shared" si="684"/>
        <v>-0.93156994451293695</v>
      </c>
    </row>
    <row r="1346" spans="1:74" s="20" customFormat="1" x14ac:dyDescent="0.25">
      <c r="A1346" s="100" t="s">
        <v>233</v>
      </c>
      <c r="B1346" s="258"/>
      <c r="C1346" s="49">
        <v>0</v>
      </c>
      <c r="D1346" s="144">
        <v>2005</v>
      </c>
      <c r="E1346" s="62">
        <v>183</v>
      </c>
      <c r="F1346" s="63">
        <v>8866716</v>
      </c>
      <c r="G1346" s="63">
        <v>2817254</v>
      </c>
      <c r="H1346" s="187">
        <f t="shared" si="696"/>
        <v>0.46570323113030548</v>
      </c>
      <c r="I1346" s="63">
        <f t="shared" si="682"/>
        <v>6049462</v>
      </c>
      <c r="J1346" s="58"/>
      <c r="K1346" s="63">
        <f t="shared" si="677"/>
        <v>6049462</v>
      </c>
      <c r="L1346" s="63">
        <f t="shared" si="705"/>
        <v>4415.6656934306566</v>
      </c>
      <c r="M1346" s="58"/>
      <c r="N1346" s="58"/>
      <c r="O1346" s="63">
        <v>421562</v>
      </c>
      <c r="P1346" s="29">
        <f t="shared" si="678"/>
        <v>6.9685866280340306E-2</v>
      </c>
      <c r="Q1346" s="63">
        <v>616428</v>
      </c>
      <c r="R1346" s="94">
        <f t="shared" si="679"/>
        <v>0.10189798696148517</v>
      </c>
      <c r="S1346" s="73">
        <f t="shared" si="704"/>
        <v>1140548</v>
      </c>
      <c r="T1346" s="281">
        <f t="shared" si="683"/>
        <v>832.51678832116784</v>
      </c>
      <c r="U1346" s="281"/>
      <c r="V1346" s="39">
        <f t="shared" si="680"/>
        <v>0.18853709635666774</v>
      </c>
      <c r="W1346" s="54"/>
      <c r="X1346" s="63">
        <v>0</v>
      </c>
      <c r="Y1346" s="63">
        <v>0</v>
      </c>
      <c r="Z1346" s="63">
        <v>0</v>
      </c>
      <c r="AA1346" s="63">
        <v>0</v>
      </c>
      <c r="AB1346" s="63">
        <v>0</v>
      </c>
      <c r="AC1346" s="63">
        <v>0</v>
      </c>
      <c r="AD1346" s="63">
        <v>0</v>
      </c>
      <c r="AE1346" s="63">
        <v>0</v>
      </c>
      <c r="AF1346" s="63">
        <v>635783</v>
      </c>
      <c r="AG1346" s="63">
        <v>212032</v>
      </c>
      <c r="AH1346" s="63">
        <v>3208326</v>
      </c>
      <c r="AI1346" s="63">
        <v>129890</v>
      </c>
      <c r="AJ1346" s="63">
        <v>15447</v>
      </c>
      <c r="AK1346" s="63">
        <v>383995</v>
      </c>
      <c r="AL1346" s="63">
        <v>5658390</v>
      </c>
      <c r="AM1346" s="63">
        <v>0</v>
      </c>
      <c r="AN1346" s="63">
        <v>0</v>
      </c>
      <c r="AO1346" s="63">
        <v>0</v>
      </c>
      <c r="AP1346" s="63">
        <v>0</v>
      </c>
      <c r="AQ1346" s="63">
        <v>11368</v>
      </c>
      <c r="AR1346" s="63">
        <v>2472479</v>
      </c>
      <c r="AS1346" s="63">
        <v>9930</v>
      </c>
      <c r="AT1346" s="63">
        <v>0</v>
      </c>
      <c r="AU1346" s="63">
        <v>0</v>
      </c>
      <c r="AV1346" s="80">
        <v>0</v>
      </c>
      <c r="AW1346" s="94">
        <f t="shared" si="681"/>
        <v>0</v>
      </c>
      <c r="AX1346" s="63">
        <v>0</v>
      </c>
      <c r="AY1346" s="63">
        <v>0</v>
      </c>
      <c r="AZ1346" s="63">
        <v>0</v>
      </c>
      <c r="BA1346" s="63">
        <v>0</v>
      </c>
      <c r="BB1346" s="63">
        <v>0</v>
      </c>
      <c r="BC1346" s="63">
        <v>0</v>
      </c>
      <c r="BD1346" s="63">
        <v>0</v>
      </c>
      <c r="BE1346" s="63">
        <v>0</v>
      </c>
      <c r="BF1346" s="63">
        <v>0</v>
      </c>
      <c r="BG1346" s="63">
        <v>0</v>
      </c>
      <c r="BH1346" s="63">
        <v>0</v>
      </c>
      <c r="BI1346" s="63">
        <v>0</v>
      </c>
      <c r="BJ1346" s="63">
        <v>0</v>
      </c>
      <c r="BK1346" s="63">
        <v>0</v>
      </c>
      <c r="BL1346" s="63">
        <v>0</v>
      </c>
      <c r="BM1346" s="19">
        <v>2041126</v>
      </c>
      <c r="BN1346" s="32">
        <f t="shared" si="695"/>
        <v>1489.87299270073</v>
      </c>
      <c r="BO1346" s="281"/>
      <c r="BP1346" s="19">
        <v>19540</v>
      </c>
      <c r="BQ1346" s="19">
        <v>147250576</v>
      </c>
      <c r="BR1346" s="19">
        <v>149311248</v>
      </c>
      <c r="BS1346" s="19">
        <v>2470.1398899999999</v>
      </c>
      <c r="BT1346" s="19">
        <v>1370</v>
      </c>
      <c r="BU1346" s="4"/>
      <c r="BV1346" s="175">
        <f t="shared" si="684"/>
        <v>-0.77623558702396522</v>
      </c>
    </row>
    <row r="1347" spans="1:74" s="20" customFormat="1" ht="17.25" customHeight="1" x14ac:dyDescent="0.25">
      <c r="A1347" s="48" t="s">
        <v>233</v>
      </c>
      <c r="B1347" s="252"/>
      <c r="C1347" s="49">
        <v>0</v>
      </c>
      <c r="D1347" s="146">
        <v>2006</v>
      </c>
      <c r="E1347" s="62">
        <v>183</v>
      </c>
      <c r="F1347" s="63">
        <v>12162396</v>
      </c>
      <c r="G1347" s="63">
        <v>4771518</v>
      </c>
      <c r="H1347" s="187">
        <f t="shared" ref="H1347:H1371" si="706">G1347/I1347</f>
        <v>0.64559555711784178</v>
      </c>
      <c r="I1347" s="63">
        <f t="shared" si="682"/>
        <v>7390878</v>
      </c>
      <c r="J1347" s="58"/>
      <c r="K1347" s="63">
        <f t="shared" si="677"/>
        <v>7390878</v>
      </c>
      <c r="L1347" s="63">
        <f t="shared" si="705"/>
        <v>5394.8014598540149</v>
      </c>
      <c r="M1347" s="58"/>
      <c r="N1347" s="58"/>
      <c r="O1347" s="63">
        <v>548828</v>
      </c>
      <c r="P1347" s="29">
        <f t="shared" si="678"/>
        <v>7.425748334636291E-2</v>
      </c>
      <c r="Q1347" s="63">
        <v>433517</v>
      </c>
      <c r="R1347" s="94">
        <f t="shared" si="679"/>
        <v>5.8655683397831761E-2</v>
      </c>
      <c r="S1347" s="73">
        <f t="shared" ref="S1347:S1355" si="707">SUM(W1347:AE1347)</f>
        <v>1213348</v>
      </c>
      <c r="T1347" s="281">
        <f t="shared" si="683"/>
        <v>885.6554744525547</v>
      </c>
      <c r="U1347" s="281"/>
      <c r="V1347" s="39">
        <f t="shared" si="680"/>
        <v>0.16416831667360765</v>
      </c>
      <c r="W1347" s="127">
        <v>410019</v>
      </c>
      <c r="X1347" s="127">
        <v>8222</v>
      </c>
      <c r="Y1347" s="127">
        <v>693647</v>
      </c>
      <c r="Z1347" s="127">
        <v>97297</v>
      </c>
      <c r="AA1347" s="19"/>
      <c r="AB1347" s="127">
        <v>251</v>
      </c>
      <c r="AC1347" s="19"/>
      <c r="AD1347" s="127">
        <v>3912</v>
      </c>
      <c r="AE1347" s="19"/>
      <c r="AF1347" s="63">
        <v>754596</v>
      </c>
      <c r="AG1347" s="63">
        <v>242607</v>
      </c>
      <c r="AH1347" s="63">
        <v>4433875</v>
      </c>
      <c r="AI1347" s="63">
        <v>217307</v>
      </c>
      <c r="AJ1347" s="63">
        <v>1528</v>
      </c>
      <c r="AK1347" s="63">
        <v>889337</v>
      </c>
      <c r="AL1347" s="63">
        <v>7728521</v>
      </c>
      <c r="AM1347" s="127">
        <v>54734</v>
      </c>
      <c r="AN1347" s="127">
        <v>284283</v>
      </c>
      <c r="AO1347" s="127">
        <v>1345</v>
      </c>
      <c r="AP1347" s="63">
        <v>0</v>
      </c>
      <c r="AQ1347" s="63">
        <v>5186</v>
      </c>
      <c r="AR1347" s="63">
        <v>2716113</v>
      </c>
      <c r="AS1347" s="63">
        <v>28149</v>
      </c>
      <c r="AT1347" s="63">
        <v>0</v>
      </c>
      <c r="AU1347" s="63">
        <v>0</v>
      </c>
      <c r="AV1347" s="27">
        <v>0</v>
      </c>
      <c r="AW1347" s="94">
        <f t="shared" si="681"/>
        <v>0</v>
      </c>
      <c r="AX1347" s="63">
        <v>0</v>
      </c>
      <c r="AY1347" s="63">
        <v>0</v>
      </c>
      <c r="AZ1347" s="63">
        <v>0</v>
      </c>
      <c r="BA1347" s="63">
        <v>0</v>
      </c>
      <c r="BB1347" s="63">
        <v>0</v>
      </c>
      <c r="BC1347" s="63">
        <v>0</v>
      </c>
      <c r="BD1347" s="63">
        <v>0</v>
      </c>
      <c r="BE1347" s="63">
        <v>0</v>
      </c>
      <c r="BF1347" s="63">
        <v>0</v>
      </c>
      <c r="BG1347" s="63">
        <v>0</v>
      </c>
      <c r="BH1347" s="63">
        <v>0</v>
      </c>
      <c r="BI1347" s="63">
        <v>0</v>
      </c>
      <c r="BJ1347" s="63">
        <v>0</v>
      </c>
      <c r="BK1347" s="63">
        <v>0</v>
      </c>
      <c r="BL1347" s="63">
        <v>0</v>
      </c>
      <c r="BM1347" s="19">
        <v>2233118</v>
      </c>
      <c r="BN1347" s="32">
        <f t="shared" si="695"/>
        <v>1630.0131386861315</v>
      </c>
      <c r="BO1347" s="281"/>
      <c r="BP1347" s="19">
        <v>7422</v>
      </c>
      <c r="BQ1347" s="19">
        <v>177346688</v>
      </c>
      <c r="BR1347" s="19">
        <v>179587232</v>
      </c>
      <c r="BS1347" s="19">
        <v>2472.8400900000001</v>
      </c>
      <c r="BT1347" s="19">
        <v>1370</v>
      </c>
      <c r="BU1347" s="4"/>
      <c r="BV1347" s="175">
        <f t="shared" si="684"/>
        <v>-0.77568931730822388</v>
      </c>
    </row>
    <row r="1348" spans="1:74" s="20" customFormat="1" ht="17.25" customHeight="1" x14ac:dyDescent="0.25">
      <c r="A1348" s="48" t="s">
        <v>233</v>
      </c>
      <c r="B1348" s="252"/>
      <c r="C1348" s="49">
        <v>0</v>
      </c>
      <c r="D1348" s="146">
        <v>2007</v>
      </c>
      <c r="E1348" s="62">
        <v>183</v>
      </c>
      <c r="F1348" s="63">
        <v>17502600</v>
      </c>
      <c r="G1348" s="63">
        <v>9014180</v>
      </c>
      <c r="H1348" s="187">
        <f t="shared" si="706"/>
        <v>1.0619384997443575</v>
      </c>
      <c r="I1348" s="63">
        <f t="shared" si="682"/>
        <v>8488420</v>
      </c>
      <c r="J1348" s="58"/>
      <c r="K1348" s="63">
        <f t="shared" si="677"/>
        <v>8488420</v>
      </c>
      <c r="L1348" s="63">
        <f t="shared" si="705"/>
        <v>5810.0068446269679</v>
      </c>
      <c r="M1348" s="58"/>
      <c r="N1348" s="58"/>
      <c r="O1348" s="63">
        <v>537645</v>
      </c>
      <c r="P1348" s="29">
        <f t="shared" si="678"/>
        <v>6.3338642527113409E-2</v>
      </c>
      <c r="Q1348" s="63">
        <v>391672</v>
      </c>
      <c r="R1348" s="94">
        <f t="shared" si="679"/>
        <v>4.6141920404504017E-2</v>
      </c>
      <c r="S1348" s="73">
        <f t="shared" si="707"/>
        <v>1057930</v>
      </c>
      <c r="T1348" s="281">
        <f t="shared" si="683"/>
        <v>724.11362080766594</v>
      </c>
      <c r="U1348" s="281"/>
      <c r="V1348" s="39">
        <f t="shared" si="680"/>
        <v>0.12463214591172445</v>
      </c>
      <c r="W1348" s="127">
        <v>123193</v>
      </c>
      <c r="X1348" s="127">
        <v>9553</v>
      </c>
      <c r="Y1348" s="127">
        <v>804991</v>
      </c>
      <c r="Z1348" s="127">
        <v>118088</v>
      </c>
      <c r="AA1348" s="19"/>
      <c r="AB1348" s="127">
        <v>0</v>
      </c>
      <c r="AC1348" s="19"/>
      <c r="AD1348" s="127">
        <v>2105</v>
      </c>
      <c r="AE1348" s="19"/>
      <c r="AF1348" s="63">
        <v>971899</v>
      </c>
      <c r="AG1348" s="63">
        <v>236202</v>
      </c>
      <c r="AH1348" s="63">
        <v>5513696</v>
      </c>
      <c r="AI1348" s="63">
        <v>13921</v>
      </c>
      <c r="AJ1348" s="63">
        <v>12223</v>
      </c>
      <c r="AK1348" s="63">
        <v>1083731</v>
      </c>
      <c r="AL1348" s="63">
        <v>11988903</v>
      </c>
      <c r="AM1348" s="127">
        <v>32320</v>
      </c>
      <c r="AN1348" s="127">
        <v>280013</v>
      </c>
      <c r="AO1348" s="127">
        <v>0</v>
      </c>
      <c r="AP1348" s="63">
        <v>0</v>
      </c>
      <c r="AQ1348" s="63">
        <v>3354</v>
      </c>
      <c r="AR1348" s="63">
        <v>3860484</v>
      </c>
      <c r="AS1348" s="63">
        <v>7025</v>
      </c>
      <c r="AT1348" s="63">
        <v>0</v>
      </c>
      <c r="AU1348" s="63">
        <v>0</v>
      </c>
      <c r="AV1348" s="27">
        <v>0</v>
      </c>
      <c r="AW1348" s="94">
        <f t="shared" si="681"/>
        <v>0</v>
      </c>
      <c r="AX1348" s="63">
        <v>0</v>
      </c>
      <c r="AY1348" s="63">
        <v>0</v>
      </c>
      <c r="AZ1348" s="63">
        <v>0</v>
      </c>
      <c r="BA1348" s="63">
        <v>0</v>
      </c>
      <c r="BB1348" s="63">
        <v>0</v>
      </c>
      <c r="BC1348" s="63">
        <v>0</v>
      </c>
      <c r="BD1348" s="63">
        <v>0</v>
      </c>
      <c r="BE1348" s="63">
        <v>0</v>
      </c>
      <c r="BF1348" s="63">
        <v>0</v>
      </c>
      <c r="BG1348" s="63">
        <v>0</v>
      </c>
      <c r="BH1348" s="63">
        <v>0</v>
      </c>
      <c r="BI1348" s="63">
        <v>0</v>
      </c>
      <c r="BJ1348" s="63">
        <v>0</v>
      </c>
      <c r="BK1348" s="63">
        <v>0</v>
      </c>
      <c r="BL1348" s="63">
        <v>0</v>
      </c>
      <c r="BM1348" s="19">
        <v>2673413</v>
      </c>
      <c r="BN1348" s="32">
        <f t="shared" si="695"/>
        <v>1829.8514715947981</v>
      </c>
      <c r="BO1348" s="281"/>
      <c r="BP1348" s="19">
        <v>7643</v>
      </c>
      <c r="BQ1348" s="19">
        <v>168597168</v>
      </c>
      <c r="BR1348" s="19">
        <v>171278224</v>
      </c>
      <c r="BS1348" s="19">
        <v>2477.1398899999999</v>
      </c>
      <c r="BT1348" s="19">
        <v>1461</v>
      </c>
      <c r="BU1348" s="4"/>
      <c r="BV1348" s="175">
        <f t="shared" si="684"/>
        <v>-0.74266547064762567</v>
      </c>
    </row>
    <row r="1349" spans="1:74" s="20" customFormat="1" ht="17.25" customHeight="1" x14ac:dyDescent="0.25">
      <c r="A1349" s="48" t="s">
        <v>233</v>
      </c>
      <c r="B1349" s="252"/>
      <c r="C1349" s="49">
        <v>0</v>
      </c>
      <c r="D1349" s="146">
        <v>2008</v>
      </c>
      <c r="E1349" s="62">
        <v>183</v>
      </c>
      <c r="F1349" s="63">
        <v>19284864</v>
      </c>
      <c r="G1349" s="63">
        <v>10515295</v>
      </c>
      <c r="H1349" s="187">
        <f t="shared" si="706"/>
        <v>1.1990663395202203</v>
      </c>
      <c r="I1349" s="63">
        <f t="shared" si="682"/>
        <v>8769569</v>
      </c>
      <c r="J1349" s="58"/>
      <c r="K1349" s="63">
        <f t="shared" si="677"/>
        <v>8769569</v>
      </c>
      <c r="L1349" s="63">
        <f t="shared" si="705"/>
        <v>6002.4428473648186</v>
      </c>
      <c r="M1349" s="58"/>
      <c r="N1349" s="58"/>
      <c r="O1349" s="63">
        <v>778196</v>
      </c>
      <c r="P1349" s="29">
        <f t="shared" si="678"/>
        <v>8.8738226473843815E-2</v>
      </c>
      <c r="Q1349" s="63">
        <v>546236</v>
      </c>
      <c r="R1349" s="94">
        <f t="shared" si="679"/>
        <v>6.2287667729166621E-2</v>
      </c>
      <c r="S1349" s="73">
        <f t="shared" si="707"/>
        <v>1529398</v>
      </c>
      <c r="T1349" s="281">
        <f t="shared" si="683"/>
        <v>1046.8158795345653</v>
      </c>
      <c r="U1349" s="281"/>
      <c r="V1349" s="39">
        <f t="shared" si="680"/>
        <v>0.17439830851436369</v>
      </c>
      <c r="W1349" s="127">
        <v>46210</v>
      </c>
      <c r="X1349" s="127">
        <v>21977</v>
      </c>
      <c r="Y1349" s="127">
        <v>1166839</v>
      </c>
      <c r="Z1349" s="127">
        <v>294372</v>
      </c>
      <c r="AA1349" s="19"/>
      <c r="AB1349" s="19"/>
      <c r="AC1349" s="19"/>
      <c r="AD1349" s="127">
        <v>0</v>
      </c>
      <c r="AE1349" s="19"/>
      <c r="AF1349" s="63">
        <v>521492</v>
      </c>
      <c r="AG1349" s="63">
        <v>294348</v>
      </c>
      <c r="AH1349" s="63">
        <v>5257401</v>
      </c>
      <c r="AI1349" s="63">
        <v>105924</v>
      </c>
      <c r="AJ1349" s="63">
        <v>118177</v>
      </c>
      <c r="AK1349" s="63">
        <v>993505</v>
      </c>
      <c r="AL1349" s="63">
        <v>14027464</v>
      </c>
      <c r="AM1349" s="127">
        <v>5477</v>
      </c>
      <c r="AN1349" s="127">
        <v>200540</v>
      </c>
      <c r="AO1349" s="19"/>
      <c r="AP1349" s="63">
        <v>0</v>
      </c>
      <c r="AQ1349" s="63">
        <v>18670</v>
      </c>
      <c r="AR1349" s="63">
        <v>3646301</v>
      </c>
      <c r="AS1349" s="63">
        <v>11306</v>
      </c>
      <c r="AT1349" s="63">
        <v>0</v>
      </c>
      <c r="AU1349" s="63">
        <v>0</v>
      </c>
      <c r="AV1349" s="27">
        <v>0</v>
      </c>
      <c r="AW1349" s="94">
        <f t="shared" si="681"/>
        <v>0</v>
      </c>
      <c r="AX1349" s="63">
        <v>0</v>
      </c>
      <c r="AY1349" s="63">
        <v>0</v>
      </c>
      <c r="AZ1349" s="63">
        <v>0</v>
      </c>
      <c r="BA1349" s="63">
        <v>0</v>
      </c>
      <c r="BB1349" s="63">
        <v>0</v>
      </c>
      <c r="BC1349" s="63">
        <v>0</v>
      </c>
      <c r="BD1349" s="63">
        <v>0</v>
      </c>
      <c r="BE1349" s="63">
        <v>0</v>
      </c>
      <c r="BF1349" s="63">
        <v>0</v>
      </c>
      <c r="BG1349" s="63">
        <v>0</v>
      </c>
      <c r="BH1349" s="63">
        <v>0</v>
      </c>
      <c r="BI1349" s="63">
        <v>0</v>
      </c>
      <c r="BJ1349" s="63">
        <v>0</v>
      </c>
      <c r="BK1349" s="63">
        <v>0</v>
      </c>
      <c r="BL1349" s="63">
        <v>0</v>
      </c>
      <c r="BM1349" s="19">
        <v>2666465</v>
      </c>
      <c r="BN1349" s="32">
        <f t="shared" si="695"/>
        <v>1825.0958247775495</v>
      </c>
      <c r="BO1349" s="281"/>
      <c r="BP1349" s="19">
        <v>24841</v>
      </c>
      <c r="BQ1349" s="19">
        <v>267729152</v>
      </c>
      <c r="BR1349" s="19">
        <v>270420448</v>
      </c>
      <c r="BS1349" s="19">
        <v>2427.48999</v>
      </c>
      <c r="BT1349" s="19">
        <v>1461</v>
      </c>
      <c r="BU1349" s="4"/>
      <c r="BV1349" s="175">
        <f t="shared" si="684"/>
        <v>-0.75278888409608724</v>
      </c>
    </row>
    <row r="1350" spans="1:74" s="20" customFormat="1" ht="17.25" customHeight="1" x14ac:dyDescent="0.25">
      <c r="A1350" s="48" t="s">
        <v>233</v>
      </c>
      <c r="B1350" s="252"/>
      <c r="C1350" s="49">
        <v>0</v>
      </c>
      <c r="D1350" s="146">
        <v>2009</v>
      </c>
      <c r="E1350" s="62">
        <v>183</v>
      </c>
      <c r="F1350" s="63">
        <v>15916563</v>
      </c>
      <c r="G1350" s="63">
        <v>5872238</v>
      </c>
      <c r="H1350" s="187">
        <f t="shared" si="706"/>
        <v>0.58463241681247868</v>
      </c>
      <c r="I1350" s="63">
        <f t="shared" si="682"/>
        <v>10044325</v>
      </c>
      <c r="J1350" s="58"/>
      <c r="K1350" s="63">
        <f t="shared" si="677"/>
        <v>10044325</v>
      </c>
      <c r="L1350" s="63">
        <f t="shared" si="705"/>
        <v>6837.5255275697755</v>
      </c>
      <c r="M1350" s="58"/>
      <c r="N1350" s="58"/>
      <c r="O1350" s="63">
        <v>818149</v>
      </c>
      <c r="P1350" s="29">
        <f t="shared" si="678"/>
        <v>8.1453855784236376E-2</v>
      </c>
      <c r="Q1350" s="63">
        <v>349811</v>
      </c>
      <c r="R1350" s="94">
        <f t="shared" si="679"/>
        <v>3.482673051698347E-2</v>
      </c>
      <c r="S1350" s="73">
        <f t="shared" si="707"/>
        <v>1658908</v>
      </c>
      <c r="T1350" s="281">
        <f t="shared" si="683"/>
        <v>1129.2770592239619</v>
      </c>
      <c r="U1350" s="281"/>
      <c r="V1350" s="39">
        <f t="shared" si="680"/>
        <v>0.16515873391193533</v>
      </c>
      <c r="W1350" s="127">
        <v>77038</v>
      </c>
      <c r="X1350" s="127">
        <v>129173</v>
      </c>
      <c r="Y1350" s="127">
        <v>1157914</v>
      </c>
      <c r="Z1350" s="127">
        <v>262940</v>
      </c>
      <c r="AA1350" s="127">
        <v>17872</v>
      </c>
      <c r="AB1350" s="127">
        <v>9550</v>
      </c>
      <c r="AC1350" s="127">
        <v>2514</v>
      </c>
      <c r="AD1350" s="127">
        <v>1907</v>
      </c>
      <c r="AE1350" s="19"/>
      <c r="AF1350" s="63">
        <v>712226</v>
      </c>
      <c r="AG1350" s="63">
        <v>212600</v>
      </c>
      <c r="AH1350" s="63">
        <v>6424876</v>
      </c>
      <c r="AI1350" s="63">
        <v>41166</v>
      </c>
      <c r="AJ1350" s="63">
        <v>62953</v>
      </c>
      <c r="AK1350" s="63">
        <v>1550677</v>
      </c>
      <c r="AL1350" s="63">
        <v>9491687</v>
      </c>
      <c r="AM1350" s="127">
        <v>1715</v>
      </c>
      <c r="AN1350" s="127">
        <v>181307</v>
      </c>
      <c r="AO1350" s="19"/>
      <c r="AP1350" s="63">
        <v>0</v>
      </c>
      <c r="AQ1350" s="63">
        <v>17402</v>
      </c>
      <c r="AR1350" s="63">
        <v>4394300</v>
      </c>
      <c r="AS1350" s="63">
        <v>43111</v>
      </c>
      <c r="AT1350" s="63">
        <v>0</v>
      </c>
      <c r="AU1350" s="63">
        <v>0</v>
      </c>
      <c r="AV1350" s="27">
        <v>0</v>
      </c>
      <c r="AW1350" s="94">
        <f t="shared" si="681"/>
        <v>0</v>
      </c>
      <c r="AX1350" s="63">
        <v>0</v>
      </c>
      <c r="AY1350" s="63">
        <v>0</v>
      </c>
      <c r="AZ1350" s="63">
        <v>0</v>
      </c>
      <c r="BA1350" s="63">
        <v>0</v>
      </c>
      <c r="BB1350" s="63">
        <v>0</v>
      </c>
      <c r="BC1350" s="63">
        <v>0</v>
      </c>
      <c r="BD1350" s="63">
        <v>0</v>
      </c>
      <c r="BE1350" s="63">
        <v>0</v>
      </c>
      <c r="BF1350" s="63">
        <v>0</v>
      </c>
      <c r="BG1350" s="63">
        <v>0</v>
      </c>
      <c r="BH1350" s="63">
        <v>0</v>
      </c>
      <c r="BI1350" s="63">
        <v>0</v>
      </c>
      <c r="BJ1350" s="63">
        <v>0</v>
      </c>
      <c r="BK1350" s="63">
        <v>0</v>
      </c>
      <c r="BL1350" s="63">
        <v>0</v>
      </c>
      <c r="BM1350" s="19">
        <v>2883110</v>
      </c>
      <c r="BN1350" s="32">
        <f t="shared" si="695"/>
        <v>1962.6344452008168</v>
      </c>
      <c r="BO1350" s="281"/>
      <c r="BP1350" s="19">
        <v>483388</v>
      </c>
      <c r="BQ1350" s="19">
        <v>162144432</v>
      </c>
      <c r="BR1350" s="19">
        <v>165510928</v>
      </c>
      <c r="BS1350" s="19">
        <v>2040.9699700000001</v>
      </c>
      <c r="BT1350" s="19">
        <v>1469</v>
      </c>
      <c r="BU1350" s="4"/>
      <c r="BV1350" s="175">
        <f t="shared" si="684"/>
        <v>-0.83677481550811728</v>
      </c>
    </row>
    <row r="1351" spans="1:74" s="20" customFormat="1" ht="17.25" customHeight="1" x14ac:dyDescent="0.25">
      <c r="A1351" s="48" t="s">
        <v>233</v>
      </c>
      <c r="B1351" s="252"/>
      <c r="C1351" s="49">
        <v>0</v>
      </c>
      <c r="D1351" s="146">
        <v>2010</v>
      </c>
      <c r="E1351" s="62">
        <v>183</v>
      </c>
      <c r="F1351" s="63">
        <v>17313540</v>
      </c>
      <c r="G1351" s="63">
        <v>5876463</v>
      </c>
      <c r="H1351" s="187">
        <f t="shared" si="706"/>
        <v>0.513808117231352</v>
      </c>
      <c r="I1351" s="63">
        <f t="shared" si="682"/>
        <v>11437077</v>
      </c>
      <c r="J1351" s="58"/>
      <c r="K1351" s="63">
        <f t="shared" si="677"/>
        <v>11437077</v>
      </c>
      <c r="L1351" s="63">
        <f t="shared" si="705"/>
        <v>7086.1691449814125</v>
      </c>
      <c r="M1351" s="58"/>
      <c r="N1351" s="58"/>
      <c r="O1351" s="63">
        <v>811339</v>
      </c>
      <c r="P1351" s="29">
        <f t="shared" si="678"/>
        <v>7.0939366763028699E-2</v>
      </c>
      <c r="Q1351" s="63">
        <v>221471</v>
      </c>
      <c r="R1351" s="94">
        <f t="shared" si="679"/>
        <v>1.936430086113786E-2</v>
      </c>
      <c r="S1351" s="82">
        <f t="shared" si="707"/>
        <v>3505179</v>
      </c>
      <c r="T1351" s="281">
        <f t="shared" si="683"/>
        <v>2171.7342007434945</v>
      </c>
      <c r="U1351" s="281"/>
      <c r="V1351" s="39">
        <f t="shared" si="680"/>
        <v>0.30647507225841009</v>
      </c>
      <c r="W1351" s="127">
        <v>14729</v>
      </c>
      <c r="X1351" s="127">
        <v>1260445</v>
      </c>
      <c r="Y1351" s="127">
        <v>1137543</v>
      </c>
      <c r="Z1351" s="127">
        <v>1059389</v>
      </c>
      <c r="AA1351" s="127">
        <v>18836</v>
      </c>
      <c r="AB1351" s="127">
        <v>10036</v>
      </c>
      <c r="AC1351" s="127">
        <v>2070</v>
      </c>
      <c r="AD1351" s="127">
        <v>2131</v>
      </c>
      <c r="AE1351" s="19"/>
      <c r="AF1351" s="63">
        <v>1152914</v>
      </c>
      <c r="AG1351" s="63">
        <v>214281</v>
      </c>
      <c r="AH1351" s="63">
        <v>5694740</v>
      </c>
      <c r="AI1351" s="63">
        <v>22397</v>
      </c>
      <c r="AJ1351" s="63">
        <v>9071</v>
      </c>
      <c r="AK1351" s="63">
        <v>1491602</v>
      </c>
      <c r="AL1351" s="63">
        <v>11612250</v>
      </c>
      <c r="AM1351" s="127">
        <v>625</v>
      </c>
      <c r="AN1351" s="127">
        <v>0</v>
      </c>
      <c r="AO1351" s="19"/>
      <c r="AP1351" s="63">
        <v>0</v>
      </c>
      <c r="AQ1351" s="63">
        <v>35813</v>
      </c>
      <c r="AR1351" s="63">
        <v>3912732</v>
      </c>
      <c r="AS1351" s="63">
        <v>53103</v>
      </c>
      <c r="AT1351" s="63">
        <v>0</v>
      </c>
      <c r="AU1351" s="63">
        <v>0</v>
      </c>
      <c r="AV1351" s="27">
        <v>0</v>
      </c>
      <c r="AW1351" s="94">
        <f t="shared" si="681"/>
        <v>0</v>
      </c>
      <c r="AX1351" s="63">
        <v>0</v>
      </c>
      <c r="AY1351" s="63">
        <v>0</v>
      </c>
      <c r="AZ1351" s="63">
        <v>0</v>
      </c>
      <c r="BA1351" s="63">
        <v>0</v>
      </c>
      <c r="BB1351" s="63">
        <v>0</v>
      </c>
      <c r="BC1351" s="63">
        <v>0</v>
      </c>
      <c r="BD1351" s="63">
        <v>0</v>
      </c>
      <c r="BE1351" s="63">
        <v>0</v>
      </c>
      <c r="BF1351" s="63">
        <v>0</v>
      </c>
      <c r="BG1351" s="63">
        <v>0</v>
      </c>
      <c r="BH1351" s="63">
        <v>0</v>
      </c>
      <c r="BI1351" s="63">
        <v>0</v>
      </c>
      <c r="BJ1351" s="63">
        <v>0</v>
      </c>
      <c r="BK1351" s="63">
        <v>0</v>
      </c>
      <c r="BL1351" s="63">
        <v>0</v>
      </c>
      <c r="BM1351" s="19">
        <v>2133477</v>
      </c>
      <c r="BN1351" s="32">
        <f t="shared" si="695"/>
        <v>1321.8568773234201</v>
      </c>
      <c r="BO1351" s="281"/>
      <c r="BP1351" s="19">
        <v>681073</v>
      </c>
      <c r="BQ1351" s="19">
        <v>154815376</v>
      </c>
      <c r="BR1351" s="19">
        <v>157629936</v>
      </c>
      <c r="BS1351" s="19">
        <v>2048.75</v>
      </c>
      <c r="BT1351" s="19">
        <v>1614</v>
      </c>
      <c r="BU1351" s="4"/>
      <c r="BV1351" s="175">
        <f t="shared" si="684"/>
        <v>-0.78780563881399202</v>
      </c>
    </row>
    <row r="1352" spans="1:74" s="20" customFormat="1" ht="17.25" customHeight="1" x14ac:dyDescent="0.25">
      <c r="A1352" s="48" t="s">
        <v>233</v>
      </c>
      <c r="B1352" s="252"/>
      <c r="C1352" s="49">
        <v>0</v>
      </c>
      <c r="D1352" s="146">
        <v>2011</v>
      </c>
      <c r="E1352" s="62">
        <v>183</v>
      </c>
      <c r="F1352" s="63">
        <v>12803478</v>
      </c>
      <c r="G1352" s="63">
        <v>-673664</v>
      </c>
      <c r="H1352" s="187">
        <f t="shared" si="706"/>
        <v>-4.9985672036400593E-2</v>
      </c>
      <c r="I1352" s="63">
        <f t="shared" si="682"/>
        <v>13477142</v>
      </c>
      <c r="J1352" s="58"/>
      <c r="K1352" s="63">
        <f t="shared" si="677"/>
        <v>13477142</v>
      </c>
      <c r="L1352" s="63">
        <f t="shared" si="705"/>
        <v>8350.1499380421319</v>
      </c>
      <c r="M1352" s="58"/>
      <c r="N1352" s="58"/>
      <c r="O1352" s="63">
        <v>1074104</v>
      </c>
      <c r="P1352" s="29">
        <f t="shared" si="678"/>
        <v>7.9698203075993415E-2</v>
      </c>
      <c r="Q1352" s="63">
        <v>316025</v>
      </c>
      <c r="R1352" s="94">
        <f t="shared" si="679"/>
        <v>2.3448962695503246E-2</v>
      </c>
      <c r="S1352" s="82">
        <f t="shared" si="707"/>
        <v>4066963</v>
      </c>
      <c r="T1352" s="281">
        <f t="shared" si="683"/>
        <v>2519.8035935563817</v>
      </c>
      <c r="U1352" s="281"/>
      <c r="V1352" s="39">
        <f t="shared" si="680"/>
        <v>0.30176746672254401</v>
      </c>
      <c r="W1352" s="127">
        <v>38435</v>
      </c>
      <c r="X1352" s="127">
        <v>1868291</v>
      </c>
      <c r="Y1352" s="127">
        <v>1155554</v>
      </c>
      <c r="Z1352" s="127">
        <v>951208</v>
      </c>
      <c r="AA1352" s="127">
        <v>31290</v>
      </c>
      <c r="AB1352" s="127">
        <v>15148</v>
      </c>
      <c r="AC1352" s="127">
        <v>3513</v>
      </c>
      <c r="AD1352" s="127">
        <v>3524</v>
      </c>
      <c r="AE1352" s="19"/>
      <c r="AF1352" s="63">
        <v>1156946</v>
      </c>
      <c r="AG1352" s="63">
        <v>240590</v>
      </c>
      <c r="AH1352" s="63">
        <v>6630222</v>
      </c>
      <c r="AI1352" s="63">
        <v>12138</v>
      </c>
      <c r="AJ1352" s="63">
        <v>30593</v>
      </c>
      <c r="AK1352" s="63">
        <v>1598887</v>
      </c>
      <c r="AL1352" s="63">
        <v>6173256</v>
      </c>
      <c r="AM1352" s="127">
        <v>0</v>
      </c>
      <c r="AN1352" s="19"/>
      <c r="AO1352" s="19"/>
      <c r="AP1352" s="63">
        <v>0</v>
      </c>
      <c r="AQ1352" s="63">
        <v>202290</v>
      </c>
      <c r="AR1352" s="63">
        <v>4706914</v>
      </c>
      <c r="AS1352" s="63">
        <v>71693</v>
      </c>
      <c r="AT1352" s="63">
        <v>0</v>
      </c>
      <c r="AU1352" s="63">
        <v>0</v>
      </c>
      <c r="AV1352" s="27">
        <v>0</v>
      </c>
      <c r="AW1352" s="94">
        <f t="shared" si="681"/>
        <v>0</v>
      </c>
      <c r="AX1352" s="63">
        <v>0</v>
      </c>
      <c r="AY1352" s="63">
        <v>0</v>
      </c>
      <c r="AZ1352" s="63">
        <v>0</v>
      </c>
      <c r="BA1352" s="63">
        <v>0</v>
      </c>
      <c r="BB1352" s="63">
        <v>0</v>
      </c>
      <c r="BC1352" s="63">
        <v>0</v>
      </c>
      <c r="BD1352" s="63">
        <v>0</v>
      </c>
      <c r="BE1352" s="63">
        <v>0</v>
      </c>
      <c r="BF1352" s="63">
        <v>0</v>
      </c>
      <c r="BG1352" s="63">
        <v>0</v>
      </c>
      <c r="BH1352" s="63">
        <v>0</v>
      </c>
      <c r="BI1352" s="63">
        <v>0</v>
      </c>
      <c r="BJ1352" s="63">
        <v>0</v>
      </c>
      <c r="BK1352" s="63">
        <v>0</v>
      </c>
      <c r="BL1352" s="63">
        <v>0</v>
      </c>
      <c r="BM1352" s="19">
        <v>2207157</v>
      </c>
      <c r="BN1352" s="32">
        <f t="shared" si="695"/>
        <v>1367.507434944238</v>
      </c>
      <c r="BO1352" s="281"/>
      <c r="BP1352" s="19">
        <v>25115870</v>
      </c>
      <c r="BQ1352" s="19">
        <v>137542848</v>
      </c>
      <c r="BR1352" s="19">
        <v>164865872</v>
      </c>
      <c r="BS1352" s="19">
        <v>2075.75</v>
      </c>
      <c r="BT1352" s="19">
        <v>1614</v>
      </c>
      <c r="BU1352" s="4"/>
      <c r="BV1352" s="175">
        <f t="shared" si="684"/>
        <v>-0.78125929727194166</v>
      </c>
    </row>
    <row r="1353" spans="1:74" s="20" customFormat="1" ht="17.25" customHeight="1" x14ac:dyDescent="0.25">
      <c r="A1353" s="48" t="s">
        <v>233</v>
      </c>
      <c r="B1353" s="252"/>
      <c r="C1353" s="49">
        <v>0</v>
      </c>
      <c r="D1353" s="146">
        <v>2012</v>
      </c>
      <c r="E1353" s="62">
        <v>183</v>
      </c>
      <c r="F1353" s="63">
        <v>15907175</v>
      </c>
      <c r="G1353" s="63">
        <v>4049710</v>
      </c>
      <c r="H1353" s="187">
        <f t="shared" si="706"/>
        <v>0.34153252824275676</v>
      </c>
      <c r="I1353" s="63">
        <f t="shared" si="682"/>
        <v>11857465</v>
      </c>
      <c r="J1353" s="58"/>
      <c r="K1353" s="63">
        <f t="shared" si="677"/>
        <v>11857465</v>
      </c>
      <c r="L1353" s="63">
        <f t="shared" si="705"/>
        <v>7346.6325898389096</v>
      </c>
      <c r="M1353" s="58"/>
      <c r="N1353" s="58"/>
      <c r="O1353" s="63">
        <v>1055802</v>
      </c>
      <c r="P1353" s="29">
        <f t="shared" si="678"/>
        <v>8.9041123039368023E-2</v>
      </c>
      <c r="Q1353" s="63">
        <v>287521</v>
      </c>
      <c r="R1353" s="94">
        <f t="shared" si="679"/>
        <v>2.4248100247396893E-2</v>
      </c>
      <c r="S1353" s="82">
        <f t="shared" si="707"/>
        <v>3610636</v>
      </c>
      <c r="T1353" s="281">
        <f t="shared" si="683"/>
        <v>2237.0731102850064</v>
      </c>
      <c r="U1353" s="281"/>
      <c r="V1353" s="39">
        <f t="shared" si="680"/>
        <v>0.30450319693121591</v>
      </c>
      <c r="W1353" s="19"/>
      <c r="X1353" s="127">
        <v>1331274</v>
      </c>
      <c r="Y1353" s="127">
        <v>1177193</v>
      </c>
      <c r="Z1353" s="127">
        <v>1026309</v>
      </c>
      <c r="AA1353" s="127">
        <v>27847</v>
      </c>
      <c r="AB1353" s="127">
        <v>21522</v>
      </c>
      <c r="AC1353" s="127">
        <v>4494</v>
      </c>
      <c r="AD1353" s="127">
        <v>4467</v>
      </c>
      <c r="AE1353" s="127">
        <v>17530</v>
      </c>
      <c r="AF1353" s="63">
        <v>1115164</v>
      </c>
      <c r="AG1353" s="63">
        <v>247656</v>
      </c>
      <c r="AH1353" s="63">
        <v>5567202</v>
      </c>
      <c r="AI1353" s="63">
        <v>0</v>
      </c>
      <c r="AJ1353" s="63">
        <v>83006</v>
      </c>
      <c r="AK1353" s="63">
        <v>602335</v>
      </c>
      <c r="AL1353" s="63">
        <v>10339973</v>
      </c>
      <c r="AM1353" s="19"/>
      <c r="AN1353" s="19"/>
      <c r="AO1353" s="19"/>
      <c r="AP1353" s="63">
        <v>0</v>
      </c>
      <c r="AQ1353" s="63">
        <v>138134</v>
      </c>
      <c r="AR1353" s="63">
        <v>4700988</v>
      </c>
      <c r="AS1353" s="63">
        <v>16223</v>
      </c>
      <c r="AT1353" s="63">
        <v>0</v>
      </c>
      <c r="AU1353" s="63">
        <v>0</v>
      </c>
      <c r="AV1353" s="27">
        <v>0</v>
      </c>
      <c r="AW1353" s="94">
        <f t="shared" si="681"/>
        <v>0</v>
      </c>
      <c r="AX1353" s="63">
        <v>0</v>
      </c>
      <c r="AY1353" s="63">
        <v>0</v>
      </c>
      <c r="AZ1353" s="63">
        <v>0</v>
      </c>
      <c r="BA1353" s="63">
        <v>0</v>
      </c>
      <c r="BB1353" s="63">
        <v>0</v>
      </c>
      <c r="BC1353" s="63">
        <v>0</v>
      </c>
      <c r="BD1353" s="63">
        <v>0</v>
      </c>
      <c r="BE1353" s="63">
        <v>0</v>
      </c>
      <c r="BF1353" s="63">
        <v>0</v>
      </c>
      <c r="BG1353" s="63">
        <v>0</v>
      </c>
      <c r="BH1353" s="63">
        <v>0</v>
      </c>
      <c r="BI1353" s="63">
        <v>0</v>
      </c>
      <c r="BJ1353" s="63">
        <v>0</v>
      </c>
      <c r="BK1353" s="63">
        <v>0</v>
      </c>
      <c r="BL1353" s="63">
        <v>0</v>
      </c>
      <c r="BM1353" s="19">
        <v>2312671</v>
      </c>
      <c r="BN1353" s="32">
        <f t="shared" si="695"/>
        <v>1432.8816604708798</v>
      </c>
      <c r="BO1353" s="281"/>
      <c r="BP1353" s="19">
        <v>17744142</v>
      </c>
      <c r="BQ1353" s="19">
        <v>128634544</v>
      </c>
      <c r="BR1353" s="19">
        <v>148691360</v>
      </c>
      <c r="BS1353" s="19">
        <v>2074.3898899999999</v>
      </c>
      <c r="BT1353" s="19">
        <v>1614</v>
      </c>
      <c r="BU1353" s="4"/>
      <c r="BV1353" s="175">
        <f t="shared" si="684"/>
        <v>-0.78158702358593213</v>
      </c>
    </row>
    <row r="1354" spans="1:74" s="20" customFormat="1" ht="17.25" customHeight="1" x14ac:dyDescent="0.25">
      <c r="A1354" s="48" t="s">
        <v>233</v>
      </c>
      <c r="B1354" s="252"/>
      <c r="C1354" s="49">
        <v>0</v>
      </c>
      <c r="D1354" s="146">
        <v>2013</v>
      </c>
      <c r="E1354" s="62">
        <v>183</v>
      </c>
      <c r="F1354" s="63">
        <v>15349536</v>
      </c>
      <c r="G1354" s="63">
        <v>3374096</v>
      </c>
      <c r="H1354" s="187">
        <f t="shared" si="706"/>
        <v>0.28175131769688627</v>
      </c>
      <c r="I1354" s="63">
        <f t="shared" si="682"/>
        <v>11975440</v>
      </c>
      <c r="J1354" s="58"/>
      <c r="K1354" s="63">
        <f t="shared" si="677"/>
        <v>11975440</v>
      </c>
      <c r="L1354" s="63">
        <f t="shared" si="705"/>
        <v>6434.9489521762489</v>
      </c>
      <c r="M1354" s="58"/>
      <c r="N1354" s="58"/>
      <c r="O1354" s="63">
        <v>1125475</v>
      </c>
      <c r="P1354" s="29">
        <f t="shared" si="678"/>
        <v>9.3981933022920239E-2</v>
      </c>
      <c r="Q1354" s="63">
        <v>21431</v>
      </c>
      <c r="R1354" s="94">
        <f t="shared" si="679"/>
        <v>1.78957933904725E-3</v>
      </c>
      <c r="S1354" s="82">
        <f t="shared" si="707"/>
        <v>3720699</v>
      </c>
      <c r="T1354" s="281">
        <f t="shared" si="683"/>
        <v>1999.3009134873723</v>
      </c>
      <c r="U1354" s="281"/>
      <c r="V1354" s="39">
        <f t="shared" si="680"/>
        <v>0.31069413733441109</v>
      </c>
      <c r="W1354" s="19"/>
      <c r="X1354" s="127">
        <v>1368763</v>
      </c>
      <c r="Y1354" s="127">
        <v>1132236</v>
      </c>
      <c r="Z1354" s="127">
        <v>1100437</v>
      </c>
      <c r="AA1354" s="127">
        <v>30712</v>
      </c>
      <c r="AB1354" s="127">
        <v>32942</v>
      </c>
      <c r="AC1354" s="127">
        <v>32269</v>
      </c>
      <c r="AD1354" s="127">
        <v>22731</v>
      </c>
      <c r="AE1354" s="127">
        <v>609</v>
      </c>
      <c r="AF1354" s="63">
        <v>1294584</v>
      </c>
      <c r="AG1354" s="63">
        <v>160690</v>
      </c>
      <c r="AH1354" s="63">
        <v>5647525</v>
      </c>
      <c r="AI1354" s="63">
        <v>2597</v>
      </c>
      <c r="AJ1354" s="63">
        <v>4390</v>
      </c>
      <c r="AK1354" s="63">
        <v>996175</v>
      </c>
      <c r="AL1354" s="63">
        <v>9702011</v>
      </c>
      <c r="AM1354" s="19"/>
      <c r="AN1354" s="19"/>
      <c r="AO1354" s="19"/>
      <c r="AP1354" s="63">
        <v>0</v>
      </c>
      <c r="AQ1354" s="63">
        <v>161336</v>
      </c>
      <c r="AR1354" s="63">
        <v>4481591</v>
      </c>
      <c r="AS1354" s="63">
        <v>6472</v>
      </c>
      <c r="AT1354" s="63">
        <v>0</v>
      </c>
      <c r="AU1354" s="63">
        <v>0</v>
      </c>
      <c r="AV1354" s="27">
        <v>0</v>
      </c>
      <c r="AW1354" s="94">
        <f t="shared" si="681"/>
        <v>0</v>
      </c>
      <c r="AX1354" s="63">
        <v>0</v>
      </c>
      <c r="AY1354" s="63">
        <v>0</v>
      </c>
      <c r="AZ1354" s="63">
        <v>0</v>
      </c>
      <c r="BA1354" s="63">
        <v>0</v>
      </c>
      <c r="BB1354" s="63">
        <v>0</v>
      </c>
      <c r="BC1354" s="63">
        <v>0</v>
      </c>
      <c r="BD1354" s="63">
        <v>0</v>
      </c>
      <c r="BE1354" s="63">
        <v>0</v>
      </c>
      <c r="BF1354" s="63">
        <v>0</v>
      </c>
      <c r="BG1354" s="63">
        <v>0</v>
      </c>
      <c r="BH1354" s="63">
        <v>0</v>
      </c>
      <c r="BI1354" s="63">
        <v>0</v>
      </c>
      <c r="BJ1354" s="63">
        <v>0</v>
      </c>
      <c r="BK1354" s="63">
        <v>0</v>
      </c>
      <c r="BL1354" s="63">
        <v>0</v>
      </c>
      <c r="BM1354" s="19">
        <v>2112939</v>
      </c>
      <c r="BN1354" s="32">
        <f t="shared" si="695"/>
        <v>1135.3782912412682</v>
      </c>
      <c r="BO1354" s="281"/>
      <c r="BP1354" s="19">
        <v>7376113</v>
      </c>
      <c r="BQ1354" s="19">
        <v>164002608</v>
      </c>
      <c r="BR1354" s="19">
        <v>173491664</v>
      </c>
      <c r="BS1354" s="19">
        <v>2081.25</v>
      </c>
      <c r="BT1354" s="19">
        <v>1861</v>
      </c>
      <c r="BU1354" s="4"/>
      <c r="BV1354" s="175">
        <f t="shared" si="684"/>
        <v>-0.70873702307245656</v>
      </c>
    </row>
    <row r="1355" spans="1:74" s="20" customFormat="1" ht="17.25" customHeight="1" x14ac:dyDescent="0.25">
      <c r="A1355" s="48" t="s">
        <v>233</v>
      </c>
      <c r="B1355" s="252"/>
      <c r="C1355" s="49">
        <v>0</v>
      </c>
      <c r="D1355" s="146">
        <v>2014</v>
      </c>
      <c r="E1355" s="62">
        <v>183</v>
      </c>
      <c r="F1355" s="63">
        <v>16560408</v>
      </c>
      <c r="G1355" s="63">
        <v>3534977</v>
      </c>
      <c r="H1355" s="187">
        <f t="shared" si="706"/>
        <v>0.27139040543073006</v>
      </c>
      <c r="I1355" s="63">
        <f t="shared" si="682"/>
        <v>13025431</v>
      </c>
      <c r="J1355" s="58"/>
      <c r="K1355" s="63">
        <f t="shared" ref="K1355:K1385" si="708">I1355-AV1355</f>
        <v>13025431</v>
      </c>
      <c r="L1355" s="63">
        <f t="shared" si="705"/>
        <v>6999.1569048898446</v>
      </c>
      <c r="M1355" s="58"/>
      <c r="N1355" s="58"/>
      <c r="O1355" s="63">
        <v>1168054</v>
      </c>
      <c r="P1355" s="29">
        <f t="shared" ref="P1355:P1385" si="709">O1355/I1355</f>
        <v>8.9674882927098534E-2</v>
      </c>
      <c r="Q1355" s="63">
        <v>367308</v>
      </c>
      <c r="R1355" s="94">
        <f t="shared" ref="R1355:R1385" si="710">Q1355/I1355</f>
        <v>2.8199297205597267E-2</v>
      </c>
      <c r="S1355" s="82">
        <f t="shared" si="707"/>
        <v>3878337</v>
      </c>
      <c r="T1355" s="281">
        <f t="shared" si="683"/>
        <v>2084.006985491671</v>
      </c>
      <c r="U1355" s="281"/>
      <c r="V1355" s="39">
        <f t="shared" ref="V1355:V1385" si="711">S1355/K1355</f>
        <v>0.29775114543234693</v>
      </c>
      <c r="W1355" s="19"/>
      <c r="X1355" s="127">
        <v>1578478</v>
      </c>
      <c r="Y1355" s="127">
        <v>1197019</v>
      </c>
      <c r="Z1355" s="127">
        <v>1042893</v>
      </c>
      <c r="AA1355" s="127">
        <v>30205</v>
      </c>
      <c r="AB1355" s="127">
        <v>22428</v>
      </c>
      <c r="AC1355" s="127">
        <v>3357</v>
      </c>
      <c r="AD1355" s="127">
        <v>3337</v>
      </c>
      <c r="AE1355" s="127">
        <v>620</v>
      </c>
      <c r="AF1355" s="63">
        <v>1658555</v>
      </c>
      <c r="AG1355" s="63">
        <v>166117</v>
      </c>
      <c r="AH1355" s="63">
        <v>5781797</v>
      </c>
      <c r="AI1355" s="63">
        <v>795</v>
      </c>
      <c r="AJ1355" s="63">
        <v>2305</v>
      </c>
      <c r="AK1355" s="63">
        <v>730594</v>
      </c>
      <c r="AL1355" s="63">
        <v>10778611</v>
      </c>
      <c r="AM1355" s="19"/>
      <c r="AN1355" s="19"/>
      <c r="AO1355" s="19"/>
      <c r="AP1355" s="63">
        <v>0</v>
      </c>
      <c r="AQ1355" s="63">
        <v>169075</v>
      </c>
      <c r="AR1355" s="63">
        <v>4874199</v>
      </c>
      <c r="AS1355" s="63">
        <v>10092</v>
      </c>
      <c r="AT1355" s="63">
        <v>0</v>
      </c>
      <c r="AU1355" s="63">
        <v>0</v>
      </c>
      <c r="AV1355" s="27">
        <v>0</v>
      </c>
      <c r="AW1355" s="94">
        <f t="shared" ref="AW1355:AW1385" si="712">AV1355/(AV1355+I1355)</f>
        <v>0</v>
      </c>
      <c r="AX1355" s="63">
        <v>0</v>
      </c>
      <c r="AY1355" s="63">
        <v>0</v>
      </c>
      <c r="AZ1355" s="63">
        <v>0</v>
      </c>
      <c r="BA1355" s="63">
        <v>0</v>
      </c>
      <c r="BB1355" s="63">
        <v>0</v>
      </c>
      <c r="BC1355" s="63">
        <v>0</v>
      </c>
      <c r="BD1355" s="63">
        <v>0</v>
      </c>
      <c r="BE1355" s="63">
        <v>0</v>
      </c>
      <c r="BF1355" s="63">
        <v>0</v>
      </c>
      <c r="BG1355" s="63">
        <v>0</v>
      </c>
      <c r="BH1355" s="63">
        <v>0</v>
      </c>
      <c r="BI1355" s="63">
        <v>0</v>
      </c>
      <c r="BJ1355" s="63">
        <v>0</v>
      </c>
      <c r="BK1355" s="63">
        <v>0</v>
      </c>
      <c r="BL1355" s="63">
        <v>0</v>
      </c>
      <c r="BM1355" s="19">
        <v>2295714</v>
      </c>
      <c r="BN1355" s="32">
        <f t="shared" si="695"/>
        <v>1233.5916174099946</v>
      </c>
      <c r="BO1355" s="281"/>
      <c r="BP1355" s="19">
        <v>8750148</v>
      </c>
      <c r="BQ1355" s="19">
        <v>187792272</v>
      </c>
      <c r="BR1355" s="19">
        <v>198838128</v>
      </c>
      <c r="BS1355" s="19">
        <v>2134.3501000000001</v>
      </c>
      <c r="BT1355" s="19">
        <v>1861</v>
      </c>
      <c r="BU1355" s="4"/>
      <c r="BV1355" s="175">
        <f t="shared" si="684"/>
        <v>-0.69614026168059306</v>
      </c>
    </row>
    <row r="1356" spans="1:74" s="20" customFormat="1" ht="17.25" customHeight="1" x14ac:dyDescent="0.25">
      <c r="A1356" s="48" t="s">
        <v>233</v>
      </c>
      <c r="B1356" s="252"/>
      <c r="C1356" s="49">
        <v>0</v>
      </c>
      <c r="D1356" s="146">
        <v>2015</v>
      </c>
      <c r="E1356" s="62">
        <v>183</v>
      </c>
      <c r="F1356" s="63">
        <v>24317132</v>
      </c>
      <c r="G1356" s="63">
        <v>10726141</v>
      </c>
      <c r="H1356" s="187">
        <f t="shared" si="706"/>
        <v>0.78920963158609991</v>
      </c>
      <c r="I1356" s="63">
        <f t="shared" ref="I1356:I1385" si="713">F1356-G1356</f>
        <v>13590991</v>
      </c>
      <c r="J1356" s="58"/>
      <c r="K1356" s="63">
        <f t="shared" si="708"/>
        <v>13590991</v>
      </c>
      <c r="L1356" s="63">
        <f t="shared" si="705"/>
        <v>7303.0580333154221</v>
      </c>
      <c r="M1356" s="58"/>
      <c r="N1356" s="58"/>
      <c r="O1356" s="63">
        <v>1244141</v>
      </c>
      <c r="P1356" s="29">
        <f t="shared" si="709"/>
        <v>9.1541595458344435E-2</v>
      </c>
      <c r="Q1356" s="63">
        <v>204189</v>
      </c>
      <c r="R1356" s="94">
        <f t="shared" si="710"/>
        <v>1.5023849254259678E-2</v>
      </c>
      <c r="S1356" s="82">
        <f t="shared" ref="S1356:S1385" si="714">SUM(X1356:AE1356)</f>
        <v>4141173</v>
      </c>
      <c r="T1356" s="281">
        <f t="shared" ref="T1356:T1385" si="715">S1356/BT1356</f>
        <v>2225.240730789898</v>
      </c>
      <c r="U1356" s="281"/>
      <c r="V1356" s="39">
        <f t="shared" si="711"/>
        <v>0.30469985595605209</v>
      </c>
      <c r="W1356" s="29"/>
      <c r="X1356" s="63">
        <v>1755780</v>
      </c>
      <c r="Y1356" s="63">
        <v>1141211</v>
      </c>
      <c r="Z1356" s="63">
        <v>1163030</v>
      </c>
      <c r="AA1356" s="63">
        <v>40869</v>
      </c>
      <c r="AB1356" s="63">
        <v>13863</v>
      </c>
      <c r="AC1356" s="63">
        <v>1104</v>
      </c>
      <c r="AD1356" s="63">
        <v>25048</v>
      </c>
      <c r="AE1356" s="63">
        <v>268</v>
      </c>
      <c r="AF1356" s="63">
        <v>2016638</v>
      </c>
      <c r="AG1356" s="63">
        <v>233724</v>
      </c>
      <c r="AH1356" s="63">
        <v>5783351</v>
      </c>
      <c r="AI1356" s="63">
        <v>580</v>
      </c>
      <c r="AJ1356" s="63">
        <v>39736</v>
      </c>
      <c r="AK1356" s="63">
        <v>592981</v>
      </c>
      <c r="AL1356" s="63">
        <v>18533780</v>
      </c>
      <c r="AM1356" s="63">
        <v>0</v>
      </c>
      <c r="AN1356" s="63">
        <v>0</v>
      </c>
      <c r="AO1356" s="63">
        <v>0</v>
      </c>
      <c r="AP1356" s="63">
        <v>0</v>
      </c>
      <c r="AQ1356" s="63">
        <v>161763</v>
      </c>
      <c r="AR1356" s="63">
        <v>4946704</v>
      </c>
      <c r="AS1356" s="63">
        <v>9362</v>
      </c>
      <c r="AT1356" s="63">
        <v>0</v>
      </c>
      <c r="AU1356" s="63">
        <v>0</v>
      </c>
      <c r="AV1356" s="27">
        <v>0</v>
      </c>
      <c r="AW1356" s="94">
        <f t="shared" si="712"/>
        <v>0</v>
      </c>
      <c r="AX1356" s="63">
        <v>0</v>
      </c>
      <c r="AY1356" s="63">
        <v>0</v>
      </c>
      <c r="AZ1356" s="63">
        <v>0</v>
      </c>
      <c r="BA1356" s="63">
        <v>0</v>
      </c>
      <c r="BB1356" s="63">
        <v>0</v>
      </c>
      <c r="BC1356" s="63">
        <v>0</v>
      </c>
      <c r="BD1356" s="63">
        <v>0</v>
      </c>
      <c r="BE1356" s="63">
        <v>0</v>
      </c>
      <c r="BF1356" s="63">
        <v>0</v>
      </c>
      <c r="BG1356" s="19"/>
      <c r="BH1356" s="63">
        <v>0</v>
      </c>
      <c r="BI1356" s="63">
        <v>0</v>
      </c>
      <c r="BJ1356" s="63">
        <v>0</v>
      </c>
      <c r="BK1356" s="63">
        <v>0</v>
      </c>
      <c r="BL1356" s="63">
        <v>0</v>
      </c>
      <c r="BM1356" s="19">
        <v>2647170</v>
      </c>
      <c r="BN1356" s="32">
        <f t="shared" si="695"/>
        <v>1422.4449220849006</v>
      </c>
      <c r="BO1356" s="281"/>
      <c r="BP1356" s="19">
        <v>8554944</v>
      </c>
      <c r="BQ1356" s="19">
        <v>179577088</v>
      </c>
      <c r="BR1356" s="19">
        <v>190779200</v>
      </c>
      <c r="BS1356" s="19">
        <v>2169.4799800000001</v>
      </c>
      <c r="BT1356" s="19">
        <v>1861</v>
      </c>
      <c r="BU1356" s="4"/>
      <c r="BV1356" s="175">
        <f t="shared" ref="BV1356:BV1385" si="716">0.5*LN(BS1356/BS$10)+0.5*LN(BT1356/BT$10)</f>
        <v>-0.68797761130527135</v>
      </c>
    </row>
    <row r="1357" spans="1:74" s="20" customFormat="1" ht="17.25" customHeight="1" x14ac:dyDescent="0.25">
      <c r="A1357" s="48" t="s">
        <v>233</v>
      </c>
      <c r="B1357" s="252"/>
      <c r="C1357" s="49">
        <v>0</v>
      </c>
      <c r="D1357" s="146">
        <v>2016</v>
      </c>
      <c r="E1357" s="62">
        <v>183</v>
      </c>
      <c r="F1357" s="63">
        <v>24381204</v>
      </c>
      <c r="G1357" s="63">
        <v>9944068</v>
      </c>
      <c r="H1357" s="187">
        <f t="shared" si="706"/>
        <v>0.68878398042381817</v>
      </c>
      <c r="I1357" s="63">
        <f t="shared" si="713"/>
        <v>14437136</v>
      </c>
      <c r="J1357" s="58"/>
      <c r="K1357" s="63">
        <f t="shared" si="708"/>
        <v>14437136</v>
      </c>
      <c r="L1357" s="63">
        <f t="shared" si="705"/>
        <v>7757.730252552391</v>
      </c>
      <c r="M1357" s="58"/>
      <c r="N1357" s="58"/>
      <c r="O1357" s="63">
        <v>1354083</v>
      </c>
      <c r="P1357" s="29">
        <f t="shared" si="709"/>
        <v>9.3791663388084728E-2</v>
      </c>
      <c r="Q1357" s="63">
        <v>294680</v>
      </c>
      <c r="R1357" s="94">
        <f t="shared" si="710"/>
        <v>2.0411250541658679E-2</v>
      </c>
      <c r="S1357" s="82">
        <f t="shared" si="714"/>
        <v>4737861</v>
      </c>
      <c r="T1357" s="281">
        <f t="shared" si="715"/>
        <v>2545.8683503492748</v>
      </c>
      <c r="U1357" s="281"/>
      <c r="V1357" s="39">
        <f t="shared" si="711"/>
        <v>0.32817180637489318</v>
      </c>
      <c r="W1357" s="29"/>
      <c r="X1357" s="63">
        <v>2192572</v>
      </c>
      <c r="Y1357" s="63">
        <v>1221985</v>
      </c>
      <c r="Z1357" s="63">
        <v>1202182</v>
      </c>
      <c r="AA1357" s="63">
        <v>41520</v>
      </c>
      <c r="AB1357" s="63">
        <v>21320</v>
      </c>
      <c r="AC1357" s="63">
        <v>1023</v>
      </c>
      <c r="AD1357" s="63">
        <v>52985</v>
      </c>
      <c r="AE1357" s="63">
        <v>4274</v>
      </c>
      <c r="AF1357" s="63">
        <v>1959460</v>
      </c>
      <c r="AG1357" s="63">
        <v>239336</v>
      </c>
      <c r="AH1357" s="63">
        <v>5844261</v>
      </c>
      <c r="AI1357" s="63">
        <v>0</v>
      </c>
      <c r="AJ1357" s="63">
        <v>72473</v>
      </c>
      <c r="AK1357" s="63">
        <v>811490</v>
      </c>
      <c r="AL1357" s="63">
        <v>18536942</v>
      </c>
      <c r="AM1357" s="63">
        <v>0</v>
      </c>
      <c r="AN1357" s="63">
        <v>0</v>
      </c>
      <c r="AO1357" s="63">
        <v>0</v>
      </c>
      <c r="AP1357" s="63">
        <v>0</v>
      </c>
      <c r="AQ1357" s="63">
        <v>174317</v>
      </c>
      <c r="AR1357" s="63">
        <v>4778743</v>
      </c>
      <c r="AS1357" s="63">
        <v>14692</v>
      </c>
      <c r="AT1357" s="63">
        <v>0</v>
      </c>
      <c r="AU1357" s="63">
        <v>0</v>
      </c>
      <c r="AV1357" s="27">
        <v>0</v>
      </c>
      <c r="AW1357" s="94">
        <f t="shared" si="712"/>
        <v>0</v>
      </c>
      <c r="AX1357" s="63">
        <v>0</v>
      </c>
      <c r="AY1357" s="63">
        <v>0</v>
      </c>
      <c r="AZ1357" s="63">
        <v>0</v>
      </c>
      <c r="BA1357" s="63">
        <v>0</v>
      </c>
      <c r="BB1357" s="63">
        <v>0</v>
      </c>
      <c r="BC1357" s="63">
        <v>0</v>
      </c>
      <c r="BD1357" s="63">
        <v>0</v>
      </c>
      <c r="BE1357" s="63">
        <v>0</v>
      </c>
      <c r="BF1357" s="63">
        <v>0</v>
      </c>
      <c r="BG1357" s="19"/>
      <c r="BH1357" s="63">
        <v>0</v>
      </c>
      <c r="BI1357" s="63">
        <v>0</v>
      </c>
      <c r="BJ1357" s="63">
        <v>0</v>
      </c>
      <c r="BK1357" s="63">
        <v>0</v>
      </c>
      <c r="BL1357" s="63">
        <v>0</v>
      </c>
      <c r="BM1357" s="19">
        <v>3063768</v>
      </c>
      <c r="BN1357" s="32">
        <f t="shared" si="695"/>
        <v>1646.3019881783987</v>
      </c>
      <c r="BO1357" s="281"/>
      <c r="BP1357" s="19">
        <v>8349575</v>
      </c>
      <c r="BQ1357" s="19">
        <v>153359072</v>
      </c>
      <c r="BR1357" s="19">
        <v>164772416</v>
      </c>
      <c r="BS1357" s="19">
        <v>2170.3300800000002</v>
      </c>
      <c r="BT1357" s="19">
        <v>1861</v>
      </c>
      <c r="BU1357" s="4"/>
      <c r="BV1357" s="175">
        <f t="shared" si="716"/>
        <v>-0.68778172715386376</v>
      </c>
    </row>
    <row r="1358" spans="1:74" s="20" customFormat="1" ht="17.25" customHeight="1" x14ac:dyDescent="0.25">
      <c r="A1358" s="48" t="s">
        <v>233</v>
      </c>
      <c r="B1358" s="252"/>
      <c r="C1358" s="49">
        <v>0</v>
      </c>
      <c r="D1358" s="146">
        <v>2017</v>
      </c>
      <c r="E1358" s="62">
        <v>183</v>
      </c>
      <c r="F1358" s="63">
        <v>30951760</v>
      </c>
      <c r="G1358" s="63">
        <v>16303904</v>
      </c>
      <c r="H1358" s="187">
        <f t="shared" si="706"/>
        <v>1.1130573648457494</v>
      </c>
      <c r="I1358" s="63">
        <f t="shared" si="713"/>
        <v>14647856</v>
      </c>
      <c r="J1358" s="58"/>
      <c r="K1358" s="63">
        <f t="shared" si="708"/>
        <v>14647856</v>
      </c>
      <c r="L1358" s="63">
        <f t="shared" si="705"/>
        <v>7870.959699086513</v>
      </c>
      <c r="M1358" s="58"/>
      <c r="N1358" s="58"/>
      <c r="O1358" s="63">
        <v>1232306</v>
      </c>
      <c r="P1358" s="29">
        <f t="shared" si="709"/>
        <v>8.4128762598430787E-2</v>
      </c>
      <c r="Q1358" s="63">
        <v>202653</v>
      </c>
      <c r="R1358" s="94">
        <f t="shared" si="710"/>
        <v>1.3834994008679496E-2</v>
      </c>
      <c r="S1358" s="82">
        <f t="shared" si="714"/>
        <v>4591325</v>
      </c>
      <c r="T1358" s="281">
        <f t="shared" si="715"/>
        <v>2467.127888232133</v>
      </c>
      <c r="U1358" s="281"/>
      <c r="V1358" s="39">
        <f t="shared" si="711"/>
        <v>0.31344689625567046</v>
      </c>
      <c r="W1358" s="29"/>
      <c r="X1358" s="63">
        <v>2042001</v>
      </c>
      <c r="Y1358" s="63">
        <v>1067409</v>
      </c>
      <c r="Z1358" s="63">
        <v>1274748</v>
      </c>
      <c r="AA1358" s="63">
        <v>113751</v>
      </c>
      <c r="AB1358" s="63">
        <v>58454</v>
      </c>
      <c r="AC1358" s="63">
        <v>1955</v>
      </c>
      <c r="AD1358" s="63">
        <v>33142</v>
      </c>
      <c r="AE1358" s="63">
        <v>-135</v>
      </c>
      <c r="AF1358" s="63">
        <v>1953111</v>
      </c>
      <c r="AG1358" s="63">
        <v>219674</v>
      </c>
      <c r="AH1358" s="63">
        <v>6501940</v>
      </c>
      <c r="AI1358" s="63">
        <v>102492</v>
      </c>
      <c r="AJ1358" s="63">
        <v>40315</v>
      </c>
      <c r="AK1358" s="63">
        <v>1232397</v>
      </c>
      <c r="AL1358" s="63">
        <v>24449820</v>
      </c>
      <c r="AM1358" s="63">
        <v>0</v>
      </c>
      <c r="AN1358" s="63">
        <v>0</v>
      </c>
      <c r="AO1358" s="63">
        <v>0</v>
      </c>
      <c r="AP1358" s="63">
        <v>0</v>
      </c>
      <c r="AQ1358" s="63">
        <v>126205</v>
      </c>
      <c r="AR1358" s="63">
        <v>4934669</v>
      </c>
      <c r="AS1358" s="63">
        <v>12708</v>
      </c>
      <c r="AT1358" s="63">
        <v>0</v>
      </c>
      <c r="AU1358" s="63">
        <v>0</v>
      </c>
      <c r="AV1358" s="27">
        <v>0</v>
      </c>
      <c r="AW1358" s="94">
        <f t="shared" si="712"/>
        <v>0</v>
      </c>
      <c r="AX1358" s="63">
        <v>0</v>
      </c>
      <c r="AY1358" s="63">
        <v>0</v>
      </c>
      <c r="AZ1358" s="63">
        <v>0</v>
      </c>
      <c r="BA1358" s="63">
        <v>0</v>
      </c>
      <c r="BB1358" s="63">
        <v>0</v>
      </c>
      <c r="BC1358" s="63">
        <v>0</v>
      </c>
      <c r="BD1358" s="63">
        <v>0</v>
      </c>
      <c r="BE1358" s="63">
        <v>0</v>
      </c>
      <c r="BF1358" s="63">
        <v>0</v>
      </c>
      <c r="BG1358" s="63">
        <v>0</v>
      </c>
      <c r="BH1358" s="63">
        <v>0</v>
      </c>
      <c r="BI1358" s="63">
        <v>0</v>
      </c>
      <c r="BJ1358" s="63">
        <v>0</v>
      </c>
      <c r="BK1358" s="63">
        <v>0</v>
      </c>
      <c r="BL1358" s="63">
        <v>0</v>
      </c>
      <c r="BM1358" s="19">
        <v>3080223</v>
      </c>
      <c r="BN1358" s="32">
        <f t="shared" si="695"/>
        <v>1655.1440085975282</v>
      </c>
      <c r="BO1358" s="281"/>
      <c r="BP1358" s="19">
        <v>7843749</v>
      </c>
      <c r="BQ1358" s="19">
        <v>169042416</v>
      </c>
      <c r="BR1358" s="19">
        <v>179966400</v>
      </c>
      <c r="BS1358" s="19">
        <v>2174.9299299999998</v>
      </c>
      <c r="BT1358" s="19">
        <v>1861</v>
      </c>
      <c r="BU1358" s="4"/>
      <c r="BV1358" s="175">
        <f t="shared" si="716"/>
        <v>-0.686723136480893</v>
      </c>
    </row>
    <row r="1359" spans="1:74" s="20" customFormat="1" ht="17.25" customHeight="1" x14ac:dyDescent="0.25">
      <c r="A1359" s="48" t="s">
        <v>233</v>
      </c>
      <c r="B1359" s="252"/>
      <c r="C1359" s="49">
        <v>0</v>
      </c>
      <c r="D1359" s="146">
        <v>2018</v>
      </c>
      <c r="E1359" s="62">
        <v>183</v>
      </c>
      <c r="F1359" s="63">
        <v>32495988</v>
      </c>
      <c r="G1359" s="63">
        <v>18223118</v>
      </c>
      <c r="H1359" s="187">
        <f t="shared" si="706"/>
        <v>1.2767662004908613</v>
      </c>
      <c r="I1359" s="63">
        <f t="shared" si="713"/>
        <v>14272870</v>
      </c>
      <c r="J1359" s="58"/>
      <c r="K1359" s="63">
        <f t="shared" si="708"/>
        <v>14272870</v>
      </c>
      <c r="L1359" s="63">
        <f t="shared" si="705"/>
        <v>7669.4626544868352</v>
      </c>
      <c r="M1359" s="58"/>
      <c r="N1359" s="58"/>
      <c r="O1359" s="63">
        <v>1208784</v>
      </c>
      <c r="P1359" s="29">
        <f t="shared" si="709"/>
        <v>8.4691025701207956E-2</v>
      </c>
      <c r="Q1359" s="63">
        <v>573765</v>
      </c>
      <c r="R1359" s="94">
        <f t="shared" si="710"/>
        <v>4.0199693544465828E-2</v>
      </c>
      <c r="S1359" s="82">
        <f t="shared" si="714"/>
        <v>4152239</v>
      </c>
      <c r="T1359" s="281">
        <f t="shared" si="715"/>
        <v>2231.1869962385813</v>
      </c>
      <c r="U1359" s="281"/>
      <c r="V1359" s="39">
        <f t="shared" si="711"/>
        <v>0.29091829463870966</v>
      </c>
      <c r="W1359" s="29"/>
      <c r="X1359" s="63">
        <v>1244534</v>
      </c>
      <c r="Y1359" s="63">
        <v>1197719</v>
      </c>
      <c r="Z1359" s="63">
        <v>1493757</v>
      </c>
      <c r="AA1359" s="63">
        <v>151112</v>
      </c>
      <c r="AB1359" s="63">
        <v>58191</v>
      </c>
      <c r="AC1359" s="63">
        <v>1827</v>
      </c>
      <c r="AD1359" s="63">
        <v>5099</v>
      </c>
      <c r="AE1359" s="63">
        <v>0</v>
      </c>
      <c r="AF1359" s="63">
        <v>2022321</v>
      </c>
      <c r="AG1359" s="63">
        <v>204529</v>
      </c>
      <c r="AH1359" s="63">
        <v>6146144</v>
      </c>
      <c r="AI1359" s="63">
        <v>290630</v>
      </c>
      <c r="AJ1359" s="63">
        <v>21035</v>
      </c>
      <c r="AK1359" s="63">
        <v>822742</v>
      </c>
      <c r="AL1359" s="63">
        <v>26349844</v>
      </c>
      <c r="AM1359" s="63">
        <v>0</v>
      </c>
      <c r="AN1359" s="63">
        <v>0</v>
      </c>
      <c r="AO1359" s="63">
        <v>0</v>
      </c>
      <c r="AP1359" s="63">
        <v>0</v>
      </c>
      <c r="AQ1359" s="63">
        <v>148582</v>
      </c>
      <c r="AR1359" s="63">
        <v>4808764</v>
      </c>
      <c r="AS1359" s="63">
        <v>19479</v>
      </c>
      <c r="AT1359" s="63">
        <v>0</v>
      </c>
      <c r="AU1359" s="63">
        <v>0</v>
      </c>
      <c r="AV1359" s="27">
        <v>0</v>
      </c>
      <c r="AW1359" s="94">
        <f t="shared" si="712"/>
        <v>0</v>
      </c>
      <c r="AX1359" s="63">
        <v>0</v>
      </c>
      <c r="AY1359" s="63">
        <v>0</v>
      </c>
      <c r="AZ1359" s="63">
        <v>0</v>
      </c>
      <c r="BA1359" s="63">
        <v>0</v>
      </c>
      <c r="BB1359" s="63">
        <v>0</v>
      </c>
      <c r="BC1359" s="63">
        <v>0</v>
      </c>
      <c r="BD1359" s="63">
        <v>0</v>
      </c>
      <c r="BE1359" s="63">
        <v>0</v>
      </c>
      <c r="BF1359" s="63">
        <v>0</v>
      </c>
      <c r="BG1359" s="63">
        <v>0</v>
      </c>
      <c r="BH1359" s="63">
        <v>0</v>
      </c>
      <c r="BI1359" s="63">
        <v>0</v>
      </c>
      <c r="BJ1359" s="63">
        <v>0</v>
      </c>
      <c r="BK1359" s="63">
        <v>0</v>
      </c>
      <c r="BL1359" s="63">
        <v>0</v>
      </c>
      <c r="BM1359" s="19">
        <v>3424939</v>
      </c>
      <c r="BN1359" s="32">
        <f t="shared" si="695"/>
        <v>1840.3756045137022</v>
      </c>
      <c r="BO1359" s="281"/>
      <c r="BP1359" s="19">
        <v>7465291</v>
      </c>
      <c r="BQ1359" s="19">
        <v>275398080</v>
      </c>
      <c r="BR1359" s="19">
        <v>286288320</v>
      </c>
      <c r="BS1359" s="19">
        <v>2189.0600599999998</v>
      </c>
      <c r="BT1359" s="19">
        <v>1861</v>
      </c>
      <c r="BU1359" s="4"/>
      <c r="BV1359" s="175">
        <f t="shared" si="716"/>
        <v>-0.68348523277063367</v>
      </c>
    </row>
    <row r="1360" spans="1:74" s="23" customFormat="1" ht="17.25" customHeight="1" thickBot="1" x14ac:dyDescent="0.3">
      <c r="A1360" s="16" t="s">
        <v>233</v>
      </c>
      <c r="B1360" s="253"/>
      <c r="C1360" s="102">
        <v>0</v>
      </c>
      <c r="D1360" s="148">
        <v>2019</v>
      </c>
      <c r="E1360" s="65">
        <v>183</v>
      </c>
      <c r="F1360" s="66">
        <v>34268920</v>
      </c>
      <c r="G1360" s="66">
        <v>20351428</v>
      </c>
      <c r="H1360" s="193">
        <f t="shared" si="706"/>
        <v>1.4622913381232767</v>
      </c>
      <c r="I1360" s="66">
        <f t="shared" si="713"/>
        <v>13917492</v>
      </c>
      <c r="J1360" s="149">
        <f t="shared" ref="J1360" si="717">LN(I1360/I1336)/(2019-1995)</f>
        <v>4.622486391245937E-2</v>
      </c>
      <c r="K1360" s="66">
        <f t="shared" si="708"/>
        <v>13917492</v>
      </c>
      <c r="L1360" s="66">
        <f t="shared" si="705"/>
        <v>7478.5018807092965</v>
      </c>
      <c r="M1360" s="149">
        <f t="shared" ref="M1360" si="718">LN(L1360/L1336)/(2019-1995)</f>
        <v>2.3974060962076871E-2</v>
      </c>
      <c r="N1360" s="184">
        <f t="shared" ref="N1360" si="719">AVERAGE(L1358:L1360)</f>
        <v>7672.9747447608815</v>
      </c>
      <c r="O1360" s="66">
        <v>650239</v>
      </c>
      <c r="P1360" s="30">
        <f t="shared" si="709"/>
        <v>4.6720989672564571E-2</v>
      </c>
      <c r="Q1360" s="66">
        <v>132859</v>
      </c>
      <c r="R1360" s="95">
        <f t="shared" si="710"/>
        <v>9.5461883506022492E-3</v>
      </c>
      <c r="S1360" s="104">
        <f t="shared" si="714"/>
        <v>5458943</v>
      </c>
      <c r="T1360" s="285">
        <f t="shared" si="715"/>
        <v>2933.3385276732938</v>
      </c>
      <c r="U1360" s="285">
        <f t="shared" ref="U1360" si="720">AVERAGE(T1358:T1360)</f>
        <v>2543.8844707146691</v>
      </c>
      <c r="V1360" s="194">
        <f t="shared" si="711"/>
        <v>0.3922361155300107</v>
      </c>
      <c r="W1360" s="30"/>
      <c r="X1360" s="66">
        <v>1349049</v>
      </c>
      <c r="Y1360" s="66">
        <v>2388776</v>
      </c>
      <c r="Z1360" s="66">
        <v>1555290</v>
      </c>
      <c r="AA1360" s="66">
        <v>94038</v>
      </c>
      <c r="AB1360" s="66">
        <v>67544</v>
      </c>
      <c r="AC1360" s="66">
        <v>71</v>
      </c>
      <c r="AD1360" s="66">
        <v>4175</v>
      </c>
      <c r="AE1360" s="66">
        <v>0</v>
      </c>
      <c r="AF1360" s="66">
        <v>1648611</v>
      </c>
      <c r="AG1360" s="66">
        <v>206819</v>
      </c>
      <c r="AH1360" s="66">
        <v>5839211</v>
      </c>
      <c r="AI1360" s="66">
        <v>47312</v>
      </c>
      <c r="AJ1360" s="66">
        <v>34602</v>
      </c>
      <c r="AK1360" s="66">
        <v>1134476</v>
      </c>
      <c r="AL1360" s="66">
        <v>28429712</v>
      </c>
      <c r="AM1360" s="66">
        <v>0</v>
      </c>
      <c r="AN1360" s="66">
        <v>0</v>
      </c>
      <c r="AO1360" s="66">
        <v>0</v>
      </c>
      <c r="AP1360" s="66">
        <v>0</v>
      </c>
      <c r="AQ1360" s="66">
        <v>153030</v>
      </c>
      <c r="AR1360" s="66">
        <v>4443449</v>
      </c>
      <c r="AS1360" s="66">
        <v>7155</v>
      </c>
      <c r="AT1360" s="66">
        <v>0</v>
      </c>
      <c r="AU1360" s="66">
        <v>0</v>
      </c>
      <c r="AV1360" s="28">
        <v>0</v>
      </c>
      <c r="AW1360" s="95">
        <f t="shared" si="712"/>
        <v>0</v>
      </c>
      <c r="AX1360" s="66">
        <v>0</v>
      </c>
      <c r="AY1360" s="66">
        <v>0</v>
      </c>
      <c r="AZ1360" s="66">
        <v>0</v>
      </c>
      <c r="BA1360" s="66">
        <v>0</v>
      </c>
      <c r="BB1360" s="66">
        <v>0</v>
      </c>
      <c r="BC1360" s="66">
        <v>0</v>
      </c>
      <c r="BD1360" s="66">
        <v>0</v>
      </c>
      <c r="BE1360" s="66">
        <v>0</v>
      </c>
      <c r="BF1360" s="66">
        <v>0</v>
      </c>
      <c r="BG1360" s="66">
        <v>0</v>
      </c>
      <c r="BH1360" s="66">
        <v>0</v>
      </c>
      <c r="BI1360" s="66">
        <v>0</v>
      </c>
      <c r="BJ1360" s="66">
        <v>0</v>
      </c>
      <c r="BK1360" s="66">
        <v>0</v>
      </c>
      <c r="BL1360" s="66">
        <v>0</v>
      </c>
      <c r="BM1360" s="22">
        <v>3581492</v>
      </c>
      <c r="BN1360" s="32">
        <f t="shared" si="695"/>
        <v>1924.498656636217</v>
      </c>
      <c r="BO1360" s="285">
        <f t="shared" ref="BO1360" si="721">AVERAGE(BN1358:BN1360)</f>
        <v>1806.6727565824824</v>
      </c>
      <c r="BP1360" s="22">
        <v>7180304</v>
      </c>
      <c r="BQ1360" s="22">
        <v>281877568</v>
      </c>
      <c r="BR1360" s="22">
        <v>292639360</v>
      </c>
      <c r="BS1360" s="22">
        <v>2188.9199199999998</v>
      </c>
      <c r="BT1360" s="22">
        <v>1861</v>
      </c>
      <c r="BU1360" s="275">
        <f t="shared" ref="BU1360" si="722">AVERAGE(BT1358:BT1360)</f>
        <v>1861</v>
      </c>
      <c r="BV1360" s="175">
        <f t="shared" si="716"/>
        <v>-0.68351724296727401</v>
      </c>
    </row>
    <row r="1361" spans="1:74" ht="16.5" thickTop="1" x14ac:dyDescent="0.25">
      <c r="A1361" s="68" t="s">
        <v>234</v>
      </c>
      <c r="B1361" s="254"/>
      <c r="C1361" s="68">
        <v>0</v>
      </c>
      <c r="D1361" s="166">
        <v>1995</v>
      </c>
      <c r="E1361" s="69">
        <v>196</v>
      </c>
      <c r="F1361" s="70">
        <v>14127044</v>
      </c>
      <c r="G1361" s="70">
        <v>6831051</v>
      </c>
      <c r="H1361" s="179">
        <f t="shared" si="706"/>
        <v>0.93627433578952168</v>
      </c>
      <c r="I1361" s="70">
        <f t="shared" si="713"/>
        <v>7295993</v>
      </c>
      <c r="J1361" s="70"/>
      <c r="K1361" s="70">
        <f t="shared" si="708"/>
        <v>7295993</v>
      </c>
      <c r="L1361" s="70">
        <f t="shared" si="705"/>
        <v>2392.1288524590163</v>
      </c>
      <c r="M1361" s="70"/>
      <c r="N1361" s="70"/>
      <c r="O1361" s="70">
        <v>213121</v>
      </c>
      <c r="P1361" s="40">
        <f t="shared" si="709"/>
        <v>2.9210691402801511E-2</v>
      </c>
      <c r="Q1361" s="70">
        <v>314291</v>
      </c>
      <c r="R1361" s="72">
        <f t="shared" si="710"/>
        <v>4.3077206899732497E-2</v>
      </c>
      <c r="S1361" s="73">
        <f t="shared" ref="S1361:S1371" si="723">F1361-G1361-O1361-Q1361-AF1361-AG1361-AI1361-AJ1361-AK1361-SUM(AM1361:AU1361)</f>
        <v>351051</v>
      </c>
      <c r="T1361" s="281">
        <f t="shared" si="715"/>
        <v>115.09868852459016</v>
      </c>
      <c r="U1361" s="281"/>
      <c r="V1361" s="168">
        <f t="shared" si="711"/>
        <v>4.8115588926688935E-2</v>
      </c>
      <c r="W1361" s="125"/>
      <c r="X1361" s="70">
        <v>0</v>
      </c>
      <c r="Y1361" s="70">
        <v>0</v>
      </c>
      <c r="Z1361" s="70">
        <v>0</v>
      </c>
      <c r="AA1361" s="70">
        <v>0</v>
      </c>
      <c r="AB1361" s="70">
        <v>0</v>
      </c>
      <c r="AC1361" s="70">
        <v>0</v>
      </c>
      <c r="AD1361" s="70">
        <v>0</v>
      </c>
      <c r="AE1361" s="70">
        <v>0</v>
      </c>
      <c r="AF1361" s="70">
        <v>1149269</v>
      </c>
      <c r="AG1361" s="70">
        <v>352417</v>
      </c>
      <c r="AH1361" s="70">
        <v>4738206</v>
      </c>
      <c r="AI1361" s="70">
        <v>3311</v>
      </c>
      <c r="AJ1361" s="70">
        <v>172589</v>
      </c>
      <c r="AK1361" s="70">
        <v>3060842</v>
      </c>
      <c r="AL1361" s="70">
        <v>9388838</v>
      </c>
      <c r="AM1361" s="70">
        <v>0</v>
      </c>
      <c r="AN1361" s="70">
        <v>0</v>
      </c>
      <c r="AO1361" s="70">
        <v>0</v>
      </c>
      <c r="AP1361" s="70">
        <v>0</v>
      </c>
      <c r="AQ1361" s="70">
        <v>357466</v>
      </c>
      <c r="AR1361" s="70">
        <v>1281643</v>
      </c>
      <c r="AS1361" s="70">
        <v>39993</v>
      </c>
      <c r="AT1361" s="70">
        <v>0</v>
      </c>
      <c r="AU1361" s="70">
        <v>0</v>
      </c>
      <c r="AV1361" s="74">
        <v>0</v>
      </c>
      <c r="AW1361" s="72">
        <f t="shared" si="712"/>
        <v>0</v>
      </c>
      <c r="AX1361" s="70">
        <v>0</v>
      </c>
      <c r="AY1361" s="70">
        <v>0</v>
      </c>
      <c r="AZ1361" s="70">
        <v>0</v>
      </c>
      <c r="BA1361" s="70">
        <v>0</v>
      </c>
      <c r="BB1361" s="70">
        <v>0</v>
      </c>
      <c r="BC1361" s="70">
        <v>0</v>
      </c>
      <c r="BD1361" s="70">
        <v>0</v>
      </c>
      <c r="BE1361" s="70">
        <v>0</v>
      </c>
      <c r="BF1361" s="70">
        <v>0</v>
      </c>
      <c r="BG1361" s="70">
        <v>0</v>
      </c>
      <c r="BH1361" s="70">
        <v>0</v>
      </c>
      <c r="BI1361" s="70">
        <v>0</v>
      </c>
      <c r="BJ1361" s="70">
        <v>0</v>
      </c>
      <c r="BK1361" s="70">
        <v>0</v>
      </c>
      <c r="BL1361" s="70">
        <v>0</v>
      </c>
      <c r="BM1361" s="4">
        <v>4333099</v>
      </c>
      <c r="BN1361" s="32">
        <f t="shared" si="695"/>
        <v>1420.6881967213114</v>
      </c>
      <c r="BO1361" s="281"/>
      <c r="BP1361" s="4">
        <v>17384466</v>
      </c>
      <c r="BQ1361" s="4">
        <v>274704224</v>
      </c>
      <c r="BR1361" s="4">
        <v>296421792</v>
      </c>
      <c r="BS1361" s="4">
        <v>1696.5300299999999</v>
      </c>
      <c r="BT1361" s="4">
        <v>3050</v>
      </c>
      <c r="BV1361" s="175">
        <f t="shared" si="716"/>
        <v>-0.56391505084870697</v>
      </c>
    </row>
    <row r="1362" spans="1:74" x14ac:dyDescent="0.25">
      <c r="A1362" s="76" t="s">
        <v>234</v>
      </c>
      <c r="B1362" s="254"/>
      <c r="C1362" s="76">
        <v>0</v>
      </c>
      <c r="D1362" s="141">
        <v>1996</v>
      </c>
      <c r="E1362" s="77">
        <v>196</v>
      </c>
      <c r="F1362" s="59">
        <v>24265848</v>
      </c>
      <c r="G1362" s="59">
        <v>7306199</v>
      </c>
      <c r="H1362" s="179">
        <f t="shared" si="706"/>
        <v>0.43079895108678251</v>
      </c>
      <c r="I1362" s="59">
        <f t="shared" si="713"/>
        <v>16959649</v>
      </c>
      <c r="J1362" s="59"/>
      <c r="K1362" s="59">
        <f t="shared" si="708"/>
        <v>16959649</v>
      </c>
      <c r="L1362" s="59">
        <f t="shared" si="705"/>
        <v>5531.522831050228</v>
      </c>
      <c r="M1362" s="59"/>
      <c r="N1362" s="59"/>
      <c r="O1362" s="59">
        <v>106601</v>
      </c>
      <c r="P1362" s="13">
        <f t="shared" si="709"/>
        <v>6.2855664052952984E-3</v>
      </c>
      <c r="Q1362" s="59">
        <v>267692</v>
      </c>
      <c r="R1362" s="79">
        <f t="shared" si="710"/>
        <v>1.5784053077985281E-2</v>
      </c>
      <c r="S1362" s="73">
        <f t="shared" si="723"/>
        <v>431894</v>
      </c>
      <c r="T1362" s="281">
        <f t="shared" si="715"/>
        <v>140.86562296151337</v>
      </c>
      <c r="U1362" s="281"/>
      <c r="V1362" s="131">
        <f t="shared" si="711"/>
        <v>2.5465975150782895E-2</v>
      </c>
      <c r="W1362" s="54"/>
      <c r="X1362" s="59">
        <v>0</v>
      </c>
      <c r="Y1362" s="59">
        <v>0</v>
      </c>
      <c r="Z1362" s="59">
        <v>0</v>
      </c>
      <c r="AA1362" s="59">
        <v>0</v>
      </c>
      <c r="AB1362" s="59">
        <v>0</v>
      </c>
      <c r="AC1362" s="59">
        <v>0</v>
      </c>
      <c r="AD1362" s="59">
        <v>0</v>
      </c>
      <c r="AE1362" s="59">
        <v>0</v>
      </c>
      <c r="AF1362" s="59">
        <v>579336</v>
      </c>
      <c r="AG1362" s="59">
        <v>665163</v>
      </c>
      <c r="AH1362" s="59">
        <v>4284702</v>
      </c>
      <c r="AI1362" s="59">
        <v>12392</v>
      </c>
      <c r="AJ1362" s="59">
        <v>10954237</v>
      </c>
      <c r="AK1362" s="59">
        <v>2779546</v>
      </c>
      <c r="AL1362" s="59">
        <v>19981146</v>
      </c>
      <c r="AM1362" s="59">
        <v>0</v>
      </c>
      <c r="AN1362" s="59">
        <v>0</v>
      </c>
      <c r="AO1362" s="59">
        <v>0</v>
      </c>
      <c r="AP1362" s="59">
        <v>0</v>
      </c>
      <c r="AQ1362" s="59">
        <v>335187</v>
      </c>
      <c r="AR1362" s="59">
        <v>776448</v>
      </c>
      <c r="AS1362" s="59">
        <v>51153</v>
      </c>
      <c r="AT1362" s="59">
        <v>0</v>
      </c>
      <c r="AU1362" s="59">
        <v>0</v>
      </c>
      <c r="AV1362" s="80">
        <v>0</v>
      </c>
      <c r="AW1362" s="79">
        <f t="shared" si="712"/>
        <v>0</v>
      </c>
      <c r="AX1362" s="59">
        <v>0</v>
      </c>
      <c r="AY1362" s="59">
        <v>0</v>
      </c>
      <c r="AZ1362" s="59">
        <v>0</v>
      </c>
      <c r="BA1362" s="59">
        <v>0</v>
      </c>
      <c r="BB1362" s="59">
        <v>0</v>
      </c>
      <c r="BC1362" s="59">
        <v>0</v>
      </c>
      <c r="BD1362" s="59">
        <v>0</v>
      </c>
      <c r="BE1362" s="59">
        <v>0</v>
      </c>
      <c r="BF1362" s="59">
        <v>0</v>
      </c>
      <c r="BG1362" s="59">
        <v>0</v>
      </c>
      <c r="BH1362" s="59">
        <v>0</v>
      </c>
      <c r="BI1362" s="59">
        <v>0</v>
      </c>
      <c r="BJ1362" s="59">
        <v>0</v>
      </c>
      <c r="BK1362" s="59">
        <v>0</v>
      </c>
      <c r="BL1362" s="59">
        <v>0</v>
      </c>
      <c r="BM1362" s="4">
        <v>4482855</v>
      </c>
      <c r="BN1362" s="32">
        <f t="shared" si="695"/>
        <v>1462.1183953033269</v>
      </c>
      <c r="BO1362" s="281"/>
      <c r="BP1362" s="4">
        <v>17525036</v>
      </c>
      <c r="BQ1362" s="4">
        <v>195518080</v>
      </c>
      <c r="BR1362" s="4">
        <v>217525968</v>
      </c>
      <c r="BS1362" s="4">
        <v>1695.13</v>
      </c>
      <c r="BT1362" s="4">
        <v>3066</v>
      </c>
      <c r="BV1362" s="175">
        <f t="shared" si="716"/>
        <v>-0.56171174202270824</v>
      </c>
    </row>
    <row r="1363" spans="1:74" x14ac:dyDescent="0.25">
      <c r="A1363" s="76" t="s">
        <v>234</v>
      </c>
      <c r="B1363" s="255"/>
      <c r="C1363" s="76">
        <v>0</v>
      </c>
      <c r="D1363" s="141">
        <v>1997</v>
      </c>
      <c r="E1363" s="77">
        <v>196</v>
      </c>
      <c r="F1363" s="59">
        <v>23083260</v>
      </c>
      <c r="G1363" s="59">
        <v>17433220</v>
      </c>
      <c r="H1363" s="179">
        <f t="shared" si="706"/>
        <v>3.0855038194419864</v>
      </c>
      <c r="I1363" s="59">
        <f t="shared" si="713"/>
        <v>5650040</v>
      </c>
      <c r="J1363" s="59"/>
      <c r="K1363" s="59">
        <f t="shared" si="708"/>
        <v>5650040</v>
      </c>
      <c r="L1363" s="59">
        <f t="shared" si="705"/>
        <v>1757.3996889580094</v>
      </c>
      <c r="M1363" s="59"/>
      <c r="N1363" s="59"/>
      <c r="O1363" s="59">
        <v>50920</v>
      </c>
      <c r="P1363" s="13">
        <f t="shared" si="709"/>
        <v>9.0123255764560962E-3</v>
      </c>
      <c r="Q1363" s="59">
        <v>274251</v>
      </c>
      <c r="R1363" s="79">
        <f t="shared" si="710"/>
        <v>4.8539656356415176E-2</v>
      </c>
      <c r="S1363" s="73">
        <f t="shared" si="723"/>
        <v>641024</v>
      </c>
      <c r="T1363" s="281">
        <f t="shared" si="715"/>
        <v>199.38538102643858</v>
      </c>
      <c r="U1363" s="281"/>
      <c r="V1363" s="131">
        <f t="shared" si="711"/>
        <v>0.11345477200161415</v>
      </c>
      <c r="W1363" s="54"/>
      <c r="X1363" s="59">
        <v>0</v>
      </c>
      <c r="Y1363" s="59">
        <v>0</v>
      </c>
      <c r="Z1363" s="59">
        <v>0</v>
      </c>
      <c r="AA1363" s="59">
        <v>0</v>
      </c>
      <c r="AB1363" s="59">
        <v>0</v>
      </c>
      <c r="AC1363" s="59">
        <v>0</v>
      </c>
      <c r="AD1363" s="59">
        <v>0</v>
      </c>
      <c r="AE1363" s="59">
        <v>0</v>
      </c>
      <c r="AF1363" s="59">
        <v>660669</v>
      </c>
      <c r="AG1363" s="59">
        <v>976904</v>
      </c>
      <c r="AH1363" s="59">
        <v>3535815</v>
      </c>
      <c r="AI1363" s="59">
        <v>4808</v>
      </c>
      <c r="AJ1363" s="59">
        <v>154932</v>
      </c>
      <c r="AK1363" s="59">
        <v>1866777</v>
      </c>
      <c r="AL1363" s="59">
        <v>19547446</v>
      </c>
      <c r="AM1363" s="59">
        <v>0</v>
      </c>
      <c r="AN1363" s="59">
        <v>0</v>
      </c>
      <c r="AO1363" s="59">
        <v>0</v>
      </c>
      <c r="AP1363" s="59">
        <v>0</v>
      </c>
      <c r="AQ1363" s="59">
        <v>332429</v>
      </c>
      <c r="AR1363" s="59">
        <v>602587</v>
      </c>
      <c r="AS1363" s="59">
        <v>84714</v>
      </c>
      <c r="AT1363" s="59">
        <v>0</v>
      </c>
      <c r="AU1363" s="59">
        <v>25</v>
      </c>
      <c r="AV1363" s="80">
        <v>0</v>
      </c>
      <c r="AW1363" s="79">
        <f t="shared" si="712"/>
        <v>0</v>
      </c>
      <c r="AX1363" s="59">
        <v>0</v>
      </c>
      <c r="AY1363" s="59">
        <v>0</v>
      </c>
      <c r="AZ1363" s="59">
        <v>0</v>
      </c>
      <c r="BA1363" s="59">
        <v>0</v>
      </c>
      <c r="BB1363" s="59">
        <v>0</v>
      </c>
      <c r="BC1363" s="59">
        <v>0</v>
      </c>
      <c r="BD1363" s="59">
        <v>0</v>
      </c>
      <c r="BE1363" s="59">
        <v>0</v>
      </c>
      <c r="BF1363" s="59">
        <v>0</v>
      </c>
      <c r="BG1363" s="59">
        <v>0</v>
      </c>
      <c r="BH1363" s="59">
        <v>0</v>
      </c>
      <c r="BI1363" s="59">
        <v>0</v>
      </c>
      <c r="BJ1363" s="59">
        <v>0</v>
      </c>
      <c r="BK1363" s="59">
        <v>0</v>
      </c>
      <c r="BL1363" s="59">
        <v>0</v>
      </c>
      <c r="BM1363" s="4">
        <v>2641141</v>
      </c>
      <c r="BN1363" s="32">
        <f t="shared" si="695"/>
        <v>821.50575427682736</v>
      </c>
      <c r="BO1363" s="281"/>
      <c r="BP1363" s="4">
        <v>-6461235</v>
      </c>
      <c r="BQ1363" s="4">
        <v>189085840</v>
      </c>
      <c r="BR1363" s="4">
        <v>185265744</v>
      </c>
      <c r="BS1363" s="4">
        <v>1695.13</v>
      </c>
      <c r="BT1363" s="4">
        <v>3215</v>
      </c>
      <c r="BV1363" s="175">
        <f t="shared" si="716"/>
        <v>-0.53798495340272801</v>
      </c>
    </row>
    <row r="1364" spans="1:74" x14ac:dyDescent="0.25">
      <c r="A1364" s="76" t="s">
        <v>234</v>
      </c>
      <c r="B1364" s="255"/>
      <c r="C1364" s="76">
        <v>0</v>
      </c>
      <c r="D1364" s="141">
        <v>1998</v>
      </c>
      <c r="E1364" s="77">
        <v>196</v>
      </c>
      <c r="F1364" s="59">
        <v>23239340</v>
      </c>
      <c r="G1364" s="59">
        <v>16945920</v>
      </c>
      <c r="H1364" s="179">
        <f t="shared" si="706"/>
        <v>2.6926408852420463</v>
      </c>
      <c r="I1364" s="59">
        <f t="shared" si="713"/>
        <v>6293420</v>
      </c>
      <c r="J1364" s="59"/>
      <c r="K1364" s="59">
        <f t="shared" si="708"/>
        <v>6293420</v>
      </c>
      <c r="L1364" s="59">
        <f t="shared" si="705"/>
        <v>1957.5178849144634</v>
      </c>
      <c r="M1364" s="59"/>
      <c r="N1364" s="59"/>
      <c r="O1364" s="59">
        <v>58487</v>
      </c>
      <c r="P1364" s="13">
        <f t="shared" si="709"/>
        <v>9.2933571889370174E-3</v>
      </c>
      <c r="Q1364" s="59">
        <v>119493</v>
      </c>
      <c r="R1364" s="79">
        <f t="shared" si="710"/>
        <v>1.8986973696336808E-2</v>
      </c>
      <c r="S1364" s="73">
        <f t="shared" si="723"/>
        <v>644255</v>
      </c>
      <c r="T1364" s="281">
        <f t="shared" si="715"/>
        <v>200.39035769828928</v>
      </c>
      <c r="U1364" s="281"/>
      <c r="V1364" s="131">
        <f t="shared" si="711"/>
        <v>0.10236961779128041</v>
      </c>
      <c r="W1364" s="54"/>
      <c r="X1364" s="59">
        <v>0</v>
      </c>
      <c r="Y1364" s="59">
        <v>0</v>
      </c>
      <c r="Z1364" s="59">
        <v>0</v>
      </c>
      <c r="AA1364" s="59">
        <v>0</v>
      </c>
      <c r="AB1364" s="59">
        <v>0</v>
      </c>
      <c r="AC1364" s="59">
        <v>0</v>
      </c>
      <c r="AD1364" s="59">
        <v>0</v>
      </c>
      <c r="AE1364" s="59">
        <v>0</v>
      </c>
      <c r="AF1364" s="59">
        <v>570528</v>
      </c>
      <c r="AG1364" s="59">
        <v>928057</v>
      </c>
      <c r="AH1364" s="59">
        <v>4404827</v>
      </c>
      <c r="AI1364" s="59">
        <v>115180</v>
      </c>
      <c r="AJ1364" s="59">
        <v>120227</v>
      </c>
      <c r="AK1364" s="59">
        <v>2361620</v>
      </c>
      <c r="AL1364" s="59">
        <v>18834512</v>
      </c>
      <c r="AM1364" s="59">
        <v>0</v>
      </c>
      <c r="AN1364" s="59">
        <v>0</v>
      </c>
      <c r="AO1364" s="59">
        <v>0</v>
      </c>
      <c r="AP1364" s="59">
        <v>0</v>
      </c>
      <c r="AQ1364" s="59">
        <v>375457</v>
      </c>
      <c r="AR1364" s="59">
        <v>873527</v>
      </c>
      <c r="AS1364" s="59">
        <v>126443</v>
      </c>
      <c r="AT1364" s="59">
        <v>146</v>
      </c>
      <c r="AU1364" s="59">
        <v>0</v>
      </c>
      <c r="AV1364" s="80">
        <v>0</v>
      </c>
      <c r="AW1364" s="79">
        <f t="shared" si="712"/>
        <v>0</v>
      </c>
      <c r="AX1364" s="59">
        <v>0</v>
      </c>
      <c r="AY1364" s="59">
        <v>0</v>
      </c>
      <c r="AZ1364" s="59">
        <v>0</v>
      </c>
      <c r="BA1364" s="59">
        <v>0</v>
      </c>
      <c r="BB1364" s="59">
        <v>0</v>
      </c>
      <c r="BC1364" s="59">
        <v>0</v>
      </c>
      <c r="BD1364" s="59">
        <v>0</v>
      </c>
      <c r="BE1364" s="59">
        <v>0</v>
      </c>
      <c r="BF1364" s="59">
        <v>0</v>
      </c>
      <c r="BG1364" s="59">
        <v>0</v>
      </c>
      <c r="BH1364" s="59">
        <v>0</v>
      </c>
      <c r="BI1364" s="59">
        <v>0</v>
      </c>
      <c r="BJ1364" s="59">
        <v>0</v>
      </c>
      <c r="BK1364" s="59">
        <v>0</v>
      </c>
      <c r="BL1364" s="59">
        <v>0</v>
      </c>
      <c r="BM1364" s="4">
        <v>2575290</v>
      </c>
      <c r="BN1364" s="32">
        <f t="shared" si="695"/>
        <v>801.02332814930014</v>
      </c>
      <c r="BO1364" s="281"/>
      <c r="BP1364" s="4">
        <v>1189669</v>
      </c>
      <c r="BQ1364" s="4">
        <v>186841536</v>
      </c>
      <c r="BR1364" s="4">
        <v>190606496</v>
      </c>
      <c r="BS1364" s="4">
        <v>1691</v>
      </c>
      <c r="BT1364" s="4">
        <v>3215</v>
      </c>
      <c r="BV1364" s="175">
        <f t="shared" si="716"/>
        <v>-0.53920463547280884</v>
      </c>
    </row>
    <row r="1365" spans="1:74" x14ac:dyDescent="0.25">
      <c r="A1365" s="76" t="s">
        <v>234</v>
      </c>
      <c r="B1365" s="255"/>
      <c r="C1365" s="76">
        <v>0</v>
      </c>
      <c r="D1365" s="141">
        <v>1999</v>
      </c>
      <c r="E1365" s="77">
        <v>196</v>
      </c>
      <c r="F1365" s="59">
        <v>42146524</v>
      </c>
      <c r="G1365" s="59">
        <v>35153828</v>
      </c>
      <c r="H1365" s="179">
        <f t="shared" si="706"/>
        <v>5.0272209745711809</v>
      </c>
      <c r="I1365" s="59">
        <f t="shared" si="713"/>
        <v>6992696</v>
      </c>
      <c r="J1365" s="59"/>
      <c r="K1365" s="59">
        <f t="shared" si="708"/>
        <v>6992696</v>
      </c>
      <c r="L1365" s="59">
        <f t="shared" si="705"/>
        <v>2175.0220839813373</v>
      </c>
      <c r="M1365" s="59"/>
      <c r="N1365" s="59"/>
      <c r="O1365" s="59">
        <v>137201</v>
      </c>
      <c r="P1365" s="13">
        <f t="shared" si="709"/>
        <v>1.9620615568015542E-2</v>
      </c>
      <c r="Q1365" s="59">
        <v>94318</v>
      </c>
      <c r="R1365" s="79">
        <f t="shared" si="710"/>
        <v>1.3488073841619885E-2</v>
      </c>
      <c r="S1365" s="73">
        <f t="shared" si="723"/>
        <v>579425</v>
      </c>
      <c r="T1365" s="281">
        <f t="shared" si="715"/>
        <v>180.22550544323482</v>
      </c>
      <c r="U1365" s="281"/>
      <c r="V1365" s="131">
        <f t="shared" si="711"/>
        <v>8.2861460014849786E-2</v>
      </c>
      <c r="W1365" s="54"/>
      <c r="X1365" s="59">
        <v>0</v>
      </c>
      <c r="Y1365" s="59">
        <v>0</v>
      </c>
      <c r="Z1365" s="59">
        <v>0</v>
      </c>
      <c r="AA1365" s="59">
        <v>0</v>
      </c>
      <c r="AB1365" s="59">
        <v>0</v>
      </c>
      <c r="AC1365" s="59">
        <v>0</v>
      </c>
      <c r="AD1365" s="59">
        <v>0</v>
      </c>
      <c r="AE1365" s="59">
        <v>0</v>
      </c>
      <c r="AF1365" s="59">
        <v>697032</v>
      </c>
      <c r="AG1365" s="59">
        <v>616553</v>
      </c>
      <c r="AH1365" s="59">
        <v>4886533</v>
      </c>
      <c r="AI1365" s="59">
        <v>12993</v>
      </c>
      <c r="AJ1365" s="59">
        <v>260177</v>
      </c>
      <c r="AK1365" s="59">
        <v>3221544</v>
      </c>
      <c r="AL1365" s="59">
        <v>37259992</v>
      </c>
      <c r="AM1365" s="59">
        <v>0</v>
      </c>
      <c r="AN1365" s="59">
        <v>0</v>
      </c>
      <c r="AO1365" s="59">
        <v>0</v>
      </c>
      <c r="AP1365" s="59">
        <v>0</v>
      </c>
      <c r="AQ1365" s="59">
        <v>338065</v>
      </c>
      <c r="AR1365" s="59">
        <v>1014063</v>
      </c>
      <c r="AS1365" s="59">
        <v>21380</v>
      </c>
      <c r="AT1365" s="59">
        <v>-55</v>
      </c>
      <c r="AU1365" s="59">
        <v>0</v>
      </c>
      <c r="AV1365" s="80">
        <v>0</v>
      </c>
      <c r="AW1365" s="79">
        <f t="shared" si="712"/>
        <v>0</v>
      </c>
      <c r="AX1365" s="59">
        <v>0</v>
      </c>
      <c r="AY1365" s="59">
        <v>0</v>
      </c>
      <c r="AZ1365" s="59">
        <v>0</v>
      </c>
      <c r="BA1365" s="59">
        <v>0</v>
      </c>
      <c r="BB1365" s="59">
        <v>0</v>
      </c>
      <c r="BC1365" s="59">
        <v>0</v>
      </c>
      <c r="BD1365" s="59">
        <v>0</v>
      </c>
      <c r="BE1365" s="59">
        <v>0</v>
      </c>
      <c r="BF1365" s="59">
        <v>0</v>
      </c>
      <c r="BG1365" s="59">
        <v>0</v>
      </c>
      <c r="BH1365" s="59">
        <v>0</v>
      </c>
      <c r="BI1365" s="59">
        <v>0</v>
      </c>
      <c r="BJ1365" s="59">
        <v>0</v>
      </c>
      <c r="BK1365" s="59">
        <v>0</v>
      </c>
      <c r="BL1365" s="59">
        <v>0</v>
      </c>
      <c r="BM1365" s="4">
        <v>4328014</v>
      </c>
      <c r="BN1365" s="32">
        <f t="shared" si="695"/>
        <v>1346.1940902021772</v>
      </c>
      <c r="BO1365" s="281"/>
      <c r="BP1365" s="4">
        <v>8067232</v>
      </c>
      <c r="BQ1365" s="4">
        <v>421961792</v>
      </c>
      <c r="BR1365" s="4">
        <v>434357056</v>
      </c>
      <c r="BS1365" s="4">
        <v>1695</v>
      </c>
      <c r="BT1365" s="4">
        <v>3215</v>
      </c>
      <c r="BV1365" s="175">
        <f t="shared" si="716"/>
        <v>-0.53802330001482357</v>
      </c>
    </row>
    <row r="1366" spans="1:74" x14ac:dyDescent="0.25">
      <c r="A1366" s="76" t="s">
        <v>234</v>
      </c>
      <c r="B1366" s="255"/>
      <c r="C1366" s="76">
        <v>0</v>
      </c>
      <c r="D1366" s="141">
        <v>2000</v>
      </c>
      <c r="E1366" s="77">
        <v>196</v>
      </c>
      <c r="F1366" s="59">
        <v>28159536</v>
      </c>
      <c r="G1366" s="59">
        <v>21495974</v>
      </c>
      <c r="H1366" s="179">
        <f t="shared" si="706"/>
        <v>3.2258984008852924</v>
      </c>
      <c r="I1366" s="59">
        <f t="shared" si="713"/>
        <v>6663562</v>
      </c>
      <c r="J1366" s="59"/>
      <c r="K1366" s="59">
        <f t="shared" si="708"/>
        <v>6663562</v>
      </c>
      <c r="L1366" s="59">
        <f t="shared" si="705"/>
        <v>2015.5964912280701</v>
      </c>
      <c r="M1366" s="59"/>
      <c r="N1366" s="59"/>
      <c r="O1366" s="59">
        <v>375501</v>
      </c>
      <c r="P1366" s="13">
        <f t="shared" si="709"/>
        <v>5.6351392843647284E-2</v>
      </c>
      <c r="Q1366" s="59">
        <v>77133</v>
      </c>
      <c r="R1366" s="79">
        <f t="shared" si="710"/>
        <v>1.1575340636134248E-2</v>
      </c>
      <c r="S1366" s="73">
        <f t="shared" si="723"/>
        <v>549937</v>
      </c>
      <c r="T1366" s="281">
        <f t="shared" si="715"/>
        <v>166.34513006654566</v>
      </c>
      <c r="U1366" s="281"/>
      <c r="V1366" s="131">
        <f t="shared" si="711"/>
        <v>8.2528983747731322E-2</v>
      </c>
      <c r="W1366" s="54"/>
      <c r="X1366" s="59">
        <v>0</v>
      </c>
      <c r="Y1366" s="59">
        <v>0</v>
      </c>
      <c r="Z1366" s="59">
        <v>0</v>
      </c>
      <c r="AA1366" s="59">
        <v>0</v>
      </c>
      <c r="AB1366" s="59">
        <v>0</v>
      </c>
      <c r="AC1366" s="59">
        <v>0</v>
      </c>
      <c r="AD1366" s="59">
        <v>0</v>
      </c>
      <c r="AE1366" s="59">
        <v>0</v>
      </c>
      <c r="AF1366" s="59">
        <v>705455</v>
      </c>
      <c r="AG1366" s="59">
        <v>513176</v>
      </c>
      <c r="AH1366" s="59">
        <v>4490349</v>
      </c>
      <c r="AI1366" s="59">
        <v>-177</v>
      </c>
      <c r="AJ1366" s="59">
        <v>213643</v>
      </c>
      <c r="AK1366" s="59">
        <v>2847107</v>
      </c>
      <c r="AL1366" s="59">
        <v>23669188</v>
      </c>
      <c r="AM1366" s="59">
        <v>0</v>
      </c>
      <c r="AN1366" s="59">
        <v>0</v>
      </c>
      <c r="AO1366" s="59">
        <v>0</v>
      </c>
      <c r="AP1366" s="59">
        <v>0</v>
      </c>
      <c r="AQ1366" s="59">
        <v>251544</v>
      </c>
      <c r="AR1366" s="59">
        <v>1112488</v>
      </c>
      <c r="AS1366" s="59">
        <v>17755</v>
      </c>
      <c r="AT1366" s="59">
        <v>0</v>
      </c>
      <c r="AU1366" s="59">
        <v>0</v>
      </c>
      <c r="AV1366" s="80">
        <v>0</v>
      </c>
      <c r="AW1366" s="79">
        <f t="shared" si="712"/>
        <v>0</v>
      </c>
      <c r="AX1366" s="59">
        <v>0</v>
      </c>
      <c r="AY1366" s="59">
        <v>0</v>
      </c>
      <c r="AZ1366" s="59">
        <v>0</v>
      </c>
      <c r="BA1366" s="59">
        <v>0</v>
      </c>
      <c r="BB1366" s="59">
        <v>0</v>
      </c>
      <c r="BC1366" s="59">
        <v>0</v>
      </c>
      <c r="BD1366" s="59">
        <v>0</v>
      </c>
      <c r="BE1366" s="59">
        <v>0</v>
      </c>
      <c r="BF1366" s="59">
        <v>0</v>
      </c>
      <c r="BG1366" s="59">
        <v>0</v>
      </c>
      <c r="BH1366" s="59">
        <v>0</v>
      </c>
      <c r="BI1366" s="59">
        <v>0</v>
      </c>
      <c r="BJ1366" s="59">
        <v>0</v>
      </c>
      <c r="BK1366" s="59">
        <v>0</v>
      </c>
      <c r="BL1366" s="59">
        <v>0</v>
      </c>
      <c r="BM1366" s="4">
        <v>1092869</v>
      </c>
      <c r="BN1366" s="32">
        <f t="shared" si="695"/>
        <v>330.57138535995159</v>
      </c>
      <c r="BO1366" s="281"/>
      <c r="BP1366" s="4">
        <v>-618885</v>
      </c>
      <c r="BQ1366" s="4">
        <v>628182464</v>
      </c>
      <c r="BR1366" s="4">
        <v>628656448</v>
      </c>
      <c r="BS1366" s="4">
        <v>1622</v>
      </c>
      <c r="BT1366" s="4">
        <v>3306</v>
      </c>
      <c r="BV1366" s="175">
        <f t="shared" si="716"/>
        <v>-0.54607887172979497</v>
      </c>
    </row>
    <row r="1367" spans="1:74" x14ac:dyDescent="0.25">
      <c r="A1367" s="76" t="s">
        <v>234</v>
      </c>
      <c r="C1367" s="76">
        <v>0</v>
      </c>
      <c r="D1367" s="141">
        <v>2001</v>
      </c>
      <c r="E1367" s="77">
        <v>196</v>
      </c>
      <c r="F1367" s="59">
        <v>26724008</v>
      </c>
      <c r="G1367" s="59">
        <v>21101392</v>
      </c>
      <c r="H1367" s="179">
        <f t="shared" si="706"/>
        <v>3.752949161031093</v>
      </c>
      <c r="I1367" s="59">
        <f t="shared" si="713"/>
        <v>5622616</v>
      </c>
      <c r="J1367" s="59"/>
      <c r="K1367" s="59">
        <f t="shared" si="708"/>
        <v>5622616</v>
      </c>
      <c r="L1367" s="59">
        <f t="shared" si="705"/>
        <v>1700.7307924984875</v>
      </c>
      <c r="M1367" s="59"/>
      <c r="N1367" s="59"/>
      <c r="O1367" s="59">
        <v>150233</v>
      </c>
      <c r="P1367" s="13">
        <f t="shared" si="709"/>
        <v>2.6719413169955054E-2</v>
      </c>
      <c r="Q1367" s="59">
        <v>54280</v>
      </c>
      <c r="R1367" s="79">
        <f t="shared" si="710"/>
        <v>9.6538693021184438E-3</v>
      </c>
      <c r="S1367" s="73">
        <f t="shared" si="723"/>
        <v>494641</v>
      </c>
      <c r="T1367" s="281">
        <f t="shared" si="715"/>
        <v>149.61917725347851</v>
      </c>
      <c r="U1367" s="281"/>
      <c r="V1367" s="131">
        <f t="shared" si="711"/>
        <v>8.7973462886314843E-2</v>
      </c>
      <c r="W1367" s="54"/>
      <c r="X1367" s="59">
        <v>0</v>
      </c>
      <c r="Y1367" s="59">
        <v>0</v>
      </c>
      <c r="Z1367" s="59">
        <v>0</v>
      </c>
      <c r="AA1367" s="59">
        <v>0</v>
      </c>
      <c r="AB1367" s="59">
        <v>0</v>
      </c>
      <c r="AC1367" s="59">
        <v>0</v>
      </c>
      <c r="AD1367" s="59">
        <v>0</v>
      </c>
      <c r="AE1367" s="59">
        <v>0</v>
      </c>
      <c r="AF1367" s="59">
        <v>704135</v>
      </c>
      <c r="AG1367" s="59">
        <v>394305</v>
      </c>
      <c r="AH1367" s="59">
        <v>3749943</v>
      </c>
      <c r="AI1367" s="59">
        <v>4444</v>
      </c>
      <c r="AJ1367" s="59">
        <v>229300</v>
      </c>
      <c r="AK1367" s="59">
        <v>2288982</v>
      </c>
      <c r="AL1367" s="59">
        <v>22974066</v>
      </c>
      <c r="AM1367" s="59">
        <v>0</v>
      </c>
      <c r="AN1367" s="59">
        <v>0</v>
      </c>
      <c r="AO1367" s="59">
        <v>0</v>
      </c>
      <c r="AP1367" s="59">
        <v>0</v>
      </c>
      <c r="AQ1367" s="59">
        <v>240084</v>
      </c>
      <c r="AR1367" s="59">
        <v>1021060</v>
      </c>
      <c r="AS1367" s="59">
        <v>41152</v>
      </c>
      <c r="AT1367" s="59">
        <v>0</v>
      </c>
      <c r="AU1367" s="59">
        <v>0</v>
      </c>
      <c r="AV1367" s="80">
        <v>0</v>
      </c>
      <c r="AW1367" s="79">
        <f t="shared" si="712"/>
        <v>0</v>
      </c>
      <c r="AX1367" s="59">
        <v>0</v>
      </c>
      <c r="AY1367" s="59">
        <v>0</v>
      </c>
      <c r="AZ1367" s="59">
        <v>0</v>
      </c>
      <c r="BA1367" s="59">
        <v>0</v>
      </c>
      <c r="BB1367" s="59">
        <v>0</v>
      </c>
      <c r="BC1367" s="59">
        <v>0</v>
      </c>
      <c r="BD1367" s="59">
        <v>0</v>
      </c>
      <c r="BE1367" s="59">
        <v>0</v>
      </c>
      <c r="BF1367" s="59">
        <v>0</v>
      </c>
      <c r="BG1367" s="59">
        <v>0</v>
      </c>
      <c r="BH1367" s="59">
        <v>0</v>
      </c>
      <c r="BI1367" s="59">
        <v>0</v>
      </c>
      <c r="BJ1367" s="59">
        <v>0</v>
      </c>
      <c r="BK1367" s="59">
        <v>0</v>
      </c>
      <c r="BL1367" s="59">
        <v>0</v>
      </c>
      <c r="BM1367" s="4">
        <v>1181593</v>
      </c>
      <c r="BN1367" s="32">
        <f t="shared" si="695"/>
        <v>357.40865093768906</v>
      </c>
      <c r="BO1367" s="281"/>
      <c r="BP1367" s="4">
        <v>1082775</v>
      </c>
      <c r="BQ1367" s="4">
        <v>683098432</v>
      </c>
      <c r="BR1367" s="4">
        <v>685362816</v>
      </c>
      <c r="BS1367" s="4">
        <v>1622</v>
      </c>
      <c r="BT1367" s="4">
        <v>3306</v>
      </c>
      <c r="BV1367" s="175">
        <f t="shared" si="716"/>
        <v>-0.54607887172979497</v>
      </c>
    </row>
    <row r="1368" spans="1:74" x14ac:dyDescent="0.25">
      <c r="A1368" s="76" t="s">
        <v>234</v>
      </c>
      <c r="B1368" s="255" t="s">
        <v>143</v>
      </c>
      <c r="C1368" s="76">
        <v>1</v>
      </c>
      <c r="D1368" s="141">
        <v>2002</v>
      </c>
      <c r="E1368" s="77">
        <v>196</v>
      </c>
      <c r="F1368" s="59">
        <v>37461840</v>
      </c>
      <c r="G1368" s="59">
        <v>31101804</v>
      </c>
      <c r="H1368" s="179">
        <f t="shared" si="706"/>
        <v>4.890193074378824</v>
      </c>
      <c r="I1368" s="59">
        <f t="shared" si="713"/>
        <v>6360036</v>
      </c>
      <c r="J1368" s="59"/>
      <c r="K1368" s="59">
        <f t="shared" si="708"/>
        <v>6360036</v>
      </c>
      <c r="L1368" s="59">
        <f t="shared" si="705"/>
        <v>1923.7858439201452</v>
      </c>
      <c r="M1368" s="59"/>
      <c r="N1368" s="59"/>
      <c r="O1368" s="59">
        <v>97447</v>
      </c>
      <c r="P1368" s="13">
        <f t="shared" si="709"/>
        <v>1.5321768618919767E-2</v>
      </c>
      <c r="Q1368" s="59">
        <v>4003</v>
      </c>
      <c r="R1368" s="79">
        <f t="shared" si="710"/>
        <v>6.2939895308768688E-4</v>
      </c>
      <c r="S1368" s="73">
        <f t="shared" si="723"/>
        <v>495016</v>
      </c>
      <c r="T1368" s="281">
        <f t="shared" si="715"/>
        <v>149.73260738052028</v>
      </c>
      <c r="U1368" s="281"/>
      <c r="V1368" s="131">
        <f t="shared" si="711"/>
        <v>7.783226384253171E-2</v>
      </c>
      <c r="W1368" s="54"/>
      <c r="X1368" s="59">
        <v>0</v>
      </c>
      <c r="Y1368" s="59">
        <v>0</v>
      </c>
      <c r="Z1368" s="59">
        <v>0</v>
      </c>
      <c r="AA1368" s="59">
        <v>0</v>
      </c>
      <c r="AB1368" s="59">
        <v>0</v>
      </c>
      <c r="AC1368" s="59">
        <v>0</v>
      </c>
      <c r="AD1368" s="59">
        <v>0</v>
      </c>
      <c r="AE1368" s="59">
        <v>0</v>
      </c>
      <c r="AF1368" s="59">
        <v>607244</v>
      </c>
      <c r="AG1368" s="59">
        <v>835115</v>
      </c>
      <c r="AH1368" s="59">
        <v>4466108</v>
      </c>
      <c r="AI1368" s="59">
        <v>0</v>
      </c>
      <c r="AJ1368" s="59">
        <v>337102</v>
      </c>
      <c r="AK1368" s="59">
        <v>2243949</v>
      </c>
      <c r="AL1368" s="59">
        <v>32995732</v>
      </c>
      <c r="AM1368" s="59">
        <v>0</v>
      </c>
      <c r="AN1368" s="59">
        <v>0</v>
      </c>
      <c r="AO1368" s="59">
        <v>0</v>
      </c>
      <c r="AP1368" s="59">
        <v>0</v>
      </c>
      <c r="AQ1368" s="59">
        <v>353116</v>
      </c>
      <c r="AR1368" s="59">
        <v>1387044</v>
      </c>
      <c r="AS1368" s="59">
        <v>0</v>
      </c>
      <c r="AT1368" s="59">
        <v>0</v>
      </c>
      <c r="AU1368" s="59">
        <v>0</v>
      </c>
      <c r="AV1368" s="80">
        <v>0</v>
      </c>
      <c r="AW1368" s="79">
        <f t="shared" si="712"/>
        <v>0</v>
      </c>
      <c r="AX1368" s="59">
        <v>0</v>
      </c>
      <c r="AY1368" s="59">
        <v>0</v>
      </c>
      <c r="AZ1368" s="59">
        <v>0</v>
      </c>
      <c r="BA1368" s="59">
        <v>0</v>
      </c>
      <c r="BB1368" s="59">
        <v>0</v>
      </c>
      <c r="BC1368" s="59">
        <v>0</v>
      </c>
      <c r="BD1368" s="59">
        <v>0</v>
      </c>
      <c r="BE1368" s="59">
        <v>0</v>
      </c>
      <c r="BF1368" s="59">
        <v>0</v>
      </c>
      <c r="BG1368" s="59">
        <v>0</v>
      </c>
      <c r="BH1368" s="59">
        <v>0</v>
      </c>
      <c r="BI1368" s="59">
        <v>0</v>
      </c>
      <c r="BJ1368" s="59">
        <v>0</v>
      </c>
      <c r="BK1368" s="59">
        <v>0</v>
      </c>
      <c r="BL1368" s="59">
        <v>0</v>
      </c>
      <c r="BM1368" s="4">
        <v>1550058</v>
      </c>
      <c r="BN1368" s="32">
        <f t="shared" si="695"/>
        <v>468.86206896551727</v>
      </c>
      <c r="BO1368" s="281"/>
      <c r="BP1368" s="4">
        <v>684461</v>
      </c>
      <c r="BQ1368" s="4">
        <v>713599360</v>
      </c>
      <c r="BR1368" s="4">
        <v>715833920</v>
      </c>
      <c r="BS1368" s="4">
        <v>1622.9699700000001</v>
      </c>
      <c r="BT1368" s="4">
        <v>3306</v>
      </c>
      <c r="BV1368" s="175">
        <f t="shared" si="716"/>
        <v>-0.54577995678208924</v>
      </c>
    </row>
    <row r="1369" spans="1:74" x14ac:dyDescent="0.25">
      <c r="A1369" s="76" t="s">
        <v>234</v>
      </c>
      <c r="B1369" s="255" t="s">
        <v>143</v>
      </c>
      <c r="C1369" s="76">
        <v>1</v>
      </c>
      <c r="D1369" s="141">
        <v>2003</v>
      </c>
      <c r="E1369" s="77">
        <v>196</v>
      </c>
      <c r="F1369" s="59">
        <v>36877168</v>
      </c>
      <c r="G1369" s="59">
        <v>31593264</v>
      </c>
      <c r="H1369" s="179">
        <f t="shared" si="706"/>
        <v>5.9791517786848516</v>
      </c>
      <c r="I1369" s="59">
        <f t="shared" si="713"/>
        <v>5283904</v>
      </c>
      <c r="J1369" s="59"/>
      <c r="K1369" s="59">
        <f t="shared" si="708"/>
        <v>5283904</v>
      </c>
      <c r="L1369" s="59">
        <f t="shared" si="705"/>
        <v>1522.7389048991354</v>
      </c>
      <c r="M1369" s="59"/>
      <c r="N1369" s="59"/>
      <c r="O1369" s="59">
        <v>52017</v>
      </c>
      <c r="P1369" s="13">
        <f t="shared" si="709"/>
        <v>9.844425636801879E-3</v>
      </c>
      <c r="Q1369" s="59">
        <v>13776</v>
      </c>
      <c r="R1369" s="79">
        <f t="shared" si="710"/>
        <v>2.6071631884303729E-3</v>
      </c>
      <c r="S1369" s="73">
        <f t="shared" si="723"/>
        <v>512239</v>
      </c>
      <c r="T1369" s="281">
        <f t="shared" si="715"/>
        <v>147.6193083573487</v>
      </c>
      <c r="U1369" s="281"/>
      <c r="V1369" s="131">
        <f t="shared" si="711"/>
        <v>9.6943282845411274E-2</v>
      </c>
      <c r="W1369" s="54"/>
      <c r="X1369" s="59">
        <v>0</v>
      </c>
      <c r="Y1369" s="59">
        <v>0</v>
      </c>
      <c r="Z1369" s="59">
        <v>0</v>
      </c>
      <c r="AA1369" s="59">
        <v>0</v>
      </c>
      <c r="AB1369" s="59">
        <v>0</v>
      </c>
      <c r="AC1369" s="59">
        <v>0</v>
      </c>
      <c r="AD1369" s="59">
        <v>0</v>
      </c>
      <c r="AE1369" s="59">
        <v>0</v>
      </c>
      <c r="AF1369" s="59">
        <v>588295</v>
      </c>
      <c r="AG1369" s="59">
        <v>710339</v>
      </c>
      <c r="AH1369" s="59">
        <v>3374118</v>
      </c>
      <c r="AI1369" s="59">
        <v>0</v>
      </c>
      <c r="AJ1369" s="59">
        <v>333823</v>
      </c>
      <c r="AK1369" s="59">
        <v>1688913</v>
      </c>
      <c r="AL1369" s="59">
        <v>33503052</v>
      </c>
      <c r="AM1369" s="59">
        <v>0</v>
      </c>
      <c r="AN1369" s="59">
        <v>0</v>
      </c>
      <c r="AO1369" s="59">
        <v>0</v>
      </c>
      <c r="AP1369" s="59">
        <v>0</v>
      </c>
      <c r="AQ1369" s="59">
        <v>409636</v>
      </c>
      <c r="AR1369" s="59">
        <v>974866</v>
      </c>
      <c r="AS1369" s="59">
        <v>0</v>
      </c>
      <c r="AT1369" s="59">
        <v>0</v>
      </c>
      <c r="AU1369" s="59">
        <v>0</v>
      </c>
      <c r="AV1369" s="80">
        <v>0</v>
      </c>
      <c r="AW1369" s="79">
        <f t="shared" si="712"/>
        <v>0</v>
      </c>
      <c r="AX1369" s="59">
        <v>0</v>
      </c>
      <c r="AY1369" s="59">
        <v>0</v>
      </c>
      <c r="AZ1369" s="59">
        <v>0</v>
      </c>
      <c r="BA1369" s="59">
        <v>0</v>
      </c>
      <c r="BB1369" s="59">
        <v>0</v>
      </c>
      <c r="BC1369" s="59">
        <v>0</v>
      </c>
      <c r="BD1369" s="59">
        <v>0</v>
      </c>
      <c r="BE1369" s="59">
        <v>0</v>
      </c>
      <c r="BF1369" s="59">
        <v>0</v>
      </c>
      <c r="BG1369" s="59">
        <v>0</v>
      </c>
      <c r="BH1369" s="59">
        <v>0</v>
      </c>
      <c r="BI1369" s="59">
        <v>0</v>
      </c>
      <c r="BJ1369" s="59">
        <v>0</v>
      </c>
      <c r="BK1369" s="59">
        <v>0</v>
      </c>
      <c r="BL1369" s="59">
        <v>0</v>
      </c>
      <c r="BM1369" s="4">
        <v>1484857</v>
      </c>
      <c r="BN1369" s="32">
        <f t="shared" si="695"/>
        <v>427.91268011527376</v>
      </c>
      <c r="BO1369" s="281"/>
      <c r="BP1369" s="4">
        <v>198980</v>
      </c>
      <c r="BQ1369" s="4">
        <v>707672256</v>
      </c>
      <c r="BR1369" s="4">
        <v>709356096</v>
      </c>
      <c r="BS1369" s="4">
        <v>1621.9699700000001</v>
      </c>
      <c r="BT1369" s="4">
        <v>3470</v>
      </c>
      <c r="BV1369" s="175">
        <f t="shared" si="716"/>
        <v>-0.52188033162553449</v>
      </c>
    </row>
    <row r="1370" spans="1:74" x14ac:dyDescent="0.25">
      <c r="A1370" s="76" t="s">
        <v>234</v>
      </c>
      <c r="B1370" s="255" t="s">
        <v>143</v>
      </c>
      <c r="C1370" s="76">
        <v>1</v>
      </c>
      <c r="D1370" s="141">
        <v>2004</v>
      </c>
      <c r="E1370" s="77">
        <v>196</v>
      </c>
      <c r="F1370" s="59">
        <v>35789868</v>
      </c>
      <c r="G1370" s="59">
        <v>29629156</v>
      </c>
      <c r="H1370" s="179">
        <f t="shared" si="706"/>
        <v>4.809372033622088</v>
      </c>
      <c r="I1370" s="59">
        <f t="shared" si="713"/>
        <v>6160712</v>
      </c>
      <c r="J1370" s="59"/>
      <c r="K1370" s="59">
        <f t="shared" si="708"/>
        <v>6160712</v>
      </c>
      <c r="L1370" s="59">
        <f t="shared" si="705"/>
        <v>1775.4213256484149</v>
      </c>
      <c r="M1370" s="59"/>
      <c r="N1370" s="59"/>
      <c r="O1370" s="59">
        <v>63393</v>
      </c>
      <c r="P1370" s="13">
        <f t="shared" si="709"/>
        <v>1.0289882078564945E-2</v>
      </c>
      <c r="Q1370" s="59">
        <v>21034</v>
      </c>
      <c r="R1370" s="79">
        <f t="shared" si="710"/>
        <v>3.4142157594771513E-3</v>
      </c>
      <c r="S1370" s="73">
        <f t="shared" si="723"/>
        <v>501654</v>
      </c>
      <c r="T1370" s="281">
        <f t="shared" si="715"/>
        <v>144.56887608069164</v>
      </c>
      <c r="U1370" s="281"/>
      <c r="V1370" s="131">
        <f t="shared" si="711"/>
        <v>8.1427925863114523E-2</v>
      </c>
      <c r="W1370" s="54"/>
      <c r="X1370" s="59">
        <v>0</v>
      </c>
      <c r="Y1370" s="59">
        <v>0</v>
      </c>
      <c r="Z1370" s="59">
        <v>0</v>
      </c>
      <c r="AA1370" s="59">
        <v>0</v>
      </c>
      <c r="AB1370" s="59">
        <v>0</v>
      </c>
      <c r="AC1370" s="59">
        <v>0</v>
      </c>
      <c r="AD1370" s="59">
        <v>0</v>
      </c>
      <c r="AE1370" s="59">
        <v>0</v>
      </c>
      <c r="AF1370" s="59">
        <v>518982</v>
      </c>
      <c r="AG1370" s="59">
        <v>714034</v>
      </c>
      <c r="AH1370" s="59">
        <v>4385984</v>
      </c>
      <c r="AI1370" s="59">
        <v>0</v>
      </c>
      <c r="AJ1370" s="59">
        <v>249179</v>
      </c>
      <c r="AK1370" s="59">
        <v>2366093</v>
      </c>
      <c r="AL1370" s="59">
        <v>31403884</v>
      </c>
      <c r="AM1370" s="59">
        <v>0</v>
      </c>
      <c r="AN1370" s="59">
        <v>0</v>
      </c>
      <c r="AO1370" s="59">
        <v>0</v>
      </c>
      <c r="AP1370" s="59">
        <v>0</v>
      </c>
      <c r="AQ1370" s="59">
        <v>420486</v>
      </c>
      <c r="AR1370" s="59">
        <v>1305857</v>
      </c>
      <c r="AS1370" s="59">
        <v>0</v>
      </c>
      <c r="AT1370" s="59">
        <v>0</v>
      </c>
      <c r="AU1370" s="59">
        <v>0</v>
      </c>
      <c r="AV1370" s="80">
        <v>0</v>
      </c>
      <c r="AW1370" s="79">
        <f t="shared" si="712"/>
        <v>0</v>
      </c>
      <c r="AX1370" s="59">
        <v>0</v>
      </c>
      <c r="AY1370" s="59">
        <v>0</v>
      </c>
      <c r="AZ1370" s="59">
        <v>0</v>
      </c>
      <c r="BA1370" s="59">
        <v>0</v>
      </c>
      <c r="BB1370" s="59">
        <v>0</v>
      </c>
      <c r="BC1370" s="59">
        <v>0</v>
      </c>
      <c r="BD1370" s="59">
        <v>0</v>
      </c>
      <c r="BE1370" s="59">
        <v>0</v>
      </c>
      <c r="BF1370" s="59">
        <v>0</v>
      </c>
      <c r="BG1370" s="59">
        <v>0</v>
      </c>
      <c r="BH1370" s="59">
        <v>0</v>
      </c>
      <c r="BI1370" s="59">
        <v>0</v>
      </c>
      <c r="BJ1370" s="59">
        <v>0</v>
      </c>
      <c r="BK1370" s="59">
        <v>0</v>
      </c>
      <c r="BL1370" s="59">
        <v>0</v>
      </c>
      <c r="BM1370" s="4">
        <v>1295296</v>
      </c>
      <c r="BN1370" s="32">
        <f t="shared" si="695"/>
        <v>373.2841498559078</v>
      </c>
      <c r="BO1370" s="281"/>
      <c r="BP1370" s="4">
        <v>425872</v>
      </c>
      <c r="BQ1370" s="4">
        <v>754076352</v>
      </c>
      <c r="BR1370" s="4">
        <v>755797504</v>
      </c>
      <c r="BS1370" s="4">
        <v>1621.9699700000001</v>
      </c>
      <c r="BT1370" s="4">
        <v>3470</v>
      </c>
      <c r="BV1370" s="175">
        <f t="shared" si="716"/>
        <v>-0.52188033162553449</v>
      </c>
    </row>
    <row r="1371" spans="1:74" x14ac:dyDescent="0.25">
      <c r="A1371" s="76" t="s">
        <v>234</v>
      </c>
      <c r="B1371" s="255" t="s">
        <v>143</v>
      </c>
      <c r="C1371" s="76">
        <v>1</v>
      </c>
      <c r="D1371" s="141">
        <v>2005</v>
      </c>
      <c r="E1371" s="77">
        <v>196</v>
      </c>
      <c r="F1371" s="59">
        <v>38291380</v>
      </c>
      <c r="G1371" s="59">
        <v>31984348</v>
      </c>
      <c r="H1371" s="179">
        <f t="shared" si="706"/>
        <v>5.0712201872449674</v>
      </c>
      <c r="I1371" s="59">
        <f t="shared" si="713"/>
        <v>6307032</v>
      </c>
      <c r="J1371" s="59"/>
      <c r="K1371" s="59">
        <f t="shared" si="708"/>
        <v>6307032</v>
      </c>
      <c r="L1371" s="59">
        <f t="shared" si="705"/>
        <v>1782.150890081944</v>
      </c>
      <c r="M1371" s="59"/>
      <c r="N1371" s="59"/>
      <c r="O1371" s="59">
        <v>76777</v>
      </c>
      <c r="P1371" s="13">
        <f t="shared" si="709"/>
        <v>1.2173237744790259E-2</v>
      </c>
      <c r="Q1371" s="59">
        <v>15466</v>
      </c>
      <c r="R1371" s="79">
        <f t="shared" si="710"/>
        <v>2.452183531017442E-3</v>
      </c>
      <c r="S1371" s="73">
        <f t="shared" si="723"/>
        <v>556285</v>
      </c>
      <c r="T1371" s="281">
        <f t="shared" si="715"/>
        <v>157.18705849109918</v>
      </c>
      <c r="U1371" s="281"/>
      <c r="V1371" s="131">
        <f t="shared" si="711"/>
        <v>8.8200757503687943E-2</v>
      </c>
      <c r="W1371" s="54"/>
      <c r="X1371" s="59">
        <v>0</v>
      </c>
      <c r="Y1371" s="59">
        <v>0</v>
      </c>
      <c r="Z1371" s="59">
        <v>0</v>
      </c>
      <c r="AA1371" s="59">
        <v>0</v>
      </c>
      <c r="AB1371" s="59">
        <v>0</v>
      </c>
      <c r="AC1371" s="59">
        <v>0</v>
      </c>
      <c r="AD1371" s="59">
        <v>0</v>
      </c>
      <c r="AE1371" s="59">
        <v>0</v>
      </c>
      <c r="AF1371" s="59">
        <v>517477</v>
      </c>
      <c r="AG1371" s="59">
        <v>639233</v>
      </c>
      <c r="AH1371" s="59">
        <v>4463940</v>
      </c>
      <c r="AI1371" s="59">
        <v>0</v>
      </c>
      <c r="AJ1371" s="59">
        <v>278078</v>
      </c>
      <c r="AK1371" s="59">
        <v>2377532</v>
      </c>
      <c r="AL1371" s="59">
        <v>33827440</v>
      </c>
      <c r="AM1371" s="59">
        <v>0</v>
      </c>
      <c r="AN1371" s="59">
        <v>0</v>
      </c>
      <c r="AO1371" s="59">
        <v>0</v>
      </c>
      <c r="AP1371" s="59">
        <v>0</v>
      </c>
      <c r="AQ1371" s="59">
        <v>399009</v>
      </c>
      <c r="AR1371" s="59">
        <v>1447175</v>
      </c>
      <c r="AS1371" s="59">
        <v>0</v>
      </c>
      <c r="AT1371" s="59">
        <v>0</v>
      </c>
      <c r="AU1371" s="59">
        <v>0</v>
      </c>
      <c r="AV1371" s="80">
        <v>0</v>
      </c>
      <c r="AW1371" s="79">
        <f t="shared" si="712"/>
        <v>0</v>
      </c>
      <c r="AX1371" s="59">
        <v>0</v>
      </c>
      <c r="AY1371" s="59">
        <v>0</v>
      </c>
      <c r="AZ1371" s="59">
        <v>0</v>
      </c>
      <c r="BA1371" s="59">
        <v>0</v>
      </c>
      <c r="BB1371" s="59">
        <v>0</v>
      </c>
      <c r="BC1371" s="59">
        <v>0</v>
      </c>
      <c r="BD1371" s="59">
        <v>0</v>
      </c>
      <c r="BE1371" s="59">
        <v>0</v>
      </c>
      <c r="BF1371" s="59">
        <v>0</v>
      </c>
      <c r="BG1371" s="59">
        <v>0</v>
      </c>
      <c r="BH1371" s="59">
        <v>0</v>
      </c>
      <c r="BI1371" s="59">
        <v>0</v>
      </c>
      <c r="BJ1371" s="59">
        <v>0</v>
      </c>
      <c r="BK1371" s="59">
        <v>0</v>
      </c>
      <c r="BL1371" s="59">
        <v>0</v>
      </c>
      <c r="BM1371" s="4">
        <v>1374793</v>
      </c>
      <c r="BN1371" s="32">
        <f t="shared" si="695"/>
        <v>388.46934162192707</v>
      </c>
      <c r="BO1371" s="281"/>
      <c r="BP1371" s="4">
        <v>297136</v>
      </c>
      <c r="BQ1371" s="4">
        <v>801152448</v>
      </c>
      <c r="BR1371" s="4">
        <v>802824384</v>
      </c>
      <c r="BS1371" s="4">
        <v>1628.62</v>
      </c>
      <c r="BT1371" s="4">
        <v>3539</v>
      </c>
      <c r="BV1371" s="175">
        <f t="shared" si="716"/>
        <v>-0.50998973336326037</v>
      </c>
    </row>
    <row r="1372" spans="1:74" ht="17.25" customHeight="1" x14ac:dyDescent="0.25">
      <c r="A1372" s="76" t="s">
        <v>234</v>
      </c>
      <c r="B1372" s="255" t="s">
        <v>143</v>
      </c>
      <c r="C1372" s="76">
        <v>1</v>
      </c>
      <c r="D1372" s="142">
        <v>2006</v>
      </c>
      <c r="E1372" s="77">
        <v>196</v>
      </c>
      <c r="F1372" s="59">
        <v>36436408</v>
      </c>
      <c r="G1372" s="59">
        <v>25905792</v>
      </c>
      <c r="H1372" s="179">
        <f t="shared" ref="H1372:H1385" si="724">G1372/I1372</f>
        <v>2.4600452623094413</v>
      </c>
      <c r="I1372" s="59">
        <f t="shared" si="713"/>
        <v>10530616</v>
      </c>
      <c r="J1372" s="59"/>
      <c r="K1372" s="82">
        <f t="shared" si="708"/>
        <v>9785981</v>
      </c>
      <c r="L1372" s="59">
        <f t="shared" si="705"/>
        <v>2765.182537439955</v>
      </c>
      <c r="M1372" s="59"/>
      <c r="N1372" s="59"/>
      <c r="O1372" s="59">
        <v>111002</v>
      </c>
      <c r="P1372" s="13">
        <f t="shared" si="709"/>
        <v>1.0540883838134445E-2</v>
      </c>
      <c r="Q1372" s="59">
        <v>17086</v>
      </c>
      <c r="R1372" s="79">
        <f t="shared" si="710"/>
        <v>1.6225071733695351E-3</v>
      </c>
      <c r="S1372" s="82">
        <f t="shared" ref="S1372:S1380" si="725">SUM(W1372:AE1372)</f>
        <v>4199353</v>
      </c>
      <c r="T1372" s="281">
        <f t="shared" si="715"/>
        <v>1186.5931053970048</v>
      </c>
      <c r="U1372" s="281"/>
      <c r="V1372" s="131">
        <f t="shared" si="711"/>
        <v>0.42911926765441299</v>
      </c>
      <c r="W1372" s="126">
        <v>169538</v>
      </c>
      <c r="X1372" s="126">
        <v>137538</v>
      </c>
      <c r="Y1372" s="126">
        <v>663092</v>
      </c>
      <c r="AA1372" s="156">
        <v>2865573</v>
      </c>
      <c r="AB1372" s="126">
        <v>229241</v>
      </c>
      <c r="AE1372" s="156">
        <v>134371</v>
      </c>
      <c r="AF1372" s="59">
        <v>537263</v>
      </c>
      <c r="AG1372" s="59">
        <v>445498</v>
      </c>
      <c r="AH1372" s="59">
        <v>4830671</v>
      </c>
      <c r="AI1372" s="59">
        <v>0</v>
      </c>
      <c r="AJ1372" s="59">
        <v>436779</v>
      </c>
      <c r="AK1372" s="59">
        <v>2956272</v>
      </c>
      <c r="AL1372" s="59">
        <v>31605736</v>
      </c>
      <c r="AM1372" s="126">
        <v>35976</v>
      </c>
      <c r="AN1372" s="126">
        <v>192916</v>
      </c>
      <c r="AO1372" s="126">
        <v>777</v>
      </c>
      <c r="AP1372" s="59">
        <v>0</v>
      </c>
      <c r="AQ1372" s="59">
        <v>398462</v>
      </c>
      <c r="AR1372" s="59">
        <v>1199232</v>
      </c>
      <c r="AS1372" s="59">
        <v>0</v>
      </c>
      <c r="AT1372" s="59">
        <v>0</v>
      </c>
      <c r="AU1372" s="59">
        <v>0</v>
      </c>
      <c r="AV1372" s="27">
        <v>744635</v>
      </c>
      <c r="AW1372" s="79">
        <f t="shared" si="712"/>
        <v>6.6041545327904447E-2</v>
      </c>
      <c r="AX1372" s="59">
        <v>0</v>
      </c>
      <c r="AY1372" s="59">
        <v>0</v>
      </c>
      <c r="AZ1372" s="59">
        <v>0</v>
      </c>
      <c r="BA1372" s="59">
        <v>0</v>
      </c>
      <c r="BB1372" s="59">
        <v>0</v>
      </c>
      <c r="BC1372" s="59">
        <v>0</v>
      </c>
      <c r="BD1372" s="59">
        <v>744635</v>
      </c>
      <c r="BE1372" s="59">
        <v>0</v>
      </c>
      <c r="BF1372" s="59">
        <v>0</v>
      </c>
      <c r="BG1372" s="59">
        <v>0</v>
      </c>
      <c r="BH1372" s="59">
        <v>744635</v>
      </c>
      <c r="BI1372" s="59">
        <v>0</v>
      </c>
      <c r="BJ1372" s="59">
        <v>0</v>
      </c>
      <c r="BK1372" s="59">
        <v>0</v>
      </c>
      <c r="BL1372" s="59">
        <v>0</v>
      </c>
      <c r="BM1372" s="139">
        <v>426658</v>
      </c>
      <c r="BN1372" s="32">
        <f t="shared" si="695"/>
        <v>120.55891494772534</v>
      </c>
      <c r="BO1372" s="281"/>
      <c r="BP1372" s="4">
        <v>430832</v>
      </c>
      <c r="BQ1372" s="4">
        <v>765034304</v>
      </c>
      <c r="BR1372" s="4">
        <v>765891840</v>
      </c>
      <c r="BS1372" s="4">
        <v>1693.3199500000001</v>
      </c>
      <c r="BT1372" s="4">
        <v>3539</v>
      </c>
      <c r="BV1372" s="175">
        <f t="shared" si="716"/>
        <v>-0.49051071392028839</v>
      </c>
    </row>
    <row r="1373" spans="1:74" ht="17.25" customHeight="1" x14ac:dyDescent="0.25">
      <c r="A1373" s="76" t="s">
        <v>234</v>
      </c>
      <c r="B1373" s="255" t="s">
        <v>143</v>
      </c>
      <c r="C1373" s="76">
        <v>1</v>
      </c>
      <c r="D1373" s="142">
        <v>2007</v>
      </c>
      <c r="E1373" s="77">
        <v>196</v>
      </c>
      <c r="F1373" s="59">
        <v>50516224</v>
      </c>
      <c r="G1373" s="59">
        <v>38244992</v>
      </c>
      <c r="H1373" s="179">
        <f t="shared" si="724"/>
        <v>3.1166383293869759</v>
      </c>
      <c r="I1373" s="59">
        <f t="shared" si="713"/>
        <v>12271232</v>
      </c>
      <c r="J1373" s="59"/>
      <c r="K1373" s="82">
        <f t="shared" si="708"/>
        <v>11026148</v>
      </c>
      <c r="L1373" s="59">
        <f t="shared" si="705"/>
        <v>3115.6111896015823</v>
      </c>
      <c r="M1373" s="59"/>
      <c r="N1373" s="59"/>
      <c r="O1373" s="59">
        <v>112738</v>
      </c>
      <c r="P1373" s="13">
        <f t="shared" si="709"/>
        <v>9.1871785978783552E-3</v>
      </c>
      <c r="Q1373" s="59">
        <v>0</v>
      </c>
      <c r="R1373" s="79">
        <f t="shared" si="710"/>
        <v>0</v>
      </c>
      <c r="S1373" s="82">
        <f t="shared" si="725"/>
        <v>5272553</v>
      </c>
      <c r="T1373" s="281">
        <f t="shared" si="715"/>
        <v>1489.8426109070358</v>
      </c>
      <c r="U1373" s="281"/>
      <c r="V1373" s="131">
        <f t="shared" si="711"/>
        <v>0.47818630767517362</v>
      </c>
      <c r="W1373" s="126">
        <v>257131</v>
      </c>
      <c r="X1373" s="126">
        <v>142276</v>
      </c>
      <c r="Y1373" s="126">
        <v>764873</v>
      </c>
      <c r="AA1373" s="156">
        <v>3780180</v>
      </c>
      <c r="AB1373" s="126">
        <v>111807</v>
      </c>
      <c r="AE1373" s="156">
        <v>216286</v>
      </c>
      <c r="AF1373" s="59">
        <v>920873</v>
      </c>
      <c r="AG1373" s="59">
        <v>475362</v>
      </c>
      <c r="AH1373" s="59">
        <v>5347286</v>
      </c>
      <c r="AI1373" s="59">
        <v>0</v>
      </c>
      <c r="AJ1373" s="59">
        <v>454872</v>
      </c>
      <c r="AK1373" s="59">
        <v>2573125</v>
      </c>
      <c r="AL1373" s="59">
        <v>45168936</v>
      </c>
      <c r="AM1373" s="126">
        <v>32370</v>
      </c>
      <c r="AN1373" s="126">
        <v>7103</v>
      </c>
      <c r="AO1373" s="126">
        <v>108028</v>
      </c>
      <c r="AP1373" s="59">
        <v>0</v>
      </c>
      <c r="AQ1373" s="59">
        <v>162910</v>
      </c>
      <c r="AR1373" s="59">
        <v>2005688</v>
      </c>
      <c r="AS1373" s="59">
        <v>139112</v>
      </c>
      <c r="AT1373" s="59">
        <v>0</v>
      </c>
      <c r="AU1373" s="59">
        <v>6498</v>
      </c>
      <c r="AV1373" s="27">
        <v>1245084</v>
      </c>
      <c r="AW1373" s="79">
        <f t="shared" si="712"/>
        <v>9.2117112384765193E-2</v>
      </c>
      <c r="AX1373" s="59">
        <v>0</v>
      </c>
      <c r="AY1373" s="59">
        <v>0</v>
      </c>
      <c r="AZ1373" s="59">
        <v>0</v>
      </c>
      <c r="BA1373" s="59">
        <v>0</v>
      </c>
      <c r="BB1373" s="59">
        <v>0</v>
      </c>
      <c r="BC1373" s="59">
        <v>0</v>
      </c>
      <c r="BD1373" s="59">
        <v>1245084</v>
      </c>
      <c r="BE1373" s="59">
        <v>0</v>
      </c>
      <c r="BF1373" s="59">
        <v>0</v>
      </c>
      <c r="BG1373" s="59">
        <v>0</v>
      </c>
      <c r="BH1373" s="59">
        <v>1245084</v>
      </c>
      <c r="BI1373" s="59">
        <v>0</v>
      </c>
      <c r="BJ1373" s="59">
        <v>0</v>
      </c>
      <c r="BK1373" s="59">
        <v>0</v>
      </c>
      <c r="BL1373" s="59">
        <v>0</v>
      </c>
      <c r="BM1373" s="139">
        <v>150534</v>
      </c>
      <c r="BN1373" s="32">
        <f t="shared" si="695"/>
        <v>42.53574456061034</v>
      </c>
      <c r="BO1373" s="281"/>
      <c r="BP1373" s="4">
        <v>106258</v>
      </c>
      <c r="BQ1373" s="4">
        <v>822970432</v>
      </c>
      <c r="BR1373" s="4">
        <v>823227264</v>
      </c>
      <c r="BS1373" s="4">
        <v>1692.3199500000001</v>
      </c>
      <c r="BT1373" s="4">
        <v>3539</v>
      </c>
      <c r="BV1373" s="175">
        <f t="shared" si="716"/>
        <v>-0.49080607906797585</v>
      </c>
    </row>
    <row r="1374" spans="1:74" ht="17.25" customHeight="1" x14ac:dyDescent="0.25">
      <c r="A1374" s="76" t="s">
        <v>234</v>
      </c>
      <c r="B1374" s="255" t="s">
        <v>143</v>
      </c>
      <c r="C1374" s="76">
        <v>1</v>
      </c>
      <c r="D1374" s="142">
        <v>2008</v>
      </c>
      <c r="E1374" s="77">
        <v>196</v>
      </c>
      <c r="F1374" s="59">
        <v>50766896</v>
      </c>
      <c r="G1374" s="59">
        <v>40995124</v>
      </c>
      <c r="H1374" s="179">
        <f t="shared" si="724"/>
        <v>4.1952599794592018</v>
      </c>
      <c r="I1374" s="59">
        <f t="shared" si="713"/>
        <v>9771772</v>
      </c>
      <c r="J1374" s="59"/>
      <c r="K1374" s="82">
        <f t="shared" si="708"/>
        <v>8863586</v>
      </c>
      <c r="L1374" s="59">
        <f t="shared" si="705"/>
        <v>2504.5453517942919</v>
      </c>
      <c r="M1374" s="59"/>
      <c r="N1374" s="59"/>
      <c r="O1374" s="59">
        <v>167690</v>
      </c>
      <c r="P1374" s="13">
        <f t="shared" si="709"/>
        <v>1.7160654178177713E-2</v>
      </c>
      <c r="Q1374" s="59">
        <v>0</v>
      </c>
      <c r="R1374" s="79">
        <f t="shared" si="710"/>
        <v>0</v>
      </c>
      <c r="S1374" s="82">
        <f t="shared" si="725"/>
        <v>3779062</v>
      </c>
      <c r="T1374" s="281">
        <f t="shared" si="715"/>
        <v>1067.8332862390505</v>
      </c>
      <c r="U1374" s="281"/>
      <c r="V1374" s="131">
        <f t="shared" si="711"/>
        <v>0.42635813540930273</v>
      </c>
      <c r="W1374" s="126">
        <v>243453</v>
      </c>
      <c r="X1374" s="126">
        <v>162659</v>
      </c>
      <c r="Y1374" s="126">
        <v>891379</v>
      </c>
      <c r="AA1374" s="156">
        <v>2242706</v>
      </c>
      <c r="AB1374" s="126">
        <v>121961</v>
      </c>
      <c r="AE1374" s="156">
        <v>116904</v>
      </c>
      <c r="AF1374" s="59">
        <v>932954</v>
      </c>
      <c r="AG1374" s="59">
        <v>529169</v>
      </c>
      <c r="AH1374" s="59">
        <v>4321180</v>
      </c>
      <c r="AI1374" s="59">
        <v>0</v>
      </c>
      <c r="AJ1374" s="59">
        <v>353528</v>
      </c>
      <c r="AK1374" s="59">
        <v>1974870</v>
      </c>
      <c r="AL1374" s="59">
        <v>46445716</v>
      </c>
      <c r="AM1374" s="126">
        <v>34153</v>
      </c>
      <c r="AN1374" s="126">
        <v>6546</v>
      </c>
      <c r="AO1374" s="126">
        <v>30963</v>
      </c>
      <c r="AP1374" s="59">
        <v>0</v>
      </c>
      <c r="AQ1374" s="59">
        <v>217357</v>
      </c>
      <c r="AR1374" s="59">
        <v>1543706</v>
      </c>
      <c r="AS1374" s="59">
        <v>196041</v>
      </c>
      <c r="AT1374" s="59">
        <v>0</v>
      </c>
      <c r="AU1374" s="59">
        <v>5732</v>
      </c>
      <c r="AV1374" s="27">
        <v>908186</v>
      </c>
      <c r="AW1374" s="79">
        <f t="shared" si="712"/>
        <v>8.503647673520813E-2</v>
      </c>
      <c r="AX1374" s="59">
        <v>0</v>
      </c>
      <c r="AY1374" s="59">
        <v>0</v>
      </c>
      <c r="AZ1374" s="59">
        <v>0</v>
      </c>
      <c r="BA1374" s="59">
        <v>0</v>
      </c>
      <c r="BB1374" s="59">
        <v>0</v>
      </c>
      <c r="BC1374" s="59">
        <v>0</v>
      </c>
      <c r="BD1374" s="59">
        <v>908186</v>
      </c>
      <c r="BE1374" s="59">
        <v>0</v>
      </c>
      <c r="BF1374" s="59">
        <v>0</v>
      </c>
      <c r="BG1374" s="59">
        <v>0</v>
      </c>
      <c r="BH1374" s="59">
        <v>908186</v>
      </c>
      <c r="BI1374" s="59">
        <v>0</v>
      </c>
      <c r="BJ1374" s="59">
        <v>0</v>
      </c>
      <c r="BK1374" s="59">
        <v>0</v>
      </c>
      <c r="BL1374" s="59">
        <v>0</v>
      </c>
      <c r="BM1374" s="139">
        <v>144494</v>
      </c>
      <c r="BN1374" s="32">
        <f t="shared" si="695"/>
        <v>40.829047753602715</v>
      </c>
      <c r="BO1374" s="281"/>
      <c r="BP1374" s="4">
        <v>252617</v>
      </c>
      <c r="BQ1374" s="4">
        <v>868404672</v>
      </c>
      <c r="BR1374" s="4">
        <v>868801792</v>
      </c>
      <c r="BS1374" s="4">
        <v>1693.16003</v>
      </c>
      <c r="BT1374" s="4">
        <v>3539</v>
      </c>
      <c r="BV1374" s="175">
        <f t="shared" si="716"/>
        <v>-0.49055793699589001</v>
      </c>
    </row>
    <row r="1375" spans="1:74" ht="17.25" customHeight="1" x14ac:dyDescent="0.25">
      <c r="A1375" s="76" t="s">
        <v>234</v>
      </c>
      <c r="B1375" s="255" t="s">
        <v>143</v>
      </c>
      <c r="C1375" s="76">
        <v>1</v>
      </c>
      <c r="D1375" s="142">
        <v>2009</v>
      </c>
      <c r="E1375" s="77">
        <v>196</v>
      </c>
      <c r="F1375" s="59">
        <v>49387768</v>
      </c>
      <c r="G1375" s="59">
        <v>38052524</v>
      </c>
      <c r="H1375" s="179">
        <f t="shared" si="724"/>
        <v>3.3570096947185255</v>
      </c>
      <c r="I1375" s="59">
        <f t="shared" si="713"/>
        <v>11335244</v>
      </c>
      <c r="J1375" s="59"/>
      <c r="K1375" s="82">
        <f t="shared" si="708"/>
        <v>10271303</v>
      </c>
      <c r="L1375" s="59">
        <f t="shared" si="705"/>
        <v>2797.9577771724325</v>
      </c>
      <c r="M1375" s="59"/>
      <c r="N1375" s="59"/>
      <c r="O1375" s="59">
        <v>63971</v>
      </c>
      <c r="P1375" s="13">
        <f t="shared" si="709"/>
        <v>5.6435485641067804E-3</v>
      </c>
      <c r="Q1375" s="59">
        <v>28772</v>
      </c>
      <c r="R1375" s="79">
        <f t="shared" si="710"/>
        <v>2.538277958551223E-3</v>
      </c>
      <c r="S1375" s="82">
        <f t="shared" si="725"/>
        <v>4010329</v>
      </c>
      <c r="T1375" s="281">
        <f t="shared" si="715"/>
        <v>1092.4350313266141</v>
      </c>
      <c r="U1375" s="281"/>
      <c r="V1375" s="131">
        <f t="shared" si="711"/>
        <v>0.39044014182037079</v>
      </c>
      <c r="W1375" s="126">
        <v>229336</v>
      </c>
      <c r="X1375" s="126">
        <v>144025</v>
      </c>
      <c r="Y1375" s="126">
        <v>862097</v>
      </c>
      <c r="AA1375" s="156">
        <v>2460975</v>
      </c>
      <c r="AB1375" s="126">
        <v>171788</v>
      </c>
      <c r="AE1375" s="156">
        <v>142108</v>
      </c>
      <c r="AF1375" s="59">
        <v>869638</v>
      </c>
      <c r="AG1375" s="59">
        <v>380478</v>
      </c>
      <c r="AH1375" s="59">
        <v>5833372</v>
      </c>
      <c r="AI1375" s="59">
        <v>0</v>
      </c>
      <c r="AJ1375" s="59">
        <v>374502</v>
      </c>
      <c r="AK1375" s="59">
        <v>3782576</v>
      </c>
      <c r="AL1375" s="59">
        <v>43554400</v>
      </c>
      <c r="AM1375" s="126">
        <v>24800</v>
      </c>
      <c r="AN1375" s="126">
        <v>0</v>
      </c>
      <c r="AO1375" s="126">
        <v>8905</v>
      </c>
      <c r="AP1375" s="59">
        <v>0</v>
      </c>
      <c r="AQ1375" s="59">
        <v>154661</v>
      </c>
      <c r="AR1375" s="59">
        <v>1460909</v>
      </c>
      <c r="AS1375" s="59">
        <v>174537</v>
      </c>
      <c r="AT1375" s="59">
        <v>0</v>
      </c>
      <c r="AU1375" s="59">
        <v>1167</v>
      </c>
      <c r="AV1375" s="27">
        <v>1063941</v>
      </c>
      <c r="AW1375" s="79">
        <f t="shared" si="712"/>
        <v>8.5807333304567995E-2</v>
      </c>
      <c r="AX1375" s="59">
        <v>0</v>
      </c>
      <c r="AY1375" s="59">
        <v>0</v>
      </c>
      <c r="AZ1375" s="59">
        <v>0</v>
      </c>
      <c r="BA1375" s="59">
        <v>0</v>
      </c>
      <c r="BB1375" s="59">
        <v>0</v>
      </c>
      <c r="BC1375" s="59">
        <v>0</v>
      </c>
      <c r="BD1375" s="59">
        <v>1063941</v>
      </c>
      <c r="BE1375" s="59">
        <v>0</v>
      </c>
      <c r="BF1375" s="59">
        <v>0</v>
      </c>
      <c r="BG1375" s="59">
        <v>0</v>
      </c>
      <c r="BH1375" s="59">
        <v>1063941</v>
      </c>
      <c r="BI1375" s="59">
        <v>0</v>
      </c>
      <c r="BJ1375" s="59">
        <v>0</v>
      </c>
      <c r="BK1375" s="59">
        <v>0</v>
      </c>
      <c r="BL1375" s="59">
        <v>0</v>
      </c>
      <c r="BM1375" s="139">
        <v>111005</v>
      </c>
      <c r="BN1375" s="32">
        <f t="shared" si="695"/>
        <v>30.238354671751566</v>
      </c>
      <c r="BO1375" s="281"/>
      <c r="BP1375" s="4">
        <v>86580</v>
      </c>
      <c r="BQ1375" s="4">
        <v>918279104</v>
      </c>
      <c r="BR1375" s="4">
        <v>918476672</v>
      </c>
      <c r="BS1375" s="4">
        <v>1700.13</v>
      </c>
      <c r="BT1375" s="4">
        <v>3671</v>
      </c>
      <c r="BV1375" s="175">
        <f t="shared" si="716"/>
        <v>-0.47019393765513351</v>
      </c>
    </row>
    <row r="1376" spans="1:74" ht="17.25" customHeight="1" x14ac:dyDescent="0.25">
      <c r="A1376" s="76" t="s">
        <v>234</v>
      </c>
      <c r="B1376" s="255" t="s">
        <v>143</v>
      </c>
      <c r="C1376" s="76">
        <v>1</v>
      </c>
      <c r="D1376" s="142">
        <v>2010</v>
      </c>
      <c r="E1376" s="77">
        <v>196</v>
      </c>
      <c r="F1376" s="59">
        <v>54742064</v>
      </c>
      <c r="G1376" s="59">
        <v>43331280</v>
      </c>
      <c r="H1376" s="179">
        <f t="shared" si="724"/>
        <v>3.7973972691096423</v>
      </c>
      <c r="I1376" s="59">
        <f t="shared" si="713"/>
        <v>11410784</v>
      </c>
      <c r="J1376" s="59"/>
      <c r="K1376" s="82">
        <f t="shared" si="708"/>
        <v>10070747</v>
      </c>
      <c r="L1376" s="59">
        <f t="shared" si="705"/>
        <v>2743.3252519749385</v>
      </c>
      <c r="M1376" s="59"/>
      <c r="N1376" s="59"/>
      <c r="O1376" s="59">
        <v>78201</v>
      </c>
      <c r="P1376" s="13">
        <f t="shared" si="709"/>
        <v>6.8532539043767724E-3</v>
      </c>
      <c r="Q1376" s="59">
        <v>25055</v>
      </c>
      <c r="R1376" s="79">
        <f t="shared" si="710"/>
        <v>2.1957299340693856E-3</v>
      </c>
      <c r="S1376" s="82">
        <f t="shared" si="725"/>
        <v>4464337</v>
      </c>
      <c r="T1376" s="281">
        <f t="shared" si="715"/>
        <v>1216.109234540997</v>
      </c>
      <c r="U1376" s="281"/>
      <c r="V1376" s="131">
        <f t="shared" si="711"/>
        <v>0.44329750315443334</v>
      </c>
      <c r="W1376" s="126">
        <v>230297</v>
      </c>
      <c r="X1376" s="126">
        <v>126505</v>
      </c>
      <c r="Y1376" s="126">
        <v>802312</v>
      </c>
      <c r="AA1376" s="156">
        <v>2996113</v>
      </c>
      <c r="AB1376" s="126">
        <v>137853</v>
      </c>
      <c r="AE1376" s="156">
        <v>171257</v>
      </c>
      <c r="AF1376" s="59">
        <v>995350</v>
      </c>
      <c r="AG1376" s="59">
        <v>404342</v>
      </c>
      <c r="AH1376" s="59">
        <v>5315834</v>
      </c>
      <c r="AI1376" s="59">
        <v>0</v>
      </c>
      <c r="AJ1376" s="59">
        <v>390892</v>
      </c>
      <c r="AK1376" s="59">
        <v>3094062</v>
      </c>
      <c r="AL1376" s="59">
        <v>49426228</v>
      </c>
      <c r="AM1376" s="126">
        <v>37049</v>
      </c>
      <c r="AO1376" s="126">
        <v>177431</v>
      </c>
      <c r="AP1376" s="59">
        <v>0</v>
      </c>
      <c r="AQ1376" s="59">
        <v>141113</v>
      </c>
      <c r="AR1376" s="59">
        <v>1607807</v>
      </c>
      <c r="AS1376" s="59">
        <v>-4857</v>
      </c>
      <c r="AT1376" s="59">
        <v>0</v>
      </c>
      <c r="AU1376" s="59">
        <v>0</v>
      </c>
      <c r="AV1376" s="27">
        <v>1340037</v>
      </c>
      <c r="AW1376" s="79">
        <f t="shared" si="712"/>
        <v>0.10509417393593715</v>
      </c>
      <c r="AX1376" s="59">
        <v>0</v>
      </c>
      <c r="AY1376" s="59">
        <v>0</v>
      </c>
      <c r="AZ1376" s="59">
        <v>0</v>
      </c>
      <c r="BA1376" s="59">
        <v>0</v>
      </c>
      <c r="BB1376" s="59">
        <v>0</v>
      </c>
      <c r="BC1376" s="59">
        <v>0</v>
      </c>
      <c r="BD1376" s="59">
        <v>1340037</v>
      </c>
      <c r="BE1376" s="59">
        <v>0</v>
      </c>
      <c r="BF1376" s="59">
        <v>0</v>
      </c>
      <c r="BG1376" s="59">
        <v>0</v>
      </c>
      <c r="BH1376" s="59">
        <v>1340037</v>
      </c>
      <c r="BI1376" s="59">
        <v>0</v>
      </c>
      <c r="BJ1376" s="59">
        <v>0</v>
      </c>
      <c r="BK1376" s="59">
        <v>0</v>
      </c>
      <c r="BL1376" s="59">
        <v>0</v>
      </c>
      <c r="BM1376" s="139">
        <v>45628</v>
      </c>
      <c r="BN1376" s="32">
        <f t="shared" si="695"/>
        <v>12.429310814491965</v>
      </c>
      <c r="BO1376" s="281"/>
      <c r="BP1376" s="4">
        <v>185469</v>
      </c>
      <c r="BQ1376" s="4">
        <v>1076083456</v>
      </c>
      <c r="BR1376" s="4">
        <v>1076314624</v>
      </c>
      <c r="BS1376" s="4">
        <v>1694.66003</v>
      </c>
      <c r="BT1376" s="4">
        <v>3671</v>
      </c>
      <c r="BV1376" s="175">
        <f t="shared" si="716"/>
        <v>-0.47180522279661363</v>
      </c>
    </row>
    <row r="1377" spans="1:74" ht="17.25" customHeight="1" x14ac:dyDescent="0.25">
      <c r="A1377" s="76" t="s">
        <v>234</v>
      </c>
      <c r="B1377" s="255" t="s">
        <v>143</v>
      </c>
      <c r="C1377" s="76">
        <v>1</v>
      </c>
      <c r="D1377" s="142">
        <v>2011</v>
      </c>
      <c r="E1377" s="77">
        <v>196</v>
      </c>
      <c r="F1377" s="59">
        <v>30797992</v>
      </c>
      <c r="G1377" s="59">
        <v>22463780</v>
      </c>
      <c r="H1377" s="179">
        <f t="shared" si="724"/>
        <v>2.6953694002504376</v>
      </c>
      <c r="I1377" s="59">
        <f t="shared" si="713"/>
        <v>8334212</v>
      </c>
      <c r="J1377" s="59"/>
      <c r="K1377" s="59">
        <f t="shared" si="708"/>
        <v>8221166</v>
      </c>
      <c r="L1377" s="59">
        <f t="shared" si="705"/>
        <v>2239.489512394443</v>
      </c>
      <c r="M1377" s="59"/>
      <c r="N1377" s="59"/>
      <c r="O1377" s="59">
        <v>155008</v>
      </c>
      <c r="P1377" s="13">
        <f t="shared" si="709"/>
        <v>1.859899892155371E-2</v>
      </c>
      <c r="Q1377" s="59">
        <v>-5</v>
      </c>
      <c r="R1377" s="79">
        <f t="shared" si="710"/>
        <v>-5.9993674266985287E-7</v>
      </c>
      <c r="S1377" s="82">
        <f t="shared" si="725"/>
        <v>1800139</v>
      </c>
      <c r="T1377" s="281">
        <f t="shared" si="715"/>
        <v>490.36747480250614</v>
      </c>
      <c r="U1377" s="281"/>
      <c r="V1377" s="131">
        <f t="shared" si="711"/>
        <v>0.21896395231527985</v>
      </c>
      <c r="W1377" s="126">
        <v>314546</v>
      </c>
      <c r="X1377" s="126">
        <v>83984</v>
      </c>
      <c r="Y1377" s="126">
        <v>950007</v>
      </c>
      <c r="AA1377" s="126">
        <v>288531</v>
      </c>
      <c r="AB1377" s="126">
        <v>151035</v>
      </c>
      <c r="AE1377" s="126">
        <v>12036</v>
      </c>
      <c r="AF1377" s="59">
        <v>-94852</v>
      </c>
      <c r="AG1377" s="59">
        <v>466976</v>
      </c>
      <c r="AH1377" s="59">
        <v>5826262</v>
      </c>
      <c r="AI1377" s="59">
        <v>0</v>
      </c>
      <c r="AJ1377" s="59">
        <v>503688</v>
      </c>
      <c r="AK1377" s="59">
        <v>3668971</v>
      </c>
      <c r="AL1377" s="59">
        <v>24971728</v>
      </c>
      <c r="AM1377" s="126">
        <v>18714</v>
      </c>
      <c r="AO1377" s="126">
        <v>152998</v>
      </c>
      <c r="AP1377" s="59">
        <v>0</v>
      </c>
      <c r="AQ1377" s="59">
        <v>143970</v>
      </c>
      <c r="AR1377" s="59">
        <v>1518603</v>
      </c>
      <c r="AS1377" s="59">
        <v>0</v>
      </c>
      <c r="AT1377" s="59">
        <v>0</v>
      </c>
      <c r="AU1377" s="59">
        <v>0</v>
      </c>
      <c r="AV1377" s="27">
        <v>113046</v>
      </c>
      <c r="AW1377" s="79">
        <f t="shared" si="712"/>
        <v>1.3382567455616959E-2</v>
      </c>
      <c r="AX1377" s="59">
        <v>0</v>
      </c>
      <c r="AY1377" s="59">
        <v>0</v>
      </c>
      <c r="AZ1377" s="59">
        <v>0</v>
      </c>
      <c r="BA1377" s="59">
        <v>0</v>
      </c>
      <c r="BB1377" s="59">
        <v>0</v>
      </c>
      <c r="BC1377" s="59">
        <v>0</v>
      </c>
      <c r="BD1377" s="59">
        <v>113046</v>
      </c>
      <c r="BE1377" s="59">
        <v>0</v>
      </c>
      <c r="BF1377" s="59">
        <v>0</v>
      </c>
      <c r="BG1377" s="59">
        <v>0</v>
      </c>
      <c r="BH1377" s="59">
        <v>113046</v>
      </c>
      <c r="BI1377" s="59">
        <v>0</v>
      </c>
      <c r="BJ1377" s="59">
        <v>0</v>
      </c>
      <c r="BK1377" s="59">
        <v>0</v>
      </c>
      <c r="BL1377" s="59">
        <v>0</v>
      </c>
      <c r="BM1377" s="139">
        <v>-661064</v>
      </c>
      <c r="BN1377" s="32">
        <f t="shared" si="695"/>
        <v>-180.07736311631709</v>
      </c>
      <c r="BO1377" s="281"/>
      <c r="BP1377" s="4">
        <v>468370</v>
      </c>
      <c r="BQ1377" s="4">
        <v>695046272</v>
      </c>
      <c r="BR1377" s="4">
        <v>694853568</v>
      </c>
      <c r="BS1377" s="4">
        <v>1694.66003</v>
      </c>
      <c r="BT1377" s="4">
        <v>3671</v>
      </c>
      <c r="BV1377" s="175">
        <f t="shared" si="716"/>
        <v>-0.47180522279661363</v>
      </c>
    </row>
    <row r="1378" spans="1:74" ht="17.25" customHeight="1" x14ac:dyDescent="0.25">
      <c r="A1378" s="76" t="s">
        <v>234</v>
      </c>
      <c r="B1378" s="255" t="s">
        <v>143</v>
      </c>
      <c r="C1378" s="76">
        <v>1</v>
      </c>
      <c r="D1378" s="142">
        <v>2012</v>
      </c>
      <c r="E1378" s="77">
        <v>196</v>
      </c>
      <c r="F1378" s="59">
        <v>30746012</v>
      </c>
      <c r="G1378" s="59">
        <v>22793412</v>
      </c>
      <c r="H1378" s="179">
        <f t="shared" si="724"/>
        <v>2.8661584890476073</v>
      </c>
      <c r="I1378" s="59">
        <f t="shared" si="713"/>
        <v>7952600</v>
      </c>
      <c r="J1378" s="59"/>
      <c r="K1378" s="59">
        <f t="shared" si="708"/>
        <v>7870891</v>
      </c>
      <c r="L1378" s="59">
        <f t="shared" si="705"/>
        <v>2144.0727322255516</v>
      </c>
      <c r="M1378" s="59"/>
      <c r="N1378" s="59"/>
      <c r="O1378" s="59">
        <v>243455</v>
      </c>
      <c r="P1378" s="13">
        <f t="shared" si="709"/>
        <v>3.0613258556949928E-2</v>
      </c>
      <c r="Q1378" s="59">
        <v>230</v>
      </c>
      <c r="R1378" s="79">
        <f t="shared" si="710"/>
        <v>2.8921359052385385E-5</v>
      </c>
      <c r="S1378" s="82">
        <f t="shared" si="725"/>
        <v>2054089</v>
      </c>
      <c r="T1378" s="281">
        <f t="shared" si="715"/>
        <v>559.54481067828931</v>
      </c>
      <c r="U1378" s="281"/>
      <c r="V1378" s="131">
        <f t="shared" si="711"/>
        <v>0.26097286825595728</v>
      </c>
      <c r="W1378" s="4"/>
      <c r="X1378" s="126">
        <v>1558760</v>
      </c>
      <c r="Y1378" s="126">
        <v>161850</v>
      </c>
      <c r="AA1378" s="126">
        <v>456213</v>
      </c>
      <c r="AB1378" s="126">
        <v>32201</v>
      </c>
      <c r="AC1378" s="126">
        <v>-26161</v>
      </c>
      <c r="AD1378" s="126">
        <v>-144807</v>
      </c>
      <c r="AE1378" s="126">
        <v>16033</v>
      </c>
      <c r="AF1378" s="59">
        <v>-101500</v>
      </c>
      <c r="AG1378" s="59">
        <v>548359</v>
      </c>
      <c r="AH1378" s="59">
        <v>5223817</v>
      </c>
      <c r="AI1378" s="59">
        <v>0</v>
      </c>
      <c r="AJ1378" s="59">
        <v>93513</v>
      </c>
      <c r="AK1378" s="59">
        <v>3897733</v>
      </c>
      <c r="AL1378" s="59">
        <v>25522196</v>
      </c>
      <c r="AM1378" s="126">
        <v>7802</v>
      </c>
      <c r="AN1378" s="126">
        <v>50850</v>
      </c>
      <c r="AO1378" s="126">
        <v>10273</v>
      </c>
      <c r="AP1378" s="59">
        <v>0</v>
      </c>
      <c r="AQ1378" s="59">
        <v>438998</v>
      </c>
      <c r="AR1378" s="59">
        <v>708225</v>
      </c>
      <c r="AS1378" s="59">
        <v>0</v>
      </c>
      <c r="AT1378" s="59">
        <v>0</v>
      </c>
      <c r="AU1378" s="59">
        <v>575</v>
      </c>
      <c r="AV1378" s="27">
        <v>81709</v>
      </c>
      <c r="AW1378" s="79">
        <f t="shared" si="712"/>
        <v>1.0170009642397374E-2</v>
      </c>
      <c r="AX1378" s="59">
        <v>0</v>
      </c>
      <c r="AY1378" s="59">
        <v>0</v>
      </c>
      <c r="AZ1378" s="59">
        <v>0</v>
      </c>
      <c r="BA1378" s="59">
        <v>0</v>
      </c>
      <c r="BB1378" s="59">
        <v>0</v>
      </c>
      <c r="BC1378" s="59">
        <v>0</v>
      </c>
      <c r="BD1378" s="59">
        <v>81709</v>
      </c>
      <c r="BE1378" s="59">
        <v>0</v>
      </c>
      <c r="BF1378" s="59">
        <v>0</v>
      </c>
      <c r="BG1378" s="59">
        <v>0</v>
      </c>
      <c r="BH1378" s="59">
        <v>81709</v>
      </c>
      <c r="BI1378" s="59">
        <v>0</v>
      </c>
      <c r="BJ1378" s="59">
        <v>0</v>
      </c>
      <c r="BK1378" s="59">
        <v>0</v>
      </c>
      <c r="BL1378" s="59">
        <v>0</v>
      </c>
      <c r="BM1378" s="139">
        <v>-148366</v>
      </c>
      <c r="BN1378" s="32">
        <f t="shared" si="695"/>
        <v>-40.41569054753473</v>
      </c>
      <c r="BO1378" s="281"/>
      <c r="BP1378" s="4">
        <v>-3272589</v>
      </c>
      <c r="BQ1378" s="4">
        <v>472546560</v>
      </c>
      <c r="BR1378" s="4">
        <v>469125600</v>
      </c>
      <c r="BS1378" s="4">
        <v>1619.7700199999999</v>
      </c>
      <c r="BT1378" s="4">
        <v>3671</v>
      </c>
      <c r="BV1378" s="175">
        <f t="shared" si="716"/>
        <v>-0.49440420891665599</v>
      </c>
    </row>
    <row r="1379" spans="1:74" ht="17.25" customHeight="1" x14ac:dyDescent="0.25">
      <c r="A1379" s="76" t="s">
        <v>234</v>
      </c>
      <c r="B1379" s="255" t="s">
        <v>143</v>
      </c>
      <c r="C1379" s="76">
        <v>1</v>
      </c>
      <c r="D1379" s="142">
        <v>2013</v>
      </c>
      <c r="E1379" s="77">
        <v>196</v>
      </c>
      <c r="F1379" s="59">
        <v>36703244</v>
      </c>
      <c r="G1379" s="59">
        <v>24993080</v>
      </c>
      <c r="H1379" s="179">
        <f t="shared" si="724"/>
        <v>2.1343065733323634</v>
      </c>
      <c r="I1379" s="59">
        <f t="shared" si="713"/>
        <v>11710164</v>
      </c>
      <c r="J1379" s="59"/>
      <c r="K1379" s="59">
        <f t="shared" si="708"/>
        <v>11665038</v>
      </c>
      <c r="L1379" s="59">
        <f t="shared" si="705"/>
        <v>3121.4979930425475</v>
      </c>
      <c r="M1379" s="59"/>
      <c r="N1379" s="59"/>
      <c r="O1379" s="59">
        <v>160883</v>
      </c>
      <c r="P1379" s="13">
        <f t="shared" si="709"/>
        <v>1.3738748663127177E-2</v>
      </c>
      <c r="Q1379" s="59">
        <v>2723</v>
      </c>
      <c r="R1379" s="79">
        <f t="shared" si="710"/>
        <v>2.3253303711203362E-4</v>
      </c>
      <c r="S1379" s="73">
        <f t="shared" si="725"/>
        <v>577985</v>
      </c>
      <c r="T1379" s="281">
        <f t="shared" si="715"/>
        <v>154.66550709124968</v>
      </c>
      <c r="U1379" s="281"/>
      <c r="V1379" s="131">
        <f t="shared" si="711"/>
        <v>4.9548488397551729E-2</v>
      </c>
      <c r="W1379" s="4"/>
      <c r="X1379" s="126">
        <v>289940</v>
      </c>
      <c r="Y1379" s="126">
        <v>0</v>
      </c>
      <c r="AA1379" s="126">
        <v>310809</v>
      </c>
      <c r="AB1379" s="126">
        <v>0</v>
      </c>
      <c r="AC1379" s="126">
        <v>-21442</v>
      </c>
      <c r="AD1379" s="126">
        <v>-10458</v>
      </c>
      <c r="AE1379" s="126">
        <v>9136</v>
      </c>
      <c r="AF1379" s="59">
        <v>160</v>
      </c>
      <c r="AG1379" s="59">
        <v>77480</v>
      </c>
      <c r="AH1379" s="59">
        <v>10662295</v>
      </c>
      <c r="AI1379" s="59">
        <v>0</v>
      </c>
      <c r="AJ1379" s="59">
        <v>46193</v>
      </c>
      <c r="AK1379" s="59">
        <v>8835261</v>
      </c>
      <c r="AL1379" s="59">
        <v>26040948</v>
      </c>
      <c r="AM1379" s="126">
        <v>7321</v>
      </c>
      <c r="AN1379" s="126">
        <v>46774</v>
      </c>
      <c r="AO1379" s="126">
        <v>1079</v>
      </c>
      <c r="AP1379" s="59">
        <v>0</v>
      </c>
      <c r="AQ1379" s="59">
        <v>259926</v>
      </c>
      <c r="AR1379" s="59">
        <v>1681526</v>
      </c>
      <c r="AS1379" s="59">
        <v>0</v>
      </c>
      <c r="AT1379" s="59">
        <v>0</v>
      </c>
      <c r="AU1379" s="59">
        <v>12854</v>
      </c>
      <c r="AV1379" s="27">
        <v>45126</v>
      </c>
      <c r="AW1379" s="79">
        <f t="shared" si="712"/>
        <v>3.8387823694694049E-3</v>
      </c>
      <c r="AX1379" s="59">
        <v>0</v>
      </c>
      <c r="AY1379" s="59">
        <v>0</v>
      </c>
      <c r="AZ1379" s="59">
        <v>0</v>
      </c>
      <c r="BA1379" s="59">
        <v>0</v>
      </c>
      <c r="BB1379" s="59">
        <v>0</v>
      </c>
      <c r="BC1379" s="59">
        <v>0</v>
      </c>
      <c r="BD1379" s="59">
        <v>45126</v>
      </c>
      <c r="BE1379" s="59">
        <v>0</v>
      </c>
      <c r="BF1379" s="59">
        <v>0</v>
      </c>
      <c r="BG1379" s="59">
        <v>0</v>
      </c>
      <c r="BH1379" s="59">
        <v>45126</v>
      </c>
      <c r="BI1379" s="59">
        <v>0</v>
      </c>
      <c r="BJ1379" s="59">
        <v>0</v>
      </c>
      <c r="BK1379" s="59">
        <v>0</v>
      </c>
      <c r="BL1379" s="59">
        <v>0</v>
      </c>
      <c r="BM1379" s="139">
        <v>0</v>
      </c>
      <c r="BN1379" s="32">
        <f t="shared" si="695"/>
        <v>0</v>
      </c>
      <c r="BO1379" s="281"/>
      <c r="BP1379" s="4">
        <v>-4518129</v>
      </c>
      <c r="BQ1379" s="4">
        <v>374181440</v>
      </c>
      <c r="BR1379" s="4">
        <v>369663328</v>
      </c>
      <c r="BS1379" s="4">
        <v>1928.84998</v>
      </c>
      <c r="BT1379" s="4">
        <v>3737</v>
      </c>
      <c r="BV1379" s="175">
        <f t="shared" si="716"/>
        <v>-0.39817479400737443</v>
      </c>
    </row>
    <row r="1380" spans="1:74" ht="17.25" customHeight="1" x14ac:dyDescent="0.25">
      <c r="A1380" s="76" t="s">
        <v>234</v>
      </c>
      <c r="B1380" s="255" t="s">
        <v>143</v>
      </c>
      <c r="C1380" s="76">
        <v>1</v>
      </c>
      <c r="D1380" s="142">
        <v>2014</v>
      </c>
      <c r="E1380" s="77">
        <v>196</v>
      </c>
      <c r="F1380" s="59">
        <v>44466952</v>
      </c>
      <c r="G1380" s="59">
        <v>31564150</v>
      </c>
      <c r="H1380" s="179">
        <f t="shared" si="724"/>
        <v>2.4463019737883291</v>
      </c>
      <c r="I1380" s="59">
        <f t="shared" si="713"/>
        <v>12902802</v>
      </c>
      <c r="J1380" s="59"/>
      <c r="K1380" s="59">
        <f t="shared" si="708"/>
        <v>12902794</v>
      </c>
      <c r="L1380" s="59">
        <f t="shared" si="705"/>
        <v>3166.3298159509204</v>
      </c>
      <c r="M1380" s="59"/>
      <c r="N1380" s="59"/>
      <c r="O1380" s="59">
        <v>271881</v>
      </c>
      <c r="P1380" s="13">
        <f t="shared" si="709"/>
        <v>2.1071469592418762E-2</v>
      </c>
      <c r="Q1380" s="59">
        <v>194531</v>
      </c>
      <c r="R1380" s="79">
        <f t="shared" si="710"/>
        <v>1.507664769249346E-2</v>
      </c>
      <c r="S1380" s="73">
        <f t="shared" si="725"/>
        <v>848734</v>
      </c>
      <c r="T1380" s="281">
        <f t="shared" si="715"/>
        <v>208.27828220858896</v>
      </c>
      <c r="U1380" s="281"/>
      <c r="V1380" s="131">
        <f t="shared" si="711"/>
        <v>6.5779086297122938E-2</v>
      </c>
      <c r="W1380" s="4"/>
      <c r="X1380" s="126">
        <v>857494</v>
      </c>
      <c r="AA1380" s="126">
        <v>-1309</v>
      </c>
      <c r="AB1380" s="126">
        <v>17398</v>
      </c>
      <c r="AC1380" s="126">
        <v>-14304</v>
      </c>
      <c r="AD1380" s="126">
        <v>-10383</v>
      </c>
      <c r="AE1380" s="126">
        <v>-162</v>
      </c>
      <c r="AF1380" s="59">
        <v>1494</v>
      </c>
      <c r="AG1380" s="59">
        <v>354977</v>
      </c>
      <c r="AH1380" s="59">
        <v>11572849</v>
      </c>
      <c r="AI1380" s="59">
        <v>0</v>
      </c>
      <c r="AJ1380" s="59">
        <v>1177</v>
      </c>
      <c r="AK1380" s="59">
        <v>9068025</v>
      </c>
      <c r="AL1380" s="59">
        <v>32894102</v>
      </c>
      <c r="AM1380" s="126">
        <v>6826</v>
      </c>
      <c r="AN1380" s="126">
        <v>44367</v>
      </c>
      <c r="AO1380" s="126">
        <v>41</v>
      </c>
      <c r="AP1380" s="59">
        <v>0</v>
      </c>
      <c r="AQ1380" s="59">
        <v>12135</v>
      </c>
      <c r="AR1380" s="59">
        <v>2097723</v>
      </c>
      <c r="AS1380" s="59">
        <v>0</v>
      </c>
      <c r="AT1380" s="59">
        <v>0</v>
      </c>
      <c r="AU1380" s="59">
        <v>890</v>
      </c>
      <c r="AV1380" s="27">
        <v>8</v>
      </c>
      <c r="AW1380" s="79">
        <f t="shared" si="712"/>
        <v>6.2001998014386012E-7</v>
      </c>
      <c r="AX1380" s="59">
        <v>0</v>
      </c>
      <c r="AY1380" s="59">
        <v>0</v>
      </c>
      <c r="AZ1380" s="59">
        <v>0</v>
      </c>
      <c r="BA1380" s="59">
        <v>0</v>
      </c>
      <c r="BB1380" s="59">
        <v>0</v>
      </c>
      <c r="BC1380" s="59">
        <v>0</v>
      </c>
      <c r="BD1380" s="59">
        <v>8</v>
      </c>
      <c r="BE1380" s="59">
        <v>0</v>
      </c>
      <c r="BF1380" s="59">
        <v>0</v>
      </c>
      <c r="BG1380" s="59">
        <v>0</v>
      </c>
      <c r="BH1380" s="59">
        <v>8</v>
      </c>
      <c r="BI1380" s="59">
        <v>0</v>
      </c>
      <c r="BJ1380" s="59">
        <v>0</v>
      </c>
      <c r="BK1380" s="59">
        <v>0</v>
      </c>
      <c r="BL1380" s="59">
        <v>0</v>
      </c>
      <c r="BM1380" s="139">
        <v>0</v>
      </c>
      <c r="BN1380" s="32">
        <f t="shared" si="695"/>
        <v>0</v>
      </c>
      <c r="BO1380" s="281"/>
      <c r="BP1380" s="4">
        <v>53849</v>
      </c>
      <c r="BQ1380" s="4">
        <v>436894176</v>
      </c>
      <c r="BR1380" s="4">
        <v>436948000</v>
      </c>
      <c r="BS1380" s="4">
        <v>1905.7700199999999</v>
      </c>
      <c r="BT1380" s="4">
        <v>4075</v>
      </c>
      <c r="BV1380" s="175">
        <f t="shared" si="716"/>
        <v>-0.36089990748862216</v>
      </c>
    </row>
    <row r="1381" spans="1:74" ht="17.25" customHeight="1" x14ac:dyDescent="0.25">
      <c r="A1381" s="76" t="s">
        <v>234</v>
      </c>
      <c r="B1381" s="255" t="s">
        <v>143</v>
      </c>
      <c r="C1381" s="76">
        <v>1</v>
      </c>
      <c r="D1381" s="142">
        <v>2015</v>
      </c>
      <c r="E1381" s="77">
        <v>196</v>
      </c>
      <c r="F1381" s="59">
        <v>52421420</v>
      </c>
      <c r="G1381" s="59">
        <v>38478664</v>
      </c>
      <c r="H1381" s="179">
        <f t="shared" si="724"/>
        <v>2.759760265474057</v>
      </c>
      <c r="I1381" s="59">
        <f t="shared" si="713"/>
        <v>13942756</v>
      </c>
      <c r="J1381" s="59"/>
      <c r="K1381" s="59">
        <f t="shared" si="708"/>
        <v>13942710</v>
      </c>
      <c r="L1381" s="59">
        <f t="shared" si="705"/>
        <v>3421.5239263803683</v>
      </c>
      <c r="M1381" s="59"/>
      <c r="N1381" s="59"/>
      <c r="O1381" s="59">
        <v>247455</v>
      </c>
      <c r="P1381" s="13">
        <f t="shared" si="709"/>
        <v>1.7747925876347544E-2</v>
      </c>
      <c r="Q1381" s="59">
        <v>305193</v>
      </c>
      <c r="R1381" s="79">
        <f t="shared" si="710"/>
        <v>2.1889000998081009E-2</v>
      </c>
      <c r="S1381" s="59">
        <f t="shared" si="714"/>
        <v>870064</v>
      </c>
      <c r="T1381" s="281">
        <f t="shared" si="715"/>
        <v>213.51263803680982</v>
      </c>
      <c r="U1381" s="281"/>
      <c r="V1381" s="131">
        <f t="shared" si="711"/>
        <v>6.2402789701571648E-2</v>
      </c>
      <c r="W1381" s="13"/>
      <c r="X1381" s="59">
        <v>689429</v>
      </c>
      <c r="Y1381" s="59">
        <v>0</v>
      </c>
      <c r="Z1381" s="59">
        <v>0</v>
      </c>
      <c r="AA1381" s="59">
        <v>270</v>
      </c>
      <c r="AB1381" s="59">
        <v>131890</v>
      </c>
      <c r="AC1381" s="59">
        <v>66553</v>
      </c>
      <c r="AD1381" s="59">
        <v>-18108</v>
      </c>
      <c r="AE1381" s="59">
        <v>30</v>
      </c>
      <c r="AF1381" s="59">
        <v>45606</v>
      </c>
      <c r="AG1381" s="59">
        <v>423001</v>
      </c>
      <c r="AH1381" s="59">
        <v>12318724</v>
      </c>
      <c r="AI1381" s="59">
        <v>0</v>
      </c>
      <c r="AJ1381" s="59">
        <v>37997</v>
      </c>
      <c r="AK1381" s="59">
        <v>9581660</v>
      </c>
      <c r="AL1381" s="59">
        <v>40102696</v>
      </c>
      <c r="AM1381" s="59">
        <v>13212</v>
      </c>
      <c r="AN1381" s="59">
        <v>58654</v>
      </c>
      <c r="AO1381" s="59">
        <v>6</v>
      </c>
      <c r="AP1381" s="59">
        <v>0</v>
      </c>
      <c r="AQ1381" s="59">
        <v>117718</v>
      </c>
      <c r="AR1381" s="59">
        <v>2241711</v>
      </c>
      <c r="AS1381" s="59">
        <v>0</v>
      </c>
      <c r="AT1381" s="59">
        <v>0</v>
      </c>
      <c r="AU1381" s="59">
        <v>480</v>
      </c>
      <c r="AV1381" s="27">
        <v>46</v>
      </c>
      <c r="AW1381" s="79">
        <f t="shared" si="712"/>
        <v>3.2991933759082284E-6</v>
      </c>
      <c r="AX1381" s="59">
        <v>0</v>
      </c>
      <c r="AY1381" s="59">
        <v>0</v>
      </c>
      <c r="AZ1381" s="59">
        <v>0</v>
      </c>
      <c r="BA1381" s="59">
        <v>0</v>
      </c>
      <c r="BB1381" s="59">
        <v>0</v>
      </c>
      <c r="BC1381" s="59">
        <v>0</v>
      </c>
      <c r="BD1381" s="59">
        <v>46</v>
      </c>
      <c r="BE1381" s="59">
        <v>0</v>
      </c>
      <c r="BF1381" s="59">
        <v>0</v>
      </c>
      <c r="BH1381" s="59">
        <v>46</v>
      </c>
      <c r="BI1381" s="59">
        <v>0</v>
      </c>
      <c r="BJ1381" s="59">
        <v>0</v>
      </c>
      <c r="BK1381" s="59">
        <v>0</v>
      </c>
      <c r="BL1381" s="59">
        <v>0</v>
      </c>
      <c r="BM1381" s="139">
        <v>0</v>
      </c>
      <c r="BN1381" s="32">
        <f t="shared" ref="BN1381:BN1385" si="726">BM1381/BT1381</f>
        <v>0</v>
      </c>
      <c r="BO1381" s="281"/>
      <c r="BP1381" s="4">
        <v>56400</v>
      </c>
      <c r="BQ1381" s="4">
        <v>496173280</v>
      </c>
      <c r="BR1381" s="4">
        <v>496229664</v>
      </c>
      <c r="BS1381" s="4">
        <v>1835.1400100000001</v>
      </c>
      <c r="BT1381" s="4">
        <v>4075</v>
      </c>
      <c r="BV1381" s="175">
        <f t="shared" si="716"/>
        <v>-0.37978258676771987</v>
      </c>
    </row>
    <row r="1382" spans="1:74" ht="17.25" customHeight="1" x14ac:dyDescent="0.25">
      <c r="A1382" s="76" t="s">
        <v>234</v>
      </c>
      <c r="B1382" s="255" t="s">
        <v>143</v>
      </c>
      <c r="C1382" s="76">
        <v>1</v>
      </c>
      <c r="D1382" s="142">
        <v>2016</v>
      </c>
      <c r="E1382" s="77">
        <v>196</v>
      </c>
      <c r="F1382" s="59">
        <v>58088668</v>
      </c>
      <c r="G1382" s="59">
        <v>43695776</v>
      </c>
      <c r="H1382" s="179">
        <f t="shared" si="724"/>
        <v>3.0359274564139023</v>
      </c>
      <c r="I1382" s="59">
        <f t="shared" si="713"/>
        <v>14392892</v>
      </c>
      <c r="J1382" s="59"/>
      <c r="K1382" s="59">
        <f t="shared" si="708"/>
        <v>14393004</v>
      </c>
      <c r="L1382" s="59">
        <f t="shared" si="705"/>
        <v>3532.0255214723925</v>
      </c>
      <c r="M1382" s="59"/>
      <c r="N1382" s="59"/>
      <c r="O1382" s="59">
        <v>277189</v>
      </c>
      <c r="P1382" s="13">
        <f t="shared" si="709"/>
        <v>1.9258742440365701E-2</v>
      </c>
      <c r="Q1382" s="59">
        <v>309298</v>
      </c>
      <c r="R1382" s="79">
        <f t="shared" si="710"/>
        <v>2.1489635300535846E-2</v>
      </c>
      <c r="S1382" s="59">
        <f t="shared" si="714"/>
        <v>787159</v>
      </c>
      <c r="T1382" s="281">
        <f t="shared" si="715"/>
        <v>193.1678527607362</v>
      </c>
      <c r="U1382" s="281"/>
      <c r="V1382" s="131">
        <f t="shared" si="711"/>
        <v>5.4690389858850871E-2</v>
      </c>
      <c r="W1382" s="13"/>
      <c r="X1382" s="59">
        <v>774739</v>
      </c>
      <c r="Y1382" s="59">
        <v>0</v>
      </c>
      <c r="Z1382" s="59">
        <v>0</v>
      </c>
      <c r="AA1382" s="59">
        <v>-723</v>
      </c>
      <c r="AB1382" s="59">
        <v>58912</v>
      </c>
      <c r="AC1382" s="59">
        <v>-19393</v>
      </c>
      <c r="AD1382" s="59">
        <v>-26331</v>
      </c>
      <c r="AE1382" s="59">
        <v>-45</v>
      </c>
      <c r="AF1382" s="59">
        <v>41096</v>
      </c>
      <c r="AG1382" s="59">
        <v>462251</v>
      </c>
      <c r="AH1382" s="59">
        <v>12260378</v>
      </c>
      <c r="AI1382" s="59">
        <v>0</v>
      </c>
      <c r="AJ1382" s="59">
        <v>339113</v>
      </c>
      <c r="AK1382" s="59">
        <v>9569359</v>
      </c>
      <c r="AL1382" s="59">
        <v>45828292</v>
      </c>
      <c r="AM1382" s="59">
        <v>7064</v>
      </c>
      <c r="AN1382" s="59">
        <v>45476</v>
      </c>
      <c r="AO1382" s="59">
        <v>18</v>
      </c>
      <c r="AP1382" s="59">
        <v>0</v>
      </c>
      <c r="AQ1382" s="59">
        <v>378662</v>
      </c>
      <c r="AR1382" s="59">
        <v>2176232</v>
      </c>
      <c r="AS1382" s="59">
        <v>0</v>
      </c>
      <c r="AT1382" s="59">
        <v>0</v>
      </c>
      <c r="AU1382" s="59">
        <v>-22</v>
      </c>
      <c r="AV1382" s="27">
        <v>-112</v>
      </c>
      <c r="AW1382" s="79">
        <f t="shared" si="712"/>
        <v>-7.7816794253785583E-6</v>
      </c>
      <c r="AX1382" s="59">
        <v>0</v>
      </c>
      <c r="AY1382" s="59">
        <v>0</v>
      </c>
      <c r="AZ1382" s="59">
        <v>0</v>
      </c>
      <c r="BA1382" s="59">
        <v>0</v>
      </c>
      <c r="BB1382" s="59">
        <v>0</v>
      </c>
      <c r="BC1382" s="59">
        <v>0</v>
      </c>
      <c r="BD1382" s="59">
        <v>-112</v>
      </c>
      <c r="BE1382" s="59">
        <v>0</v>
      </c>
      <c r="BF1382" s="59">
        <v>0</v>
      </c>
      <c r="BH1382" s="59">
        <v>-112</v>
      </c>
      <c r="BI1382" s="59">
        <v>0</v>
      </c>
      <c r="BJ1382" s="59">
        <v>0</v>
      </c>
      <c r="BK1382" s="59">
        <v>0</v>
      </c>
      <c r="BL1382" s="59">
        <v>0</v>
      </c>
      <c r="BM1382" s="139">
        <v>0</v>
      </c>
      <c r="BN1382" s="32">
        <f t="shared" si="726"/>
        <v>0</v>
      </c>
      <c r="BO1382" s="281"/>
      <c r="BP1382" s="4">
        <v>66812</v>
      </c>
      <c r="BQ1382" s="4">
        <v>440259168</v>
      </c>
      <c r="BR1382" s="4">
        <v>440325984</v>
      </c>
      <c r="BS1382" s="4">
        <v>1693.2900400000001</v>
      </c>
      <c r="BT1382" s="4">
        <v>4075</v>
      </c>
      <c r="BV1382" s="175">
        <f t="shared" si="716"/>
        <v>-0.42000627309625505</v>
      </c>
    </row>
    <row r="1383" spans="1:74" ht="17.25" customHeight="1" x14ac:dyDescent="0.25">
      <c r="A1383" s="76" t="s">
        <v>234</v>
      </c>
      <c r="B1383" s="255" t="s">
        <v>143</v>
      </c>
      <c r="C1383" s="76">
        <v>1</v>
      </c>
      <c r="D1383" s="142">
        <v>2017</v>
      </c>
      <c r="E1383" s="77">
        <v>196</v>
      </c>
      <c r="F1383" s="59">
        <v>76933512</v>
      </c>
      <c r="G1383" s="59">
        <v>62018344</v>
      </c>
      <c r="H1383" s="179">
        <f t="shared" si="724"/>
        <v>4.158072104853261</v>
      </c>
      <c r="I1383" s="59">
        <f t="shared" si="713"/>
        <v>14915168</v>
      </c>
      <c r="J1383" s="59"/>
      <c r="K1383" s="59">
        <f t="shared" si="708"/>
        <v>14915110</v>
      </c>
      <c r="L1383" s="59">
        <f t="shared" si="705"/>
        <v>3660.1496932515338</v>
      </c>
      <c r="M1383" s="59"/>
      <c r="N1383" s="59"/>
      <c r="O1383" s="59">
        <v>236301</v>
      </c>
      <c r="P1383" s="13">
        <f t="shared" si="709"/>
        <v>1.5842999555888342E-2</v>
      </c>
      <c r="Q1383" s="59">
        <v>48596</v>
      </c>
      <c r="R1383" s="79">
        <f t="shared" si="710"/>
        <v>3.2581597471781744E-3</v>
      </c>
      <c r="S1383" s="59">
        <f t="shared" si="714"/>
        <v>818722</v>
      </c>
      <c r="T1383" s="281">
        <f t="shared" si="715"/>
        <v>200.91337423312882</v>
      </c>
      <c r="U1383" s="281"/>
      <c r="V1383" s="131">
        <f t="shared" si="711"/>
        <v>5.489211946810986E-2</v>
      </c>
      <c r="W1383" s="13"/>
      <c r="X1383" s="59">
        <v>784503</v>
      </c>
      <c r="Y1383" s="59">
        <v>0</v>
      </c>
      <c r="Z1383" s="59">
        <v>0</v>
      </c>
      <c r="AA1383" s="59">
        <v>379</v>
      </c>
      <c r="AB1383" s="59">
        <v>77333</v>
      </c>
      <c r="AC1383" s="59">
        <v>-21786</v>
      </c>
      <c r="AD1383" s="59">
        <v>-21708</v>
      </c>
      <c r="AE1383" s="59">
        <v>1</v>
      </c>
      <c r="AF1383" s="59">
        <v>38257</v>
      </c>
      <c r="AG1383" s="59">
        <v>709178</v>
      </c>
      <c r="AH1383" s="59">
        <v>13384809</v>
      </c>
      <c r="AI1383" s="59">
        <v>0</v>
      </c>
      <c r="AJ1383" s="59">
        <v>200628</v>
      </c>
      <c r="AK1383" s="59">
        <v>10290892</v>
      </c>
      <c r="AL1383" s="59">
        <v>63548700</v>
      </c>
      <c r="AM1383" s="59">
        <v>4129</v>
      </c>
      <c r="AN1383" s="59">
        <v>27887</v>
      </c>
      <c r="AO1383" s="59">
        <v>1192</v>
      </c>
      <c r="AP1383" s="59">
        <v>0</v>
      </c>
      <c r="AQ1383" s="59">
        <v>187852</v>
      </c>
      <c r="AR1383" s="59">
        <v>2351087</v>
      </c>
      <c r="AS1383" s="59">
        <v>0</v>
      </c>
      <c r="AT1383" s="59">
        <v>0</v>
      </c>
      <c r="AU1383" s="59">
        <v>444</v>
      </c>
      <c r="AV1383" s="27">
        <v>58</v>
      </c>
      <c r="AW1383" s="79">
        <f t="shared" si="712"/>
        <v>3.8886437255459623E-6</v>
      </c>
      <c r="AX1383" s="59">
        <v>0</v>
      </c>
      <c r="AY1383" s="59">
        <v>0</v>
      </c>
      <c r="AZ1383" s="59">
        <v>0</v>
      </c>
      <c r="BA1383" s="59">
        <v>0</v>
      </c>
      <c r="BB1383" s="59">
        <v>0</v>
      </c>
      <c r="BC1383" s="59">
        <v>0</v>
      </c>
      <c r="BD1383" s="59">
        <v>58</v>
      </c>
      <c r="BE1383" s="59">
        <v>0</v>
      </c>
      <c r="BF1383" s="59">
        <v>0</v>
      </c>
      <c r="BG1383" s="59">
        <v>0</v>
      </c>
      <c r="BH1383" s="59">
        <v>58</v>
      </c>
      <c r="BI1383" s="59">
        <v>0</v>
      </c>
      <c r="BJ1383" s="59">
        <v>0</v>
      </c>
      <c r="BK1383" s="59">
        <v>0</v>
      </c>
      <c r="BL1383" s="59">
        <v>0</v>
      </c>
      <c r="BM1383" s="139">
        <v>0</v>
      </c>
      <c r="BN1383" s="32">
        <f t="shared" si="726"/>
        <v>0</v>
      </c>
      <c r="BO1383" s="281"/>
      <c r="BP1383" s="4">
        <v>2278</v>
      </c>
      <c r="BQ1383" s="4">
        <v>396190048</v>
      </c>
      <c r="BR1383" s="4">
        <v>396192320</v>
      </c>
      <c r="BS1383" s="4">
        <v>2179.3000499999998</v>
      </c>
      <c r="BT1383" s="4">
        <v>4075</v>
      </c>
      <c r="BV1383" s="175">
        <f t="shared" si="716"/>
        <v>-0.29384110229802141</v>
      </c>
    </row>
    <row r="1384" spans="1:74" ht="17.25" customHeight="1" x14ac:dyDescent="0.25">
      <c r="A1384" s="76" t="s">
        <v>234</v>
      </c>
      <c r="B1384" s="255" t="s">
        <v>143</v>
      </c>
      <c r="C1384" s="76">
        <v>1</v>
      </c>
      <c r="D1384" s="142">
        <v>2018</v>
      </c>
      <c r="E1384" s="77">
        <v>196</v>
      </c>
      <c r="F1384" s="59">
        <v>140820464</v>
      </c>
      <c r="G1384" s="59">
        <v>117886512</v>
      </c>
      <c r="H1384" s="179">
        <f t="shared" si="724"/>
        <v>5.1402615650368499</v>
      </c>
      <c r="I1384" s="59">
        <f t="shared" si="713"/>
        <v>22933952</v>
      </c>
      <c r="J1384" s="59"/>
      <c r="K1384" s="59">
        <f t="shared" si="708"/>
        <v>22933724</v>
      </c>
      <c r="L1384" s="59">
        <f t="shared" si="705"/>
        <v>5627.9077300613499</v>
      </c>
      <c r="M1384" s="59"/>
      <c r="N1384" s="59"/>
      <c r="O1384" s="59">
        <v>396465</v>
      </c>
      <c r="P1384" s="13">
        <f t="shared" si="709"/>
        <v>1.7287251669489846E-2</v>
      </c>
      <c r="Q1384" s="59">
        <v>24164</v>
      </c>
      <c r="R1384" s="79">
        <f t="shared" si="710"/>
        <v>1.0536343670728883E-3</v>
      </c>
      <c r="S1384" s="59">
        <f t="shared" si="714"/>
        <v>868567</v>
      </c>
      <c r="T1384" s="281">
        <f t="shared" si="715"/>
        <v>213.14527607361964</v>
      </c>
      <c r="U1384" s="281"/>
      <c r="V1384" s="131">
        <f t="shared" si="711"/>
        <v>3.7872915885793342E-2</v>
      </c>
      <c r="W1384" s="13"/>
      <c r="X1384" s="59">
        <v>806778</v>
      </c>
      <c r="Y1384" s="59">
        <v>0</v>
      </c>
      <c r="Z1384" s="59">
        <v>0</v>
      </c>
      <c r="AA1384" s="59">
        <v>1470</v>
      </c>
      <c r="AB1384" s="59">
        <v>87235</v>
      </c>
      <c r="AC1384" s="59">
        <v>-9039</v>
      </c>
      <c r="AD1384" s="59">
        <v>-17910</v>
      </c>
      <c r="AE1384" s="59">
        <v>33</v>
      </c>
      <c r="AF1384" s="59">
        <v>44778</v>
      </c>
      <c r="AG1384" s="59">
        <v>720375</v>
      </c>
      <c r="AH1384" s="59">
        <v>21171050</v>
      </c>
      <c r="AI1384" s="59">
        <v>0</v>
      </c>
      <c r="AJ1384" s="59">
        <v>205692</v>
      </c>
      <c r="AK1384" s="59">
        <v>16844386</v>
      </c>
      <c r="AL1384" s="59">
        <v>119649416</v>
      </c>
      <c r="AM1384" s="59">
        <v>4841</v>
      </c>
      <c r="AN1384" s="59">
        <v>28435</v>
      </c>
      <c r="AO1384" s="59">
        <v>50</v>
      </c>
      <c r="AP1384" s="59">
        <v>0</v>
      </c>
      <c r="AQ1384" s="59">
        <v>223239</v>
      </c>
      <c r="AR1384" s="59">
        <v>3577756</v>
      </c>
      <c r="AS1384" s="59">
        <v>0</v>
      </c>
      <c r="AT1384" s="59">
        <v>0</v>
      </c>
      <c r="AU1384" s="59">
        <v>-4793</v>
      </c>
      <c r="AV1384" s="27">
        <v>228</v>
      </c>
      <c r="AW1384" s="79">
        <f t="shared" si="712"/>
        <v>9.9414934390503604E-6</v>
      </c>
      <c r="AX1384" s="59">
        <v>0</v>
      </c>
      <c r="AY1384" s="59">
        <v>0</v>
      </c>
      <c r="AZ1384" s="59">
        <v>0</v>
      </c>
      <c r="BA1384" s="59">
        <v>0</v>
      </c>
      <c r="BB1384" s="59">
        <v>0</v>
      </c>
      <c r="BC1384" s="59">
        <v>0</v>
      </c>
      <c r="BD1384" s="59">
        <v>228</v>
      </c>
      <c r="BE1384" s="59">
        <v>0</v>
      </c>
      <c r="BF1384" s="59">
        <v>0</v>
      </c>
      <c r="BG1384" s="59">
        <v>0</v>
      </c>
      <c r="BH1384" s="59">
        <v>228</v>
      </c>
      <c r="BI1384" s="59">
        <v>0</v>
      </c>
      <c r="BJ1384" s="59">
        <v>0</v>
      </c>
      <c r="BK1384" s="59">
        <v>0</v>
      </c>
      <c r="BL1384" s="59">
        <v>0</v>
      </c>
      <c r="BM1384" s="139">
        <v>0</v>
      </c>
      <c r="BN1384" s="32">
        <f t="shared" si="726"/>
        <v>0</v>
      </c>
      <c r="BO1384" s="281"/>
      <c r="BP1384" s="4">
        <v>2377</v>
      </c>
      <c r="BQ1384" s="4">
        <v>420331104</v>
      </c>
      <c r="BR1384" s="4">
        <v>420333472</v>
      </c>
      <c r="BS1384" s="4">
        <v>2180.8998999999999</v>
      </c>
      <c r="BT1384" s="4">
        <v>4075</v>
      </c>
      <c r="BV1384" s="175">
        <f t="shared" si="716"/>
        <v>-0.29347418103520251</v>
      </c>
    </row>
    <row r="1385" spans="1:74" s="8" customFormat="1" ht="17.25" customHeight="1" thickBot="1" x14ac:dyDescent="0.3">
      <c r="A1385" s="84" t="s">
        <v>234</v>
      </c>
      <c r="B1385" s="256" t="s">
        <v>143</v>
      </c>
      <c r="C1385" s="84">
        <v>1</v>
      </c>
      <c r="D1385" s="143">
        <v>2019</v>
      </c>
      <c r="E1385" s="85">
        <v>196</v>
      </c>
      <c r="F1385" s="86">
        <v>74504888</v>
      </c>
      <c r="G1385" s="86">
        <v>56941604</v>
      </c>
      <c r="H1385" s="208">
        <f t="shared" si="724"/>
        <v>3.2420818338984896</v>
      </c>
      <c r="I1385" s="86">
        <f t="shared" si="713"/>
        <v>17563284</v>
      </c>
      <c r="J1385" s="282">
        <f t="shared" ref="J1385" si="727">LN(I1385/I1361)/(2019-1995)</f>
        <v>3.6603553888552236E-2</v>
      </c>
      <c r="K1385" s="86">
        <f t="shared" si="708"/>
        <v>17563232</v>
      </c>
      <c r="L1385" s="86">
        <f t="shared" si="705"/>
        <v>4309.9955828220855</v>
      </c>
      <c r="M1385" s="282">
        <f t="shared" ref="M1385" si="728">LN(L1385/L1361)/(2019-1995)</f>
        <v>2.4531382355226686E-2</v>
      </c>
      <c r="N1385" s="283">
        <f t="shared" ref="N1385" si="729">AVERAGE(L1383:L1385)</f>
        <v>4532.6843353783224</v>
      </c>
      <c r="O1385" s="86">
        <v>771624</v>
      </c>
      <c r="P1385" s="14">
        <f t="shared" si="709"/>
        <v>4.3933924885573794E-2</v>
      </c>
      <c r="Q1385" s="86">
        <v>23960</v>
      </c>
      <c r="R1385" s="87">
        <f t="shared" si="710"/>
        <v>1.3642095635417613E-3</v>
      </c>
      <c r="S1385" s="86">
        <f t="shared" si="714"/>
        <v>979064</v>
      </c>
      <c r="T1385" s="285">
        <f t="shared" si="715"/>
        <v>240.26110429447851</v>
      </c>
      <c r="U1385" s="285">
        <f>AVERAGE(T1383:T1385)</f>
        <v>218.10658486707567</v>
      </c>
      <c r="V1385" s="170">
        <f t="shared" si="711"/>
        <v>5.5745092930503906E-2</v>
      </c>
      <c r="W1385" s="14"/>
      <c r="X1385" s="86">
        <v>947058</v>
      </c>
      <c r="Y1385" s="86">
        <v>0</v>
      </c>
      <c r="Z1385" s="86">
        <v>0</v>
      </c>
      <c r="AA1385" s="86">
        <v>285</v>
      </c>
      <c r="AB1385" s="86">
        <v>80420</v>
      </c>
      <c r="AC1385" s="86">
        <v>7540</v>
      </c>
      <c r="AD1385" s="86">
        <v>-56239</v>
      </c>
      <c r="AE1385" s="86">
        <v>0</v>
      </c>
      <c r="AF1385" s="86">
        <v>51758</v>
      </c>
      <c r="AG1385" s="86">
        <v>835748</v>
      </c>
      <c r="AH1385" s="86">
        <v>15024984</v>
      </c>
      <c r="AI1385" s="86">
        <v>96355</v>
      </c>
      <c r="AJ1385" s="86">
        <v>94568</v>
      </c>
      <c r="AK1385" s="86">
        <v>10720157</v>
      </c>
      <c r="AL1385" s="86">
        <v>59479900</v>
      </c>
      <c r="AM1385" s="86">
        <v>27850</v>
      </c>
      <c r="AN1385" s="86">
        <v>27850</v>
      </c>
      <c r="AO1385" s="86">
        <v>71</v>
      </c>
      <c r="AP1385" s="86">
        <v>0</v>
      </c>
      <c r="AQ1385" s="86">
        <v>617323</v>
      </c>
      <c r="AR1385" s="86">
        <v>3310129</v>
      </c>
      <c r="AS1385" s="86">
        <v>0</v>
      </c>
      <c r="AT1385" s="86">
        <v>0</v>
      </c>
      <c r="AU1385" s="86">
        <v>6824</v>
      </c>
      <c r="AV1385" s="28">
        <v>52</v>
      </c>
      <c r="AW1385" s="87">
        <f t="shared" si="712"/>
        <v>2.960713158365814E-6</v>
      </c>
      <c r="AX1385" s="86">
        <v>0</v>
      </c>
      <c r="AY1385" s="86">
        <v>0</v>
      </c>
      <c r="AZ1385" s="86">
        <v>0</v>
      </c>
      <c r="BA1385" s="86">
        <v>0</v>
      </c>
      <c r="BB1385" s="86">
        <v>0</v>
      </c>
      <c r="BC1385" s="86">
        <v>0</v>
      </c>
      <c r="BD1385" s="86">
        <v>52</v>
      </c>
      <c r="BE1385" s="86">
        <v>0</v>
      </c>
      <c r="BF1385" s="86">
        <v>0</v>
      </c>
      <c r="BG1385" s="86">
        <v>0</v>
      </c>
      <c r="BH1385" s="86">
        <v>52</v>
      </c>
      <c r="BI1385" s="86">
        <v>0</v>
      </c>
      <c r="BJ1385" s="86">
        <v>0</v>
      </c>
      <c r="BK1385" s="86">
        <v>0</v>
      </c>
      <c r="BL1385" s="86">
        <v>0</v>
      </c>
      <c r="BM1385" s="140">
        <v>0</v>
      </c>
      <c r="BN1385" s="32">
        <f t="shared" si="726"/>
        <v>0</v>
      </c>
      <c r="BO1385" s="285">
        <f>AVERAGE(BN1383:BN1385)</f>
        <v>0</v>
      </c>
      <c r="BP1385" s="7">
        <v>-1667</v>
      </c>
      <c r="BQ1385" s="7">
        <v>388425856</v>
      </c>
      <c r="BR1385" s="7">
        <v>388424192</v>
      </c>
      <c r="BS1385" s="7">
        <v>4331.7002000000002</v>
      </c>
      <c r="BT1385" s="7">
        <v>4075</v>
      </c>
      <c r="BU1385" s="275">
        <f t="shared" ref="BU1385" si="730">AVERAGE(BT1383:BT1385)</f>
        <v>4075</v>
      </c>
      <c r="BV1385" s="175">
        <f t="shared" si="716"/>
        <v>4.9637084487788224E-2</v>
      </c>
    </row>
    <row r="1386" spans="1:74" s="268" customFormat="1" ht="34.5" customHeight="1" thickTop="1" x14ac:dyDescent="0.25">
      <c r="A1386" s="266" t="s">
        <v>235</v>
      </c>
      <c r="B1386" s="267"/>
      <c r="D1386" s="269"/>
      <c r="F1386" s="270"/>
      <c r="G1386" s="270"/>
      <c r="H1386" s="271">
        <f>AVERAGEIF($C$11:$C$1385,1,H11:H1385)</f>
        <v>0.88655130021300588</v>
      </c>
      <c r="I1386" s="270"/>
      <c r="J1386" s="272">
        <f>AVERAGEIF($C$11:$C$1385,1,J11:J1385)</f>
        <v>5.4005755799702994E-2</v>
      </c>
      <c r="K1386" s="270"/>
      <c r="L1386" s="272"/>
      <c r="M1386" s="272"/>
      <c r="N1386" s="287"/>
      <c r="O1386" s="270"/>
      <c r="P1386" s="272">
        <f>AVERAGEIF(C11:C1385,1,P11:P1385)</f>
        <v>0.17607305372138904</v>
      </c>
      <c r="Q1386" s="270"/>
      <c r="R1386" s="270"/>
      <c r="S1386" s="273"/>
      <c r="T1386" s="273"/>
      <c r="U1386" s="273"/>
      <c r="V1386" s="272">
        <f>AVERAGEIF(C11:C1385,1,V11:V1385)</f>
        <v>0.21567707523581972</v>
      </c>
      <c r="W1386" s="272"/>
      <c r="X1386" s="270"/>
      <c r="Y1386" s="270"/>
      <c r="Z1386" s="270"/>
      <c r="AA1386" s="270"/>
      <c r="AB1386" s="270"/>
      <c r="AC1386" s="270"/>
      <c r="AD1386" s="270"/>
      <c r="AE1386" s="270"/>
      <c r="AF1386" s="270"/>
      <c r="AG1386" s="270"/>
      <c r="AH1386" s="270"/>
      <c r="AI1386" s="270"/>
      <c r="AJ1386" s="270"/>
      <c r="AK1386" s="270"/>
      <c r="AL1386" s="270"/>
      <c r="AM1386" s="270"/>
      <c r="AN1386" s="270"/>
      <c r="AO1386" s="270"/>
      <c r="AP1386" s="270"/>
      <c r="AQ1386" s="270"/>
      <c r="AR1386" s="270"/>
      <c r="AS1386" s="270"/>
      <c r="AT1386" s="270"/>
      <c r="AU1386" s="270"/>
      <c r="AV1386" s="274"/>
      <c r="AW1386" s="270"/>
      <c r="AX1386" s="270"/>
      <c r="AY1386" s="270"/>
      <c r="AZ1386" s="270"/>
      <c r="BA1386" s="270"/>
      <c r="BB1386" s="270"/>
      <c r="BC1386" s="270"/>
      <c r="BD1386" s="270"/>
      <c r="BE1386" s="270"/>
      <c r="BF1386" s="270"/>
      <c r="BG1386" s="270"/>
      <c r="BH1386" s="270"/>
      <c r="BI1386" s="270"/>
      <c r="BJ1386" s="270"/>
      <c r="BK1386" s="270"/>
      <c r="BL1386" s="270"/>
      <c r="BM1386" s="270"/>
      <c r="BN1386" s="270"/>
      <c r="BO1386" s="273"/>
      <c r="BP1386" s="270"/>
      <c r="BQ1386" s="270"/>
      <c r="BR1386" s="270"/>
      <c r="BS1386" s="270"/>
      <c r="BT1386" s="270"/>
      <c r="BU1386" s="270"/>
    </row>
    <row r="1387" spans="1:74" s="268" customFormat="1" ht="34.5" customHeight="1" x14ac:dyDescent="0.25">
      <c r="A1387" s="266" t="s">
        <v>236</v>
      </c>
      <c r="B1387" s="267"/>
      <c r="D1387" s="269"/>
      <c r="F1387" s="270"/>
      <c r="G1387" s="270"/>
      <c r="H1387" s="271">
        <f>AVERAGEIF($C$11:$C$1385,0,H11:H1385)</f>
        <v>0.67822637373235339</v>
      </c>
      <c r="I1387" s="270"/>
      <c r="J1387" s="272">
        <f>AVERAGEIF(C11:C1385,0,J11:J1385)</f>
        <v>4.9432779576314034E-2</v>
      </c>
      <c r="K1387" s="270"/>
      <c r="L1387" s="270"/>
      <c r="M1387" s="272"/>
      <c r="N1387" s="287"/>
      <c r="O1387" s="270"/>
      <c r="P1387" s="272">
        <f>AVERAGEIF(C11:C1385,0,P11:P1385)</f>
        <v>0.1368204420072098</v>
      </c>
      <c r="Q1387" s="270"/>
      <c r="R1387" s="270"/>
      <c r="S1387" s="273"/>
      <c r="T1387" s="273"/>
      <c r="U1387" s="273"/>
      <c r="V1387" s="272">
        <f>AVERAGEIF(C11:C1385,0,V11:V1385)</f>
        <v>0.17394001551156965</v>
      </c>
      <c r="W1387" s="272"/>
      <c r="X1387" s="270"/>
      <c r="Y1387" s="270"/>
      <c r="Z1387" s="270"/>
      <c r="AA1387" s="270"/>
      <c r="AB1387" s="270"/>
      <c r="AC1387" s="270"/>
      <c r="AD1387" s="270"/>
      <c r="AE1387" s="270"/>
      <c r="AF1387" s="270"/>
      <c r="AG1387" s="270"/>
      <c r="AH1387" s="270"/>
      <c r="AI1387" s="270"/>
      <c r="AJ1387" s="270"/>
      <c r="AK1387" s="270"/>
      <c r="AL1387" s="270"/>
      <c r="AM1387" s="270"/>
      <c r="AN1387" s="270"/>
      <c r="AO1387" s="270"/>
      <c r="AP1387" s="270"/>
      <c r="AQ1387" s="270"/>
      <c r="AR1387" s="270"/>
      <c r="AS1387" s="270"/>
      <c r="AT1387" s="270"/>
      <c r="AU1387" s="270"/>
      <c r="AV1387" s="274"/>
      <c r="AW1387" s="270"/>
      <c r="AX1387" s="270"/>
      <c r="AY1387" s="270"/>
      <c r="AZ1387" s="270"/>
      <c r="BA1387" s="270"/>
      <c r="BB1387" s="270"/>
      <c r="BC1387" s="270"/>
      <c r="BD1387" s="270"/>
      <c r="BE1387" s="270"/>
      <c r="BF1387" s="270"/>
      <c r="BG1387" s="270"/>
      <c r="BH1387" s="270"/>
      <c r="BI1387" s="270"/>
      <c r="BJ1387" s="270"/>
      <c r="BK1387" s="270"/>
      <c r="BL1387" s="270"/>
      <c r="BM1387" s="270"/>
      <c r="BN1387" s="270"/>
      <c r="BO1387" s="273"/>
      <c r="BP1387" s="270"/>
      <c r="BQ1387" s="270"/>
      <c r="BR1387" s="270"/>
      <c r="BS1387" s="270"/>
      <c r="BT1387" s="270"/>
      <c r="BU1387" s="270"/>
    </row>
  </sheetData>
  <autoFilter ref="A7:BT1387" xr:uid="{6EEC809E-3EDF-465F-8EB7-605522B8F339}"/>
  <mergeCells count="14">
    <mergeCell ref="BS3:BV3"/>
    <mergeCell ref="BT5:BU5"/>
    <mergeCell ref="G3:H3"/>
    <mergeCell ref="AM4:AP4"/>
    <mergeCell ref="X5:Z5"/>
    <mergeCell ref="BM3:BR3"/>
    <mergeCell ref="S3:AE3"/>
    <mergeCell ref="AF3:AU3"/>
    <mergeCell ref="AV3:BL3"/>
    <mergeCell ref="BM4:BO4"/>
    <mergeCell ref="T5:U5"/>
    <mergeCell ref="S4:U4"/>
    <mergeCell ref="I3:J3"/>
    <mergeCell ref="L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Gretchen Waschbusch</cp:lastModifiedBy>
  <cp:revision/>
  <dcterms:created xsi:type="dcterms:W3CDTF">2020-12-03T23:39:43Z</dcterms:created>
  <dcterms:modified xsi:type="dcterms:W3CDTF">2022-02-02T16:28:50Z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{690CF3E6-D510-4F61-AC89-1E425C62A6C2}</vt:lpwstr>
  </property>
</Properties>
</file>