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esktop\"/>
    </mc:Choice>
  </mc:AlternateContent>
  <xr:revisionPtr revIDLastSave="0" documentId="13_ncr:1_{54DBA013-A5F1-46AB-8E3D-927F41D2BD13}" xr6:coauthVersionLast="47" xr6:coauthVersionMax="47" xr10:uidLastSave="{00000000-0000-0000-0000-000000000000}"/>
  <bookViews>
    <workbookView xWindow="25080" yWindow="-510" windowWidth="29040" windowHeight="16440" xr2:uid="{00000000-000D-0000-FFFF-FFFF00000000}"/>
  </bookViews>
  <sheets>
    <sheet name="Loan Summary" sheetId="6" r:id="rId1"/>
    <sheet name="ERHDC ROE " sheetId="4" r:id="rId2"/>
    <sheet name="2020 TD Loan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6" l="1"/>
  <c r="D22" i="6"/>
  <c r="D6" i="6"/>
  <c r="D31" i="6"/>
  <c r="D33" i="6" s="1"/>
  <c r="D34" i="6"/>
  <c r="F4" i="5"/>
  <c r="L15" i="5" s="1"/>
  <c r="D9" i="5"/>
  <c r="D24" i="6" l="1"/>
  <c r="D8" i="6" s="1"/>
  <c r="F9" i="5"/>
  <c r="E224" i="5"/>
  <c r="E227" i="5"/>
  <c r="E235" i="5"/>
  <c r="E243" i="5"/>
  <c r="E215" i="5"/>
  <c r="E223" i="5"/>
  <c r="E137" i="5"/>
  <c r="E145" i="5"/>
  <c r="E161" i="5"/>
  <c r="E169" i="5"/>
  <c r="E185" i="5"/>
  <c r="E201" i="5"/>
  <c r="E231" i="5"/>
  <c r="E239" i="5"/>
  <c r="E247" i="5"/>
  <c r="E219" i="5"/>
  <c r="E133" i="5"/>
  <c r="E141" i="5"/>
  <c r="E149" i="5"/>
  <c r="E157" i="5"/>
  <c r="E165" i="5"/>
  <c r="E173" i="5"/>
  <c r="E181" i="5"/>
  <c r="E189" i="5"/>
  <c r="E197" i="5"/>
  <c r="E205" i="5"/>
  <c r="E129" i="5"/>
  <c r="E153" i="5"/>
  <c r="E177" i="5"/>
  <c r="E193" i="5"/>
  <c r="E209" i="5"/>
  <c r="E211" i="5"/>
  <c r="E207" i="5"/>
  <c r="E203" i="5"/>
  <c r="E199" i="5"/>
  <c r="E195" i="5"/>
  <c r="E191" i="5"/>
  <c r="E187" i="5"/>
  <c r="E183" i="5"/>
  <c r="E179" i="5"/>
  <c r="E175" i="5"/>
  <c r="E171" i="5"/>
  <c r="E167" i="5"/>
  <c r="E163" i="5"/>
  <c r="E159" i="5"/>
  <c r="E155" i="5"/>
  <c r="E151" i="5"/>
  <c r="E147" i="5"/>
  <c r="E143" i="5"/>
  <c r="E139" i="5"/>
  <c r="E135" i="5"/>
  <c r="E131" i="5"/>
  <c r="E221" i="5"/>
  <c r="E217" i="5"/>
  <c r="E213" i="5"/>
  <c r="E245" i="5"/>
  <c r="E241" i="5"/>
  <c r="E237" i="5"/>
  <c r="E233" i="5"/>
  <c r="E229" i="5"/>
  <c r="E225" i="5"/>
  <c r="E212" i="5"/>
  <c r="E210" i="5"/>
  <c r="E208" i="5"/>
  <c r="E206" i="5"/>
  <c r="E204" i="5"/>
  <c r="E202" i="5"/>
  <c r="E200" i="5"/>
  <c r="E198" i="5"/>
  <c r="E196" i="5"/>
  <c r="E194" i="5"/>
  <c r="E192" i="5"/>
  <c r="E190" i="5"/>
  <c r="E188" i="5"/>
  <c r="E186" i="5"/>
  <c r="E184" i="5"/>
  <c r="E182" i="5"/>
  <c r="E180" i="5"/>
  <c r="E178" i="5"/>
  <c r="E176" i="5"/>
  <c r="E174" i="5"/>
  <c r="E172" i="5"/>
  <c r="E170" i="5"/>
  <c r="E168" i="5"/>
  <c r="E166" i="5"/>
  <c r="E164" i="5"/>
  <c r="E162" i="5"/>
  <c r="E160" i="5"/>
  <c r="E158" i="5"/>
  <c r="E156" i="5"/>
  <c r="E154" i="5"/>
  <c r="E152" i="5"/>
  <c r="E150" i="5"/>
  <c r="E148" i="5"/>
  <c r="E146" i="5"/>
  <c r="E144" i="5"/>
  <c r="E142" i="5"/>
  <c r="E140" i="5"/>
  <c r="E138" i="5"/>
  <c r="E136" i="5"/>
  <c r="E134" i="5"/>
  <c r="E132" i="5"/>
  <c r="E130" i="5"/>
  <c r="E222" i="5"/>
  <c r="E220" i="5"/>
  <c r="E218" i="5"/>
  <c r="E216" i="5"/>
  <c r="E214" i="5"/>
  <c r="E248" i="5"/>
  <c r="E246" i="5"/>
  <c r="E244" i="5"/>
  <c r="E242" i="5"/>
  <c r="E240" i="5"/>
  <c r="E238" i="5"/>
  <c r="E236" i="5"/>
  <c r="E234" i="5"/>
  <c r="E232" i="5"/>
  <c r="E230" i="5"/>
  <c r="E228" i="5"/>
  <c r="E226" i="5"/>
  <c r="E39" i="5"/>
  <c r="E40" i="5"/>
  <c r="E44" i="5"/>
  <c r="E48" i="5"/>
  <c r="E52" i="5"/>
  <c r="E56" i="5"/>
  <c r="E60" i="5"/>
  <c r="E64" i="5"/>
  <c r="E68" i="5"/>
  <c r="E72" i="5"/>
  <c r="E76" i="5"/>
  <c r="E80" i="5"/>
  <c r="E84" i="5"/>
  <c r="E88" i="5"/>
  <c r="E92" i="5"/>
  <c r="E96" i="5"/>
  <c r="E100" i="5"/>
  <c r="E104" i="5"/>
  <c r="E108" i="5"/>
  <c r="E112" i="5"/>
  <c r="E116" i="5"/>
  <c r="E120" i="5"/>
  <c r="E124" i="5"/>
  <c r="E128" i="5"/>
  <c r="E14" i="5"/>
  <c r="E18" i="5"/>
  <c r="E22" i="5"/>
  <c r="E26" i="5"/>
  <c r="E30" i="5"/>
  <c r="E34" i="5"/>
  <c r="E38" i="5"/>
  <c r="E42" i="5"/>
  <c r="E46" i="5"/>
  <c r="E50" i="5"/>
  <c r="E54" i="5"/>
  <c r="E58" i="5"/>
  <c r="E62" i="5"/>
  <c r="E66" i="5"/>
  <c r="E70" i="5"/>
  <c r="E74" i="5"/>
  <c r="E78" i="5"/>
  <c r="E82" i="5"/>
  <c r="E86" i="5"/>
  <c r="E90" i="5"/>
  <c r="E94" i="5"/>
  <c r="E98" i="5"/>
  <c r="E102" i="5"/>
  <c r="E106" i="5"/>
  <c r="E110" i="5"/>
  <c r="E114" i="5"/>
  <c r="E118" i="5"/>
  <c r="E122" i="5"/>
  <c r="E126" i="5"/>
  <c r="E12" i="5"/>
  <c r="E16" i="5"/>
  <c r="E20" i="5"/>
  <c r="E24" i="5"/>
  <c r="E28" i="5"/>
  <c r="E32" i="5"/>
  <c r="E36" i="5"/>
  <c r="E9" i="5"/>
  <c r="E10" i="5"/>
  <c r="E37" i="5"/>
  <c r="E35" i="5"/>
  <c r="E33" i="5"/>
  <c r="E31" i="5"/>
  <c r="E29" i="5"/>
  <c r="E27" i="5"/>
  <c r="E25" i="5"/>
  <c r="E23" i="5"/>
  <c r="E21" i="5"/>
  <c r="E19" i="5"/>
  <c r="E17" i="5"/>
  <c r="E15" i="5"/>
  <c r="E13" i="5"/>
  <c r="E11" i="5"/>
  <c r="E127" i="5"/>
  <c r="E125" i="5"/>
  <c r="E123" i="5"/>
  <c r="E121" i="5"/>
  <c r="E119" i="5"/>
  <c r="E117" i="5"/>
  <c r="E115" i="5"/>
  <c r="E113" i="5"/>
  <c r="E111" i="5"/>
  <c r="E109" i="5"/>
  <c r="E107" i="5"/>
  <c r="E105" i="5"/>
  <c r="E103" i="5"/>
  <c r="E101" i="5"/>
  <c r="E99" i="5"/>
  <c r="E97" i="5"/>
  <c r="E95" i="5"/>
  <c r="E93" i="5"/>
  <c r="E91" i="5"/>
  <c r="E89" i="5"/>
  <c r="E87" i="5"/>
  <c r="E85" i="5"/>
  <c r="E83" i="5"/>
  <c r="E81" i="5"/>
  <c r="E79" i="5"/>
  <c r="E77" i="5"/>
  <c r="E75" i="5"/>
  <c r="E73" i="5"/>
  <c r="E71" i="5"/>
  <c r="E69" i="5"/>
  <c r="E67" i="5"/>
  <c r="E65" i="5"/>
  <c r="E63" i="5"/>
  <c r="E61" i="5"/>
  <c r="E59" i="5"/>
  <c r="E57" i="5"/>
  <c r="E55" i="5"/>
  <c r="E53" i="5"/>
  <c r="E51" i="5"/>
  <c r="E49" i="5"/>
  <c r="E47" i="5"/>
  <c r="E45" i="5"/>
  <c r="E43" i="5"/>
  <c r="E41" i="5"/>
  <c r="E250" i="5" l="1"/>
  <c r="D9" i="6" s="1"/>
  <c r="G9" i="5"/>
  <c r="H9" i="5" l="1"/>
  <c r="D10" i="5" s="1"/>
  <c r="F10" i="5" s="1"/>
  <c r="G10" i="5" l="1"/>
  <c r="H10" i="5" l="1"/>
  <c r="D11" i="5" s="1"/>
  <c r="F11" i="5" s="1"/>
  <c r="G11" i="5" l="1"/>
  <c r="H11" i="5" l="1"/>
  <c r="D12" i="5" s="1"/>
  <c r="F12" i="5" s="1"/>
  <c r="G12" i="5" l="1"/>
  <c r="H12" i="5" l="1"/>
  <c r="D13" i="5" s="1"/>
  <c r="F13" i="5" s="1"/>
  <c r="G13" i="5" s="1"/>
  <c r="H13" i="5" s="1"/>
  <c r="D14" i="5" s="1"/>
  <c r="F14" i="5" s="1"/>
  <c r="G14" i="5" s="1"/>
  <c r="H14" i="5" s="1"/>
  <c r="D15" i="5" s="1"/>
  <c r="F15" i="5" s="1"/>
  <c r="G15" i="5" s="1"/>
  <c r="H15" i="5" s="1"/>
  <c r="D16" i="5" s="1"/>
  <c r="F16" i="5" s="1"/>
  <c r="G16" i="5" s="1"/>
  <c r="H16" i="5" s="1"/>
  <c r="D17" i="5" s="1"/>
  <c r="F17" i="5" s="1"/>
  <c r="G17" i="5" s="1"/>
  <c r="H17" i="5" s="1"/>
  <c r="D18" i="5" s="1"/>
  <c r="F18" i="5" s="1"/>
  <c r="G18" i="5" s="1"/>
  <c r="H18" i="5" s="1"/>
  <c r="D19" i="5" s="1"/>
  <c r="F19" i="5" s="1"/>
  <c r="G19" i="5" s="1"/>
  <c r="H19" i="5" s="1"/>
  <c r="D20" i="5" s="1"/>
  <c r="F20" i="5" s="1"/>
  <c r="G20" i="5" s="1"/>
  <c r="H20" i="5" s="1"/>
  <c r="D21" i="5" s="1"/>
  <c r="F21" i="5" l="1"/>
  <c r="G21" i="5" s="1"/>
  <c r="H21" i="5" s="1"/>
  <c r="D22" i="5" s="1"/>
  <c r="F22" i="5" l="1"/>
  <c r="G22" i="5" s="1"/>
  <c r="H22" i="5" s="1"/>
  <c r="D23" i="5" s="1"/>
  <c r="F23" i="5" l="1"/>
  <c r="G23" i="5" s="1"/>
  <c r="H23" i="5" s="1"/>
  <c r="D24" i="5" s="1"/>
  <c r="F24" i="5" l="1"/>
  <c r="G24" i="5" s="1"/>
  <c r="H24" i="5" s="1"/>
  <c r="D25" i="5" s="1"/>
  <c r="F25" i="5" l="1"/>
  <c r="G25" i="5" s="1"/>
  <c r="H25" i="5" s="1"/>
  <c r="D26" i="5" s="1"/>
  <c r="F26" i="5" l="1"/>
  <c r="G26" i="5" s="1"/>
  <c r="H26" i="5" s="1"/>
  <c r="D27" i="5" s="1"/>
  <c r="F27" i="5" l="1"/>
  <c r="G27" i="5" s="1"/>
  <c r="H27" i="5" s="1"/>
  <c r="D28" i="5" s="1"/>
  <c r="J5" i="4"/>
  <c r="E20" i="4"/>
  <c r="D20" i="4"/>
  <c r="E17" i="4"/>
  <c r="D17" i="4"/>
  <c r="E16" i="4"/>
  <c r="D16" i="4"/>
  <c r="D18" i="4" s="1"/>
  <c r="D21" i="4" s="1"/>
  <c r="I10" i="4"/>
  <c r="J4" i="4"/>
  <c r="F28" i="5" l="1"/>
  <c r="G28" i="5" s="1"/>
  <c r="H28" i="5" s="1"/>
  <c r="D29" i="5" s="1"/>
  <c r="F17" i="4"/>
  <c r="F20" i="4"/>
  <c r="J309" i="4"/>
  <c r="J307" i="4"/>
  <c r="J305" i="4"/>
  <c r="J303" i="4"/>
  <c r="J301" i="4"/>
  <c r="J299" i="4"/>
  <c r="J297" i="4"/>
  <c r="J295" i="4"/>
  <c r="J293" i="4"/>
  <c r="J291" i="4"/>
  <c r="J289" i="4"/>
  <c r="J287" i="4"/>
  <c r="J285" i="4"/>
  <c r="J283" i="4"/>
  <c r="J281" i="4"/>
  <c r="J279" i="4"/>
  <c r="J277" i="4"/>
  <c r="J275" i="4"/>
  <c r="J273" i="4"/>
  <c r="J271" i="4"/>
  <c r="J269" i="4"/>
  <c r="J267" i="4"/>
  <c r="J265" i="4"/>
  <c r="J263" i="4"/>
  <c r="J261" i="4"/>
  <c r="J259" i="4"/>
  <c r="J257" i="4"/>
  <c r="J255" i="4"/>
  <c r="J253" i="4"/>
  <c r="J251" i="4"/>
  <c r="J249" i="4"/>
  <c r="J247" i="4"/>
  <c r="J245" i="4"/>
  <c r="J243" i="4"/>
  <c r="J241" i="4"/>
  <c r="J239" i="4"/>
  <c r="J237" i="4"/>
  <c r="J235" i="4"/>
  <c r="J233" i="4"/>
  <c r="J231" i="4"/>
  <c r="J229" i="4"/>
  <c r="J227" i="4"/>
  <c r="J225" i="4"/>
  <c r="J223" i="4"/>
  <c r="J221" i="4"/>
  <c r="J219" i="4"/>
  <c r="J217" i="4"/>
  <c r="J215" i="4"/>
  <c r="J213" i="4"/>
  <c r="J211" i="4"/>
  <c r="J209" i="4"/>
  <c r="J308" i="4"/>
  <c r="J304" i="4"/>
  <c r="J300" i="4"/>
  <c r="J296" i="4"/>
  <c r="J292" i="4"/>
  <c r="J288" i="4"/>
  <c r="J284" i="4"/>
  <c r="J280" i="4"/>
  <c r="J276" i="4"/>
  <c r="J272" i="4"/>
  <c r="J268" i="4"/>
  <c r="J264" i="4"/>
  <c r="J260" i="4"/>
  <c r="J256" i="4"/>
  <c r="J252" i="4"/>
  <c r="J248" i="4"/>
  <c r="J244" i="4"/>
  <c r="J240" i="4"/>
  <c r="J236" i="4"/>
  <c r="J232" i="4"/>
  <c r="J228" i="4"/>
  <c r="J224" i="4"/>
  <c r="J220" i="4"/>
  <c r="J216" i="4"/>
  <c r="J212" i="4"/>
  <c r="J208" i="4"/>
  <c r="J207" i="4"/>
  <c r="J205" i="4"/>
  <c r="J203" i="4"/>
  <c r="J201" i="4"/>
  <c r="J199" i="4"/>
  <c r="J197" i="4"/>
  <c r="J195" i="4"/>
  <c r="J193" i="4"/>
  <c r="J191" i="4"/>
  <c r="J189" i="4"/>
  <c r="J187" i="4"/>
  <c r="J185" i="4"/>
  <c r="J183" i="4"/>
  <c r="J181" i="4"/>
  <c r="J179" i="4"/>
  <c r="J177" i="4"/>
  <c r="J175" i="4"/>
  <c r="J173" i="4"/>
  <c r="J171" i="4"/>
  <c r="J169" i="4"/>
  <c r="J167" i="4"/>
  <c r="J165" i="4"/>
  <c r="J163" i="4"/>
  <c r="J161" i="4"/>
  <c r="J159" i="4"/>
  <c r="J157" i="4"/>
  <c r="J155" i="4"/>
  <c r="J153" i="4"/>
  <c r="J151" i="4"/>
  <c r="J149" i="4"/>
  <c r="J147" i="4"/>
  <c r="J145" i="4"/>
  <c r="J143" i="4"/>
  <c r="J141" i="4"/>
  <c r="J139" i="4"/>
  <c r="J137" i="4"/>
  <c r="J135" i="4"/>
  <c r="J133" i="4"/>
  <c r="J131" i="4"/>
  <c r="J129" i="4"/>
  <c r="J127" i="4"/>
  <c r="J125" i="4"/>
  <c r="J123" i="4"/>
  <c r="J121" i="4"/>
  <c r="J119" i="4"/>
  <c r="J117" i="4"/>
  <c r="J115" i="4"/>
  <c r="J113" i="4"/>
  <c r="J111" i="4"/>
  <c r="J109" i="4"/>
  <c r="J107" i="4"/>
  <c r="J105" i="4"/>
  <c r="J103" i="4"/>
  <c r="J101" i="4"/>
  <c r="J99" i="4"/>
  <c r="J97" i="4"/>
  <c r="J95" i="4"/>
  <c r="J93" i="4"/>
  <c r="J91" i="4"/>
  <c r="J89" i="4"/>
  <c r="J87" i="4"/>
  <c r="J85" i="4"/>
  <c r="J83" i="4"/>
  <c r="J81" i="4"/>
  <c r="J79" i="4"/>
  <c r="J77" i="4"/>
  <c r="J75" i="4"/>
  <c r="J73" i="4"/>
  <c r="J71" i="4"/>
  <c r="J69" i="4"/>
  <c r="J67" i="4"/>
  <c r="J65" i="4"/>
  <c r="J63" i="4"/>
  <c r="J61" i="4"/>
  <c r="J59" i="4"/>
  <c r="J57" i="4"/>
  <c r="J55" i="4"/>
  <c r="J46" i="4"/>
  <c r="J48" i="4"/>
  <c r="J50" i="4"/>
  <c r="J52" i="4"/>
  <c r="J54" i="4"/>
  <c r="J58" i="4"/>
  <c r="J62" i="4"/>
  <c r="J66" i="4"/>
  <c r="J70" i="4"/>
  <c r="J74" i="4"/>
  <c r="J78" i="4"/>
  <c r="J82" i="4"/>
  <c r="J86" i="4"/>
  <c r="J90" i="4"/>
  <c r="J94" i="4"/>
  <c r="J98" i="4"/>
  <c r="J102" i="4"/>
  <c r="J106" i="4"/>
  <c r="J110" i="4"/>
  <c r="J114" i="4"/>
  <c r="J118" i="4"/>
  <c r="J122" i="4"/>
  <c r="J126" i="4"/>
  <c r="J130" i="4"/>
  <c r="J134" i="4"/>
  <c r="J138" i="4"/>
  <c r="J142" i="4"/>
  <c r="J146" i="4"/>
  <c r="J150" i="4"/>
  <c r="J154" i="4"/>
  <c r="J158" i="4"/>
  <c r="J162" i="4"/>
  <c r="J166" i="4"/>
  <c r="J170" i="4"/>
  <c r="J174" i="4"/>
  <c r="J178" i="4"/>
  <c r="J182" i="4"/>
  <c r="J186" i="4"/>
  <c r="J190" i="4"/>
  <c r="J194" i="4"/>
  <c r="J198" i="4"/>
  <c r="J202" i="4"/>
  <c r="J206" i="4"/>
  <c r="J214" i="4"/>
  <c r="J222" i="4"/>
  <c r="J230" i="4"/>
  <c r="J238" i="4"/>
  <c r="J246" i="4"/>
  <c r="J254" i="4"/>
  <c r="J262" i="4"/>
  <c r="J270" i="4"/>
  <c r="J278" i="4"/>
  <c r="J286" i="4"/>
  <c r="J294" i="4"/>
  <c r="J302" i="4"/>
  <c r="F16" i="4"/>
  <c r="J47" i="4"/>
  <c r="J49" i="4"/>
  <c r="J51" i="4"/>
  <c r="J53" i="4"/>
  <c r="J56" i="4"/>
  <c r="J60" i="4"/>
  <c r="J64" i="4"/>
  <c r="J68" i="4"/>
  <c r="J72" i="4"/>
  <c r="J76" i="4"/>
  <c r="J80" i="4"/>
  <c r="J84" i="4"/>
  <c r="J88" i="4"/>
  <c r="J92" i="4"/>
  <c r="J96" i="4"/>
  <c r="J100" i="4"/>
  <c r="J104" i="4"/>
  <c r="J108" i="4"/>
  <c r="J112" i="4"/>
  <c r="J116" i="4"/>
  <c r="J120" i="4"/>
  <c r="J124" i="4"/>
  <c r="J128" i="4"/>
  <c r="J132" i="4"/>
  <c r="J136" i="4"/>
  <c r="J140" i="4"/>
  <c r="J144" i="4"/>
  <c r="J148" i="4"/>
  <c r="J152" i="4"/>
  <c r="J156" i="4"/>
  <c r="J160" i="4"/>
  <c r="J164" i="4"/>
  <c r="J168" i="4"/>
  <c r="J172" i="4"/>
  <c r="J176" i="4"/>
  <c r="J180" i="4"/>
  <c r="J184" i="4"/>
  <c r="J188" i="4"/>
  <c r="J192" i="4"/>
  <c r="J196" i="4"/>
  <c r="J200" i="4"/>
  <c r="J204" i="4"/>
  <c r="J210" i="4"/>
  <c r="J218" i="4"/>
  <c r="J226" i="4"/>
  <c r="J234" i="4"/>
  <c r="J242" i="4"/>
  <c r="J250" i="4"/>
  <c r="J258" i="4"/>
  <c r="J266" i="4"/>
  <c r="J274" i="4"/>
  <c r="J282" i="4"/>
  <c r="J290" i="4"/>
  <c r="J298" i="4"/>
  <c r="J306" i="4"/>
  <c r="F29" i="5" l="1"/>
  <c r="G29" i="5" s="1"/>
  <c r="H29" i="5" s="1"/>
  <c r="D30" i="5" s="1"/>
  <c r="F18" i="4"/>
  <c r="F21" i="4" s="1"/>
  <c r="L10" i="4"/>
  <c r="F28" i="4" l="1"/>
  <c r="D12" i="6" s="1"/>
  <c r="F30" i="5"/>
  <c r="G30" i="5" s="1"/>
  <c r="H30" i="5" s="1"/>
  <c r="D31" i="5" s="1"/>
  <c r="M10" i="4"/>
  <c r="I11" i="4" s="1"/>
  <c r="F31" i="5" l="1"/>
  <c r="G31" i="5" s="1"/>
  <c r="H31" i="5" s="1"/>
  <c r="D32" i="5" s="1"/>
  <c r="F32" i="5" l="1"/>
  <c r="G32" i="5" s="1"/>
  <c r="H32" i="5" s="1"/>
  <c r="D33" i="5" s="1"/>
  <c r="L11" i="4"/>
  <c r="F33" i="5" l="1"/>
  <c r="G33" i="5" s="1"/>
  <c r="H33" i="5" s="1"/>
  <c r="D34" i="5" s="1"/>
  <c r="M11" i="4"/>
  <c r="I12" i="4" s="1"/>
  <c r="F34" i="5" l="1"/>
  <c r="G34" i="5" s="1"/>
  <c r="H34" i="5" s="1"/>
  <c r="D35" i="5" s="1"/>
  <c r="F35" i="5" l="1"/>
  <c r="G35" i="5" s="1"/>
  <c r="H35" i="5" s="1"/>
  <c r="D36" i="5" s="1"/>
  <c r="L12" i="4"/>
  <c r="F36" i="5" l="1"/>
  <c r="G36" i="5" s="1"/>
  <c r="H36" i="5" s="1"/>
  <c r="D37" i="5" s="1"/>
  <c r="M12" i="4"/>
  <c r="I13" i="4" s="1"/>
  <c r="F37" i="5" l="1"/>
  <c r="G37" i="5" s="1"/>
  <c r="H37" i="5" s="1"/>
  <c r="D38" i="5" s="1"/>
  <c r="L13" i="4"/>
  <c r="F38" i="5" l="1"/>
  <c r="G38" i="5" s="1"/>
  <c r="H38" i="5" s="1"/>
  <c r="D39" i="5" s="1"/>
  <c r="F39" i="5" s="1"/>
  <c r="G39" i="5" s="1"/>
  <c r="H39" i="5" s="1"/>
  <c r="D40" i="5" s="1"/>
  <c r="M13" i="4"/>
  <c r="I14" i="4" s="1"/>
  <c r="F40" i="5" l="1"/>
  <c r="G40" i="5" s="1"/>
  <c r="H40" i="5" s="1"/>
  <c r="D41" i="5" s="1"/>
  <c r="F41" i="5" s="1"/>
  <c r="G41" i="5" s="1"/>
  <c r="H41" i="5" s="1"/>
  <c r="D42" i="5" s="1"/>
  <c r="F42" i="5" s="1"/>
  <c r="G42" i="5" s="1"/>
  <c r="H42" i="5" s="1"/>
  <c r="D43" i="5" s="1"/>
  <c r="F43" i="5" s="1"/>
  <c r="G43" i="5" s="1"/>
  <c r="H43" i="5" s="1"/>
  <c r="D44" i="5" s="1"/>
  <c r="F44" i="5" s="1"/>
  <c r="G44" i="5" s="1"/>
  <c r="H44" i="5" s="1"/>
  <c r="D45" i="5" s="1"/>
  <c r="F45" i="5" s="1"/>
  <c r="G45" i="5" s="1"/>
  <c r="H45" i="5" s="1"/>
  <c r="D46" i="5" s="1"/>
  <c r="F46" i="5" s="1"/>
  <c r="G46" i="5" s="1"/>
  <c r="H46" i="5" s="1"/>
  <c r="D47" i="5" s="1"/>
  <c r="F47" i="5" s="1"/>
  <c r="G47" i="5" s="1"/>
  <c r="H47" i="5" s="1"/>
  <c r="D48" i="5" s="1"/>
  <c r="F48" i="5" s="1"/>
  <c r="G48" i="5" s="1"/>
  <c r="H48" i="5" s="1"/>
  <c r="D49" i="5" s="1"/>
  <c r="F49" i="5" s="1"/>
  <c r="G49" i="5" s="1"/>
  <c r="H49" i="5" s="1"/>
  <c r="D50" i="5" s="1"/>
  <c r="F50" i="5" s="1"/>
  <c r="G50" i="5" s="1"/>
  <c r="H50" i="5" s="1"/>
  <c r="D51" i="5" s="1"/>
  <c r="F51" i="5" s="1"/>
  <c r="G51" i="5" s="1"/>
  <c r="H51" i="5" s="1"/>
  <c r="D52" i="5" s="1"/>
  <c r="F52" i="5" s="1"/>
  <c r="G52" i="5" s="1"/>
  <c r="H52" i="5" s="1"/>
  <c r="D53" i="5" s="1"/>
  <c r="F53" i="5" s="1"/>
  <c r="G53" i="5" s="1"/>
  <c r="H53" i="5" s="1"/>
  <c r="D54" i="5" s="1"/>
  <c r="F54" i="5" s="1"/>
  <c r="G54" i="5" s="1"/>
  <c r="H54" i="5" s="1"/>
  <c r="D55" i="5" s="1"/>
  <c r="F55" i="5" s="1"/>
  <c r="G55" i="5" s="1"/>
  <c r="H55" i="5" s="1"/>
  <c r="D56" i="5" s="1"/>
  <c r="F56" i="5" s="1"/>
  <c r="G56" i="5" s="1"/>
  <c r="H56" i="5" s="1"/>
  <c r="D57" i="5" s="1"/>
  <c r="F57" i="5" s="1"/>
  <c r="G57" i="5" s="1"/>
  <c r="H57" i="5" s="1"/>
  <c r="D58" i="5" s="1"/>
  <c r="F58" i="5" s="1"/>
  <c r="G58" i="5" s="1"/>
  <c r="H58" i="5" s="1"/>
  <c r="D59" i="5" s="1"/>
  <c r="F59" i="5" s="1"/>
  <c r="G59" i="5" s="1"/>
  <c r="H59" i="5" s="1"/>
  <c r="D60" i="5" s="1"/>
  <c r="F60" i="5" s="1"/>
  <c r="G60" i="5" s="1"/>
  <c r="H60" i="5" s="1"/>
  <c r="D61" i="5" s="1"/>
  <c r="F61" i="5" s="1"/>
  <c r="G61" i="5" s="1"/>
  <c r="H61" i="5" s="1"/>
  <c r="D62" i="5" s="1"/>
  <c r="F62" i="5" s="1"/>
  <c r="G62" i="5" s="1"/>
  <c r="H62" i="5" s="1"/>
  <c r="D63" i="5" s="1"/>
  <c r="F63" i="5" s="1"/>
  <c r="G63" i="5" s="1"/>
  <c r="H63" i="5" s="1"/>
  <c r="D64" i="5" s="1"/>
  <c r="F64" i="5" s="1"/>
  <c r="G64" i="5" s="1"/>
  <c r="H64" i="5" s="1"/>
  <c r="D65" i="5" s="1"/>
  <c r="F65" i="5" s="1"/>
  <c r="G65" i="5" s="1"/>
  <c r="H65" i="5" s="1"/>
  <c r="D66" i="5" s="1"/>
  <c r="F66" i="5" s="1"/>
  <c r="G66" i="5" s="1"/>
  <c r="H66" i="5" s="1"/>
  <c r="D67" i="5" s="1"/>
  <c r="F67" i="5" s="1"/>
  <c r="G67" i="5" s="1"/>
  <c r="H67" i="5" s="1"/>
  <c r="D68" i="5" s="1"/>
  <c r="L14" i="4"/>
  <c r="F68" i="5" l="1"/>
  <c r="G68" i="5" s="1"/>
  <c r="H68" i="5" s="1"/>
  <c r="D69" i="5" s="1"/>
  <c r="M14" i="4"/>
  <c r="I15" i="4" s="1"/>
  <c r="F69" i="5" l="1"/>
  <c r="G69" i="5" s="1"/>
  <c r="H69" i="5" s="1"/>
  <c r="D70" i="5" s="1"/>
  <c r="L15" i="4"/>
  <c r="M15" i="4" s="1"/>
  <c r="I16" i="4" s="1"/>
  <c r="F70" i="5" l="1"/>
  <c r="G70" i="5" s="1"/>
  <c r="H70" i="5" s="1"/>
  <c r="D71" i="5" s="1"/>
  <c r="L16" i="4"/>
  <c r="M16" i="4" s="1"/>
  <c r="I17" i="4" s="1"/>
  <c r="F71" i="5" l="1"/>
  <c r="G71" i="5" s="1"/>
  <c r="H71" i="5" s="1"/>
  <c r="D72" i="5" s="1"/>
  <c r="L17" i="4"/>
  <c r="M17" i="4" s="1"/>
  <c r="I18" i="4" s="1"/>
  <c r="F72" i="5" l="1"/>
  <c r="G72" i="5" s="1"/>
  <c r="H72" i="5" s="1"/>
  <c r="D73" i="5" s="1"/>
  <c r="L18" i="4"/>
  <c r="M18" i="4" s="1"/>
  <c r="I19" i="4" s="1"/>
  <c r="F73" i="5" l="1"/>
  <c r="G73" i="5" s="1"/>
  <c r="H73" i="5" s="1"/>
  <c r="D74" i="5" s="1"/>
  <c r="L19" i="4"/>
  <c r="M19" i="4" s="1"/>
  <c r="I20" i="4" s="1"/>
  <c r="F74" i="5" l="1"/>
  <c r="G74" i="5" s="1"/>
  <c r="H74" i="5" s="1"/>
  <c r="D75" i="5" s="1"/>
  <c r="L20" i="4"/>
  <c r="M20" i="4" s="1"/>
  <c r="I21" i="4" s="1"/>
  <c r="F75" i="5" l="1"/>
  <c r="G75" i="5" s="1"/>
  <c r="H75" i="5" s="1"/>
  <c r="D76" i="5" s="1"/>
  <c r="L21" i="4"/>
  <c r="D39" i="4"/>
  <c r="F76" i="5" l="1"/>
  <c r="G76" i="5" s="1"/>
  <c r="H76" i="5" s="1"/>
  <c r="D77" i="5" s="1"/>
  <c r="E39" i="4"/>
  <c r="F39" i="4" s="1"/>
  <c r="M21" i="4"/>
  <c r="I22" i="4" s="1"/>
  <c r="F77" i="5" l="1"/>
  <c r="G77" i="5" s="1"/>
  <c r="H77" i="5" s="1"/>
  <c r="D78" i="5" s="1"/>
  <c r="L22" i="4"/>
  <c r="F78" i="5" l="1"/>
  <c r="G78" i="5" s="1"/>
  <c r="H78" i="5" s="1"/>
  <c r="D79" i="5" s="1"/>
  <c r="M22" i="4"/>
  <c r="I23" i="4" s="1"/>
  <c r="F79" i="5" l="1"/>
  <c r="G79" i="5" s="1"/>
  <c r="H79" i="5" s="1"/>
  <c r="D80" i="5" s="1"/>
  <c r="L23" i="4"/>
  <c r="F80" i="5" l="1"/>
  <c r="G80" i="5" s="1"/>
  <c r="H80" i="5" s="1"/>
  <c r="D81" i="5" s="1"/>
  <c r="M23" i="4"/>
  <c r="I24" i="4" s="1"/>
  <c r="F81" i="5" l="1"/>
  <c r="G81" i="5" s="1"/>
  <c r="H81" i="5" s="1"/>
  <c r="D82" i="5" s="1"/>
  <c r="L24" i="4"/>
  <c r="F82" i="5" l="1"/>
  <c r="G82" i="5" s="1"/>
  <c r="H82" i="5" s="1"/>
  <c r="D83" i="5" s="1"/>
  <c r="M24" i="4"/>
  <c r="I25" i="4" s="1"/>
  <c r="F83" i="5" l="1"/>
  <c r="G83" i="5" s="1"/>
  <c r="H83" i="5" s="1"/>
  <c r="D84" i="5" s="1"/>
  <c r="L25" i="4"/>
  <c r="F84" i="5" l="1"/>
  <c r="G84" i="5" s="1"/>
  <c r="H84" i="5" s="1"/>
  <c r="D85" i="5" s="1"/>
  <c r="M25" i="4"/>
  <c r="I26" i="4" s="1"/>
  <c r="F85" i="5" l="1"/>
  <c r="G85" i="5" s="1"/>
  <c r="H85" i="5" s="1"/>
  <c r="D86" i="5" s="1"/>
  <c r="L26" i="4"/>
  <c r="F86" i="5" l="1"/>
  <c r="G86" i="5" s="1"/>
  <c r="H86" i="5" s="1"/>
  <c r="D87" i="5" s="1"/>
  <c r="M26" i="4"/>
  <c r="I27" i="4" s="1"/>
  <c r="F87" i="5" l="1"/>
  <c r="G87" i="5" s="1"/>
  <c r="H87" i="5" s="1"/>
  <c r="D88" i="5" s="1"/>
  <c r="L27" i="4"/>
  <c r="M27" i="4" s="1"/>
  <c r="I28" i="4" s="1"/>
  <c r="F88" i="5" l="1"/>
  <c r="G88" i="5" s="1"/>
  <c r="H88" i="5" s="1"/>
  <c r="D89" i="5" s="1"/>
  <c r="L28" i="4"/>
  <c r="M28" i="4" s="1"/>
  <c r="I29" i="4" s="1"/>
  <c r="F89" i="5" l="1"/>
  <c r="G89" i="5" s="1"/>
  <c r="H89" i="5" s="1"/>
  <c r="D90" i="5" s="1"/>
  <c r="L29" i="4"/>
  <c r="M29" i="4" s="1"/>
  <c r="I30" i="4" s="1"/>
  <c r="F90" i="5" l="1"/>
  <c r="G90" i="5" s="1"/>
  <c r="H90" i="5" s="1"/>
  <c r="D91" i="5" s="1"/>
  <c r="L30" i="4"/>
  <c r="M30" i="4" s="1"/>
  <c r="I31" i="4" s="1"/>
  <c r="F91" i="5" l="1"/>
  <c r="G91" i="5" s="1"/>
  <c r="H91" i="5" s="1"/>
  <c r="D92" i="5" s="1"/>
  <c r="L31" i="4"/>
  <c r="M31" i="4" s="1"/>
  <c r="I32" i="4" s="1"/>
  <c r="F92" i="5" l="1"/>
  <c r="G92" i="5" s="1"/>
  <c r="H92" i="5" s="1"/>
  <c r="D93" i="5" s="1"/>
  <c r="L32" i="4"/>
  <c r="M32" i="4" s="1"/>
  <c r="I33" i="4" s="1"/>
  <c r="F93" i="5" l="1"/>
  <c r="G93" i="5" s="1"/>
  <c r="H93" i="5" s="1"/>
  <c r="D94" i="5" s="1"/>
  <c r="L33" i="4"/>
  <c r="D40" i="4"/>
  <c r="F94" i="5" l="1"/>
  <c r="G94" i="5" s="1"/>
  <c r="H94" i="5" s="1"/>
  <c r="D95" i="5" s="1"/>
  <c r="E40" i="4"/>
  <c r="M33" i="4"/>
  <c r="I34" i="4" s="1"/>
  <c r="F95" i="5" l="1"/>
  <c r="G95" i="5" s="1"/>
  <c r="H95" i="5" s="1"/>
  <c r="D96" i="5" s="1"/>
  <c r="F40" i="4"/>
  <c r="F96" i="5" l="1"/>
  <c r="G96" i="5" s="1"/>
  <c r="H96" i="5" s="1"/>
  <c r="D97" i="5" s="1"/>
  <c r="L34" i="4"/>
  <c r="F97" i="5" l="1"/>
  <c r="G97" i="5" s="1"/>
  <c r="H97" i="5" s="1"/>
  <c r="D98" i="5" s="1"/>
  <c r="M34" i="4"/>
  <c r="I35" i="4" s="1"/>
  <c r="F98" i="5" l="1"/>
  <c r="G98" i="5" s="1"/>
  <c r="H98" i="5" s="1"/>
  <c r="D99" i="5" s="1"/>
  <c r="L35" i="4"/>
  <c r="F99" i="5" l="1"/>
  <c r="G99" i="5" s="1"/>
  <c r="H99" i="5" s="1"/>
  <c r="D100" i="5" s="1"/>
  <c r="M35" i="4"/>
  <c r="I36" i="4" s="1"/>
  <c r="F100" i="5" l="1"/>
  <c r="G100" i="5" s="1"/>
  <c r="H100" i="5" s="1"/>
  <c r="D101" i="5" s="1"/>
  <c r="L36" i="4"/>
  <c r="F101" i="5" l="1"/>
  <c r="G101" i="5" s="1"/>
  <c r="H101" i="5" s="1"/>
  <c r="D102" i="5" s="1"/>
  <c r="M36" i="4"/>
  <c r="I37" i="4" s="1"/>
  <c r="F102" i="5" l="1"/>
  <c r="G102" i="5" s="1"/>
  <c r="H102" i="5" s="1"/>
  <c r="D103" i="5" s="1"/>
  <c r="L37" i="4"/>
  <c r="F103" i="5" l="1"/>
  <c r="G103" i="5" s="1"/>
  <c r="H103" i="5" s="1"/>
  <c r="D104" i="5" s="1"/>
  <c r="M37" i="4"/>
  <c r="I38" i="4" s="1"/>
  <c r="F104" i="5" l="1"/>
  <c r="G104" i="5" s="1"/>
  <c r="H104" i="5" s="1"/>
  <c r="D105" i="5" s="1"/>
  <c r="L38" i="4"/>
  <c r="F105" i="5" l="1"/>
  <c r="G105" i="5" s="1"/>
  <c r="H105" i="5" s="1"/>
  <c r="D106" i="5" s="1"/>
  <c r="M38" i="4"/>
  <c r="I39" i="4" s="1"/>
  <c r="F106" i="5" l="1"/>
  <c r="G106" i="5" s="1"/>
  <c r="H106" i="5" s="1"/>
  <c r="D107" i="5" s="1"/>
  <c r="L39" i="4"/>
  <c r="M39" i="4" s="1"/>
  <c r="I40" i="4" s="1"/>
  <c r="F107" i="5" l="1"/>
  <c r="G107" i="5" s="1"/>
  <c r="H107" i="5" s="1"/>
  <c r="D108" i="5" s="1"/>
  <c r="L40" i="4"/>
  <c r="M40" i="4" s="1"/>
  <c r="I41" i="4" s="1"/>
  <c r="F108" i="5" l="1"/>
  <c r="G108" i="5" s="1"/>
  <c r="H108" i="5" s="1"/>
  <c r="D109" i="5" s="1"/>
  <c r="L41" i="4"/>
  <c r="M41" i="4" s="1"/>
  <c r="I42" i="4" s="1"/>
  <c r="F109" i="5" l="1"/>
  <c r="G109" i="5" s="1"/>
  <c r="H109" i="5" s="1"/>
  <c r="D110" i="5" s="1"/>
  <c r="L42" i="4"/>
  <c r="M42" i="4" s="1"/>
  <c r="I43" i="4" s="1"/>
  <c r="F110" i="5" l="1"/>
  <c r="G110" i="5" s="1"/>
  <c r="H110" i="5" s="1"/>
  <c r="D111" i="5" s="1"/>
  <c r="L43" i="4"/>
  <c r="M43" i="4" s="1"/>
  <c r="I44" i="4" s="1"/>
  <c r="F111" i="5" l="1"/>
  <c r="G111" i="5" s="1"/>
  <c r="H111" i="5" s="1"/>
  <c r="D112" i="5" s="1"/>
  <c r="L44" i="4"/>
  <c r="M44" i="4" s="1"/>
  <c r="I45" i="4" s="1"/>
  <c r="F112" i="5" l="1"/>
  <c r="G112" i="5" s="1"/>
  <c r="H112" i="5" s="1"/>
  <c r="D113" i="5" s="1"/>
  <c r="L45" i="4"/>
  <c r="D41" i="4"/>
  <c r="F113" i="5" l="1"/>
  <c r="G113" i="5" s="1"/>
  <c r="H113" i="5" s="1"/>
  <c r="D114" i="5" s="1"/>
  <c r="E41" i="4"/>
  <c r="M45" i="4"/>
  <c r="I46" i="4" s="1"/>
  <c r="F114" i="5" l="1"/>
  <c r="G114" i="5" s="1"/>
  <c r="H114" i="5" s="1"/>
  <c r="D115" i="5" s="1"/>
  <c r="F41" i="4"/>
  <c r="K46" i="4"/>
  <c r="F115" i="5" l="1"/>
  <c r="G115" i="5" s="1"/>
  <c r="H115" i="5" s="1"/>
  <c r="D116" i="5" s="1"/>
  <c r="L46" i="4"/>
  <c r="F116" i="5" l="1"/>
  <c r="G116" i="5" s="1"/>
  <c r="H116" i="5" s="1"/>
  <c r="D117" i="5" s="1"/>
  <c r="M46" i="4"/>
  <c r="I47" i="4" s="1"/>
  <c r="F117" i="5" l="1"/>
  <c r="G117" i="5" s="1"/>
  <c r="H117" i="5" s="1"/>
  <c r="D118" i="5" s="1"/>
  <c r="K47" i="4"/>
  <c r="F118" i="5" l="1"/>
  <c r="G118" i="5" s="1"/>
  <c r="H118" i="5" s="1"/>
  <c r="D119" i="5" s="1"/>
  <c r="L47" i="4"/>
  <c r="F119" i="5" l="1"/>
  <c r="G119" i="5" s="1"/>
  <c r="H119" i="5" s="1"/>
  <c r="D120" i="5" s="1"/>
  <c r="M47" i="4"/>
  <c r="I48" i="4" s="1"/>
  <c r="F120" i="5" l="1"/>
  <c r="G120" i="5" s="1"/>
  <c r="H120" i="5" s="1"/>
  <c r="D121" i="5" s="1"/>
  <c r="K48" i="4"/>
  <c r="F121" i="5" l="1"/>
  <c r="G121" i="5" s="1"/>
  <c r="H121" i="5" s="1"/>
  <c r="D122" i="5" s="1"/>
  <c r="L48" i="4"/>
  <c r="F122" i="5" l="1"/>
  <c r="G122" i="5" s="1"/>
  <c r="H122" i="5" s="1"/>
  <c r="D123" i="5" s="1"/>
  <c r="M48" i="4"/>
  <c r="I49" i="4" s="1"/>
  <c r="F123" i="5" l="1"/>
  <c r="G123" i="5" s="1"/>
  <c r="H123" i="5" s="1"/>
  <c r="D124" i="5" s="1"/>
  <c r="K49" i="4"/>
  <c r="F124" i="5" l="1"/>
  <c r="G124" i="5" s="1"/>
  <c r="H124" i="5" s="1"/>
  <c r="D125" i="5" s="1"/>
  <c r="L49" i="4"/>
  <c r="F125" i="5" l="1"/>
  <c r="G125" i="5" s="1"/>
  <c r="H125" i="5" s="1"/>
  <c r="D126" i="5" s="1"/>
  <c r="M49" i="4"/>
  <c r="I50" i="4" s="1"/>
  <c r="F126" i="5" l="1"/>
  <c r="G126" i="5" s="1"/>
  <c r="H126" i="5" s="1"/>
  <c r="D127" i="5" s="1"/>
  <c r="K50" i="4"/>
  <c r="F127" i="5" l="1"/>
  <c r="G127" i="5" s="1"/>
  <c r="H127" i="5" s="1"/>
  <c r="D128" i="5" s="1"/>
  <c r="L50" i="4"/>
  <c r="F128" i="5" l="1"/>
  <c r="G128" i="5" s="1"/>
  <c r="H128" i="5" s="1"/>
  <c r="D129" i="5" s="1"/>
  <c r="F129" i="5" s="1"/>
  <c r="G129" i="5" s="1"/>
  <c r="H129" i="5" s="1"/>
  <c r="D130" i="5" s="1"/>
  <c r="F130" i="5" s="1"/>
  <c r="G130" i="5" s="1"/>
  <c r="H130" i="5" s="1"/>
  <c r="D131" i="5" s="1"/>
  <c r="F131" i="5" s="1"/>
  <c r="G131" i="5" s="1"/>
  <c r="H131" i="5" s="1"/>
  <c r="D132" i="5" s="1"/>
  <c r="F132" i="5" s="1"/>
  <c r="G132" i="5" s="1"/>
  <c r="H132" i="5" s="1"/>
  <c r="D133" i="5" s="1"/>
  <c r="F133" i="5" s="1"/>
  <c r="G133" i="5" s="1"/>
  <c r="H133" i="5" s="1"/>
  <c r="D134" i="5" s="1"/>
  <c r="F134" i="5" s="1"/>
  <c r="G134" i="5" s="1"/>
  <c r="H134" i="5" s="1"/>
  <c r="D135" i="5" s="1"/>
  <c r="F135" i="5" s="1"/>
  <c r="G135" i="5" s="1"/>
  <c r="H135" i="5" s="1"/>
  <c r="D136" i="5" s="1"/>
  <c r="F136" i="5" s="1"/>
  <c r="G136" i="5" s="1"/>
  <c r="H136" i="5" s="1"/>
  <c r="D137" i="5" s="1"/>
  <c r="F137" i="5" s="1"/>
  <c r="G137" i="5" s="1"/>
  <c r="H137" i="5" s="1"/>
  <c r="D138" i="5" s="1"/>
  <c r="F138" i="5" s="1"/>
  <c r="G138" i="5" s="1"/>
  <c r="H138" i="5" s="1"/>
  <c r="D139" i="5" s="1"/>
  <c r="F139" i="5" s="1"/>
  <c r="G139" i="5" s="1"/>
  <c r="H139" i="5" s="1"/>
  <c r="D140" i="5" s="1"/>
  <c r="F140" i="5" s="1"/>
  <c r="G140" i="5" s="1"/>
  <c r="H140" i="5" s="1"/>
  <c r="D141" i="5" s="1"/>
  <c r="F141" i="5" s="1"/>
  <c r="G141" i="5" s="1"/>
  <c r="H141" i="5" s="1"/>
  <c r="D142" i="5" s="1"/>
  <c r="F142" i="5" s="1"/>
  <c r="G142" i="5" s="1"/>
  <c r="H142" i="5" s="1"/>
  <c r="D143" i="5" s="1"/>
  <c r="F143" i="5" s="1"/>
  <c r="G143" i="5" s="1"/>
  <c r="H143" i="5" s="1"/>
  <c r="D144" i="5" s="1"/>
  <c r="F144" i="5" s="1"/>
  <c r="G144" i="5" s="1"/>
  <c r="H144" i="5" s="1"/>
  <c r="D145" i="5" s="1"/>
  <c r="F145" i="5" s="1"/>
  <c r="G145" i="5" s="1"/>
  <c r="H145" i="5" s="1"/>
  <c r="D146" i="5" s="1"/>
  <c r="F146" i="5" s="1"/>
  <c r="G146" i="5" s="1"/>
  <c r="H146" i="5" s="1"/>
  <c r="D147" i="5" s="1"/>
  <c r="F147" i="5" s="1"/>
  <c r="G147" i="5" s="1"/>
  <c r="H147" i="5" s="1"/>
  <c r="D148" i="5" s="1"/>
  <c r="F148" i="5" s="1"/>
  <c r="G148" i="5" s="1"/>
  <c r="H148" i="5" s="1"/>
  <c r="D149" i="5" s="1"/>
  <c r="F149" i="5" s="1"/>
  <c r="G149" i="5" s="1"/>
  <c r="H149" i="5" s="1"/>
  <c r="D150" i="5" s="1"/>
  <c r="F150" i="5" s="1"/>
  <c r="G150" i="5" s="1"/>
  <c r="H150" i="5" s="1"/>
  <c r="D151" i="5" s="1"/>
  <c r="F151" i="5" s="1"/>
  <c r="G151" i="5" s="1"/>
  <c r="H151" i="5" s="1"/>
  <c r="D152" i="5" s="1"/>
  <c r="F152" i="5" s="1"/>
  <c r="G152" i="5" s="1"/>
  <c r="H152" i="5" s="1"/>
  <c r="D153" i="5" s="1"/>
  <c r="F153" i="5" s="1"/>
  <c r="G153" i="5" s="1"/>
  <c r="H153" i="5" s="1"/>
  <c r="D154" i="5" s="1"/>
  <c r="F154" i="5" s="1"/>
  <c r="G154" i="5" s="1"/>
  <c r="H154" i="5" s="1"/>
  <c r="D155" i="5" s="1"/>
  <c r="F155" i="5" s="1"/>
  <c r="G155" i="5" s="1"/>
  <c r="H155" i="5" s="1"/>
  <c r="D156" i="5" s="1"/>
  <c r="F156" i="5" s="1"/>
  <c r="G156" i="5" s="1"/>
  <c r="H156" i="5" s="1"/>
  <c r="D157" i="5" s="1"/>
  <c r="F157" i="5" s="1"/>
  <c r="G157" i="5" s="1"/>
  <c r="H157" i="5" s="1"/>
  <c r="D158" i="5" s="1"/>
  <c r="F158" i="5" s="1"/>
  <c r="G158" i="5" s="1"/>
  <c r="H158" i="5" s="1"/>
  <c r="D159" i="5" s="1"/>
  <c r="F159" i="5" s="1"/>
  <c r="G159" i="5" s="1"/>
  <c r="H159" i="5" s="1"/>
  <c r="D160" i="5" s="1"/>
  <c r="F160" i="5" s="1"/>
  <c r="G160" i="5" s="1"/>
  <c r="H160" i="5" s="1"/>
  <c r="D161" i="5" s="1"/>
  <c r="F161" i="5" s="1"/>
  <c r="G161" i="5" s="1"/>
  <c r="H161" i="5" s="1"/>
  <c r="D162" i="5" s="1"/>
  <c r="F162" i="5" s="1"/>
  <c r="G162" i="5" s="1"/>
  <c r="H162" i="5" s="1"/>
  <c r="D163" i="5" s="1"/>
  <c r="F163" i="5" s="1"/>
  <c r="G163" i="5" s="1"/>
  <c r="H163" i="5" s="1"/>
  <c r="D164" i="5" s="1"/>
  <c r="F164" i="5" s="1"/>
  <c r="G164" i="5" s="1"/>
  <c r="H164" i="5" s="1"/>
  <c r="D165" i="5" s="1"/>
  <c r="F165" i="5" s="1"/>
  <c r="G165" i="5" s="1"/>
  <c r="H165" i="5" s="1"/>
  <c r="D166" i="5" s="1"/>
  <c r="F166" i="5" s="1"/>
  <c r="G166" i="5" s="1"/>
  <c r="H166" i="5" s="1"/>
  <c r="D167" i="5" s="1"/>
  <c r="F167" i="5" s="1"/>
  <c r="G167" i="5" s="1"/>
  <c r="H167" i="5" s="1"/>
  <c r="D168" i="5" s="1"/>
  <c r="F168" i="5" s="1"/>
  <c r="G168" i="5" s="1"/>
  <c r="H168" i="5" s="1"/>
  <c r="D169" i="5" s="1"/>
  <c r="F169" i="5" s="1"/>
  <c r="G169" i="5" s="1"/>
  <c r="H169" i="5" s="1"/>
  <c r="D170" i="5" s="1"/>
  <c r="F170" i="5" s="1"/>
  <c r="G170" i="5" s="1"/>
  <c r="H170" i="5" s="1"/>
  <c r="D171" i="5" s="1"/>
  <c r="F171" i="5" s="1"/>
  <c r="G171" i="5" s="1"/>
  <c r="H171" i="5" s="1"/>
  <c r="D172" i="5" s="1"/>
  <c r="F172" i="5" s="1"/>
  <c r="G172" i="5" s="1"/>
  <c r="H172" i="5" s="1"/>
  <c r="D173" i="5" s="1"/>
  <c r="F173" i="5" s="1"/>
  <c r="G173" i="5" s="1"/>
  <c r="H173" i="5" s="1"/>
  <c r="D174" i="5" s="1"/>
  <c r="F174" i="5" s="1"/>
  <c r="G174" i="5" s="1"/>
  <c r="H174" i="5" s="1"/>
  <c r="D175" i="5" s="1"/>
  <c r="F175" i="5" s="1"/>
  <c r="G175" i="5" s="1"/>
  <c r="H175" i="5" s="1"/>
  <c r="D176" i="5" s="1"/>
  <c r="F176" i="5" s="1"/>
  <c r="G176" i="5" s="1"/>
  <c r="H176" i="5" s="1"/>
  <c r="D177" i="5" s="1"/>
  <c r="F177" i="5" s="1"/>
  <c r="G177" i="5" s="1"/>
  <c r="H177" i="5" s="1"/>
  <c r="D178" i="5" s="1"/>
  <c r="F178" i="5" s="1"/>
  <c r="G178" i="5" s="1"/>
  <c r="H178" i="5" s="1"/>
  <c r="D179" i="5" s="1"/>
  <c r="F179" i="5" s="1"/>
  <c r="G179" i="5" s="1"/>
  <c r="H179" i="5" s="1"/>
  <c r="D180" i="5" s="1"/>
  <c r="F180" i="5" s="1"/>
  <c r="G180" i="5" s="1"/>
  <c r="H180" i="5" s="1"/>
  <c r="D181" i="5" s="1"/>
  <c r="F181" i="5" s="1"/>
  <c r="G181" i="5" s="1"/>
  <c r="H181" i="5" s="1"/>
  <c r="D182" i="5" s="1"/>
  <c r="F182" i="5" s="1"/>
  <c r="G182" i="5" s="1"/>
  <c r="H182" i="5" s="1"/>
  <c r="D183" i="5" s="1"/>
  <c r="F183" i="5" s="1"/>
  <c r="G183" i="5" s="1"/>
  <c r="H183" i="5" s="1"/>
  <c r="D184" i="5" s="1"/>
  <c r="F184" i="5" s="1"/>
  <c r="G184" i="5" s="1"/>
  <c r="H184" i="5" s="1"/>
  <c r="D185" i="5" s="1"/>
  <c r="F185" i="5" s="1"/>
  <c r="G185" i="5" s="1"/>
  <c r="H185" i="5" s="1"/>
  <c r="D186" i="5" s="1"/>
  <c r="F186" i="5" s="1"/>
  <c r="G186" i="5" s="1"/>
  <c r="H186" i="5" s="1"/>
  <c r="D187" i="5" s="1"/>
  <c r="F187" i="5" s="1"/>
  <c r="G187" i="5" s="1"/>
  <c r="H187" i="5" s="1"/>
  <c r="D188" i="5" s="1"/>
  <c r="F188" i="5" s="1"/>
  <c r="G188" i="5" s="1"/>
  <c r="H188" i="5" s="1"/>
  <c r="D189" i="5" s="1"/>
  <c r="F189" i="5" s="1"/>
  <c r="G189" i="5" s="1"/>
  <c r="H189" i="5" s="1"/>
  <c r="D190" i="5" s="1"/>
  <c r="F190" i="5" s="1"/>
  <c r="G190" i="5" s="1"/>
  <c r="H190" i="5" s="1"/>
  <c r="D191" i="5" s="1"/>
  <c r="M50" i="4"/>
  <c r="I51" i="4" s="1"/>
  <c r="F191" i="5" l="1"/>
  <c r="G191" i="5" s="1"/>
  <c r="H191" i="5" s="1"/>
  <c r="D192" i="5" s="1"/>
  <c r="F192" i="5" s="1"/>
  <c r="G192" i="5" s="1"/>
  <c r="H192" i="5" s="1"/>
  <c r="D193" i="5" s="1"/>
  <c r="K51" i="4"/>
  <c r="L51" i="4" s="1"/>
  <c r="M51" i="4" s="1"/>
  <c r="I52" i="4" s="1"/>
  <c r="F193" i="5" l="1"/>
  <c r="G193" i="5" s="1"/>
  <c r="H193" i="5" s="1"/>
  <c r="D194" i="5" s="1"/>
  <c r="F194" i="5" s="1"/>
  <c r="G194" i="5" s="1"/>
  <c r="H194" i="5" s="1"/>
  <c r="D195" i="5" s="1"/>
  <c r="F195" i="5" s="1"/>
  <c r="G195" i="5" s="1"/>
  <c r="H195" i="5" s="1"/>
  <c r="D196" i="5" s="1"/>
  <c r="F196" i="5" s="1"/>
  <c r="G196" i="5" s="1"/>
  <c r="H196" i="5" s="1"/>
  <c r="D197" i="5" s="1"/>
  <c r="F197" i="5" s="1"/>
  <c r="G197" i="5" s="1"/>
  <c r="H197" i="5" s="1"/>
  <c r="D198" i="5" s="1"/>
  <c r="F198" i="5" s="1"/>
  <c r="G198" i="5" s="1"/>
  <c r="H198" i="5" s="1"/>
  <c r="D199" i="5" s="1"/>
  <c r="F199" i="5" s="1"/>
  <c r="G199" i="5" s="1"/>
  <c r="H199" i="5" s="1"/>
  <c r="D200" i="5" s="1"/>
  <c r="F200" i="5" s="1"/>
  <c r="G200" i="5" s="1"/>
  <c r="H200" i="5" s="1"/>
  <c r="D201" i="5" s="1"/>
  <c r="F201" i="5" s="1"/>
  <c r="G201" i="5" s="1"/>
  <c r="H201" i="5" s="1"/>
  <c r="D202" i="5" s="1"/>
  <c r="F202" i="5" s="1"/>
  <c r="G202" i="5" s="1"/>
  <c r="H202" i="5" s="1"/>
  <c r="D203" i="5" s="1"/>
  <c r="F203" i="5" s="1"/>
  <c r="G203" i="5" s="1"/>
  <c r="H203" i="5" s="1"/>
  <c r="D204" i="5" s="1"/>
  <c r="F204" i="5" s="1"/>
  <c r="G204" i="5" s="1"/>
  <c r="H204" i="5" s="1"/>
  <c r="D205" i="5" s="1"/>
  <c r="F205" i="5" s="1"/>
  <c r="G205" i="5" s="1"/>
  <c r="H205" i="5" s="1"/>
  <c r="D206" i="5" s="1"/>
  <c r="F206" i="5" s="1"/>
  <c r="G206" i="5" s="1"/>
  <c r="H206" i="5" s="1"/>
  <c r="D207" i="5" s="1"/>
  <c r="F207" i="5" s="1"/>
  <c r="G207" i="5" s="1"/>
  <c r="H207" i="5" s="1"/>
  <c r="D208" i="5" s="1"/>
  <c r="F208" i="5" s="1"/>
  <c r="G208" i="5" s="1"/>
  <c r="H208" i="5" s="1"/>
  <c r="D209" i="5" s="1"/>
  <c r="F209" i="5" s="1"/>
  <c r="G209" i="5" s="1"/>
  <c r="H209" i="5" s="1"/>
  <c r="D210" i="5" s="1"/>
  <c r="F210" i="5" s="1"/>
  <c r="G210" i="5" s="1"/>
  <c r="H210" i="5" s="1"/>
  <c r="D211" i="5" s="1"/>
  <c r="F211" i="5" s="1"/>
  <c r="G211" i="5" s="1"/>
  <c r="H211" i="5" s="1"/>
  <c r="D212" i="5" s="1"/>
  <c r="F212" i="5" s="1"/>
  <c r="G212" i="5" s="1"/>
  <c r="H212" i="5" s="1"/>
  <c r="D213" i="5" s="1"/>
  <c r="F213" i="5" s="1"/>
  <c r="G213" i="5" s="1"/>
  <c r="H213" i="5" s="1"/>
  <c r="D214" i="5" s="1"/>
  <c r="F214" i="5" s="1"/>
  <c r="G214" i="5" s="1"/>
  <c r="H214" i="5" s="1"/>
  <c r="D215" i="5" s="1"/>
  <c r="K52" i="4"/>
  <c r="L52" i="4" s="1"/>
  <c r="M52" i="4" s="1"/>
  <c r="I53" i="4" s="1"/>
  <c r="F215" i="5" l="1"/>
  <c r="G215" i="5" s="1"/>
  <c r="H215" i="5" s="1"/>
  <c r="D216" i="5" s="1"/>
  <c r="F216" i="5" s="1"/>
  <c r="G216" i="5" s="1"/>
  <c r="H216" i="5" s="1"/>
  <c r="D217" i="5" s="1"/>
  <c r="F217" i="5" s="1"/>
  <c r="G217" i="5" s="1"/>
  <c r="H217" i="5" s="1"/>
  <c r="D218" i="5" s="1"/>
  <c r="F218" i="5" s="1"/>
  <c r="G218" i="5" s="1"/>
  <c r="H218" i="5" s="1"/>
  <c r="D219" i="5" s="1"/>
  <c r="F219" i="5" s="1"/>
  <c r="G219" i="5" s="1"/>
  <c r="H219" i="5" s="1"/>
  <c r="D220" i="5" s="1"/>
  <c r="F220" i="5" s="1"/>
  <c r="G220" i="5" s="1"/>
  <c r="H220" i="5" s="1"/>
  <c r="D221" i="5" s="1"/>
  <c r="F221" i="5" s="1"/>
  <c r="G221" i="5" s="1"/>
  <c r="H221" i="5" s="1"/>
  <c r="D222" i="5" s="1"/>
  <c r="F222" i="5" s="1"/>
  <c r="G222" i="5" s="1"/>
  <c r="H222" i="5" s="1"/>
  <c r="D223" i="5" s="1"/>
  <c r="F223" i="5" s="1"/>
  <c r="G223" i="5" s="1"/>
  <c r="H223" i="5" s="1"/>
  <c r="D224" i="5" s="1"/>
  <c r="F224" i="5" s="1"/>
  <c r="G224" i="5" s="1"/>
  <c r="H224" i="5" s="1"/>
  <c r="D225" i="5" s="1"/>
  <c r="F225" i="5" s="1"/>
  <c r="G225" i="5" s="1"/>
  <c r="H225" i="5" s="1"/>
  <c r="D226" i="5" s="1"/>
  <c r="F226" i="5" s="1"/>
  <c r="G226" i="5" s="1"/>
  <c r="H226" i="5" s="1"/>
  <c r="D227" i="5" s="1"/>
  <c r="K53" i="4"/>
  <c r="L53" i="4" s="1"/>
  <c r="M53" i="4" s="1"/>
  <c r="I54" i="4" s="1"/>
  <c r="F227" i="5" l="1"/>
  <c r="G227" i="5" s="1"/>
  <c r="H227" i="5" s="1"/>
  <c r="D228" i="5" s="1"/>
  <c r="F228" i="5" s="1"/>
  <c r="G228" i="5" s="1"/>
  <c r="H228" i="5" s="1"/>
  <c r="D229" i="5" s="1"/>
  <c r="K54" i="4"/>
  <c r="L54" i="4" s="1"/>
  <c r="M54" i="4" s="1"/>
  <c r="I55" i="4" s="1"/>
  <c r="F229" i="5" l="1"/>
  <c r="G229" i="5" s="1"/>
  <c r="H229" i="5" s="1"/>
  <c r="D230" i="5" s="1"/>
  <c r="F230" i="5" s="1"/>
  <c r="G230" i="5" s="1"/>
  <c r="H230" i="5" s="1"/>
  <c r="D231" i="5" s="1"/>
  <c r="F231" i="5" s="1"/>
  <c r="G231" i="5" s="1"/>
  <c r="H231" i="5" s="1"/>
  <c r="D232" i="5" s="1"/>
  <c r="F232" i="5" s="1"/>
  <c r="G232" i="5" s="1"/>
  <c r="H232" i="5" s="1"/>
  <c r="D233" i="5" s="1"/>
  <c r="F233" i="5" s="1"/>
  <c r="G233" i="5" s="1"/>
  <c r="H233" i="5" s="1"/>
  <c r="D234" i="5" s="1"/>
  <c r="K55" i="4"/>
  <c r="L55" i="4" s="1"/>
  <c r="M55" i="4" s="1"/>
  <c r="I56" i="4" s="1"/>
  <c r="F234" i="5" l="1"/>
  <c r="G234" i="5" s="1"/>
  <c r="H234" i="5" s="1"/>
  <c r="D235" i="5" s="1"/>
  <c r="F235" i="5" s="1"/>
  <c r="G235" i="5" s="1"/>
  <c r="H235" i="5" s="1"/>
  <c r="D236" i="5" s="1"/>
  <c r="F236" i="5" s="1"/>
  <c r="G236" i="5" s="1"/>
  <c r="H236" i="5" s="1"/>
  <c r="D237" i="5" s="1"/>
  <c r="K56" i="4"/>
  <c r="L56" i="4" s="1"/>
  <c r="M56" i="4" s="1"/>
  <c r="I57" i="4" s="1"/>
  <c r="F237" i="5" l="1"/>
  <c r="G237" i="5" s="1"/>
  <c r="H237" i="5" s="1"/>
  <c r="D238" i="5" s="1"/>
  <c r="F238" i="5" s="1"/>
  <c r="G238" i="5" s="1"/>
  <c r="H238" i="5" s="1"/>
  <c r="D239" i="5" s="1"/>
  <c r="K57" i="4"/>
  <c r="F239" i="5" l="1"/>
  <c r="G239" i="5" s="1"/>
  <c r="H239" i="5" s="1"/>
  <c r="D240" i="5" s="1"/>
  <c r="F240" i="5" s="1"/>
  <c r="G240" i="5" s="1"/>
  <c r="H240" i="5" s="1"/>
  <c r="D241" i="5" s="1"/>
  <c r="F241" i="5" s="1"/>
  <c r="G241" i="5" s="1"/>
  <c r="H241" i="5" s="1"/>
  <c r="D242" i="5" s="1"/>
  <c r="F242" i="5" s="1"/>
  <c r="G242" i="5" s="1"/>
  <c r="H242" i="5" s="1"/>
  <c r="D243" i="5" s="1"/>
  <c r="F243" i="5" s="1"/>
  <c r="G243" i="5" s="1"/>
  <c r="H243" i="5" s="1"/>
  <c r="D244" i="5" s="1"/>
  <c r="F244" i="5" s="1"/>
  <c r="G244" i="5" s="1"/>
  <c r="H244" i="5" s="1"/>
  <c r="D245" i="5" s="1"/>
  <c r="F245" i="5" s="1"/>
  <c r="G245" i="5" s="1"/>
  <c r="H245" i="5" s="1"/>
  <c r="D246" i="5" s="1"/>
  <c r="L57" i="4"/>
  <c r="D42" i="4"/>
  <c r="F246" i="5" l="1"/>
  <c r="G246" i="5" s="1"/>
  <c r="H246" i="5" s="1"/>
  <c r="D247" i="5" s="1"/>
  <c r="F247" i="5" s="1"/>
  <c r="G247" i="5" s="1"/>
  <c r="H247" i="5" s="1"/>
  <c r="D248" i="5" s="1"/>
  <c r="F248" i="5" s="1"/>
  <c r="E42" i="4"/>
  <c r="F42" i="4" s="1"/>
  <c r="D35" i="6" s="1"/>
  <c r="D36" i="6" s="1"/>
  <c r="M57" i="4"/>
  <c r="I58" i="4" s="1"/>
  <c r="G248" i="5" l="1"/>
  <c r="K58" i="4"/>
  <c r="H248" i="5" l="1"/>
  <c r="L58" i="4"/>
  <c r="M58" i="4" l="1"/>
  <c r="I59" i="4" s="1"/>
  <c r="K59" i="4" l="1"/>
  <c r="L59" i="4" l="1"/>
  <c r="M59" i="4" l="1"/>
  <c r="I60" i="4" s="1"/>
  <c r="K60" i="4" l="1"/>
  <c r="L60" i="4" l="1"/>
  <c r="M60" i="4" l="1"/>
  <c r="I61" i="4" s="1"/>
  <c r="F250" i="5" l="1"/>
  <c r="K61" i="4"/>
  <c r="G250" i="5" l="1"/>
  <c r="L61" i="4"/>
  <c r="M61" i="4" l="1"/>
  <c r="I62" i="4" s="1"/>
  <c r="K62" i="4" l="1"/>
  <c r="L62" i="4" l="1"/>
  <c r="M62" i="4" l="1"/>
  <c r="I63" i="4" s="1"/>
  <c r="K63" i="4" l="1"/>
  <c r="L63" i="4" s="1"/>
  <c r="M63" i="4" s="1"/>
  <c r="I64" i="4" s="1"/>
  <c r="K64" i="4" l="1"/>
  <c r="L64" i="4" s="1"/>
  <c r="M64" i="4" s="1"/>
  <c r="I65" i="4" s="1"/>
  <c r="K65" i="4" l="1"/>
  <c r="L65" i="4" s="1"/>
  <c r="M65" i="4" s="1"/>
  <c r="I66" i="4" s="1"/>
  <c r="K66" i="4" l="1"/>
  <c r="L66" i="4" s="1"/>
  <c r="M66" i="4" s="1"/>
  <c r="I67" i="4" s="1"/>
  <c r="K67" i="4" l="1"/>
  <c r="L67" i="4" s="1"/>
  <c r="M67" i="4" s="1"/>
  <c r="I68" i="4" s="1"/>
  <c r="K68" i="4" l="1"/>
  <c r="L68" i="4" s="1"/>
  <c r="M68" i="4" s="1"/>
  <c r="I69" i="4" s="1"/>
  <c r="K69" i="4" l="1"/>
  <c r="L69" i="4" l="1"/>
  <c r="D43" i="4"/>
  <c r="E43" i="4" l="1"/>
  <c r="F43" i="4" s="1"/>
  <c r="M69" i="4"/>
  <c r="I70" i="4" s="1"/>
  <c r="K70" i="4" l="1"/>
  <c r="L70" i="4" l="1"/>
  <c r="M70" i="4" l="1"/>
  <c r="I71" i="4" s="1"/>
  <c r="K71" i="4" l="1"/>
  <c r="L71" i="4" l="1"/>
  <c r="M71" i="4" l="1"/>
  <c r="I72" i="4" s="1"/>
  <c r="K72" i="4" l="1"/>
  <c r="L72" i="4" l="1"/>
  <c r="M72" i="4" l="1"/>
  <c r="I73" i="4" s="1"/>
  <c r="K73" i="4" l="1"/>
  <c r="L73" i="4" l="1"/>
  <c r="M73" i="4" l="1"/>
  <c r="I74" i="4" s="1"/>
  <c r="K74" i="4" l="1"/>
  <c r="L74" i="4" l="1"/>
  <c r="M74" i="4" l="1"/>
  <c r="I75" i="4" s="1"/>
  <c r="K75" i="4" l="1"/>
  <c r="L75" i="4" s="1"/>
  <c r="M75" i="4" s="1"/>
  <c r="I76" i="4" s="1"/>
  <c r="K76" i="4" l="1"/>
  <c r="L76" i="4" s="1"/>
  <c r="M76" i="4" s="1"/>
  <c r="I77" i="4" s="1"/>
  <c r="K77" i="4" l="1"/>
  <c r="L77" i="4" s="1"/>
  <c r="M77" i="4" s="1"/>
  <c r="I78" i="4" s="1"/>
  <c r="K78" i="4" l="1"/>
  <c r="L78" i="4" s="1"/>
  <c r="M78" i="4" s="1"/>
  <c r="I79" i="4" s="1"/>
  <c r="K79" i="4" l="1"/>
  <c r="L79" i="4" s="1"/>
  <c r="M79" i="4" s="1"/>
  <c r="I80" i="4" s="1"/>
  <c r="K80" i="4" l="1"/>
  <c r="L80" i="4" s="1"/>
  <c r="M80" i="4" s="1"/>
  <c r="I81" i="4" s="1"/>
  <c r="K81" i="4" l="1"/>
  <c r="L81" i="4" l="1"/>
  <c r="D44" i="4"/>
  <c r="E44" i="4" l="1"/>
  <c r="F44" i="4" s="1"/>
  <c r="M81" i="4"/>
  <c r="I82" i="4" s="1"/>
  <c r="K82" i="4" l="1"/>
  <c r="L82" i="4" l="1"/>
  <c r="M82" i="4" l="1"/>
  <c r="I83" i="4" s="1"/>
  <c r="K83" i="4" l="1"/>
  <c r="L83" i="4" l="1"/>
  <c r="M83" i="4" l="1"/>
  <c r="I84" i="4" s="1"/>
  <c r="K84" i="4" l="1"/>
  <c r="L84" i="4" l="1"/>
  <c r="M84" i="4" l="1"/>
  <c r="I85" i="4" s="1"/>
  <c r="K85" i="4" l="1"/>
  <c r="L85" i="4" l="1"/>
  <c r="M85" i="4" l="1"/>
  <c r="I86" i="4" s="1"/>
  <c r="K86" i="4" l="1"/>
  <c r="L86" i="4" l="1"/>
  <c r="M86" i="4" l="1"/>
  <c r="I87" i="4" s="1"/>
  <c r="K87" i="4" l="1"/>
  <c r="L87" i="4" s="1"/>
  <c r="M87" i="4" s="1"/>
  <c r="I88" i="4" s="1"/>
  <c r="K88" i="4" l="1"/>
  <c r="L88" i="4" s="1"/>
  <c r="M88" i="4" s="1"/>
  <c r="I89" i="4" s="1"/>
  <c r="K89" i="4" l="1"/>
  <c r="L89" i="4" s="1"/>
  <c r="M89" i="4" s="1"/>
  <c r="I90" i="4" s="1"/>
  <c r="K90" i="4" l="1"/>
  <c r="L90" i="4" s="1"/>
  <c r="M90" i="4" s="1"/>
  <c r="I91" i="4" s="1"/>
  <c r="K91" i="4" l="1"/>
  <c r="L91" i="4" s="1"/>
  <c r="M91" i="4" s="1"/>
  <c r="I92" i="4" s="1"/>
  <c r="K92" i="4" l="1"/>
  <c r="L92" i="4" s="1"/>
  <c r="M92" i="4" s="1"/>
  <c r="I93" i="4" s="1"/>
  <c r="K93" i="4" l="1"/>
  <c r="L93" i="4" l="1"/>
  <c r="D45" i="4"/>
  <c r="E45" i="4" l="1"/>
  <c r="F45" i="4" s="1"/>
  <c r="M93" i="4"/>
  <c r="I94" i="4" s="1"/>
  <c r="K94" i="4" l="1"/>
  <c r="L94" i="4" l="1"/>
  <c r="M94" i="4" l="1"/>
  <c r="I95" i="4" s="1"/>
  <c r="K95" i="4" l="1"/>
  <c r="L95" i="4" l="1"/>
  <c r="M95" i="4" l="1"/>
  <c r="I96" i="4" s="1"/>
  <c r="K96" i="4" l="1"/>
  <c r="L96" i="4" l="1"/>
  <c r="M96" i="4" l="1"/>
  <c r="I97" i="4" s="1"/>
  <c r="K97" i="4" l="1"/>
  <c r="L97" i="4" l="1"/>
  <c r="M97" i="4" l="1"/>
  <c r="I98" i="4" s="1"/>
  <c r="K98" i="4" l="1"/>
  <c r="L98" i="4" l="1"/>
  <c r="M98" i="4" l="1"/>
  <c r="I99" i="4" s="1"/>
  <c r="K99" i="4" l="1"/>
  <c r="L99" i="4" s="1"/>
  <c r="M99" i="4" s="1"/>
  <c r="I100" i="4" s="1"/>
  <c r="K100" i="4" l="1"/>
  <c r="L100" i="4" s="1"/>
  <c r="M100" i="4" s="1"/>
  <c r="I101" i="4" s="1"/>
  <c r="K101" i="4" l="1"/>
  <c r="L101" i="4" s="1"/>
  <c r="M101" i="4" s="1"/>
  <c r="I102" i="4" s="1"/>
  <c r="K102" i="4" l="1"/>
  <c r="L102" i="4" s="1"/>
  <c r="M102" i="4" s="1"/>
  <c r="I103" i="4" s="1"/>
  <c r="K103" i="4" l="1"/>
  <c r="L103" i="4" s="1"/>
  <c r="M103" i="4" s="1"/>
  <c r="I104" i="4" s="1"/>
  <c r="K104" i="4" l="1"/>
  <c r="L104" i="4" s="1"/>
  <c r="M104" i="4" s="1"/>
  <c r="I105" i="4" s="1"/>
  <c r="K105" i="4" l="1"/>
  <c r="L105" i="4" l="1"/>
  <c r="D46" i="4"/>
  <c r="E46" i="4" l="1"/>
  <c r="F46" i="4" s="1"/>
  <c r="M105" i="4"/>
  <c r="I106" i="4" s="1"/>
  <c r="K106" i="4" l="1"/>
  <c r="L106" i="4" l="1"/>
  <c r="M106" i="4" l="1"/>
  <c r="I107" i="4" s="1"/>
  <c r="K107" i="4" l="1"/>
  <c r="L107" i="4" l="1"/>
  <c r="M107" i="4" l="1"/>
  <c r="I108" i="4" s="1"/>
  <c r="K108" i="4" l="1"/>
  <c r="L108" i="4" l="1"/>
  <c r="M108" i="4" l="1"/>
  <c r="I109" i="4" s="1"/>
  <c r="K109" i="4" l="1"/>
  <c r="L109" i="4" l="1"/>
  <c r="M109" i="4" l="1"/>
  <c r="I110" i="4" s="1"/>
  <c r="K110" i="4" l="1"/>
  <c r="L110" i="4" l="1"/>
  <c r="M110" i="4" l="1"/>
  <c r="I111" i="4" s="1"/>
  <c r="K111" i="4" l="1"/>
  <c r="L111" i="4" s="1"/>
  <c r="M111" i="4" s="1"/>
  <c r="I112" i="4" s="1"/>
  <c r="K112" i="4" l="1"/>
  <c r="L112" i="4" s="1"/>
  <c r="M112" i="4" s="1"/>
  <c r="I113" i="4" s="1"/>
  <c r="K113" i="4" l="1"/>
  <c r="L113" i="4" s="1"/>
  <c r="M113" i="4" s="1"/>
  <c r="I114" i="4" s="1"/>
  <c r="K114" i="4" l="1"/>
  <c r="L114" i="4" s="1"/>
  <c r="M114" i="4" s="1"/>
  <c r="I115" i="4" s="1"/>
  <c r="K115" i="4" l="1"/>
  <c r="L115" i="4" s="1"/>
  <c r="M115" i="4" s="1"/>
  <c r="I116" i="4" s="1"/>
  <c r="K116" i="4" l="1"/>
  <c r="L116" i="4" s="1"/>
  <c r="M116" i="4" s="1"/>
  <c r="I117" i="4" s="1"/>
  <c r="K117" i="4" l="1"/>
  <c r="L117" i="4" l="1"/>
  <c r="D47" i="4"/>
  <c r="E47" i="4" l="1"/>
  <c r="F47" i="4" s="1"/>
  <c r="M117" i="4"/>
  <c r="I118" i="4" s="1"/>
  <c r="K118" i="4" l="1"/>
  <c r="L118" i="4" l="1"/>
  <c r="M118" i="4" l="1"/>
  <c r="I119" i="4" s="1"/>
  <c r="K119" i="4" l="1"/>
  <c r="L119" i="4" l="1"/>
  <c r="M119" i="4" l="1"/>
  <c r="I120" i="4" s="1"/>
  <c r="K120" i="4" l="1"/>
  <c r="L120" i="4" l="1"/>
  <c r="M120" i="4" l="1"/>
  <c r="I121" i="4" s="1"/>
  <c r="K121" i="4" l="1"/>
  <c r="L121" i="4" l="1"/>
  <c r="M121" i="4" l="1"/>
  <c r="I122" i="4" s="1"/>
  <c r="K122" i="4" l="1"/>
  <c r="L122" i="4" l="1"/>
  <c r="M122" i="4" l="1"/>
  <c r="I123" i="4" s="1"/>
  <c r="K123" i="4" l="1"/>
  <c r="L123" i="4" s="1"/>
  <c r="M123" i="4" s="1"/>
  <c r="I124" i="4" s="1"/>
  <c r="K124" i="4" l="1"/>
  <c r="L124" i="4" s="1"/>
  <c r="M124" i="4" s="1"/>
  <c r="I125" i="4" s="1"/>
  <c r="K125" i="4" l="1"/>
  <c r="L125" i="4" s="1"/>
  <c r="M125" i="4" s="1"/>
  <c r="I126" i="4" s="1"/>
  <c r="K126" i="4" l="1"/>
  <c r="L126" i="4" s="1"/>
  <c r="M126" i="4" s="1"/>
  <c r="I127" i="4" s="1"/>
  <c r="K127" i="4" l="1"/>
  <c r="L127" i="4" s="1"/>
  <c r="M127" i="4" s="1"/>
  <c r="I128" i="4" s="1"/>
  <c r="K128" i="4" l="1"/>
  <c r="L128" i="4" s="1"/>
  <c r="M128" i="4" s="1"/>
  <c r="I129" i="4" s="1"/>
  <c r="K129" i="4" l="1"/>
  <c r="L129" i="4" l="1"/>
  <c r="D48" i="4"/>
  <c r="E48" i="4" l="1"/>
  <c r="F48" i="4" s="1"/>
  <c r="M129" i="4"/>
  <c r="I130" i="4" s="1"/>
  <c r="K130" i="4" l="1"/>
  <c r="L130" i="4" l="1"/>
  <c r="M130" i="4" l="1"/>
  <c r="I131" i="4" s="1"/>
  <c r="K131" i="4" l="1"/>
  <c r="L131" i="4" l="1"/>
  <c r="M131" i="4" l="1"/>
  <c r="I132" i="4" s="1"/>
  <c r="K132" i="4" l="1"/>
  <c r="L132" i="4" l="1"/>
  <c r="M132" i="4" l="1"/>
  <c r="I133" i="4" s="1"/>
  <c r="K133" i="4" l="1"/>
  <c r="L133" i="4" l="1"/>
  <c r="M133" i="4" l="1"/>
  <c r="I134" i="4" s="1"/>
  <c r="K134" i="4" l="1"/>
  <c r="L134" i="4" l="1"/>
  <c r="M134" i="4" l="1"/>
  <c r="I135" i="4" s="1"/>
  <c r="K135" i="4" l="1"/>
  <c r="L135" i="4" s="1"/>
  <c r="M135" i="4" s="1"/>
  <c r="I136" i="4" s="1"/>
  <c r="K136" i="4" l="1"/>
  <c r="L136" i="4" s="1"/>
  <c r="M136" i="4" s="1"/>
  <c r="I137" i="4" s="1"/>
  <c r="K137" i="4" l="1"/>
  <c r="L137" i="4" s="1"/>
  <c r="M137" i="4" s="1"/>
  <c r="I138" i="4" s="1"/>
  <c r="K138" i="4" l="1"/>
  <c r="L138" i="4" s="1"/>
  <c r="M138" i="4" s="1"/>
  <c r="I139" i="4" s="1"/>
  <c r="K139" i="4" l="1"/>
  <c r="L139" i="4" s="1"/>
  <c r="M139" i="4" s="1"/>
  <c r="I140" i="4" s="1"/>
  <c r="K140" i="4" l="1"/>
  <c r="L140" i="4" s="1"/>
  <c r="M140" i="4" s="1"/>
  <c r="I141" i="4" s="1"/>
  <c r="K141" i="4" l="1"/>
  <c r="L141" i="4" l="1"/>
  <c r="D49" i="4"/>
  <c r="E49" i="4" l="1"/>
  <c r="F49" i="4" s="1"/>
  <c r="M141" i="4"/>
  <c r="I142" i="4" s="1"/>
  <c r="K142" i="4" l="1"/>
  <c r="L142" i="4" l="1"/>
  <c r="M142" i="4" l="1"/>
  <c r="I143" i="4" s="1"/>
  <c r="K143" i="4" l="1"/>
  <c r="L143" i="4" l="1"/>
  <c r="M143" i="4" l="1"/>
  <c r="I144" i="4" s="1"/>
  <c r="K144" i="4" l="1"/>
  <c r="L144" i="4" l="1"/>
  <c r="M144" i="4" l="1"/>
  <c r="I145" i="4" s="1"/>
  <c r="K145" i="4" l="1"/>
  <c r="L145" i="4" l="1"/>
  <c r="M145" i="4" l="1"/>
  <c r="I146" i="4" s="1"/>
  <c r="K146" i="4" l="1"/>
  <c r="L146" i="4" l="1"/>
  <c r="M146" i="4" l="1"/>
  <c r="I147" i="4" s="1"/>
  <c r="K147" i="4" l="1"/>
  <c r="L147" i="4" s="1"/>
  <c r="M147" i="4" s="1"/>
  <c r="I148" i="4" s="1"/>
  <c r="K148" i="4" l="1"/>
  <c r="L148" i="4" s="1"/>
  <c r="M148" i="4" s="1"/>
  <c r="I149" i="4" s="1"/>
  <c r="K149" i="4" l="1"/>
  <c r="L149" i="4" s="1"/>
  <c r="M149" i="4" s="1"/>
  <c r="I150" i="4" s="1"/>
  <c r="K150" i="4" l="1"/>
  <c r="L150" i="4" s="1"/>
  <c r="M150" i="4" s="1"/>
  <c r="I151" i="4" s="1"/>
  <c r="K151" i="4" l="1"/>
  <c r="L151" i="4" s="1"/>
  <c r="M151" i="4" s="1"/>
  <c r="I152" i="4" s="1"/>
  <c r="K152" i="4" l="1"/>
  <c r="L152" i="4" s="1"/>
  <c r="M152" i="4" s="1"/>
  <c r="I153" i="4" s="1"/>
  <c r="K153" i="4" l="1"/>
  <c r="L153" i="4" l="1"/>
  <c r="D50" i="4"/>
  <c r="E50" i="4" l="1"/>
  <c r="F50" i="4" s="1"/>
  <c r="M153" i="4"/>
  <c r="I154" i="4" s="1"/>
  <c r="K154" i="4" l="1"/>
  <c r="L154" i="4" l="1"/>
  <c r="M154" i="4" l="1"/>
  <c r="I155" i="4" s="1"/>
  <c r="K155" i="4" l="1"/>
  <c r="L155" i="4" l="1"/>
  <c r="M155" i="4" l="1"/>
  <c r="I156" i="4" s="1"/>
  <c r="K156" i="4" l="1"/>
  <c r="L156" i="4" l="1"/>
  <c r="M156" i="4" l="1"/>
  <c r="I157" i="4" s="1"/>
  <c r="K157" i="4" l="1"/>
  <c r="L157" i="4" l="1"/>
  <c r="M157" i="4" l="1"/>
  <c r="I158" i="4" s="1"/>
  <c r="K158" i="4" l="1"/>
  <c r="L158" i="4" l="1"/>
  <c r="M158" i="4" l="1"/>
  <c r="I159" i="4" s="1"/>
  <c r="K159" i="4" l="1"/>
  <c r="L159" i="4" s="1"/>
  <c r="M159" i="4" s="1"/>
  <c r="I160" i="4" s="1"/>
  <c r="K160" i="4" l="1"/>
  <c r="L160" i="4" s="1"/>
  <c r="M160" i="4" s="1"/>
  <c r="I161" i="4" s="1"/>
  <c r="K161" i="4" l="1"/>
  <c r="L161" i="4" s="1"/>
  <c r="M161" i="4" s="1"/>
  <c r="I162" i="4" s="1"/>
  <c r="K162" i="4" l="1"/>
  <c r="L162" i="4" s="1"/>
  <c r="M162" i="4" s="1"/>
  <c r="I163" i="4" s="1"/>
  <c r="K163" i="4" l="1"/>
  <c r="L163" i="4" s="1"/>
  <c r="M163" i="4" s="1"/>
  <c r="I164" i="4" s="1"/>
  <c r="K164" i="4" l="1"/>
  <c r="L164" i="4" s="1"/>
  <c r="M164" i="4" s="1"/>
  <c r="I165" i="4" s="1"/>
  <c r="K165" i="4" l="1"/>
  <c r="L165" i="4" l="1"/>
  <c r="D51" i="4"/>
  <c r="E51" i="4" l="1"/>
  <c r="F51" i="4" s="1"/>
  <c r="M165" i="4"/>
  <c r="I166" i="4" s="1"/>
  <c r="K166" i="4" l="1"/>
  <c r="L166" i="4" l="1"/>
  <c r="M166" i="4" l="1"/>
  <c r="I167" i="4" s="1"/>
  <c r="K167" i="4" l="1"/>
  <c r="L167" i="4" l="1"/>
  <c r="M167" i="4" l="1"/>
  <c r="I168" i="4" s="1"/>
  <c r="K168" i="4" l="1"/>
  <c r="L168" i="4" l="1"/>
  <c r="M168" i="4" l="1"/>
  <c r="I169" i="4" s="1"/>
  <c r="K169" i="4" l="1"/>
  <c r="L169" i="4" l="1"/>
  <c r="M169" i="4" l="1"/>
  <c r="I170" i="4" s="1"/>
  <c r="K170" i="4" l="1"/>
  <c r="L170" i="4" l="1"/>
  <c r="M170" i="4" l="1"/>
  <c r="I171" i="4" s="1"/>
  <c r="K171" i="4" l="1"/>
  <c r="L171" i="4" s="1"/>
  <c r="M171" i="4" s="1"/>
  <c r="I172" i="4" s="1"/>
  <c r="K172" i="4" l="1"/>
  <c r="L172" i="4" s="1"/>
  <c r="M172" i="4" s="1"/>
  <c r="I173" i="4" s="1"/>
  <c r="K173" i="4" l="1"/>
  <c r="L173" i="4" s="1"/>
  <c r="M173" i="4" s="1"/>
  <c r="I174" i="4" s="1"/>
  <c r="K174" i="4" l="1"/>
  <c r="L174" i="4" s="1"/>
  <c r="M174" i="4" s="1"/>
  <c r="I175" i="4" s="1"/>
  <c r="K175" i="4" l="1"/>
  <c r="L175" i="4" s="1"/>
  <c r="M175" i="4" s="1"/>
  <c r="I176" i="4" s="1"/>
  <c r="K176" i="4" l="1"/>
  <c r="L176" i="4" s="1"/>
  <c r="M176" i="4" s="1"/>
  <c r="I177" i="4" s="1"/>
  <c r="K177" i="4" l="1"/>
  <c r="L177" i="4" l="1"/>
  <c r="D52" i="4"/>
  <c r="E52" i="4" l="1"/>
  <c r="F52" i="4" s="1"/>
  <c r="M177" i="4"/>
  <c r="I178" i="4" s="1"/>
  <c r="K178" i="4" l="1"/>
  <c r="L178" i="4" l="1"/>
  <c r="M178" i="4" l="1"/>
  <c r="I179" i="4" s="1"/>
  <c r="K179" i="4" l="1"/>
  <c r="L179" i="4" l="1"/>
  <c r="M179" i="4" l="1"/>
  <c r="I180" i="4" s="1"/>
  <c r="K180" i="4" l="1"/>
  <c r="L180" i="4" l="1"/>
  <c r="M180" i="4" l="1"/>
  <c r="I181" i="4" s="1"/>
  <c r="K181" i="4" l="1"/>
  <c r="L181" i="4" l="1"/>
  <c r="M181" i="4" l="1"/>
  <c r="I182" i="4" s="1"/>
  <c r="K182" i="4" l="1"/>
  <c r="L182" i="4" l="1"/>
  <c r="M182" i="4" l="1"/>
  <c r="I183" i="4" s="1"/>
  <c r="K183" i="4" l="1"/>
  <c r="L183" i="4" s="1"/>
  <c r="M183" i="4" s="1"/>
  <c r="I184" i="4" s="1"/>
  <c r="K184" i="4" l="1"/>
  <c r="L184" i="4" s="1"/>
  <c r="M184" i="4" s="1"/>
  <c r="I185" i="4" s="1"/>
  <c r="K185" i="4" l="1"/>
  <c r="L185" i="4" s="1"/>
  <c r="M185" i="4" s="1"/>
  <c r="I186" i="4" s="1"/>
  <c r="K186" i="4" l="1"/>
  <c r="L186" i="4" s="1"/>
  <c r="M186" i="4" s="1"/>
  <c r="I187" i="4" s="1"/>
  <c r="K187" i="4" l="1"/>
  <c r="L187" i="4" s="1"/>
  <c r="M187" i="4" s="1"/>
  <c r="I188" i="4" s="1"/>
  <c r="K188" i="4" l="1"/>
  <c r="L188" i="4" s="1"/>
  <c r="M188" i="4" s="1"/>
  <c r="I189" i="4" s="1"/>
  <c r="K189" i="4" l="1"/>
  <c r="L189" i="4" l="1"/>
  <c r="D53" i="4"/>
  <c r="E53" i="4" l="1"/>
  <c r="F53" i="4" s="1"/>
  <c r="M189" i="4"/>
  <c r="I190" i="4" s="1"/>
  <c r="K190" i="4" l="1"/>
  <c r="L190" i="4" l="1"/>
  <c r="M190" i="4" l="1"/>
  <c r="I191" i="4" s="1"/>
  <c r="K191" i="4" l="1"/>
  <c r="L191" i="4" l="1"/>
  <c r="M191" i="4" l="1"/>
  <c r="I192" i="4" s="1"/>
  <c r="K192" i="4" l="1"/>
  <c r="L192" i="4" l="1"/>
  <c r="M192" i="4" l="1"/>
  <c r="I193" i="4" s="1"/>
  <c r="K193" i="4" l="1"/>
  <c r="L193" i="4" l="1"/>
  <c r="M193" i="4" l="1"/>
  <c r="I194" i="4" s="1"/>
  <c r="K194" i="4" l="1"/>
  <c r="L194" i="4" l="1"/>
  <c r="M194" i="4" l="1"/>
  <c r="I195" i="4" s="1"/>
  <c r="K195" i="4" l="1"/>
  <c r="L195" i="4" s="1"/>
  <c r="M195" i="4" s="1"/>
  <c r="I196" i="4" s="1"/>
  <c r="K196" i="4" l="1"/>
  <c r="L196" i="4" s="1"/>
  <c r="M196" i="4" s="1"/>
  <c r="I197" i="4" s="1"/>
  <c r="K197" i="4" l="1"/>
  <c r="L197" i="4" s="1"/>
  <c r="M197" i="4" s="1"/>
  <c r="I198" i="4" s="1"/>
  <c r="K198" i="4" l="1"/>
  <c r="L198" i="4" s="1"/>
  <c r="M198" i="4" s="1"/>
  <c r="I199" i="4" s="1"/>
  <c r="K199" i="4" l="1"/>
  <c r="L199" i="4" s="1"/>
  <c r="M199" i="4" s="1"/>
  <c r="I200" i="4" s="1"/>
  <c r="K200" i="4" l="1"/>
  <c r="L200" i="4" s="1"/>
  <c r="M200" i="4" s="1"/>
  <c r="I201" i="4" s="1"/>
  <c r="K201" i="4" l="1"/>
  <c r="L201" i="4" l="1"/>
  <c r="D54" i="4"/>
  <c r="E54" i="4" l="1"/>
  <c r="F54" i="4" s="1"/>
  <c r="M201" i="4"/>
  <c r="I202" i="4" s="1"/>
  <c r="K202" i="4" l="1"/>
  <c r="L202" i="4" l="1"/>
  <c r="M202" i="4" l="1"/>
  <c r="I203" i="4" s="1"/>
  <c r="K203" i="4" l="1"/>
  <c r="L203" i="4" l="1"/>
  <c r="M203" i="4" l="1"/>
  <c r="I204" i="4" s="1"/>
  <c r="K204" i="4" l="1"/>
  <c r="L204" i="4" l="1"/>
  <c r="M204" i="4" l="1"/>
  <c r="I205" i="4" s="1"/>
  <c r="K205" i="4" l="1"/>
  <c r="L205" i="4" l="1"/>
  <c r="M205" i="4" l="1"/>
  <c r="I206" i="4" s="1"/>
  <c r="K206" i="4" l="1"/>
  <c r="L206" i="4" l="1"/>
  <c r="M206" i="4" l="1"/>
  <c r="I207" i="4" s="1"/>
  <c r="K207" i="4" l="1"/>
  <c r="L207" i="4" s="1"/>
  <c r="M207" i="4" s="1"/>
  <c r="I208" i="4" s="1"/>
  <c r="K208" i="4" l="1"/>
  <c r="L208" i="4" s="1"/>
  <c r="M208" i="4" s="1"/>
  <c r="I209" i="4" s="1"/>
  <c r="K209" i="4" l="1"/>
  <c r="L209" i="4" s="1"/>
  <c r="M209" i="4" s="1"/>
  <c r="I210" i="4" s="1"/>
  <c r="K210" i="4" l="1"/>
  <c r="L210" i="4" s="1"/>
  <c r="M210" i="4" s="1"/>
  <c r="I211" i="4" s="1"/>
  <c r="K211" i="4" l="1"/>
  <c r="L211" i="4" s="1"/>
  <c r="M211" i="4" s="1"/>
  <c r="I212" i="4" s="1"/>
  <c r="K212" i="4" l="1"/>
  <c r="L212" i="4" s="1"/>
  <c r="M212" i="4" s="1"/>
  <c r="I213" i="4" s="1"/>
  <c r="K213" i="4" l="1"/>
  <c r="L213" i="4" l="1"/>
  <c r="D55" i="4"/>
  <c r="E55" i="4" l="1"/>
  <c r="F55" i="4" s="1"/>
  <c r="M213" i="4"/>
  <c r="I214" i="4" s="1"/>
  <c r="K214" i="4" l="1"/>
  <c r="L214" i="4" l="1"/>
  <c r="M214" i="4" l="1"/>
  <c r="I215" i="4" s="1"/>
  <c r="K215" i="4" l="1"/>
  <c r="L215" i="4" l="1"/>
  <c r="M215" i="4" l="1"/>
  <c r="I216" i="4" s="1"/>
  <c r="K216" i="4" l="1"/>
  <c r="L216" i="4" l="1"/>
  <c r="M216" i="4" l="1"/>
  <c r="I217" i="4" s="1"/>
  <c r="K217" i="4" l="1"/>
  <c r="L217" i="4" l="1"/>
  <c r="M217" i="4" l="1"/>
  <c r="I218" i="4" s="1"/>
  <c r="K218" i="4" l="1"/>
  <c r="L218" i="4" l="1"/>
  <c r="M218" i="4" l="1"/>
  <c r="I219" i="4" s="1"/>
  <c r="K219" i="4" l="1"/>
  <c r="L219" i="4" s="1"/>
  <c r="M219" i="4" s="1"/>
  <c r="I220" i="4" s="1"/>
  <c r="K220" i="4" l="1"/>
  <c r="L220" i="4" s="1"/>
  <c r="M220" i="4" s="1"/>
  <c r="I221" i="4" s="1"/>
  <c r="K221" i="4" l="1"/>
  <c r="L221" i="4" s="1"/>
  <c r="M221" i="4" s="1"/>
  <c r="I222" i="4" s="1"/>
  <c r="K222" i="4" l="1"/>
  <c r="L222" i="4" s="1"/>
  <c r="M222" i="4" s="1"/>
  <c r="I223" i="4" s="1"/>
  <c r="K223" i="4" l="1"/>
  <c r="L223" i="4" s="1"/>
  <c r="M223" i="4" s="1"/>
  <c r="I224" i="4" s="1"/>
  <c r="K224" i="4" l="1"/>
  <c r="L224" i="4" s="1"/>
  <c r="M224" i="4" s="1"/>
  <c r="I225" i="4" s="1"/>
  <c r="K225" i="4" l="1"/>
  <c r="L225" i="4" l="1"/>
  <c r="D56" i="4"/>
  <c r="E56" i="4" l="1"/>
  <c r="F56" i="4" s="1"/>
  <c r="M225" i="4"/>
  <c r="I226" i="4" s="1"/>
  <c r="K226" i="4" l="1"/>
  <c r="L226" i="4" l="1"/>
  <c r="M226" i="4" l="1"/>
  <c r="I227" i="4" s="1"/>
  <c r="K227" i="4" l="1"/>
  <c r="L227" i="4" l="1"/>
  <c r="M227" i="4" l="1"/>
  <c r="I228" i="4" s="1"/>
  <c r="K228" i="4" l="1"/>
  <c r="L228" i="4" l="1"/>
  <c r="M228" i="4" l="1"/>
  <c r="I229" i="4" s="1"/>
  <c r="K229" i="4" l="1"/>
  <c r="L229" i="4" l="1"/>
  <c r="M229" i="4" l="1"/>
  <c r="I230" i="4" s="1"/>
  <c r="K230" i="4" l="1"/>
  <c r="L230" i="4" l="1"/>
  <c r="M230" i="4" l="1"/>
  <c r="I231" i="4" s="1"/>
  <c r="K231" i="4" l="1"/>
  <c r="L231" i="4" s="1"/>
  <c r="M231" i="4" s="1"/>
  <c r="I232" i="4" s="1"/>
  <c r="K232" i="4" l="1"/>
  <c r="L232" i="4" s="1"/>
  <c r="M232" i="4" s="1"/>
  <c r="I233" i="4" s="1"/>
  <c r="K233" i="4" l="1"/>
  <c r="L233" i="4" s="1"/>
  <c r="M233" i="4" s="1"/>
  <c r="I234" i="4" s="1"/>
  <c r="K234" i="4" l="1"/>
  <c r="L234" i="4" s="1"/>
  <c r="M234" i="4" s="1"/>
  <c r="I235" i="4" s="1"/>
  <c r="K235" i="4" l="1"/>
  <c r="L235" i="4" s="1"/>
  <c r="M235" i="4" s="1"/>
  <c r="I236" i="4" s="1"/>
  <c r="K236" i="4" l="1"/>
  <c r="L236" i="4" s="1"/>
  <c r="M236" i="4" s="1"/>
  <c r="I237" i="4" s="1"/>
  <c r="K237" i="4" l="1"/>
  <c r="L237" i="4" l="1"/>
  <c r="D57" i="4"/>
  <c r="E57" i="4" l="1"/>
  <c r="F57" i="4" s="1"/>
  <c r="M237" i="4"/>
  <c r="I238" i="4" s="1"/>
  <c r="K238" i="4" l="1"/>
  <c r="L238" i="4" l="1"/>
  <c r="M238" i="4" l="1"/>
  <c r="I239" i="4" s="1"/>
  <c r="K239" i="4" l="1"/>
  <c r="L239" i="4" l="1"/>
  <c r="M239" i="4" l="1"/>
  <c r="I240" i="4" s="1"/>
  <c r="K240" i="4" l="1"/>
  <c r="L240" i="4" l="1"/>
  <c r="M240" i="4" l="1"/>
  <c r="I241" i="4" s="1"/>
  <c r="K241" i="4" l="1"/>
  <c r="L241" i="4" l="1"/>
  <c r="M241" i="4" l="1"/>
  <c r="I242" i="4" s="1"/>
  <c r="K242" i="4" l="1"/>
  <c r="L242" i="4" l="1"/>
  <c r="M242" i="4" l="1"/>
  <c r="I243" i="4" s="1"/>
  <c r="K243" i="4" l="1"/>
  <c r="L243" i="4" s="1"/>
  <c r="M243" i="4" s="1"/>
  <c r="I244" i="4" s="1"/>
  <c r="K244" i="4" l="1"/>
  <c r="L244" i="4" s="1"/>
  <c r="M244" i="4" s="1"/>
  <c r="I245" i="4" s="1"/>
  <c r="K245" i="4" l="1"/>
  <c r="L245" i="4" s="1"/>
  <c r="M245" i="4" s="1"/>
  <c r="I246" i="4" s="1"/>
  <c r="K246" i="4" l="1"/>
  <c r="L246" i="4" s="1"/>
  <c r="M246" i="4" s="1"/>
  <c r="I247" i="4" s="1"/>
  <c r="K247" i="4" l="1"/>
  <c r="L247" i="4" s="1"/>
  <c r="M247" i="4" s="1"/>
  <c r="I248" i="4" s="1"/>
  <c r="K248" i="4" l="1"/>
  <c r="L248" i="4" s="1"/>
  <c r="M248" i="4" s="1"/>
  <c r="I249" i="4" s="1"/>
  <c r="K249" i="4" l="1"/>
  <c r="L249" i="4" l="1"/>
  <c r="D58" i="4"/>
  <c r="E58" i="4" l="1"/>
  <c r="F58" i="4" s="1"/>
  <c r="M249" i="4"/>
  <c r="I250" i="4" s="1"/>
  <c r="K250" i="4" l="1"/>
  <c r="L250" i="4" l="1"/>
  <c r="M250" i="4" l="1"/>
  <c r="I251" i="4" s="1"/>
  <c r="K251" i="4" l="1"/>
  <c r="L251" i="4" l="1"/>
  <c r="M251" i="4" l="1"/>
  <c r="I252" i="4" s="1"/>
  <c r="K252" i="4" l="1"/>
  <c r="L252" i="4" l="1"/>
  <c r="M252" i="4" l="1"/>
  <c r="I253" i="4" s="1"/>
  <c r="K253" i="4" l="1"/>
  <c r="L253" i="4" l="1"/>
  <c r="M253" i="4" l="1"/>
  <c r="I254" i="4" s="1"/>
  <c r="K254" i="4" l="1"/>
  <c r="L254" i="4" l="1"/>
  <c r="M254" i="4" l="1"/>
  <c r="I255" i="4" s="1"/>
  <c r="K255" i="4" l="1"/>
  <c r="L255" i="4" s="1"/>
  <c r="M255" i="4" s="1"/>
  <c r="I256" i="4" s="1"/>
  <c r="K256" i="4" l="1"/>
  <c r="L256" i="4" s="1"/>
  <c r="M256" i="4" s="1"/>
  <c r="I257" i="4" s="1"/>
  <c r="K257" i="4" l="1"/>
  <c r="L257" i="4" s="1"/>
  <c r="M257" i="4" s="1"/>
  <c r="I258" i="4" s="1"/>
  <c r="K258" i="4" l="1"/>
  <c r="L258" i="4" s="1"/>
  <c r="M258" i="4" s="1"/>
  <c r="I259" i="4" s="1"/>
  <c r="K259" i="4" l="1"/>
  <c r="L259" i="4" s="1"/>
  <c r="M259" i="4" s="1"/>
  <c r="I260" i="4" s="1"/>
  <c r="K260" i="4" l="1"/>
  <c r="L260" i="4" s="1"/>
  <c r="M260" i="4" s="1"/>
  <c r="I261" i="4" s="1"/>
  <c r="K261" i="4" l="1"/>
  <c r="L261" i="4" l="1"/>
  <c r="D59" i="4"/>
  <c r="E59" i="4" l="1"/>
  <c r="F59" i="4" s="1"/>
  <c r="M261" i="4"/>
  <c r="I262" i="4" s="1"/>
  <c r="K262" i="4" l="1"/>
  <c r="L262" i="4" l="1"/>
  <c r="M262" i="4" l="1"/>
  <c r="I263" i="4" s="1"/>
  <c r="K263" i="4" l="1"/>
  <c r="L263" i="4" l="1"/>
  <c r="M263" i="4" l="1"/>
  <c r="I264" i="4" s="1"/>
  <c r="K264" i="4" l="1"/>
  <c r="L264" i="4" l="1"/>
  <c r="M264" i="4" l="1"/>
  <c r="I265" i="4" s="1"/>
  <c r="K265" i="4" l="1"/>
  <c r="L265" i="4" l="1"/>
  <c r="M265" i="4" l="1"/>
  <c r="I266" i="4" s="1"/>
  <c r="K266" i="4" l="1"/>
  <c r="L266" i="4" l="1"/>
  <c r="M266" i="4" l="1"/>
  <c r="I267" i="4" s="1"/>
  <c r="K267" i="4" l="1"/>
  <c r="L267" i="4" s="1"/>
  <c r="M267" i="4" s="1"/>
  <c r="I268" i="4" s="1"/>
  <c r="K268" i="4" l="1"/>
  <c r="L268" i="4" s="1"/>
  <c r="M268" i="4" s="1"/>
  <c r="I269" i="4" s="1"/>
  <c r="K269" i="4" l="1"/>
  <c r="L269" i="4" s="1"/>
  <c r="M269" i="4" s="1"/>
  <c r="I270" i="4" s="1"/>
  <c r="K270" i="4" l="1"/>
  <c r="L270" i="4" s="1"/>
  <c r="M270" i="4" s="1"/>
  <c r="I271" i="4" s="1"/>
  <c r="K271" i="4" l="1"/>
  <c r="L271" i="4" s="1"/>
  <c r="M271" i="4" s="1"/>
  <c r="I272" i="4" s="1"/>
  <c r="K272" i="4" l="1"/>
  <c r="L272" i="4" s="1"/>
  <c r="M272" i="4" s="1"/>
  <c r="I273" i="4" s="1"/>
  <c r="K273" i="4" l="1"/>
  <c r="L273" i="4" l="1"/>
  <c r="D60" i="4"/>
  <c r="E60" i="4" l="1"/>
  <c r="F60" i="4" s="1"/>
  <c r="M273" i="4"/>
  <c r="I274" i="4" s="1"/>
  <c r="K274" i="4" l="1"/>
  <c r="L274" i="4" l="1"/>
  <c r="M274" i="4" l="1"/>
  <c r="I275" i="4" s="1"/>
  <c r="K275" i="4" l="1"/>
  <c r="L275" i="4" l="1"/>
  <c r="M275" i="4" l="1"/>
  <c r="I276" i="4" s="1"/>
  <c r="K276" i="4" l="1"/>
  <c r="L276" i="4" l="1"/>
  <c r="M276" i="4" l="1"/>
  <c r="I277" i="4" s="1"/>
  <c r="K277" i="4" l="1"/>
  <c r="L277" i="4" l="1"/>
  <c r="M277" i="4" l="1"/>
  <c r="I278" i="4" s="1"/>
  <c r="K278" i="4" l="1"/>
  <c r="L278" i="4" l="1"/>
  <c r="M278" i="4" l="1"/>
  <c r="I279" i="4" s="1"/>
  <c r="K279" i="4" l="1"/>
  <c r="L279" i="4" s="1"/>
  <c r="M279" i="4" s="1"/>
  <c r="I280" i="4" s="1"/>
  <c r="K280" i="4" l="1"/>
  <c r="L280" i="4" s="1"/>
  <c r="M280" i="4" s="1"/>
  <c r="I281" i="4" s="1"/>
  <c r="K281" i="4" l="1"/>
  <c r="L281" i="4" s="1"/>
  <c r="M281" i="4" s="1"/>
  <c r="I282" i="4" s="1"/>
  <c r="K282" i="4" l="1"/>
  <c r="L282" i="4" s="1"/>
  <c r="M282" i="4" s="1"/>
  <c r="I283" i="4" s="1"/>
  <c r="K283" i="4" l="1"/>
  <c r="L283" i="4" s="1"/>
  <c r="M283" i="4" s="1"/>
  <c r="I284" i="4" s="1"/>
  <c r="K284" i="4" l="1"/>
  <c r="L284" i="4" s="1"/>
  <c r="M284" i="4" s="1"/>
  <c r="I285" i="4" s="1"/>
  <c r="K285" i="4" l="1"/>
  <c r="L285" i="4" l="1"/>
  <c r="D61" i="4"/>
  <c r="E61" i="4" l="1"/>
  <c r="F61" i="4" s="1"/>
  <c r="M285" i="4"/>
  <c r="I286" i="4" s="1"/>
  <c r="K286" i="4" l="1"/>
  <c r="L286" i="4" l="1"/>
  <c r="M286" i="4" l="1"/>
  <c r="I287" i="4" s="1"/>
  <c r="K287" i="4" l="1"/>
  <c r="L287" i="4" l="1"/>
  <c r="M287" i="4" l="1"/>
  <c r="I288" i="4" s="1"/>
  <c r="K288" i="4" l="1"/>
  <c r="L288" i="4" l="1"/>
  <c r="M288" i="4" l="1"/>
  <c r="I289" i="4" s="1"/>
  <c r="K289" i="4" l="1"/>
  <c r="L289" i="4" l="1"/>
  <c r="M289" i="4" l="1"/>
  <c r="I290" i="4" s="1"/>
  <c r="K290" i="4" l="1"/>
  <c r="L290" i="4" l="1"/>
  <c r="M290" i="4" l="1"/>
  <c r="I291" i="4" s="1"/>
  <c r="K291" i="4" l="1"/>
  <c r="L291" i="4" s="1"/>
  <c r="M291" i="4" s="1"/>
  <c r="I292" i="4" s="1"/>
  <c r="K292" i="4" l="1"/>
  <c r="L292" i="4" s="1"/>
  <c r="M292" i="4" s="1"/>
  <c r="I293" i="4" s="1"/>
  <c r="K293" i="4" l="1"/>
  <c r="L293" i="4" s="1"/>
  <c r="M293" i="4" s="1"/>
  <c r="I294" i="4" s="1"/>
  <c r="K294" i="4" l="1"/>
  <c r="L294" i="4" s="1"/>
  <c r="M294" i="4" s="1"/>
  <c r="I295" i="4" s="1"/>
  <c r="K295" i="4" l="1"/>
  <c r="L295" i="4" s="1"/>
  <c r="M295" i="4" s="1"/>
  <c r="I296" i="4" s="1"/>
  <c r="K296" i="4" l="1"/>
  <c r="L296" i="4" s="1"/>
  <c r="M296" i="4" s="1"/>
  <c r="I297" i="4" s="1"/>
  <c r="K297" i="4" l="1"/>
  <c r="L297" i="4" l="1"/>
  <c r="D62" i="4"/>
  <c r="E62" i="4" l="1"/>
  <c r="F62" i="4" s="1"/>
  <c r="M297" i="4"/>
  <c r="I298" i="4" s="1"/>
  <c r="K298" i="4" l="1"/>
  <c r="L298" i="4" l="1"/>
  <c r="M298" i="4" l="1"/>
  <c r="I299" i="4" s="1"/>
  <c r="K299" i="4" l="1"/>
  <c r="L299" i="4" l="1"/>
  <c r="M299" i="4" l="1"/>
  <c r="I300" i="4" s="1"/>
  <c r="K300" i="4" l="1"/>
  <c r="L300" i="4" l="1"/>
  <c r="M300" i="4" l="1"/>
  <c r="I301" i="4" s="1"/>
  <c r="K301" i="4" l="1"/>
  <c r="L301" i="4" l="1"/>
  <c r="M301" i="4" l="1"/>
  <c r="I302" i="4" s="1"/>
  <c r="K302" i="4" l="1"/>
  <c r="L302" i="4" l="1"/>
  <c r="M302" i="4" l="1"/>
  <c r="I303" i="4" s="1"/>
  <c r="K303" i="4" l="1"/>
  <c r="L303" i="4" s="1"/>
  <c r="M303" i="4" s="1"/>
  <c r="I304" i="4" s="1"/>
  <c r="K304" i="4" l="1"/>
  <c r="L304" i="4" s="1"/>
  <c r="M304" i="4" s="1"/>
  <c r="I305" i="4" s="1"/>
  <c r="K305" i="4" l="1"/>
  <c r="L305" i="4" s="1"/>
  <c r="M305" i="4" s="1"/>
  <c r="I306" i="4" s="1"/>
  <c r="K306" i="4" l="1"/>
  <c r="L306" i="4" s="1"/>
  <c r="M306" i="4" s="1"/>
  <c r="I307" i="4" s="1"/>
  <c r="K307" i="4" l="1"/>
  <c r="L307" i="4" s="1"/>
  <c r="M307" i="4" s="1"/>
  <c r="I308" i="4" s="1"/>
  <c r="K308" i="4" l="1"/>
  <c r="L308" i="4" s="1"/>
  <c r="M308" i="4" s="1"/>
  <c r="I309" i="4" s="1"/>
  <c r="K309" i="4" l="1"/>
  <c r="L309" i="4" l="1"/>
  <c r="K316" i="4"/>
  <c r="D63" i="4"/>
  <c r="D65" i="4" l="1"/>
  <c r="L316" i="4"/>
  <c r="E63" i="4"/>
  <c r="E65" i="4" s="1"/>
  <c r="M309" i="4"/>
  <c r="F31" i="4" l="1"/>
  <c r="D4" i="4"/>
  <c r="D7" i="6" s="1"/>
  <c r="D10" i="6" s="1"/>
  <c r="D14" i="6" s="1"/>
  <c r="F63" i="4"/>
  <c r="F65" i="4" s="1"/>
  <c r="F30" i="4"/>
  <c r="D6" i="4" l="1"/>
  <c r="F32" i="4"/>
  <c r="F33" i="4" l="1"/>
</calcChain>
</file>

<file path=xl/sharedStrings.xml><?xml version="1.0" encoding="utf-8"?>
<sst xmlns="http://schemas.openxmlformats.org/spreadsheetml/2006/main" count="80" uniqueCount="65">
  <si>
    <t xml:space="preserve">        - LT Rate</t>
  </si>
  <si>
    <t xml:space="preserve">        - ST Rate</t>
  </si>
  <si>
    <t>Annual</t>
  </si>
  <si>
    <t>LT debt - 56%</t>
  </si>
  <si>
    <t>ST debt - 4%</t>
  </si>
  <si>
    <t>Equity - 40%</t>
  </si>
  <si>
    <t>Purchase Price (TD Loan)</t>
  </si>
  <si>
    <t>Interest</t>
  </si>
  <si>
    <t>Principal</t>
  </si>
  <si>
    <t>Periods</t>
  </si>
  <si>
    <t>Rate</t>
  </si>
  <si>
    <t>Payment</t>
  </si>
  <si>
    <t>Yearly</t>
  </si>
  <si>
    <t>Month #</t>
  </si>
  <si>
    <t>Beginning</t>
  </si>
  <si>
    <t>Pmt</t>
  </si>
  <si>
    <t>Ending Balance.</t>
  </si>
  <si>
    <t>Year #</t>
  </si>
  <si>
    <t>Mthly Payment</t>
  </si>
  <si>
    <t>Total cash outlay</t>
  </si>
  <si>
    <t>Cash available calculation</t>
  </si>
  <si>
    <t>TD Loan Amount</t>
  </si>
  <si>
    <t>Rate Base EB-2020-0020</t>
  </si>
  <si>
    <t>Cost of Capital</t>
  </si>
  <si>
    <t xml:space="preserve">Calculation of cash available with and without TD loan payments </t>
  </si>
  <si>
    <t>Cash from ROI over 25 years</t>
  </si>
  <si>
    <t xml:space="preserve">    </t>
  </si>
  <si>
    <t>Term</t>
  </si>
  <si>
    <t xml:space="preserve">Monthly pay't </t>
  </si>
  <si>
    <t>2020 TD loan (Espanola)</t>
  </si>
  <si>
    <t>Required</t>
  </si>
  <si>
    <t>till 2040</t>
  </si>
  <si>
    <t>till 2030</t>
  </si>
  <si>
    <t>not $2,351</t>
  </si>
  <si>
    <t>as per F/S</t>
  </si>
  <si>
    <t>$10,831/ mth till Dec 2040</t>
  </si>
  <si>
    <t>$2,860/mth till Dec 2025</t>
  </si>
  <si>
    <t>Ont loan</t>
  </si>
  <si>
    <t>Less:Principal</t>
  </si>
  <si>
    <t xml:space="preserve">Interest </t>
  </si>
  <si>
    <t>Funds available</t>
  </si>
  <si>
    <t>Actual Pay't</t>
  </si>
  <si>
    <t xml:space="preserve">ERHDCTD  Financing </t>
  </si>
  <si>
    <t>Revenue</t>
  </si>
  <si>
    <t>Cash shortage</t>
  </si>
  <si>
    <t>Total of loan payments</t>
  </si>
  <si>
    <t>Cash Short</t>
  </si>
  <si>
    <t>over 25 years</t>
  </si>
  <si>
    <t xml:space="preserve">Repayment - Funds required </t>
  </si>
  <si>
    <t>Ontario Infrastucture Loans - Dec 31,2020</t>
  </si>
  <si>
    <t>ERDHC</t>
  </si>
  <si>
    <t>Total</t>
  </si>
  <si>
    <t>Purchase Price - TD Loan principal</t>
  </si>
  <si>
    <t xml:space="preserve">                               Interest</t>
  </si>
  <si>
    <t>TD 2020 loan</t>
  </si>
  <si>
    <t>OEB Rates - 2022 ROE</t>
  </si>
  <si>
    <t xml:space="preserve">Yearly </t>
  </si>
  <si>
    <t>Purchase price loan</t>
  </si>
  <si>
    <t>Year 4 Total</t>
  </si>
  <si>
    <t>Pay't P &amp; I</t>
  </si>
  <si>
    <t>2020 TD loan</t>
  </si>
  <si>
    <t>Total P&amp;I</t>
  </si>
  <si>
    <t>Pay't - P&amp;I</t>
  </si>
  <si>
    <t>Ont Infrastructure loans</t>
  </si>
  <si>
    <t>Cost of capital - revenue for 25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</si>
</sst>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164" formatCode="&quot;$&quot;#,##0"/>
    <numFmt numFmtId="165" formatCode="0.0000"/>
    <numFmt numFmtId="166" formatCode="0.0%"/>
    <numFmt numFmtId="167" formatCode="&quot;$&quot;#,##0.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right"/>
    </xf>
    <xf numFmtId="6" fontId="0" fillId="0" borderId="3" xfId="0" applyNumberFormat="1" applyFont="1" applyBorder="1"/>
    <xf numFmtId="164" fontId="1" fillId="0" borderId="1" xfId="0" applyNumberFormat="1" applyFont="1" applyBorder="1" applyAlignment="1">
      <alignment horizontal="center"/>
    </xf>
    <xf numFmtId="10" fontId="0" fillId="0" borderId="1" xfId="0" applyNumberFormat="1" applyBorder="1"/>
    <xf numFmtId="164" fontId="0" fillId="0" borderId="4" xfId="0" applyNumberFormat="1" applyBorder="1"/>
    <xf numFmtId="164" fontId="1" fillId="0" borderId="0" xfId="0" applyNumberFormat="1" applyFont="1" applyBorder="1" applyAlignment="1">
      <alignment horizontal="center"/>
    </xf>
    <xf numFmtId="0" fontId="2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/>
    <xf numFmtId="165" fontId="0" fillId="0" borderId="0" xfId="0" applyNumberForma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7" fontId="0" fillId="0" borderId="0" xfId="0" applyNumberFormat="1"/>
    <xf numFmtId="0" fontId="0" fillId="0" borderId="0" xfId="0" applyAlignment="1">
      <alignment horizontal="center"/>
    </xf>
    <xf numFmtId="164" fontId="0" fillId="0" borderId="1" xfId="0" applyNumberFormat="1" applyBorder="1"/>
    <xf numFmtId="3" fontId="0" fillId="0" borderId="0" xfId="0" applyNumberFormat="1" applyAlignment="1">
      <alignment horizontal="center"/>
    </xf>
    <xf numFmtId="10" fontId="0" fillId="0" borderId="0" xfId="0" applyNumberFormat="1" applyBorder="1" applyAlignment="1">
      <alignment horizontal="center"/>
    </xf>
    <xf numFmtId="6" fontId="0" fillId="0" borderId="0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3" xfId="0" applyNumberFormat="1" applyBorder="1"/>
    <xf numFmtId="10" fontId="0" fillId="0" borderId="0" xfId="0" applyNumberFormat="1"/>
    <xf numFmtId="0" fontId="1" fillId="0" borderId="0" xfId="0" applyFont="1"/>
    <xf numFmtId="0" fontId="0" fillId="0" borderId="0" xfId="0" applyBorder="1"/>
    <xf numFmtId="17" fontId="0" fillId="0" borderId="0" xfId="0" applyNumberFormat="1" applyAlignment="1">
      <alignment horizontal="center"/>
    </xf>
    <xf numFmtId="164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164" fontId="0" fillId="0" borderId="0" xfId="0" applyNumberFormat="1"/>
    <xf numFmtId="0" fontId="1" fillId="0" borderId="0" xfId="0" applyFont="1" applyBorder="1" applyAlignment="1">
      <alignment horizontal="center"/>
    </xf>
    <xf numFmtId="17" fontId="0" fillId="0" borderId="0" xfId="0" applyNumberFormat="1"/>
    <xf numFmtId="164" fontId="0" fillId="0" borderId="0" xfId="0" applyNumberFormat="1" applyFont="1" applyAlignment="1">
      <alignment horizontal="right"/>
    </xf>
    <xf numFmtId="164" fontId="0" fillId="0" borderId="5" xfId="0" applyNumberFormat="1" applyBorder="1"/>
    <xf numFmtId="8" fontId="0" fillId="0" borderId="3" xfId="0" applyNumberForma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0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7"/>
  <sheetViews>
    <sheetView tabSelected="1" workbookViewId="0">
      <selection activeCell="D35" sqref="D35"/>
    </sheetView>
  </sheetViews>
  <sheetFormatPr defaultRowHeight="12.75" x14ac:dyDescent="0.2"/>
  <cols>
    <col min="2" max="2" width="19.140625" customWidth="1"/>
    <col min="3" max="3" width="20.140625" customWidth="1"/>
    <col min="4" max="4" width="19.42578125" customWidth="1"/>
    <col min="9" max="9" width="10.7109375" bestFit="1" customWidth="1"/>
  </cols>
  <sheetData>
    <row r="3" spans="2:4" x14ac:dyDescent="0.2">
      <c r="B3" s="32" t="s">
        <v>50</v>
      </c>
    </row>
    <row r="4" spans="2:4" x14ac:dyDescent="0.2">
      <c r="C4" s="37"/>
      <c r="D4" s="37"/>
    </row>
    <row r="5" spans="2:4" x14ac:dyDescent="0.2">
      <c r="B5" s="32" t="s">
        <v>48</v>
      </c>
    </row>
    <row r="6" spans="2:4" x14ac:dyDescent="0.2">
      <c r="B6" s="37" t="s">
        <v>52</v>
      </c>
      <c r="D6" s="6">
        <f>'ERHDC ROE '!D3</f>
        <v>7789530</v>
      </c>
    </row>
    <row r="7" spans="2:4" x14ac:dyDescent="0.2">
      <c r="B7" s="24" t="s">
        <v>53</v>
      </c>
      <c r="D7" s="6">
        <f>'ERHDC ROE '!D4</f>
        <v>3469758.6728731394</v>
      </c>
    </row>
    <row r="8" spans="2:4" x14ac:dyDescent="0.2">
      <c r="B8" s="37" t="s">
        <v>63</v>
      </c>
      <c r="C8" s="37"/>
      <c r="D8" s="41">
        <f>D24</f>
        <v>2771040</v>
      </c>
    </row>
    <row r="9" spans="2:4" x14ac:dyDescent="0.2">
      <c r="B9" s="37" t="s">
        <v>54</v>
      </c>
      <c r="C9" s="37"/>
      <c r="D9" s="41">
        <f>'2020 TD Loan'!E250</f>
        <v>777360</v>
      </c>
    </row>
    <row r="10" spans="2:4" x14ac:dyDescent="0.2">
      <c r="C10" s="24" t="s">
        <v>51</v>
      </c>
      <c r="D10" s="46">
        <f>SUM(D6:D9)</f>
        <v>14807688.672873139</v>
      </c>
    </row>
    <row r="11" spans="2:4" x14ac:dyDescent="0.2">
      <c r="B11" s="32" t="s">
        <v>40</v>
      </c>
    </row>
    <row r="12" spans="2:4" x14ac:dyDescent="0.2">
      <c r="B12" s="37" t="s">
        <v>64</v>
      </c>
      <c r="C12" s="24"/>
      <c r="D12" s="38">
        <f>'ERHDC ROE '!F28</f>
        <v>9694106.8093000017</v>
      </c>
    </row>
    <row r="13" spans="2:4" x14ac:dyDescent="0.2">
      <c r="D13" s="11"/>
    </row>
    <row r="14" spans="2:4" ht="13.5" thickBot="1" x14ac:dyDescent="0.25">
      <c r="C14" s="37" t="s">
        <v>44</v>
      </c>
      <c r="D14" s="30">
        <f>D10-D12</f>
        <v>5113581.8635731377</v>
      </c>
    </row>
    <row r="15" spans="2:4" ht="13.5" thickTop="1" x14ac:dyDescent="0.2">
      <c r="D15" s="38"/>
    </row>
    <row r="16" spans="2:4" x14ac:dyDescent="0.2">
      <c r="D16" s="38"/>
    </row>
    <row r="17" spans="2:9" x14ac:dyDescent="0.2">
      <c r="B17" s="37"/>
    </row>
    <row r="18" spans="2:9" x14ac:dyDescent="0.2">
      <c r="D18" s="4" t="s">
        <v>51</v>
      </c>
    </row>
    <row r="19" spans="2:9" x14ac:dyDescent="0.2">
      <c r="B19" s="32" t="s">
        <v>49</v>
      </c>
      <c r="D19" s="5" t="s">
        <v>62</v>
      </c>
      <c r="I19" s="38"/>
    </row>
    <row r="21" spans="2:9" x14ac:dyDescent="0.2">
      <c r="B21" s="37" t="s">
        <v>35</v>
      </c>
      <c r="D21" s="38">
        <f>10831*240</f>
        <v>2599440</v>
      </c>
    </row>
    <row r="22" spans="2:9" x14ac:dyDescent="0.2">
      <c r="B22" s="37" t="s">
        <v>36</v>
      </c>
      <c r="D22" s="38">
        <f>2860*60</f>
        <v>171600</v>
      </c>
    </row>
    <row r="23" spans="2:9" x14ac:dyDescent="0.2">
      <c r="D23" s="38"/>
    </row>
    <row r="24" spans="2:9" ht="13.5" thickBot="1" x14ac:dyDescent="0.25">
      <c r="D24" s="3">
        <f>SUM(D21:D22)</f>
        <v>2771040</v>
      </c>
    </row>
    <row r="25" spans="2:9" ht="13.5" thickTop="1" x14ac:dyDescent="0.2">
      <c r="B25" s="37"/>
      <c r="C25" s="37"/>
    </row>
    <row r="26" spans="2:9" x14ac:dyDescent="0.2">
      <c r="B26" s="37"/>
    </row>
    <row r="27" spans="2:9" x14ac:dyDescent="0.2">
      <c r="B27" s="37"/>
      <c r="D27" s="39" t="s">
        <v>58</v>
      </c>
    </row>
    <row r="28" spans="2:9" x14ac:dyDescent="0.2">
      <c r="D28" s="5" t="s">
        <v>59</v>
      </c>
    </row>
    <row r="29" spans="2:9" x14ac:dyDescent="0.2">
      <c r="B29" s="37" t="s">
        <v>37</v>
      </c>
      <c r="D29" s="38">
        <v>10831</v>
      </c>
    </row>
    <row r="30" spans="2:9" x14ac:dyDescent="0.2">
      <c r="B30" s="37" t="s">
        <v>37</v>
      </c>
      <c r="D30" s="25">
        <v>2860</v>
      </c>
    </row>
    <row r="31" spans="2:9" ht="13.5" thickBot="1" x14ac:dyDescent="0.25">
      <c r="D31" s="3">
        <f>D29+D30</f>
        <v>13691</v>
      </c>
    </row>
    <row r="32" spans="2:9" ht="13.5" thickTop="1" x14ac:dyDescent="0.2">
      <c r="B32" s="37"/>
      <c r="C32" s="37"/>
      <c r="D32" s="6"/>
    </row>
    <row r="33" spans="2:4" x14ac:dyDescent="0.2">
      <c r="B33" s="37" t="s">
        <v>56</v>
      </c>
      <c r="D33" s="38">
        <f>D31*12</f>
        <v>164292</v>
      </c>
    </row>
    <row r="34" spans="2:4" x14ac:dyDescent="0.2">
      <c r="B34" s="37" t="s">
        <v>60</v>
      </c>
      <c r="D34" s="38">
        <f>3239*12</f>
        <v>38868</v>
      </c>
    </row>
    <row r="35" spans="2:4" x14ac:dyDescent="0.2">
      <c r="B35" s="37" t="s">
        <v>57</v>
      </c>
      <c r="D35" s="38">
        <f>'ERHDC ROE '!F42</f>
        <v>480684</v>
      </c>
    </row>
    <row r="36" spans="2:4" ht="13.5" thickBot="1" x14ac:dyDescent="0.25">
      <c r="C36" s="37" t="s">
        <v>61</v>
      </c>
      <c r="D36" s="3">
        <f>SUM(D33:D35)</f>
        <v>683844</v>
      </c>
    </row>
    <row r="37" spans="2:4" ht="13.5" thickTop="1" x14ac:dyDescent="0.2">
      <c r="D37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23"/>
  <sheetViews>
    <sheetView workbookViewId="0">
      <selection activeCell="D3" sqref="D3"/>
    </sheetView>
  </sheetViews>
  <sheetFormatPr defaultRowHeight="12.75" x14ac:dyDescent="0.2"/>
  <cols>
    <col min="1" max="1" width="9.140625" style="37"/>
    <col min="2" max="2" width="9.140625" style="1"/>
    <col min="3" max="3" width="23.140625" style="1" customWidth="1"/>
    <col min="4" max="4" width="14.140625" style="1" customWidth="1"/>
    <col min="5" max="5" width="12.85546875" style="1" customWidth="1"/>
    <col min="6" max="6" width="14.28515625" style="1" customWidth="1"/>
    <col min="7" max="7" width="10.28515625" style="1" customWidth="1"/>
    <col min="8" max="8" width="8.7109375" style="24" customWidth="1"/>
    <col min="9" max="9" width="16.5703125" style="1" customWidth="1"/>
    <col min="10" max="10" width="13" style="1" customWidth="1"/>
    <col min="11" max="11" width="14.140625" style="1" customWidth="1"/>
    <col min="12" max="12" width="10.140625" style="1" bestFit="1" customWidth="1"/>
    <col min="13" max="13" width="15.85546875" style="1" customWidth="1"/>
    <col min="14" max="14" width="5.85546875" style="1" customWidth="1"/>
    <col min="15" max="15" width="9.140625" style="1"/>
    <col min="16" max="16" width="13.28515625" style="1" customWidth="1"/>
    <col min="17" max="17" width="13" style="1" customWidth="1"/>
    <col min="18" max="19" width="12.42578125" style="1" customWidth="1"/>
    <col min="20" max="20" width="12.140625" style="1" customWidth="1"/>
    <col min="21" max="16384" width="9.140625" style="1"/>
  </cols>
  <sheetData>
    <row r="1" spans="2:18" ht="15.75" x14ac:dyDescent="0.25">
      <c r="B1" s="13" t="s">
        <v>42</v>
      </c>
    </row>
    <row r="3" spans="2:18" x14ac:dyDescent="0.2">
      <c r="B3" s="36" t="s">
        <v>6</v>
      </c>
      <c r="C3" s="36"/>
      <c r="D3" s="6">
        <v>7789530</v>
      </c>
      <c r="I3" s="4" t="s">
        <v>21</v>
      </c>
      <c r="J3" s="2">
        <v>7789530</v>
      </c>
      <c r="O3" s="14"/>
      <c r="R3" s="15"/>
    </row>
    <row r="4" spans="2:18" x14ac:dyDescent="0.2">
      <c r="B4" s="36" t="s">
        <v>7</v>
      </c>
      <c r="C4" s="36"/>
      <c r="D4" s="6">
        <f>D65</f>
        <v>3469758.6728731394</v>
      </c>
      <c r="I4" s="4" t="s">
        <v>9</v>
      </c>
      <c r="J4" s="1">
        <f>25*12</f>
        <v>300</v>
      </c>
      <c r="O4" s="14"/>
      <c r="R4" s="15"/>
    </row>
    <row r="5" spans="2:18" x14ac:dyDescent="0.2">
      <c r="B5" s="36"/>
      <c r="C5" s="36"/>
      <c r="D5" s="4"/>
      <c r="I5" s="4" t="s">
        <v>10</v>
      </c>
      <c r="J5" s="16">
        <f>2.928%/12</f>
        <v>2.4399999999999999E-3</v>
      </c>
      <c r="O5" s="14"/>
      <c r="R5" s="15"/>
    </row>
    <row r="6" spans="2:18" ht="13.5" thickBot="1" x14ac:dyDescent="0.25">
      <c r="B6" s="36"/>
      <c r="C6" s="36" t="s">
        <v>45</v>
      </c>
      <c r="D6" s="35">
        <f>D3+D4</f>
        <v>11259288.672873139</v>
      </c>
      <c r="I6" s="4" t="s">
        <v>18</v>
      </c>
      <c r="J6" s="2">
        <v>40057</v>
      </c>
      <c r="O6" s="14"/>
      <c r="R6" s="15"/>
    </row>
    <row r="7" spans="2:18" ht="13.5" thickTop="1" x14ac:dyDescent="0.2">
      <c r="D7" s="4"/>
      <c r="J7" s="2"/>
      <c r="O7" s="14"/>
      <c r="R7" s="15"/>
    </row>
    <row r="8" spans="2:18" ht="15.75" x14ac:dyDescent="0.25">
      <c r="B8" s="13" t="s">
        <v>24</v>
      </c>
      <c r="E8" s="4"/>
      <c r="F8" s="4"/>
      <c r="J8" s="2"/>
      <c r="K8" s="2"/>
      <c r="L8" s="2"/>
      <c r="M8" s="2"/>
      <c r="N8" s="2"/>
    </row>
    <row r="9" spans="2:18" x14ac:dyDescent="0.2">
      <c r="H9" s="5" t="s">
        <v>13</v>
      </c>
      <c r="I9" s="5" t="s">
        <v>14</v>
      </c>
      <c r="J9" s="9" t="s">
        <v>15</v>
      </c>
      <c r="K9" s="9" t="s">
        <v>7</v>
      </c>
      <c r="L9" s="9" t="s">
        <v>8</v>
      </c>
      <c r="M9" s="9" t="s">
        <v>16</v>
      </c>
      <c r="N9" s="9"/>
    </row>
    <row r="10" spans="2:18" x14ac:dyDescent="0.2">
      <c r="B10" s="36" t="s">
        <v>55</v>
      </c>
      <c r="C10" s="36"/>
      <c r="D10" s="10">
        <v>8.3400000000000002E-2</v>
      </c>
      <c r="E10" s="27"/>
      <c r="H10" s="34">
        <v>43770</v>
      </c>
      <c r="I10" s="2">
        <f>J3</f>
        <v>7789530</v>
      </c>
      <c r="J10" s="2">
        <v>19006</v>
      </c>
      <c r="K10" s="2">
        <v>19006</v>
      </c>
      <c r="L10" s="2">
        <f t="shared" ref="L10:L73" si="0">J10-K10</f>
        <v>0</v>
      </c>
      <c r="M10" s="2">
        <f t="shared" ref="M10:M73" si="1">I10-L10</f>
        <v>7789530</v>
      </c>
      <c r="N10" s="2"/>
    </row>
    <row r="11" spans="2:18" x14ac:dyDescent="0.2">
      <c r="B11" s="36" t="s">
        <v>0</v>
      </c>
      <c r="C11" s="36"/>
      <c r="D11" s="10">
        <v>3.0300000000000001E-2</v>
      </c>
      <c r="E11" s="27"/>
      <c r="H11" s="34">
        <v>43800</v>
      </c>
      <c r="I11" s="2">
        <f>M10</f>
        <v>7789530</v>
      </c>
      <c r="J11" s="2">
        <v>19006</v>
      </c>
      <c r="K11" s="2">
        <v>19006</v>
      </c>
      <c r="L11" s="2">
        <f t="shared" si="0"/>
        <v>0</v>
      </c>
      <c r="M11" s="2">
        <f t="shared" si="1"/>
        <v>7789530</v>
      </c>
      <c r="N11" s="2"/>
    </row>
    <row r="12" spans="2:18" x14ac:dyDescent="0.2">
      <c r="B12" s="36" t="s">
        <v>1</v>
      </c>
      <c r="C12" s="36"/>
      <c r="D12" s="10">
        <v>1.7500000000000002E-2</v>
      </c>
      <c r="E12" s="27"/>
      <c r="F12" s="4" t="s">
        <v>2</v>
      </c>
      <c r="H12" s="34">
        <v>43831</v>
      </c>
      <c r="I12" s="2">
        <f t="shared" ref="I12:I34" si="2">M11</f>
        <v>7789530</v>
      </c>
      <c r="J12" s="2">
        <v>19006</v>
      </c>
      <c r="K12" s="2">
        <v>19006</v>
      </c>
      <c r="L12" s="2">
        <f t="shared" si="0"/>
        <v>0</v>
      </c>
      <c r="M12" s="2">
        <f t="shared" si="1"/>
        <v>7789530</v>
      </c>
      <c r="N12" s="2"/>
    </row>
    <row r="13" spans="2:18" x14ac:dyDescent="0.2">
      <c r="B13" s="36"/>
      <c r="C13" s="36"/>
      <c r="E13" s="24"/>
      <c r="F13" s="39" t="s">
        <v>23</v>
      </c>
      <c r="H13" s="34">
        <v>43862</v>
      </c>
      <c r="I13" s="2">
        <f t="shared" si="2"/>
        <v>7789530</v>
      </c>
      <c r="J13" s="2">
        <v>19006</v>
      </c>
      <c r="K13" s="2">
        <v>19006</v>
      </c>
      <c r="L13" s="2">
        <f t="shared" si="0"/>
        <v>0</v>
      </c>
      <c r="M13" s="2">
        <f t="shared" si="1"/>
        <v>7789530</v>
      </c>
      <c r="N13" s="2"/>
    </row>
    <row r="14" spans="2:18" ht="13.5" thickBot="1" x14ac:dyDescent="0.25">
      <c r="B14" s="36" t="s">
        <v>22</v>
      </c>
      <c r="C14" s="36"/>
      <c r="D14" s="8">
        <v>7599049</v>
      </c>
      <c r="E14" s="28"/>
      <c r="F14" s="5" t="s">
        <v>43</v>
      </c>
      <c r="H14" s="34">
        <v>43891</v>
      </c>
      <c r="I14" s="2">
        <f t="shared" si="2"/>
        <v>7789530</v>
      </c>
      <c r="J14" s="2">
        <v>19006</v>
      </c>
      <c r="K14" s="2">
        <v>19006</v>
      </c>
      <c r="L14" s="2">
        <f t="shared" si="0"/>
        <v>0</v>
      </c>
      <c r="M14" s="2">
        <f t="shared" si="1"/>
        <v>7789530</v>
      </c>
      <c r="N14" s="2"/>
    </row>
    <row r="15" spans="2:18" ht="13.5" thickTop="1" x14ac:dyDescent="0.2">
      <c r="B15" s="36"/>
      <c r="C15" s="36"/>
      <c r="E15" s="24"/>
      <c r="H15" s="34">
        <v>43922</v>
      </c>
      <c r="I15" s="2">
        <f t="shared" si="2"/>
        <v>7789530</v>
      </c>
      <c r="J15" s="2">
        <v>19006</v>
      </c>
      <c r="K15" s="2">
        <v>19006</v>
      </c>
      <c r="L15" s="2">
        <f t="shared" si="0"/>
        <v>0</v>
      </c>
      <c r="M15" s="2">
        <f t="shared" si="1"/>
        <v>7789530</v>
      </c>
      <c r="N15" s="2"/>
    </row>
    <row r="16" spans="2:18" x14ac:dyDescent="0.2">
      <c r="B16" s="36"/>
      <c r="C16" s="36" t="s">
        <v>3</v>
      </c>
      <c r="D16" s="2">
        <f>56%*D14</f>
        <v>4255467.4400000004</v>
      </c>
      <c r="E16" s="29">
        <f>D11</f>
        <v>3.0300000000000001E-2</v>
      </c>
      <c r="F16" s="2">
        <f>D16*E16</f>
        <v>128940.66343200002</v>
      </c>
      <c r="H16" s="34">
        <v>43952</v>
      </c>
      <c r="I16" s="2">
        <f t="shared" si="2"/>
        <v>7789530</v>
      </c>
      <c r="J16" s="2">
        <v>19006</v>
      </c>
      <c r="K16" s="2">
        <v>19006</v>
      </c>
      <c r="L16" s="2">
        <f t="shared" si="0"/>
        <v>0</v>
      </c>
      <c r="M16" s="2">
        <f t="shared" si="1"/>
        <v>7789530</v>
      </c>
      <c r="N16" s="2"/>
    </row>
    <row r="17" spans="2:14" x14ac:dyDescent="0.2">
      <c r="B17" s="36"/>
      <c r="C17" s="36" t="s">
        <v>4</v>
      </c>
      <c r="D17" s="2">
        <f>4%*D14</f>
        <v>303961.96000000002</v>
      </c>
      <c r="E17" s="29">
        <f>D12</f>
        <v>1.7500000000000002E-2</v>
      </c>
      <c r="F17" s="2">
        <f>D17*E17</f>
        <v>5319.3343000000004</v>
      </c>
      <c r="H17" s="34">
        <v>43983</v>
      </c>
      <c r="I17" s="2">
        <f t="shared" si="2"/>
        <v>7789530</v>
      </c>
      <c r="J17" s="2">
        <v>19006</v>
      </c>
      <c r="K17" s="2">
        <v>19006</v>
      </c>
      <c r="L17" s="2">
        <f t="shared" si="0"/>
        <v>0</v>
      </c>
      <c r="M17" s="2">
        <f t="shared" si="1"/>
        <v>7789530</v>
      </c>
      <c r="N17" s="2"/>
    </row>
    <row r="18" spans="2:14" x14ac:dyDescent="0.2">
      <c r="B18" s="36"/>
      <c r="C18" s="36"/>
      <c r="D18" s="11">
        <f>D16+D17</f>
        <v>4559429.4000000004</v>
      </c>
      <c r="E18" s="29"/>
      <c r="F18" s="11">
        <f>F16+F17</f>
        <v>134259.99773200002</v>
      </c>
      <c r="H18" s="34">
        <v>44013</v>
      </c>
      <c r="I18" s="2">
        <f t="shared" si="2"/>
        <v>7789530</v>
      </c>
      <c r="J18" s="2">
        <v>19006</v>
      </c>
      <c r="K18" s="2">
        <v>19006</v>
      </c>
      <c r="L18" s="2">
        <f t="shared" si="0"/>
        <v>0</v>
      </c>
      <c r="M18" s="2">
        <f t="shared" si="1"/>
        <v>7789530</v>
      </c>
      <c r="N18" s="2"/>
    </row>
    <row r="19" spans="2:14" x14ac:dyDescent="0.2">
      <c r="B19" s="36"/>
      <c r="C19" s="36"/>
      <c r="D19" s="6"/>
      <c r="E19" s="29"/>
      <c r="F19" s="2"/>
      <c r="H19" s="34">
        <v>44044</v>
      </c>
      <c r="I19" s="2">
        <f t="shared" si="2"/>
        <v>7789530</v>
      </c>
      <c r="J19" s="2">
        <v>19006</v>
      </c>
      <c r="K19" s="2">
        <v>19006</v>
      </c>
      <c r="L19" s="2">
        <f t="shared" si="0"/>
        <v>0</v>
      </c>
      <c r="M19" s="2">
        <f t="shared" si="1"/>
        <v>7789530</v>
      </c>
      <c r="N19" s="2"/>
    </row>
    <row r="20" spans="2:14" x14ac:dyDescent="0.2">
      <c r="B20" s="36"/>
      <c r="C20" s="36" t="s">
        <v>5</v>
      </c>
      <c r="D20" s="2">
        <f>40%*D14</f>
        <v>3039619.6</v>
      </c>
      <c r="E20" s="29">
        <f>D10</f>
        <v>8.3400000000000002E-2</v>
      </c>
      <c r="F20" s="2">
        <f>D20*E20</f>
        <v>253504.27464000002</v>
      </c>
      <c r="H20" s="34">
        <v>44075</v>
      </c>
      <c r="I20" s="2">
        <f t="shared" si="2"/>
        <v>7789530</v>
      </c>
      <c r="J20" s="2">
        <v>19006</v>
      </c>
      <c r="K20" s="2">
        <v>19006</v>
      </c>
      <c r="L20" s="2">
        <f t="shared" si="0"/>
        <v>0</v>
      </c>
      <c r="M20" s="2">
        <f t="shared" si="1"/>
        <v>7789530</v>
      </c>
      <c r="N20" s="2"/>
    </row>
    <row r="21" spans="2:14" ht="13.5" thickBot="1" x14ac:dyDescent="0.25">
      <c r="C21" s="36" t="s">
        <v>22</v>
      </c>
      <c r="D21" s="3">
        <f>D18+D20</f>
        <v>7599049</v>
      </c>
      <c r="E21" s="24"/>
      <c r="F21" s="3">
        <f>F18+F20</f>
        <v>387764.27237200004</v>
      </c>
      <c r="H21" s="34">
        <v>44105</v>
      </c>
      <c r="I21" s="2">
        <f t="shared" si="2"/>
        <v>7789530</v>
      </c>
      <c r="J21" s="2">
        <v>19006</v>
      </c>
      <c r="K21" s="2">
        <v>19006</v>
      </c>
      <c r="L21" s="2">
        <f t="shared" si="0"/>
        <v>0</v>
      </c>
      <c r="M21" s="2">
        <f t="shared" si="1"/>
        <v>7789530</v>
      </c>
      <c r="N21" s="2"/>
    </row>
    <row r="22" spans="2:14" ht="13.5" thickTop="1" x14ac:dyDescent="0.2">
      <c r="B22" s="36"/>
      <c r="C22" s="36"/>
      <c r="D22" s="6"/>
      <c r="E22" s="24"/>
      <c r="F22" s="6"/>
      <c r="H22" s="34">
        <v>44136</v>
      </c>
      <c r="I22" s="2">
        <f t="shared" si="2"/>
        <v>7789530</v>
      </c>
      <c r="J22" s="2">
        <v>19006</v>
      </c>
      <c r="K22" s="2">
        <v>19006</v>
      </c>
      <c r="L22" s="2">
        <f t="shared" si="0"/>
        <v>0</v>
      </c>
      <c r="M22" s="2">
        <f t="shared" si="1"/>
        <v>7789530</v>
      </c>
      <c r="N22" s="2"/>
    </row>
    <row r="23" spans="2:14" x14ac:dyDescent="0.2">
      <c r="B23" s="36"/>
      <c r="D23" s="6"/>
      <c r="E23" s="24"/>
      <c r="F23" s="6"/>
      <c r="H23" s="34">
        <v>44166</v>
      </c>
      <c r="I23" s="2">
        <f t="shared" si="2"/>
        <v>7789530</v>
      </c>
      <c r="J23" s="2">
        <v>19006</v>
      </c>
      <c r="K23" s="2">
        <v>19006</v>
      </c>
      <c r="L23" s="2">
        <f t="shared" si="0"/>
        <v>0</v>
      </c>
      <c r="M23" s="2">
        <f t="shared" si="1"/>
        <v>7789530</v>
      </c>
      <c r="N23" s="2"/>
    </row>
    <row r="24" spans="2:14" x14ac:dyDescent="0.2">
      <c r="F24" s="4"/>
      <c r="H24" s="34">
        <v>44197</v>
      </c>
      <c r="I24" s="2">
        <f t="shared" si="2"/>
        <v>7789530</v>
      </c>
      <c r="J24" s="2">
        <v>19006</v>
      </c>
      <c r="K24" s="2">
        <v>19006</v>
      </c>
      <c r="L24" s="2">
        <f t="shared" si="0"/>
        <v>0</v>
      </c>
      <c r="M24" s="2">
        <f t="shared" si="1"/>
        <v>7789530</v>
      </c>
      <c r="N24" s="2"/>
    </row>
    <row r="25" spans="2:14" x14ac:dyDescent="0.2">
      <c r="F25" s="4" t="s">
        <v>46</v>
      </c>
      <c r="H25" s="34">
        <v>44228</v>
      </c>
      <c r="I25" s="2">
        <f t="shared" si="2"/>
        <v>7789530</v>
      </c>
      <c r="J25" s="2">
        <v>19006</v>
      </c>
      <c r="K25" s="2">
        <v>19006</v>
      </c>
      <c r="L25" s="2">
        <f t="shared" si="0"/>
        <v>0</v>
      </c>
      <c r="M25" s="2">
        <f t="shared" si="1"/>
        <v>7789530</v>
      </c>
      <c r="N25" s="2"/>
    </row>
    <row r="26" spans="2:14" x14ac:dyDescent="0.2">
      <c r="D26" s="44" t="s">
        <v>20</v>
      </c>
      <c r="F26" s="9" t="s">
        <v>47</v>
      </c>
      <c r="H26" s="34">
        <v>44256</v>
      </c>
      <c r="I26" s="2">
        <f t="shared" si="2"/>
        <v>7789530</v>
      </c>
      <c r="J26" s="2">
        <v>19006</v>
      </c>
      <c r="K26" s="2">
        <v>19006</v>
      </c>
      <c r="L26" s="2">
        <f t="shared" si="0"/>
        <v>0</v>
      </c>
      <c r="M26" s="2">
        <f t="shared" si="1"/>
        <v>7789530</v>
      </c>
      <c r="N26" s="2"/>
    </row>
    <row r="27" spans="2:14" x14ac:dyDescent="0.2">
      <c r="F27" s="6"/>
      <c r="H27" s="34">
        <v>44287</v>
      </c>
      <c r="I27" s="2">
        <f>M26</f>
        <v>7789530</v>
      </c>
      <c r="J27" s="2">
        <v>19006</v>
      </c>
      <c r="K27" s="2">
        <v>19006</v>
      </c>
      <c r="L27" s="2">
        <f t="shared" si="0"/>
        <v>0</v>
      </c>
      <c r="M27" s="2">
        <f t="shared" si="1"/>
        <v>7789530</v>
      </c>
      <c r="N27" s="2"/>
    </row>
    <row r="28" spans="2:14" x14ac:dyDescent="0.2">
      <c r="D28" s="45" t="s">
        <v>25</v>
      </c>
      <c r="F28" s="25">
        <f>F21*25</f>
        <v>9694106.8093000017</v>
      </c>
      <c r="H28" s="34">
        <v>44317</v>
      </c>
      <c r="I28" s="2">
        <f t="shared" si="2"/>
        <v>7789530</v>
      </c>
      <c r="J28" s="2">
        <v>19006</v>
      </c>
      <c r="K28" s="2">
        <v>19006</v>
      </c>
      <c r="L28" s="2">
        <f t="shared" si="0"/>
        <v>0</v>
      </c>
      <c r="M28" s="2">
        <f t="shared" si="1"/>
        <v>7789530</v>
      </c>
      <c r="N28" s="2"/>
    </row>
    <row r="29" spans="2:14" x14ac:dyDescent="0.2">
      <c r="D29" s="45"/>
      <c r="F29" s="6"/>
      <c r="H29" s="34">
        <v>44348</v>
      </c>
      <c r="I29" s="2">
        <f t="shared" si="2"/>
        <v>7789530</v>
      </c>
      <c r="J29" s="2">
        <v>19006</v>
      </c>
      <c r="K29" s="2">
        <v>19006</v>
      </c>
      <c r="L29" s="2">
        <f t="shared" si="0"/>
        <v>0</v>
      </c>
      <c r="M29" s="2">
        <f t="shared" si="1"/>
        <v>7789530</v>
      </c>
      <c r="N29" s="2"/>
    </row>
    <row r="30" spans="2:14" x14ac:dyDescent="0.2">
      <c r="D30" s="45" t="s">
        <v>38</v>
      </c>
      <c r="F30" s="6">
        <f>E65</f>
        <v>7789505.3271268606</v>
      </c>
      <c r="H30" s="34">
        <v>44378</v>
      </c>
      <c r="I30" s="2">
        <f t="shared" si="2"/>
        <v>7789530</v>
      </c>
      <c r="J30" s="2">
        <v>19006</v>
      </c>
      <c r="K30" s="2">
        <v>19006</v>
      </c>
      <c r="L30" s="2">
        <f t="shared" si="0"/>
        <v>0</v>
      </c>
      <c r="M30" s="2">
        <f t="shared" si="1"/>
        <v>7789530</v>
      </c>
      <c r="N30" s="2"/>
    </row>
    <row r="31" spans="2:14" x14ac:dyDescent="0.2">
      <c r="D31" s="45" t="s">
        <v>39</v>
      </c>
      <c r="F31" s="6">
        <f>D65</f>
        <v>3469758.6728731394</v>
      </c>
      <c r="G31" s="2"/>
      <c r="H31" s="34">
        <v>44409</v>
      </c>
      <c r="I31" s="2">
        <f t="shared" si="2"/>
        <v>7789530</v>
      </c>
      <c r="J31" s="2">
        <v>19006</v>
      </c>
      <c r="K31" s="2">
        <v>19006</v>
      </c>
      <c r="L31" s="2">
        <f t="shared" si="0"/>
        <v>0</v>
      </c>
      <c r="M31" s="2">
        <f t="shared" si="1"/>
        <v>7789530</v>
      </c>
      <c r="N31" s="2"/>
    </row>
    <row r="32" spans="2:14" x14ac:dyDescent="0.2">
      <c r="D32" s="45" t="s">
        <v>19</v>
      </c>
      <c r="F32" s="42">
        <f>SUM(F30:F31)</f>
        <v>11259264</v>
      </c>
      <c r="H32" s="34">
        <v>44440</v>
      </c>
      <c r="I32" s="2">
        <f t="shared" si="2"/>
        <v>7789530</v>
      </c>
      <c r="J32" s="2">
        <v>19006</v>
      </c>
      <c r="K32" s="2">
        <v>19006</v>
      </c>
      <c r="L32" s="2">
        <f t="shared" si="0"/>
        <v>0</v>
      </c>
      <c r="M32" s="2">
        <f t="shared" si="1"/>
        <v>7789530</v>
      </c>
      <c r="N32" s="2"/>
    </row>
    <row r="33" spans="3:20" ht="13.5" thickBot="1" x14ac:dyDescent="0.25">
      <c r="D33" s="45" t="s">
        <v>44</v>
      </c>
      <c r="F33" s="3">
        <f>F28-F32</f>
        <v>-1565157.1906999983</v>
      </c>
      <c r="G33" s="2"/>
      <c r="H33" s="34">
        <v>44470</v>
      </c>
      <c r="I33" s="2">
        <f t="shared" si="2"/>
        <v>7789530</v>
      </c>
      <c r="J33" s="2">
        <v>19006</v>
      </c>
      <c r="K33" s="2">
        <v>19006</v>
      </c>
      <c r="L33" s="2">
        <f t="shared" si="0"/>
        <v>0</v>
      </c>
      <c r="M33" s="2">
        <f t="shared" si="1"/>
        <v>7789530</v>
      </c>
      <c r="N33" s="2"/>
    </row>
    <row r="34" spans="3:20" ht="13.5" thickTop="1" x14ac:dyDescent="0.2">
      <c r="D34" s="7"/>
      <c r="E34" s="6"/>
      <c r="F34" s="6"/>
      <c r="H34" s="34">
        <v>44501</v>
      </c>
      <c r="I34" s="2">
        <f t="shared" si="2"/>
        <v>7789530</v>
      </c>
      <c r="J34" s="2">
        <v>19006</v>
      </c>
      <c r="K34" s="2">
        <v>19006</v>
      </c>
      <c r="L34" s="2">
        <f t="shared" si="0"/>
        <v>0</v>
      </c>
      <c r="M34" s="2">
        <f t="shared" si="1"/>
        <v>7789530</v>
      </c>
      <c r="N34" s="2"/>
    </row>
    <row r="35" spans="3:20" x14ac:dyDescent="0.2">
      <c r="C35" s="7"/>
      <c r="E35" s="6"/>
      <c r="F35" s="6"/>
      <c r="H35" s="34">
        <v>44531</v>
      </c>
      <c r="I35" s="2">
        <f>M34</f>
        <v>7789530</v>
      </c>
      <c r="J35" s="2">
        <v>19006</v>
      </c>
      <c r="K35" s="2">
        <v>19006</v>
      </c>
      <c r="L35" s="2">
        <f t="shared" si="0"/>
        <v>0</v>
      </c>
      <c r="M35" s="2">
        <f t="shared" si="1"/>
        <v>7789530</v>
      </c>
      <c r="N35" s="2"/>
    </row>
    <row r="36" spans="3:20" x14ac:dyDescent="0.2">
      <c r="C36" s="7"/>
      <c r="E36" s="6"/>
      <c r="F36" s="6"/>
      <c r="H36" s="34">
        <v>44562</v>
      </c>
      <c r="I36" s="2">
        <f t="shared" ref="I36:I99" si="3">M35</f>
        <v>7789530</v>
      </c>
      <c r="J36" s="2">
        <v>19006</v>
      </c>
      <c r="K36" s="2">
        <v>19006</v>
      </c>
      <c r="L36" s="2">
        <f t="shared" si="0"/>
        <v>0</v>
      </c>
      <c r="M36" s="2">
        <f t="shared" si="1"/>
        <v>7789530</v>
      </c>
      <c r="N36" s="2"/>
    </row>
    <row r="37" spans="3:20" x14ac:dyDescent="0.2">
      <c r="C37" s="17"/>
      <c r="D37" s="18"/>
      <c r="E37" s="18"/>
      <c r="F37" s="19" t="s">
        <v>12</v>
      </c>
      <c r="H37" s="34">
        <v>44593</v>
      </c>
      <c r="I37" s="2">
        <f t="shared" si="3"/>
        <v>7789530</v>
      </c>
      <c r="J37" s="2">
        <v>19006</v>
      </c>
      <c r="K37" s="2">
        <v>19006</v>
      </c>
      <c r="L37" s="2">
        <f t="shared" si="0"/>
        <v>0</v>
      </c>
      <c r="M37" s="2">
        <f t="shared" si="1"/>
        <v>7789530</v>
      </c>
      <c r="N37" s="2"/>
    </row>
    <row r="38" spans="3:20" x14ac:dyDescent="0.2">
      <c r="C38" s="20" t="s">
        <v>17</v>
      </c>
      <c r="D38" s="9" t="s">
        <v>7</v>
      </c>
      <c r="E38" s="9" t="s">
        <v>8</v>
      </c>
      <c r="F38" s="21" t="s">
        <v>11</v>
      </c>
      <c r="G38" s="23"/>
      <c r="H38" s="34">
        <v>44621</v>
      </c>
      <c r="I38" s="2">
        <f t="shared" si="3"/>
        <v>7789530</v>
      </c>
      <c r="J38" s="2">
        <v>19006</v>
      </c>
      <c r="K38" s="2">
        <v>19006</v>
      </c>
      <c r="L38" s="2">
        <f t="shared" si="0"/>
        <v>0</v>
      </c>
      <c r="M38" s="2">
        <f t="shared" si="1"/>
        <v>7789530</v>
      </c>
      <c r="N38" s="2"/>
    </row>
    <row r="39" spans="3:20" x14ac:dyDescent="0.2">
      <c r="C39" s="14">
        <v>1</v>
      </c>
      <c r="D39" s="2">
        <f>SUM(K10:K21)</f>
        <v>228072</v>
      </c>
      <c r="E39" s="2">
        <f>SUM(L10:L21)</f>
        <v>0</v>
      </c>
      <c r="F39" s="2">
        <f t="shared" ref="F39:F63" si="4">D39+E39</f>
        <v>228072</v>
      </c>
      <c r="H39" s="34">
        <v>44652</v>
      </c>
      <c r="I39" s="2">
        <f t="shared" si="3"/>
        <v>7789530</v>
      </c>
      <c r="J39" s="2">
        <v>19006</v>
      </c>
      <c r="K39" s="2">
        <v>19006</v>
      </c>
      <c r="L39" s="2">
        <f t="shared" si="0"/>
        <v>0</v>
      </c>
      <c r="M39" s="2">
        <f t="shared" si="1"/>
        <v>7789530</v>
      </c>
      <c r="N39" s="2"/>
      <c r="O39" s="14"/>
      <c r="Q39" s="2"/>
    </row>
    <row r="40" spans="3:20" x14ac:dyDescent="0.2">
      <c r="C40" s="14">
        <v>2</v>
      </c>
      <c r="D40" s="2">
        <f>SUM(K22:K33)</f>
        <v>228072</v>
      </c>
      <c r="E40" s="2">
        <f>SUM(L22:L33)</f>
        <v>0</v>
      </c>
      <c r="F40" s="2">
        <f t="shared" si="4"/>
        <v>228072</v>
      </c>
      <c r="G40" s="2"/>
      <c r="H40" s="34">
        <v>44682</v>
      </c>
      <c r="I40" s="2">
        <f t="shared" si="3"/>
        <v>7789530</v>
      </c>
      <c r="J40" s="2">
        <v>19006</v>
      </c>
      <c r="K40" s="2">
        <v>19006</v>
      </c>
      <c r="L40" s="2">
        <f t="shared" si="0"/>
        <v>0</v>
      </c>
      <c r="M40" s="2">
        <f t="shared" si="1"/>
        <v>7789530</v>
      </c>
      <c r="N40" s="2"/>
      <c r="O40" s="14"/>
      <c r="Q40" s="38"/>
    </row>
    <row r="41" spans="3:20" x14ac:dyDescent="0.2">
      <c r="C41" s="14">
        <v>3</v>
      </c>
      <c r="D41" s="2">
        <f>SUM(K34:K45)</f>
        <v>228072</v>
      </c>
      <c r="E41" s="2">
        <f>SUM(L34:L45)</f>
        <v>0</v>
      </c>
      <c r="F41" s="2">
        <f t="shared" si="4"/>
        <v>228072</v>
      </c>
      <c r="G41" s="2"/>
      <c r="H41" s="34">
        <v>44713</v>
      </c>
      <c r="I41" s="2">
        <f t="shared" si="3"/>
        <v>7789530</v>
      </c>
      <c r="J41" s="2">
        <v>19006</v>
      </c>
      <c r="K41" s="2">
        <v>19006</v>
      </c>
      <c r="L41" s="2">
        <f t="shared" si="0"/>
        <v>0</v>
      </c>
      <c r="M41" s="2">
        <f t="shared" si="1"/>
        <v>7789530</v>
      </c>
      <c r="N41" s="2"/>
      <c r="O41" s="14"/>
      <c r="P41" s="2"/>
      <c r="Q41" s="2"/>
      <c r="R41" s="6"/>
    </row>
    <row r="42" spans="3:20" x14ac:dyDescent="0.2">
      <c r="C42" s="14">
        <v>4</v>
      </c>
      <c r="D42" s="2">
        <f>SUM(K46:K57)</f>
        <v>224659.7345435124</v>
      </c>
      <c r="E42" s="2">
        <f>SUM(L46:L57)</f>
        <v>256024.2654564876</v>
      </c>
      <c r="F42" s="2">
        <f t="shared" si="4"/>
        <v>480684</v>
      </c>
      <c r="H42" s="34">
        <v>44743</v>
      </c>
      <c r="I42" s="2">
        <f t="shared" si="3"/>
        <v>7789530</v>
      </c>
      <c r="J42" s="2">
        <v>19006</v>
      </c>
      <c r="K42" s="2">
        <v>19006</v>
      </c>
      <c r="L42" s="2">
        <f t="shared" si="0"/>
        <v>0</v>
      </c>
      <c r="M42" s="2">
        <f t="shared" si="1"/>
        <v>7789530</v>
      </c>
      <c r="O42" s="2"/>
      <c r="P42" s="14"/>
      <c r="Q42" s="32"/>
      <c r="S42" s="12"/>
    </row>
    <row r="43" spans="3:20" x14ac:dyDescent="0.2">
      <c r="C43" s="14">
        <v>5</v>
      </c>
      <c r="D43" s="2">
        <f>SUM(K58:K69)</f>
        <v>217061.91975486366</v>
      </c>
      <c r="E43" s="2">
        <f>SUM(L58:L69)</f>
        <v>263622.08024513634</v>
      </c>
      <c r="F43" s="2">
        <f t="shared" si="4"/>
        <v>480684</v>
      </c>
      <c r="H43" s="34">
        <v>44774</v>
      </c>
      <c r="I43" s="2">
        <f t="shared" si="3"/>
        <v>7789530</v>
      </c>
      <c r="J43" s="2">
        <v>19006</v>
      </c>
      <c r="K43" s="2">
        <v>19006</v>
      </c>
      <c r="L43" s="2">
        <f t="shared" si="0"/>
        <v>0</v>
      </c>
      <c r="M43" s="2">
        <f t="shared" si="1"/>
        <v>7789530</v>
      </c>
      <c r="O43" s="2"/>
      <c r="P43" s="14"/>
      <c r="Q43" s="7"/>
      <c r="S43" s="2"/>
      <c r="T43" s="2"/>
    </row>
    <row r="44" spans="3:20" x14ac:dyDescent="0.2">
      <c r="C44" s="14">
        <v>6</v>
      </c>
      <c r="D44" s="2">
        <f>SUM(K70:K81)</f>
        <v>209238.63106646683</v>
      </c>
      <c r="E44" s="2">
        <f>SUM(L70:L81)</f>
        <v>271445.3689335332</v>
      </c>
      <c r="F44" s="2">
        <f t="shared" si="4"/>
        <v>480684</v>
      </c>
      <c r="G44" s="2"/>
      <c r="H44" s="34">
        <v>44805</v>
      </c>
      <c r="I44" s="2">
        <f>M43</f>
        <v>7789530</v>
      </c>
      <c r="J44" s="2">
        <v>19006</v>
      </c>
      <c r="K44" s="2">
        <v>19006</v>
      </c>
      <c r="L44" s="2">
        <f t="shared" si="0"/>
        <v>0</v>
      </c>
      <c r="M44" s="2">
        <f t="shared" si="1"/>
        <v>7789530</v>
      </c>
      <c r="O44" s="2"/>
      <c r="P44" s="14"/>
      <c r="Q44" s="7"/>
      <c r="R44" s="37"/>
      <c r="S44" s="38"/>
      <c r="T44" s="38"/>
    </row>
    <row r="45" spans="3:20" x14ac:dyDescent="0.2">
      <c r="C45" s="14">
        <v>7</v>
      </c>
      <c r="D45" s="2">
        <f>SUM(K82:K93)</f>
        <v>201183.17728080237</v>
      </c>
      <c r="E45" s="2">
        <f>SUM(L82:L93)</f>
        <v>279500.8227191976</v>
      </c>
      <c r="F45" s="2">
        <f t="shared" si="4"/>
        <v>480684</v>
      </c>
      <c r="H45" s="34">
        <v>44835</v>
      </c>
      <c r="I45" s="2">
        <f t="shared" si="3"/>
        <v>7789530</v>
      </c>
      <c r="J45" s="2">
        <v>19006</v>
      </c>
      <c r="K45" s="2">
        <v>19006</v>
      </c>
      <c r="L45" s="2">
        <f t="shared" si="0"/>
        <v>0</v>
      </c>
      <c r="M45" s="2">
        <f t="shared" si="1"/>
        <v>7789530</v>
      </c>
      <c r="O45" s="2"/>
      <c r="P45" s="14"/>
      <c r="Q45" s="36"/>
      <c r="S45" s="6"/>
      <c r="T45" s="33"/>
    </row>
    <row r="46" spans="3:20" x14ac:dyDescent="0.2">
      <c r="C46" s="14">
        <v>8</v>
      </c>
      <c r="D46" s="2">
        <f>SUM(K94:K105)</f>
        <v>192888.66863136215</v>
      </c>
      <c r="E46" s="2">
        <f>SUM(L94:L105)</f>
        <v>287795.33136863785</v>
      </c>
      <c r="F46" s="2">
        <f t="shared" si="4"/>
        <v>480684</v>
      </c>
      <c r="H46" s="34">
        <v>44866</v>
      </c>
      <c r="I46" s="2">
        <f t="shared" si="3"/>
        <v>7789530</v>
      </c>
      <c r="J46" s="2">
        <f t="shared" ref="J46:J75" si="5">$J$6</f>
        <v>40057</v>
      </c>
      <c r="K46" s="2">
        <f t="shared" ref="K46:K75" si="6">$J$5*I46</f>
        <v>19006.4532</v>
      </c>
      <c r="L46" s="2">
        <f t="shared" si="0"/>
        <v>21050.5468</v>
      </c>
      <c r="M46" s="2">
        <f t="shared" si="1"/>
        <v>7768479.4532000003</v>
      </c>
      <c r="O46" s="2"/>
      <c r="P46" s="14"/>
      <c r="Q46" s="7"/>
      <c r="S46" s="6"/>
      <c r="T46" s="6"/>
    </row>
    <row r="47" spans="3:20" x14ac:dyDescent="0.2">
      <c r="C47" s="14">
        <v>9</v>
      </c>
      <c r="D47" s="2">
        <f>SUM(K106:K117)</f>
        <v>184348.01088988595</v>
      </c>
      <c r="E47" s="2">
        <f>SUM(L106:L117)</f>
        <v>296335.98911011405</v>
      </c>
      <c r="F47" s="2">
        <f t="shared" si="4"/>
        <v>480684</v>
      </c>
      <c r="H47" s="34">
        <v>44896</v>
      </c>
      <c r="I47" s="2">
        <f t="shared" si="3"/>
        <v>7768479.4532000003</v>
      </c>
      <c r="J47" s="2">
        <f t="shared" si="5"/>
        <v>40057</v>
      </c>
      <c r="K47" s="2">
        <f t="shared" si="6"/>
        <v>18955.089865808</v>
      </c>
      <c r="L47" s="2">
        <f t="shared" si="0"/>
        <v>21101.910134192</v>
      </c>
      <c r="M47" s="2">
        <f t="shared" si="1"/>
        <v>7747377.5430658087</v>
      </c>
      <c r="O47" s="2"/>
      <c r="P47" s="14"/>
      <c r="Q47" s="24"/>
      <c r="S47" s="6"/>
      <c r="T47" s="33"/>
    </row>
    <row r="48" spans="3:20" x14ac:dyDescent="0.2">
      <c r="C48" s="14">
        <v>10</v>
      </c>
      <c r="D48" s="2">
        <f>SUM(K118:K129)</f>
        <v>175553.89929872367</v>
      </c>
      <c r="E48" s="2">
        <f>SUM(L118:L129)</f>
        <v>305130.10070127627</v>
      </c>
      <c r="F48" s="2">
        <f t="shared" si="4"/>
        <v>480683.99999999994</v>
      </c>
      <c r="H48" s="34">
        <v>44927</v>
      </c>
      <c r="I48" s="2">
        <f t="shared" si="3"/>
        <v>7747377.5430658087</v>
      </c>
      <c r="J48" s="2">
        <f t="shared" si="5"/>
        <v>40057</v>
      </c>
      <c r="K48" s="2">
        <f t="shared" si="6"/>
        <v>18903.601205080573</v>
      </c>
      <c r="L48" s="2">
        <f t="shared" si="0"/>
        <v>21153.398794919427</v>
      </c>
      <c r="M48" s="2">
        <f t="shared" si="1"/>
        <v>7726224.1442708895</v>
      </c>
      <c r="O48" s="2"/>
      <c r="P48" s="14"/>
      <c r="Q48" s="36"/>
      <c r="S48" s="6"/>
      <c r="T48" s="6"/>
    </row>
    <row r="49" spans="3:20" x14ac:dyDescent="0.2">
      <c r="C49" s="14">
        <v>11</v>
      </c>
      <c r="D49" s="2">
        <f>SUM(K130:K141)</f>
        <v>166498.81232313364</v>
      </c>
      <c r="E49" s="2">
        <f>SUM(L130:L141)</f>
        <v>314185.18767686631</v>
      </c>
      <c r="F49" s="2">
        <f t="shared" si="4"/>
        <v>480683.99999999994</v>
      </c>
      <c r="G49" s="37" t="s">
        <v>26</v>
      </c>
      <c r="H49" s="34">
        <v>44958</v>
      </c>
      <c r="I49" s="2">
        <f t="shared" si="3"/>
        <v>7726224.1442708895</v>
      </c>
      <c r="J49" s="2">
        <f t="shared" si="5"/>
        <v>40057</v>
      </c>
      <c r="K49" s="2">
        <f t="shared" si="6"/>
        <v>18851.98691202097</v>
      </c>
      <c r="L49" s="2">
        <f t="shared" si="0"/>
        <v>21205.01308797903</v>
      </c>
      <c r="M49" s="2">
        <f t="shared" si="1"/>
        <v>7705019.1311829109</v>
      </c>
      <c r="O49" s="2"/>
      <c r="P49" s="14"/>
      <c r="Q49" s="36"/>
      <c r="S49" s="6"/>
      <c r="T49" s="6"/>
    </row>
    <row r="50" spans="3:20" x14ac:dyDescent="0.2">
      <c r="C50" s="14">
        <v>12</v>
      </c>
      <c r="D50" s="2">
        <f>SUM(K142:K153)</f>
        <v>157175.00521817242</v>
      </c>
      <c r="E50" s="2">
        <f>SUM(L142:L153)</f>
        <v>323508.99478182755</v>
      </c>
      <c r="F50" s="2">
        <f t="shared" si="4"/>
        <v>480684</v>
      </c>
      <c r="H50" s="34">
        <v>44986</v>
      </c>
      <c r="I50" s="2">
        <f t="shared" si="3"/>
        <v>7705019.1311829109</v>
      </c>
      <c r="J50" s="2">
        <f t="shared" si="5"/>
        <v>40057</v>
      </c>
      <c r="K50" s="2">
        <f t="shared" si="6"/>
        <v>18800.2466800863</v>
      </c>
      <c r="L50" s="2">
        <f t="shared" si="0"/>
        <v>21256.7533199137</v>
      </c>
      <c r="M50" s="2">
        <f t="shared" si="1"/>
        <v>7683762.3778629974</v>
      </c>
      <c r="O50" s="2"/>
      <c r="P50" s="14"/>
      <c r="Q50" s="7"/>
      <c r="S50" s="6"/>
      <c r="T50" s="6"/>
    </row>
    <row r="51" spans="3:20" x14ac:dyDescent="0.2">
      <c r="C51" s="14">
        <v>13</v>
      </c>
      <c r="D51" s="2">
        <f>SUM(K154:K165)</f>
        <v>147574.50340467534</v>
      </c>
      <c r="E51" s="2">
        <f>SUM(L154:L165)</f>
        <v>333109.49659532466</v>
      </c>
      <c r="F51" s="2">
        <f t="shared" si="4"/>
        <v>480684</v>
      </c>
      <c r="H51" s="34">
        <v>45017</v>
      </c>
      <c r="I51" s="2">
        <f t="shared" si="3"/>
        <v>7683762.3778629974</v>
      </c>
      <c r="J51" s="2">
        <f t="shared" si="5"/>
        <v>40057</v>
      </c>
      <c r="K51" s="2">
        <f t="shared" si="6"/>
        <v>18748.380201985714</v>
      </c>
      <c r="L51" s="2">
        <f t="shared" si="0"/>
        <v>21308.619798014286</v>
      </c>
      <c r="M51" s="2">
        <f t="shared" si="1"/>
        <v>7662453.7580649834</v>
      </c>
      <c r="N51" s="2"/>
      <c r="O51" s="14"/>
      <c r="S51" s="33"/>
      <c r="T51" s="33"/>
    </row>
    <row r="52" spans="3:20" x14ac:dyDescent="0.2">
      <c r="C52" s="14">
        <v>14</v>
      </c>
      <c r="D52" s="2">
        <f>SUM(K166:K177)</f>
        <v>137689.09564866155</v>
      </c>
      <c r="E52" s="2">
        <f>SUM(L166:L177)</f>
        <v>342994.90435133839</v>
      </c>
      <c r="F52" s="2">
        <f t="shared" si="4"/>
        <v>480683.99999999994</v>
      </c>
      <c r="H52" s="34">
        <v>45047</v>
      </c>
      <c r="I52" s="2">
        <f t="shared" si="3"/>
        <v>7662453.7580649834</v>
      </c>
      <c r="J52" s="2">
        <f t="shared" si="5"/>
        <v>40057</v>
      </c>
      <c r="K52" s="2">
        <f t="shared" si="6"/>
        <v>18696.387169678557</v>
      </c>
      <c r="L52" s="2">
        <f t="shared" si="0"/>
        <v>21360.612830321443</v>
      </c>
      <c r="M52" s="2">
        <f t="shared" si="1"/>
        <v>7641093.1452346621</v>
      </c>
      <c r="N52" s="2"/>
      <c r="O52" s="14"/>
      <c r="S52" s="33"/>
      <c r="T52" s="33"/>
    </row>
    <row r="53" spans="3:20" x14ac:dyDescent="0.2">
      <c r="C53" s="14">
        <v>15</v>
      </c>
      <c r="D53" s="2">
        <f>SUM(K178:K189)</f>
        <v>127510.32703832969</v>
      </c>
      <c r="E53" s="2">
        <f>SUM(L178:L189)</f>
        <v>353173.67296167038</v>
      </c>
      <c r="F53" s="2">
        <f t="shared" si="4"/>
        <v>480684.00000000006</v>
      </c>
      <c r="H53" s="34">
        <v>45078</v>
      </c>
      <c r="I53" s="2">
        <f t="shared" si="3"/>
        <v>7641093.1452346621</v>
      </c>
      <c r="J53" s="2">
        <f t="shared" si="5"/>
        <v>40057</v>
      </c>
      <c r="K53" s="2">
        <f t="shared" si="6"/>
        <v>18644.267274372574</v>
      </c>
      <c r="L53" s="2">
        <f t="shared" si="0"/>
        <v>21412.732725627426</v>
      </c>
      <c r="M53" s="2">
        <f t="shared" si="1"/>
        <v>7619680.4125090344</v>
      </c>
      <c r="N53" s="2"/>
      <c r="O53" s="14"/>
    </row>
    <row r="54" spans="3:20" x14ac:dyDescent="0.2">
      <c r="C54" s="14">
        <v>16</v>
      </c>
      <c r="D54" s="2">
        <f>SUM(K190:K201)</f>
        <v>117029.49175263826</v>
      </c>
      <c r="E54" s="2">
        <f>SUM(L190:L201)</f>
        <v>363654.50824736175</v>
      </c>
      <c r="F54" s="2">
        <f t="shared" si="4"/>
        <v>480684</v>
      </c>
      <c r="H54" s="34">
        <v>45108</v>
      </c>
      <c r="I54" s="2">
        <f t="shared" si="3"/>
        <v>7619680.4125090344</v>
      </c>
      <c r="J54" s="2">
        <f t="shared" si="5"/>
        <v>40057</v>
      </c>
      <c r="K54" s="2">
        <f t="shared" si="6"/>
        <v>18592.020206522044</v>
      </c>
      <c r="L54" s="2">
        <f t="shared" si="0"/>
        <v>21464.979793477956</v>
      </c>
      <c r="M54" s="2">
        <f t="shared" si="1"/>
        <v>7598215.4327155566</v>
      </c>
      <c r="N54" s="2"/>
      <c r="O54" s="14"/>
    </row>
    <row r="55" spans="3:20" x14ac:dyDescent="0.2">
      <c r="C55" s="14">
        <v>17</v>
      </c>
      <c r="D55" s="2">
        <f>SUM(K202:K213)</f>
        <v>106237.62561528504</v>
      </c>
      <c r="E55" s="2">
        <f>SUM(L202:L213)</f>
        <v>374446.37438471493</v>
      </c>
      <c r="F55" s="2">
        <f t="shared" si="4"/>
        <v>480684</v>
      </c>
      <c r="H55" s="34">
        <v>45139</v>
      </c>
      <c r="I55" s="2">
        <f t="shared" si="3"/>
        <v>7598215.4327155566</v>
      </c>
      <c r="J55" s="2">
        <f t="shared" si="5"/>
        <v>40057</v>
      </c>
      <c r="K55" s="2">
        <f t="shared" si="6"/>
        <v>18539.645655825956</v>
      </c>
      <c r="L55" s="2">
        <f t="shared" si="0"/>
        <v>21517.354344174044</v>
      </c>
      <c r="M55" s="2">
        <f t="shared" si="1"/>
        <v>7576698.0783713823</v>
      </c>
      <c r="N55" s="2"/>
      <c r="O55" s="14"/>
    </row>
    <row r="56" spans="3:20" x14ac:dyDescent="0.2">
      <c r="C56" s="14">
        <v>18</v>
      </c>
      <c r="D56" s="2">
        <f>SUM(K214:K225)</f>
        <v>95125.498427717277</v>
      </c>
      <c r="E56" s="2">
        <f>SUM(L214:L225)</f>
        <v>385558.50157228269</v>
      </c>
      <c r="F56" s="2">
        <f t="shared" si="4"/>
        <v>480684</v>
      </c>
      <c r="H56" s="34">
        <v>45170</v>
      </c>
      <c r="I56" s="2">
        <f t="shared" si="3"/>
        <v>7576698.0783713823</v>
      </c>
      <c r="J56" s="2">
        <f t="shared" si="5"/>
        <v>40057</v>
      </c>
      <c r="K56" s="2">
        <f t="shared" si="6"/>
        <v>18487.143311226173</v>
      </c>
      <c r="L56" s="2">
        <f t="shared" si="0"/>
        <v>21569.856688773827</v>
      </c>
      <c r="M56" s="2">
        <f t="shared" si="1"/>
        <v>7555128.2216826081</v>
      </c>
      <c r="N56" s="2"/>
      <c r="O56" s="14"/>
    </row>
    <row r="57" spans="3:20" x14ac:dyDescent="0.2">
      <c r="C57" s="14">
        <v>19</v>
      </c>
      <c r="D57" s="2">
        <f>SUM(K226:K237)</f>
        <v>83683.606074615251</v>
      </c>
      <c r="E57" s="2">
        <f>SUM(L226:L237)</f>
        <v>397000.39392538468</v>
      </c>
      <c r="F57" s="2">
        <f t="shared" si="4"/>
        <v>480683.99999999994</v>
      </c>
      <c r="H57" s="34">
        <v>45200</v>
      </c>
      <c r="I57" s="2">
        <f t="shared" si="3"/>
        <v>7555128.2216826081</v>
      </c>
      <c r="J57" s="2">
        <f t="shared" si="5"/>
        <v>40057</v>
      </c>
      <c r="K57" s="2">
        <f t="shared" si="6"/>
        <v>18434.512860905565</v>
      </c>
      <c r="L57" s="2">
        <f t="shared" si="0"/>
        <v>21622.487139094435</v>
      </c>
      <c r="M57" s="2">
        <f t="shared" si="1"/>
        <v>7533505.7345435135</v>
      </c>
      <c r="N57" s="2"/>
      <c r="O57" s="14"/>
    </row>
    <row r="58" spans="3:20" x14ac:dyDescent="0.2">
      <c r="C58" s="14">
        <v>20</v>
      </c>
      <c r="D58" s="2">
        <f>SUM(K238:K249)</f>
        <v>71902.162395096879</v>
      </c>
      <c r="E58" s="2">
        <f>SUM(L238:L249)</f>
        <v>408781.83760490309</v>
      </c>
      <c r="F58" s="2">
        <f t="shared" si="4"/>
        <v>480684</v>
      </c>
      <c r="H58" s="34">
        <v>45231</v>
      </c>
      <c r="I58" s="2">
        <f t="shared" si="3"/>
        <v>7533505.7345435135</v>
      </c>
      <c r="J58" s="2">
        <f t="shared" si="5"/>
        <v>40057</v>
      </c>
      <c r="K58" s="2">
        <f t="shared" si="6"/>
        <v>18381.753992286172</v>
      </c>
      <c r="L58" s="2">
        <f t="shared" si="0"/>
        <v>21675.246007713828</v>
      </c>
      <c r="M58" s="2">
        <f t="shared" si="1"/>
        <v>7511830.4885358</v>
      </c>
      <c r="N58" s="2"/>
      <c r="O58" s="14"/>
    </row>
    <row r="59" spans="3:20" x14ac:dyDescent="0.2">
      <c r="C59" s="14">
        <v>21</v>
      </c>
      <c r="D59" s="2">
        <f>SUM(K250:K261)</f>
        <v>59771.090812690934</v>
      </c>
      <c r="E59" s="2">
        <f>SUM(L250:L261)</f>
        <v>420912.90918730904</v>
      </c>
      <c r="F59" s="2">
        <f t="shared" si="4"/>
        <v>480684</v>
      </c>
      <c r="H59" s="34">
        <v>45261</v>
      </c>
      <c r="I59" s="2">
        <f t="shared" si="3"/>
        <v>7511830.4885358</v>
      </c>
      <c r="J59" s="2">
        <f t="shared" si="5"/>
        <v>40057</v>
      </c>
      <c r="K59" s="2">
        <f t="shared" si="6"/>
        <v>18328.86639202735</v>
      </c>
      <c r="L59" s="2">
        <f t="shared" si="0"/>
        <v>21728.13360797265</v>
      </c>
      <c r="M59" s="2">
        <f t="shared" si="1"/>
        <v>7490102.3549278276</v>
      </c>
      <c r="N59" s="2"/>
      <c r="O59" s="14"/>
    </row>
    <row r="60" spans="3:20" x14ac:dyDescent="0.2">
      <c r="C60" s="14">
        <v>22</v>
      </c>
      <c r="D60" s="2">
        <f>SUM(K262:K273)</f>
        <v>47280.01571692025</v>
      </c>
      <c r="E60" s="2">
        <f>SUM(L262:L273)</f>
        <v>433403.98428307974</v>
      </c>
      <c r="F60" s="2">
        <f t="shared" si="4"/>
        <v>480684</v>
      </c>
      <c r="H60" s="34">
        <v>45292</v>
      </c>
      <c r="I60" s="2">
        <f t="shared" si="3"/>
        <v>7490102.3549278276</v>
      </c>
      <c r="J60" s="2">
        <f t="shared" si="5"/>
        <v>40057</v>
      </c>
      <c r="K60" s="2">
        <f t="shared" si="6"/>
        <v>18275.849746023898</v>
      </c>
      <c r="L60" s="2">
        <f t="shared" si="0"/>
        <v>21781.150253976102</v>
      </c>
      <c r="M60" s="2">
        <f t="shared" si="1"/>
        <v>7468321.2046738518</v>
      </c>
      <c r="N60" s="2"/>
      <c r="O60" s="14"/>
    </row>
    <row r="61" spans="3:20" x14ac:dyDescent="0.2">
      <c r="C61" s="14">
        <v>23</v>
      </c>
      <c r="D61" s="2">
        <f>SUM(K274:K285)</f>
        <v>34418.25358912332</v>
      </c>
      <c r="E61" s="2">
        <f>SUM(L274:L285)</f>
        <v>446265.74641087669</v>
      </c>
      <c r="F61" s="2">
        <f t="shared" si="4"/>
        <v>480684</v>
      </c>
      <c r="H61" s="34">
        <v>45323</v>
      </c>
      <c r="I61" s="2">
        <f t="shared" si="3"/>
        <v>7468321.2046738518</v>
      </c>
      <c r="J61" s="2">
        <f t="shared" si="5"/>
        <v>40057</v>
      </c>
      <c r="K61" s="2">
        <f t="shared" si="6"/>
        <v>18222.703739404198</v>
      </c>
      <c r="L61" s="2">
        <f t="shared" si="0"/>
        <v>21834.296260595802</v>
      </c>
      <c r="M61" s="2">
        <f t="shared" si="1"/>
        <v>7446486.9084132556</v>
      </c>
      <c r="N61" s="2"/>
      <c r="O61" s="14"/>
    </row>
    <row r="62" spans="3:20" x14ac:dyDescent="0.2">
      <c r="C62" s="14">
        <v>24</v>
      </c>
      <c r="D62" s="2">
        <f>SUM(K286:K297)</f>
        <v>21174.803864924441</v>
      </c>
      <c r="E62" s="2">
        <f>SUM(L286:L297)</f>
        <v>459509.19613507553</v>
      </c>
      <c r="F62" s="2">
        <f t="shared" si="4"/>
        <v>480684</v>
      </c>
      <c r="H62" s="34">
        <v>45352</v>
      </c>
      <c r="I62" s="2">
        <f t="shared" si="3"/>
        <v>7446486.9084132556</v>
      </c>
      <c r="J62" s="2">
        <f t="shared" si="5"/>
        <v>40057</v>
      </c>
      <c r="K62" s="2">
        <f t="shared" si="6"/>
        <v>18169.428056528344</v>
      </c>
      <c r="L62" s="2">
        <f t="shared" si="0"/>
        <v>21887.571943471656</v>
      </c>
      <c r="M62" s="2">
        <f t="shared" si="1"/>
        <v>7424599.3364697844</v>
      </c>
      <c r="N62" s="2"/>
      <c r="O62" s="14"/>
    </row>
    <row r="63" spans="3:20" x14ac:dyDescent="0.2">
      <c r="C63" s="14">
        <v>25</v>
      </c>
      <c r="D63" s="2">
        <f>SUM(K298:K309)</f>
        <v>7538.3395255372798</v>
      </c>
      <c r="E63" s="2">
        <f>SUM(L298:L309)</f>
        <v>473145.66047446278</v>
      </c>
      <c r="F63" s="2">
        <f t="shared" si="4"/>
        <v>480684.00000000006</v>
      </c>
      <c r="H63" s="34">
        <v>45383</v>
      </c>
      <c r="I63" s="2">
        <f t="shared" si="3"/>
        <v>7424599.3364697844</v>
      </c>
      <c r="J63" s="2">
        <f t="shared" si="5"/>
        <v>40057</v>
      </c>
      <c r="K63" s="2">
        <f t="shared" si="6"/>
        <v>18116.022380986273</v>
      </c>
      <c r="L63" s="2">
        <f t="shared" si="0"/>
        <v>21940.977619013727</v>
      </c>
      <c r="M63" s="2">
        <f t="shared" si="1"/>
        <v>7402658.3588507706</v>
      </c>
      <c r="N63" s="2"/>
      <c r="O63" s="14"/>
    </row>
    <row r="64" spans="3:20" x14ac:dyDescent="0.2">
      <c r="C64" s="14"/>
      <c r="D64" s="2"/>
      <c r="E64" s="2"/>
      <c r="F64" s="2"/>
      <c r="H64" s="34">
        <v>45413</v>
      </c>
      <c r="I64" s="2">
        <f t="shared" si="3"/>
        <v>7402658.3588507706</v>
      </c>
      <c r="J64" s="2">
        <f t="shared" si="5"/>
        <v>40057</v>
      </c>
      <c r="K64" s="2">
        <f t="shared" si="6"/>
        <v>18062.486395595879</v>
      </c>
      <c r="L64" s="2">
        <f t="shared" si="0"/>
        <v>21994.513604404121</v>
      </c>
      <c r="M64" s="2">
        <f t="shared" si="1"/>
        <v>7380663.8452463662</v>
      </c>
      <c r="N64" s="2"/>
      <c r="O64" s="14"/>
    </row>
    <row r="65" spans="2:15" ht="13.5" thickBot="1" x14ac:dyDescent="0.25">
      <c r="C65" s="14"/>
      <c r="D65" s="3">
        <f>SUM(D39:D63)</f>
        <v>3469758.6728731394</v>
      </c>
      <c r="E65" s="3">
        <f>SUM(E39:E63)</f>
        <v>7789505.3271268606</v>
      </c>
      <c r="F65" s="3">
        <f>SUM(F39:F63)</f>
        <v>11259264</v>
      </c>
      <c r="H65" s="34">
        <v>45444</v>
      </c>
      <c r="I65" s="2">
        <f t="shared" si="3"/>
        <v>7380663.8452463662</v>
      </c>
      <c r="J65" s="2">
        <f t="shared" si="5"/>
        <v>40057</v>
      </c>
      <c r="K65" s="2">
        <f t="shared" si="6"/>
        <v>18008.819782401133</v>
      </c>
      <c r="L65" s="2">
        <f t="shared" si="0"/>
        <v>22048.180217598867</v>
      </c>
      <c r="M65" s="2">
        <f t="shared" si="1"/>
        <v>7358615.6650287677</v>
      </c>
      <c r="N65" s="2"/>
      <c r="O65" s="14"/>
    </row>
    <row r="66" spans="2:15" ht="13.5" thickTop="1" x14ac:dyDescent="0.2">
      <c r="B66" s="14"/>
      <c r="H66" s="34">
        <v>45474</v>
      </c>
      <c r="I66" s="2">
        <f t="shared" si="3"/>
        <v>7358615.6650287677</v>
      </c>
      <c r="J66" s="2">
        <f t="shared" si="5"/>
        <v>40057</v>
      </c>
      <c r="K66" s="2">
        <f t="shared" si="6"/>
        <v>17955.022222670192</v>
      </c>
      <c r="L66" s="2">
        <f t="shared" si="0"/>
        <v>22101.977777329808</v>
      </c>
      <c r="M66" s="2">
        <f t="shared" si="1"/>
        <v>7336513.6872514375</v>
      </c>
      <c r="N66" s="2"/>
      <c r="O66" s="14"/>
    </row>
    <row r="67" spans="2:15" x14ac:dyDescent="0.2">
      <c r="B67" s="22"/>
      <c r="H67" s="34">
        <v>45505</v>
      </c>
      <c r="I67" s="2">
        <f t="shared" si="3"/>
        <v>7336513.6872514375</v>
      </c>
      <c r="J67" s="2">
        <f t="shared" si="5"/>
        <v>40057</v>
      </c>
      <c r="K67" s="2">
        <f t="shared" si="6"/>
        <v>17901.093396893506</v>
      </c>
      <c r="L67" s="2">
        <f t="shared" si="0"/>
        <v>22155.906603106494</v>
      </c>
      <c r="M67" s="2">
        <f t="shared" si="1"/>
        <v>7314357.7806483312</v>
      </c>
      <c r="N67" s="2"/>
      <c r="O67" s="14"/>
    </row>
    <row r="68" spans="2:15" x14ac:dyDescent="0.2">
      <c r="H68" s="34">
        <v>45536</v>
      </c>
      <c r="I68" s="2">
        <f t="shared" si="3"/>
        <v>7314357.7806483312</v>
      </c>
      <c r="J68" s="2">
        <f t="shared" si="5"/>
        <v>40057</v>
      </c>
      <c r="K68" s="2">
        <f t="shared" si="6"/>
        <v>17847.032984781927</v>
      </c>
      <c r="L68" s="2">
        <f t="shared" si="0"/>
        <v>22209.967015218073</v>
      </c>
      <c r="M68" s="2">
        <f t="shared" si="1"/>
        <v>7292147.8136331132</v>
      </c>
      <c r="N68" s="2"/>
      <c r="O68" s="14"/>
    </row>
    <row r="69" spans="2:15" x14ac:dyDescent="0.2">
      <c r="H69" s="34">
        <v>45566</v>
      </c>
      <c r="I69" s="2">
        <f t="shared" si="3"/>
        <v>7292147.8136331132</v>
      </c>
      <c r="J69" s="2">
        <f t="shared" si="5"/>
        <v>40057</v>
      </c>
      <c r="K69" s="2">
        <f t="shared" si="6"/>
        <v>17792.840665264794</v>
      </c>
      <c r="L69" s="2">
        <f t="shared" si="0"/>
        <v>22264.159334735206</v>
      </c>
      <c r="M69" s="2">
        <f t="shared" si="1"/>
        <v>7269883.6542983782</v>
      </c>
      <c r="N69" s="2"/>
      <c r="O69" s="14"/>
    </row>
    <row r="70" spans="2:15" x14ac:dyDescent="0.2">
      <c r="H70" s="34">
        <v>45597</v>
      </c>
      <c r="I70" s="2">
        <f t="shared" si="3"/>
        <v>7269883.6542983782</v>
      </c>
      <c r="J70" s="2">
        <f t="shared" si="5"/>
        <v>40057</v>
      </c>
      <c r="K70" s="2">
        <f t="shared" si="6"/>
        <v>17738.516116488041</v>
      </c>
      <c r="L70" s="2">
        <f t="shared" si="0"/>
        <v>22318.483883511959</v>
      </c>
      <c r="M70" s="2">
        <f t="shared" si="1"/>
        <v>7247565.1704148659</v>
      </c>
      <c r="N70" s="2"/>
      <c r="O70" s="14"/>
    </row>
    <row r="71" spans="2:15" x14ac:dyDescent="0.2">
      <c r="H71" s="34">
        <v>45627</v>
      </c>
      <c r="I71" s="2">
        <f t="shared" si="3"/>
        <v>7247565.1704148659</v>
      </c>
      <c r="J71" s="2">
        <f t="shared" si="5"/>
        <v>40057</v>
      </c>
      <c r="K71" s="2">
        <f t="shared" si="6"/>
        <v>17684.059015812272</v>
      </c>
      <c r="L71" s="2">
        <f t="shared" si="0"/>
        <v>22372.940984187728</v>
      </c>
      <c r="M71" s="2">
        <f t="shared" si="1"/>
        <v>7225192.2294306783</v>
      </c>
      <c r="N71" s="2"/>
      <c r="O71" s="14"/>
    </row>
    <row r="72" spans="2:15" x14ac:dyDescent="0.2">
      <c r="H72" s="34">
        <v>45658</v>
      </c>
      <c r="I72" s="2">
        <f t="shared" si="3"/>
        <v>7225192.2294306783</v>
      </c>
      <c r="J72" s="2">
        <f t="shared" si="5"/>
        <v>40057</v>
      </c>
      <c r="K72" s="2">
        <f t="shared" si="6"/>
        <v>17629.469039810854</v>
      </c>
      <c r="L72" s="2">
        <f t="shared" si="0"/>
        <v>22427.530960189146</v>
      </c>
      <c r="M72" s="2">
        <f t="shared" si="1"/>
        <v>7202764.6984704891</v>
      </c>
      <c r="N72" s="2"/>
      <c r="O72" s="14"/>
    </row>
    <row r="73" spans="2:15" x14ac:dyDescent="0.2">
      <c r="H73" s="34">
        <v>45689</v>
      </c>
      <c r="I73" s="2">
        <f t="shared" si="3"/>
        <v>7202764.6984704891</v>
      </c>
      <c r="J73" s="2">
        <f t="shared" si="5"/>
        <v>40057</v>
      </c>
      <c r="K73" s="2">
        <f t="shared" si="6"/>
        <v>17574.745864267992</v>
      </c>
      <c r="L73" s="2">
        <f t="shared" si="0"/>
        <v>22482.254135732008</v>
      </c>
      <c r="M73" s="2">
        <f t="shared" si="1"/>
        <v>7180282.4443347575</v>
      </c>
      <c r="N73" s="2"/>
      <c r="O73" s="14"/>
    </row>
    <row r="74" spans="2:15" x14ac:dyDescent="0.2">
      <c r="H74" s="34">
        <v>45717</v>
      </c>
      <c r="I74" s="2">
        <f t="shared" si="3"/>
        <v>7180282.4443347575</v>
      </c>
      <c r="J74" s="2">
        <f t="shared" si="5"/>
        <v>40057</v>
      </c>
      <c r="K74" s="2">
        <f t="shared" si="6"/>
        <v>17519.889164176806</v>
      </c>
      <c r="L74" s="2">
        <f t="shared" ref="L74:L137" si="7">J74-K74</f>
        <v>22537.110835823194</v>
      </c>
      <c r="M74" s="2">
        <f t="shared" ref="M74:M137" si="8">I74-L74</f>
        <v>7157745.3334989343</v>
      </c>
      <c r="N74" s="2"/>
      <c r="O74" s="14"/>
    </row>
    <row r="75" spans="2:15" x14ac:dyDescent="0.2">
      <c r="H75" s="34">
        <v>45748</v>
      </c>
      <c r="I75" s="2">
        <f t="shared" si="3"/>
        <v>7157745.3334989343</v>
      </c>
      <c r="J75" s="2">
        <f t="shared" si="5"/>
        <v>40057</v>
      </c>
      <c r="K75" s="2">
        <f t="shared" si="6"/>
        <v>17464.898613737398</v>
      </c>
      <c r="L75" s="2">
        <f t="shared" si="7"/>
        <v>22592.101386262602</v>
      </c>
      <c r="M75" s="2">
        <f t="shared" si="8"/>
        <v>7135153.2321126712</v>
      </c>
      <c r="N75" s="2"/>
      <c r="O75" s="14"/>
    </row>
    <row r="76" spans="2:15" x14ac:dyDescent="0.2">
      <c r="H76" s="34">
        <v>45778</v>
      </c>
      <c r="I76" s="2">
        <f t="shared" si="3"/>
        <v>7135153.2321126712</v>
      </c>
      <c r="J76" s="2">
        <f t="shared" ref="J76:J139" si="9">$J$6</f>
        <v>40057</v>
      </c>
      <c r="K76" s="2">
        <f t="shared" ref="K76:K139" si="10">$J$5*I76</f>
        <v>17409.773886354917</v>
      </c>
      <c r="L76" s="2">
        <f t="shared" si="7"/>
        <v>22647.226113645083</v>
      </c>
      <c r="M76" s="2">
        <f t="shared" si="8"/>
        <v>7112506.0059990259</v>
      </c>
      <c r="N76" s="2"/>
      <c r="O76" s="14"/>
    </row>
    <row r="77" spans="2:15" x14ac:dyDescent="0.2">
      <c r="H77" s="34">
        <v>45809</v>
      </c>
      <c r="I77" s="2">
        <f t="shared" si="3"/>
        <v>7112506.0059990259</v>
      </c>
      <c r="J77" s="2">
        <f t="shared" si="9"/>
        <v>40057</v>
      </c>
      <c r="K77" s="2">
        <f t="shared" si="10"/>
        <v>17354.514654637624</v>
      </c>
      <c r="L77" s="2">
        <f t="shared" si="7"/>
        <v>22702.485345362376</v>
      </c>
      <c r="M77" s="2">
        <f t="shared" si="8"/>
        <v>7089803.5206536632</v>
      </c>
      <c r="N77" s="2"/>
      <c r="O77" s="14"/>
    </row>
    <row r="78" spans="2:15" x14ac:dyDescent="0.2">
      <c r="H78" s="34">
        <v>45839</v>
      </c>
      <c r="I78" s="2">
        <f t="shared" si="3"/>
        <v>7089803.5206536632</v>
      </c>
      <c r="J78" s="2">
        <f t="shared" si="9"/>
        <v>40057</v>
      </c>
      <c r="K78" s="2">
        <f t="shared" si="10"/>
        <v>17299.120590394938</v>
      </c>
      <c r="L78" s="2">
        <f t="shared" si="7"/>
        <v>22757.879409605062</v>
      </c>
      <c r="M78" s="2">
        <f t="shared" si="8"/>
        <v>7067045.6412440585</v>
      </c>
      <c r="N78" s="2"/>
      <c r="O78" s="14"/>
    </row>
    <row r="79" spans="2:15" x14ac:dyDescent="0.2">
      <c r="H79" s="34">
        <v>45870</v>
      </c>
      <c r="I79" s="2">
        <f t="shared" si="3"/>
        <v>7067045.6412440585</v>
      </c>
      <c r="J79" s="2">
        <f t="shared" si="9"/>
        <v>40057</v>
      </c>
      <c r="K79" s="2">
        <f t="shared" si="10"/>
        <v>17243.5913646355</v>
      </c>
      <c r="L79" s="2">
        <f t="shared" si="7"/>
        <v>22813.4086353645</v>
      </c>
      <c r="M79" s="2">
        <f t="shared" si="8"/>
        <v>7044232.2326086937</v>
      </c>
      <c r="N79" s="2"/>
      <c r="O79" s="14"/>
    </row>
    <row r="80" spans="2:15" x14ac:dyDescent="0.2">
      <c r="H80" s="34">
        <v>45901</v>
      </c>
      <c r="I80" s="2">
        <f t="shared" si="3"/>
        <v>7044232.2326086937</v>
      </c>
      <c r="J80" s="2">
        <f t="shared" si="9"/>
        <v>40057</v>
      </c>
      <c r="K80" s="2">
        <f t="shared" si="10"/>
        <v>17187.926647565211</v>
      </c>
      <c r="L80" s="2">
        <f t="shared" si="7"/>
        <v>22869.073352434789</v>
      </c>
      <c r="M80" s="2">
        <f t="shared" si="8"/>
        <v>7021363.159256259</v>
      </c>
      <c r="N80" s="2"/>
      <c r="O80" s="14"/>
    </row>
    <row r="81" spans="8:15" x14ac:dyDescent="0.2">
      <c r="H81" s="34">
        <v>45931</v>
      </c>
      <c r="I81" s="2">
        <f t="shared" si="3"/>
        <v>7021363.159256259</v>
      </c>
      <c r="J81" s="2">
        <f t="shared" si="9"/>
        <v>40057</v>
      </c>
      <c r="K81" s="2">
        <f t="shared" si="10"/>
        <v>17132.126108585271</v>
      </c>
      <c r="L81" s="2">
        <f t="shared" si="7"/>
        <v>22924.873891414729</v>
      </c>
      <c r="M81" s="2">
        <f t="shared" si="8"/>
        <v>6998438.2853648439</v>
      </c>
      <c r="N81" s="2"/>
      <c r="O81" s="14"/>
    </row>
    <row r="82" spans="8:15" x14ac:dyDescent="0.2">
      <c r="H82" s="34">
        <v>45962</v>
      </c>
      <c r="I82" s="2">
        <f t="shared" si="3"/>
        <v>6998438.2853648439</v>
      </c>
      <c r="J82" s="2">
        <f t="shared" si="9"/>
        <v>40057</v>
      </c>
      <c r="K82" s="2">
        <f t="shared" si="10"/>
        <v>17076.189416290217</v>
      </c>
      <c r="L82" s="2">
        <f t="shared" si="7"/>
        <v>22980.810583709783</v>
      </c>
      <c r="M82" s="2">
        <f t="shared" si="8"/>
        <v>6975457.4747811342</v>
      </c>
      <c r="N82" s="2"/>
      <c r="O82" s="14"/>
    </row>
    <row r="83" spans="8:15" x14ac:dyDescent="0.2">
      <c r="H83" s="34">
        <v>45992</v>
      </c>
      <c r="I83" s="2">
        <f t="shared" si="3"/>
        <v>6975457.4747811342</v>
      </c>
      <c r="J83" s="2">
        <f t="shared" si="9"/>
        <v>40057</v>
      </c>
      <c r="K83" s="2">
        <f t="shared" si="10"/>
        <v>17020.116238465966</v>
      </c>
      <c r="L83" s="2">
        <f t="shared" si="7"/>
        <v>23036.883761534034</v>
      </c>
      <c r="M83" s="2">
        <f t="shared" si="8"/>
        <v>6952420.5910195997</v>
      </c>
      <c r="N83" s="2"/>
      <c r="O83" s="14"/>
    </row>
    <row r="84" spans="8:15" x14ac:dyDescent="0.2">
      <c r="H84" s="34">
        <v>46023</v>
      </c>
      <c r="I84" s="2">
        <f t="shared" si="3"/>
        <v>6952420.5910195997</v>
      </c>
      <c r="J84" s="2">
        <f t="shared" si="9"/>
        <v>40057</v>
      </c>
      <c r="K84" s="2">
        <f t="shared" si="10"/>
        <v>16963.906242087822</v>
      </c>
      <c r="L84" s="2">
        <f t="shared" si="7"/>
        <v>23093.093757912178</v>
      </c>
      <c r="M84" s="2">
        <f t="shared" si="8"/>
        <v>6929327.4972616872</v>
      </c>
      <c r="N84" s="2"/>
      <c r="O84" s="14"/>
    </row>
    <row r="85" spans="8:15" x14ac:dyDescent="0.2">
      <c r="H85" s="34">
        <v>46054</v>
      </c>
      <c r="I85" s="2">
        <f t="shared" si="3"/>
        <v>6929327.4972616872</v>
      </c>
      <c r="J85" s="2">
        <f t="shared" si="9"/>
        <v>40057</v>
      </c>
      <c r="K85" s="2">
        <f t="shared" si="10"/>
        <v>16907.559093318516</v>
      </c>
      <c r="L85" s="2">
        <f t="shared" si="7"/>
        <v>23149.440906681484</v>
      </c>
      <c r="M85" s="2">
        <f t="shared" si="8"/>
        <v>6906178.0563550061</v>
      </c>
      <c r="N85" s="2"/>
      <c r="O85" s="14"/>
    </row>
    <row r="86" spans="8:15" x14ac:dyDescent="0.2">
      <c r="H86" s="34">
        <v>46082</v>
      </c>
      <c r="I86" s="2">
        <f t="shared" si="3"/>
        <v>6906178.0563550061</v>
      </c>
      <c r="J86" s="2">
        <f t="shared" si="9"/>
        <v>40057</v>
      </c>
      <c r="K86" s="2">
        <f t="shared" si="10"/>
        <v>16851.074457506213</v>
      </c>
      <c r="L86" s="2">
        <f t="shared" si="7"/>
        <v>23205.925542493787</v>
      </c>
      <c r="M86" s="2">
        <f t="shared" si="8"/>
        <v>6882972.1308125127</v>
      </c>
      <c r="N86" s="2"/>
      <c r="O86" s="14"/>
    </row>
    <row r="87" spans="8:15" x14ac:dyDescent="0.2">
      <c r="H87" s="34">
        <v>46113</v>
      </c>
      <c r="I87" s="2">
        <f t="shared" si="3"/>
        <v>6882972.1308125127</v>
      </c>
      <c r="J87" s="2">
        <f t="shared" si="9"/>
        <v>40057</v>
      </c>
      <c r="K87" s="2">
        <f t="shared" si="10"/>
        <v>16794.451999182529</v>
      </c>
      <c r="L87" s="2">
        <f t="shared" si="7"/>
        <v>23262.548000817471</v>
      </c>
      <c r="M87" s="2">
        <f t="shared" si="8"/>
        <v>6859709.5828116955</v>
      </c>
      <c r="N87" s="2"/>
      <c r="O87" s="14"/>
    </row>
    <row r="88" spans="8:15" x14ac:dyDescent="0.2">
      <c r="H88" s="34">
        <v>46143</v>
      </c>
      <c r="I88" s="2">
        <f t="shared" si="3"/>
        <v>6859709.5828116955</v>
      </c>
      <c r="J88" s="2">
        <f t="shared" si="9"/>
        <v>40057</v>
      </c>
      <c r="K88" s="2">
        <f t="shared" si="10"/>
        <v>16737.691382060537</v>
      </c>
      <c r="L88" s="2">
        <f t="shared" si="7"/>
        <v>23319.308617939463</v>
      </c>
      <c r="M88" s="2">
        <f t="shared" si="8"/>
        <v>6836390.2741937563</v>
      </c>
      <c r="N88" s="2"/>
      <c r="O88" s="14"/>
    </row>
    <row r="89" spans="8:15" x14ac:dyDescent="0.2">
      <c r="H89" s="34">
        <v>46174</v>
      </c>
      <c r="I89" s="2">
        <f t="shared" si="3"/>
        <v>6836390.2741937563</v>
      </c>
      <c r="J89" s="2">
        <f t="shared" si="9"/>
        <v>40057</v>
      </c>
      <c r="K89" s="2">
        <f t="shared" si="10"/>
        <v>16680.792269032765</v>
      </c>
      <c r="L89" s="2">
        <f t="shared" si="7"/>
        <v>23376.207730967235</v>
      </c>
      <c r="M89" s="2">
        <f t="shared" si="8"/>
        <v>6813014.0664627887</v>
      </c>
      <c r="N89" s="2"/>
      <c r="O89" s="14"/>
    </row>
    <row r="90" spans="8:15" x14ac:dyDescent="0.2">
      <c r="H90" s="34">
        <v>46204</v>
      </c>
      <c r="I90" s="2">
        <f t="shared" si="3"/>
        <v>6813014.0664627887</v>
      </c>
      <c r="J90" s="2">
        <f t="shared" si="9"/>
        <v>40057</v>
      </c>
      <c r="K90" s="2">
        <f t="shared" si="10"/>
        <v>16623.754322169203</v>
      </c>
      <c r="L90" s="2">
        <f t="shared" si="7"/>
        <v>23433.245677830797</v>
      </c>
      <c r="M90" s="2">
        <f t="shared" si="8"/>
        <v>6789580.8207849581</v>
      </c>
      <c r="N90" s="2"/>
      <c r="O90" s="14"/>
    </row>
    <row r="91" spans="8:15" x14ac:dyDescent="0.2">
      <c r="H91" s="34">
        <v>46235</v>
      </c>
      <c r="I91" s="2">
        <f t="shared" si="3"/>
        <v>6789580.8207849581</v>
      </c>
      <c r="J91" s="2">
        <f t="shared" si="9"/>
        <v>40057</v>
      </c>
      <c r="K91" s="2">
        <f t="shared" si="10"/>
        <v>16566.577202715296</v>
      </c>
      <c r="L91" s="2">
        <f t="shared" si="7"/>
        <v>23490.422797284704</v>
      </c>
      <c r="M91" s="2">
        <f t="shared" si="8"/>
        <v>6766090.3979876731</v>
      </c>
      <c r="N91" s="2"/>
      <c r="O91" s="14"/>
    </row>
    <row r="92" spans="8:15" x14ac:dyDescent="0.2">
      <c r="H92" s="34">
        <v>46266</v>
      </c>
      <c r="I92" s="2">
        <f t="shared" si="3"/>
        <v>6766090.3979876731</v>
      </c>
      <c r="J92" s="2">
        <f t="shared" si="9"/>
        <v>40057</v>
      </c>
      <c r="K92" s="2">
        <f t="shared" si="10"/>
        <v>16509.260571089922</v>
      </c>
      <c r="L92" s="2">
        <f t="shared" si="7"/>
        <v>23547.739428910078</v>
      </c>
      <c r="M92" s="2">
        <f t="shared" si="8"/>
        <v>6742542.6585587626</v>
      </c>
      <c r="N92" s="2"/>
      <c r="O92" s="14"/>
    </row>
    <row r="93" spans="8:15" x14ac:dyDescent="0.2">
      <c r="H93" s="34">
        <v>46296</v>
      </c>
      <c r="I93" s="2">
        <f t="shared" si="3"/>
        <v>6742542.6585587626</v>
      </c>
      <c r="J93" s="2">
        <f t="shared" si="9"/>
        <v>40057</v>
      </c>
      <c r="K93" s="2">
        <f t="shared" si="10"/>
        <v>16451.804086883381</v>
      </c>
      <c r="L93" s="2">
        <f t="shared" si="7"/>
        <v>23605.195913116619</v>
      </c>
      <c r="M93" s="2">
        <f t="shared" si="8"/>
        <v>6718937.4626456462</v>
      </c>
      <c r="N93" s="2"/>
      <c r="O93" s="14"/>
    </row>
    <row r="94" spans="8:15" x14ac:dyDescent="0.2">
      <c r="H94" s="34">
        <v>46327</v>
      </c>
      <c r="I94" s="2">
        <f t="shared" si="3"/>
        <v>6718937.4626456462</v>
      </c>
      <c r="J94" s="2">
        <f t="shared" si="9"/>
        <v>40057</v>
      </c>
      <c r="K94" s="2">
        <f t="shared" si="10"/>
        <v>16394.207408855375</v>
      </c>
      <c r="L94" s="2">
        <f t="shared" si="7"/>
        <v>23662.792591144625</v>
      </c>
      <c r="M94" s="2">
        <f t="shared" si="8"/>
        <v>6695274.6700545019</v>
      </c>
      <c r="N94" s="2"/>
      <c r="O94" s="14"/>
    </row>
    <row r="95" spans="8:15" x14ac:dyDescent="0.2">
      <c r="H95" s="34">
        <v>46357</v>
      </c>
      <c r="I95" s="2">
        <f t="shared" si="3"/>
        <v>6695274.6700545019</v>
      </c>
      <c r="J95" s="2">
        <f t="shared" si="9"/>
        <v>40057</v>
      </c>
      <c r="K95" s="2">
        <f t="shared" si="10"/>
        <v>16336.470194932985</v>
      </c>
      <c r="L95" s="2">
        <f t="shared" si="7"/>
        <v>23720.529805067017</v>
      </c>
      <c r="M95" s="2">
        <f t="shared" si="8"/>
        <v>6671554.1402494349</v>
      </c>
      <c r="N95" s="2"/>
      <c r="O95" s="14"/>
    </row>
    <row r="96" spans="8:15" x14ac:dyDescent="0.2">
      <c r="H96" s="34">
        <v>46388</v>
      </c>
      <c r="I96" s="2">
        <f t="shared" si="3"/>
        <v>6671554.1402494349</v>
      </c>
      <c r="J96" s="2">
        <f t="shared" si="9"/>
        <v>40057</v>
      </c>
      <c r="K96" s="2">
        <f t="shared" si="10"/>
        <v>16278.59210220862</v>
      </c>
      <c r="L96" s="2">
        <f t="shared" si="7"/>
        <v>23778.407897791381</v>
      </c>
      <c r="M96" s="2">
        <f t="shared" si="8"/>
        <v>6647775.732351643</v>
      </c>
      <c r="N96" s="2"/>
      <c r="O96" s="14"/>
    </row>
    <row r="97" spans="8:15" x14ac:dyDescent="0.2">
      <c r="H97" s="34">
        <v>46419</v>
      </c>
      <c r="I97" s="2">
        <f t="shared" si="3"/>
        <v>6647775.732351643</v>
      </c>
      <c r="J97" s="2">
        <f t="shared" si="9"/>
        <v>40057</v>
      </c>
      <c r="K97" s="2">
        <f t="shared" si="10"/>
        <v>16220.572786938008</v>
      </c>
      <c r="L97" s="2">
        <f t="shared" si="7"/>
        <v>23836.427213061994</v>
      </c>
      <c r="M97" s="2">
        <f t="shared" si="8"/>
        <v>6623939.3051385814</v>
      </c>
      <c r="N97" s="2"/>
      <c r="O97" s="14"/>
    </row>
    <row r="98" spans="8:15" x14ac:dyDescent="0.2">
      <c r="H98" s="34">
        <v>46447</v>
      </c>
      <c r="I98" s="2">
        <f t="shared" si="3"/>
        <v>6623939.3051385814</v>
      </c>
      <c r="J98" s="2">
        <f t="shared" si="9"/>
        <v>40057</v>
      </c>
      <c r="K98" s="2">
        <f t="shared" si="10"/>
        <v>16162.411904538138</v>
      </c>
      <c r="L98" s="2">
        <f t="shared" si="7"/>
        <v>23894.588095461862</v>
      </c>
      <c r="M98" s="2">
        <f t="shared" si="8"/>
        <v>6600044.7170431195</v>
      </c>
      <c r="N98" s="2"/>
      <c r="O98" s="14"/>
    </row>
    <row r="99" spans="8:15" x14ac:dyDescent="0.2">
      <c r="H99" s="34">
        <v>46478</v>
      </c>
      <c r="I99" s="2">
        <f t="shared" si="3"/>
        <v>6600044.7170431195</v>
      </c>
      <c r="J99" s="2">
        <f t="shared" si="9"/>
        <v>40057</v>
      </c>
      <c r="K99" s="2">
        <f t="shared" si="10"/>
        <v>16104.109109585212</v>
      </c>
      <c r="L99" s="2">
        <f t="shared" si="7"/>
        <v>23952.89089041479</v>
      </c>
      <c r="M99" s="2">
        <f t="shared" si="8"/>
        <v>6576091.8261527047</v>
      </c>
      <c r="N99" s="2"/>
      <c r="O99" s="14"/>
    </row>
    <row r="100" spans="8:15" x14ac:dyDescent="0.2">
      <c r="H100" s="34">
        <v>46508</v>
      </c>
      <c r="I100" s="2">
        <f t="shared" ref="I100:I163" si="11">M99</f>
        <v>6576091.8261527047</v>
      </c>
      <c r="J100" s="2">
        <f t="shared" si="9"/>
        <v>40057</v>
      </c>
      <c r="K100" s="2">
        <f t="shared" si="10"/>
        <v>16045.664055812598</v>
      </c>
      <c r="L100" s="2">
        <f t="shared" si="7"/>
        <v>24011.335944187402</v>
      </c>
      <c r="M100" s="2">
        <f t="shared" si="8"/>
        <v>6552080.4902085168</v>
      </c>
      <c r="N100" s="2"/>
      <c r="O100" s="14"/>
    </row>
    <row r="101" spans="8:15" x14ac:dyDescent="0.2">
      <c r="H101" s="34">
        <v>46539</v>
      </c>
      <c r="I101" s="2">
        <f t="shared" si="11"/>
        <v>6552080.4902085168</v>
      </c>
      <c r="J101" s="2">
        <f t="shared" si="9"/>
        <v>40057</v>
      </c>
      <c r="K101" s="2">
        <f t="shared" si="10"/>
        <v>15987.07639610878</v>
      </c>
      <c r="L101" s="2">
        <f t="shared" si="7"/>
        <v>24069.92360389122</v>
      </c>
      <c r="M101" s="2">
        <f t="shared" si="8"/>
        <v>6528010.5666046254</v>
      </c>
      <c r="N101" s="2"/>
      <c r="O101" s="14"/>
    </row>
    <row r="102" spans="8:15" x14ac:dyDescent="0.2">
      <c r="H102" s="34">
        <v>46569</v>
      </c>
      <c r="I102" s="2">
        <f t="shared" si="11"/>
        <v>6528010.5666046254</v>
      </c>
      <c r="J102" s="2">
        <f t="shared" si="9"/>
        <v>40057</v>
      </c>
      <c r="K102" s="2">
        <f t="shared" si="10"/>
        <v>15928.345782515285</v>
      </c>
      <c r="L102" s="2">
        <f t="shared" si="7"/>
        <v>24128.654217484713</v>
      </c>
      <c r="M102" s="2">
        <f t="shared" si="8"/>
        <v>6503881.912387141</v>
      </c>
      <c r="N102" s="2"/>
      <c r="O102" s="14"/>
    </row>
    <row r="103" spans="8:15" x14ac:dyDescent="0.2">
      <c r="H103" s="34">
        <v>46600</v>
      </c>
      <c r="I103" s="2">
        <f t="shared" si="11"/>
        <v>6503881.912387141</v>
      </c>
      <c r="J103" s="2">
        <f t="shared" si="9"/>
        <v>40057</v>
      </c>
      <c r="K103" s="2">
        <f t="shared" si="10"/>
        <v>15869.471866224623</v>
      </c>
      <c r="L103" s="2">
        <f t="shared" si="7"/>
        <v>24187.528133775377</v>
      </c>
      <c r="M103" s="2">
        <f t="shared" si="8"/>
        <v>6479694.3842533659</v>
      </c>
      <c r="N103" s="2"/>
      <c r="O103" s="14"/>
    </row>
    <row r="104" spans="8:15" x14ac:dyDescent="0.2">
      <c r="H104" s="34">
        <v>46631</v>
      </c>
      <c r="I104" s="2">
        <f t="shared" si="11"/>
        <v>6479694.3842533659</v>
      </c>
      <c r="J104" s="2">
        <f t="shared" si="9"/>
        <v>40057</v>
      </c>
      <c r="K104" s="2">
        <f t="shared" si="10"/>
        <v>15810.454297578211</v>
      </c>
      <c r="L104" s="2">
        <f t="shared" si="7"/>
        <v>24246.54570242179</v>
      </c>
      <c r="M104" s="2">
        <f t="shared" si="8"/>
        <v>6455447.8385509439</v>
      </c>
      <c r="N104" s="2"/>
      <c r="O104" s="14"/>
    </row>
    <row r="105" spans="8:15" x14ac:dyDescent="0.2">
      <c r="H105" s="34">
        <v>46661</v>
      </c>
      <c r="I105" s="2">
        <f t="shared" si="11"/>
        <v>6455447.8385509439</v>
      </c>
      <c r="J105" s="2">
        <f t="shared" si="9"/>
        <v>40057</v>
      </c>
      <c r="K105" s="2">
        <f t="shared" si="10"/>
        <v>15751.292726064303</v>
      </c>
      <c r="L105" s="2">
        <f t="shared" si="7"/>
        <v>24305.707273935695</v>
      </c>
      <c r="M105" s="2">
        <f t="shared" si="8"/>
        <v>6431142.131277008</v>
      </c>
      <c r="N105" s="2"/>
      <c r="O105" s="14"/>
    </row>
    <row r="106" spans="8:15" x14ac:dyDescent="0.2">
      <c r="H106" s="34">
        <v>46692</v>
      </c>
      <c r="I106" s="2">
        <f t="shared" si="11"/>
        <v>6431142.131277008</v>
      </c>
      <c r="J106" s="2">
        <f t="shared" si="9"/>
        <v>40057</v>
      </c>
      <c r="K106" s="2">
        <f t="shared" si="10"/>
        <v>15691.986800315899</v>
      </c>
      <c r="L106" s="2">
        <f t="shared" si="7"/>
        <v>24365.013199684101</v>
      </c>
      <c r="M106" s="2">
        <f t="shared" si="8"/>
        <v>6406777.1180773238</v>
      </c>
      <c r="N106" s="2"/>
      <c r="O106" s="14"/>
    </row>
    <row r="107" spans="8:15" x14ac:dyDescent="0.2">
      <c r="H107" s="34">
        <v>46722</v>
      </c>
      <c r="I107" s="2">
        <f t="shared" si="11"/>
        <v>6406777.1180773238</v>
      </c>
      <c r="J107" s="2">
        <f t="shared" si="9"/>
        <v>40057</v>
      </c>
      <c r="K107" s="2">
        <f t="shared" si="10"/>
        <v>15632.536168108669</v>
      </c>
      <c r="L107" s="2">
        <f t="shared" si="7"/>
        <v>24424.463831891331</v>
      </c>
      <c r="M107" s="2">
        <f t="shared" si="8"/>
        <v>6382352.6542454325</v>
      </c>
      <c r="N107" s="2"/>
      <c r="O107" s="14"/>
    </row>
    <row r="108" spans="8:15" x14ac:dyDescent="0.2">
      <c r="H108" s="34">
        <v>46753</v>
      </c>
      <c r="I108" s="2">
        <f t="shared" si="11"/>
        <v>6382352.6542454325</v>
      </c>
      <c r="J108" s="2">
        <f t="shared" si="9"/>
        <v>40057</v>
      </c>
      <c r="K108" s="2">
        <f t="shared" si="10"/>
        <v>15572.940476358855</v>
      </c>
      <c r="L108" s="2">
        <f t="shared" si="7"/>
        <v>24484.059523641146</v>
      </c>
      <c r="M108" s="2">
        <f t="shared" si="8"/>
        <v>6357868.5947217913</v>
      </c>
      <c r="N108" s="2"/>
      <c r="O108" s="14"/>
    </row>
    <row r="109" spans="8:15" x14ac:dyDescent="0.2">
      <c r="H109" s="34">
        <v>46784</v>
      </c>
      <c r="I109" s="2">
        <f t="shared" si="11"/>
        <v>6357868.5947217913</v>
      </c>
      <c r="J109" s="2">
        <f t="shared" si="9"/>
        <v>40057</v>
      </c>
      <c r="K109" s="2">
        <f t="shared" si="10"/>
        <v>15513.199371121171</v>
      </c>
      <c r="L109" s="2">
        <f t="shared" si="7"/>
        <v>24543.800628878831</v>
      </c>
      <c r="M109" s="2">
        <f t="shared" si="8"/>
        <v>6333324.7940929122</v>
      </c>
      <c r="N109" s="2"/>
      <c r="O109" s="14"/>
    </row>
    <row r="110" spans="8:15" x14ac:dyDescent="0.2">
      <c r="H110" s="34">
        <v>46813</v>
      </c>
      <c r="I110" s="2">
        <f t="shared" si="11"/>
        <v>6333324.7940929122</v>
      </c>
      <c r="J110" s="2">
        <f t="shared" si="9"/>
        <v>40057</v>
      </c>
      <c r="K110" s="2">
        <f t="shared" si="10"/>
        <v>15453.312497586705</v>
      </c>
      <c r="L110" s="2">
        <f t="shared" si="7"/>
        <v>24603.687502413297</v>
      </c>
      <c r="M110" s="2">
        <f t="shared" si="8"/>
        <v>6308721.1065904992</v>
      </c>
      <c r="N110" s="2"/>
      <c r="O110" s="14"/>
    </row>
    <row r="111" spans="8:15" x14ac:dyDescent="0.2">
      <c r="H111" s="34">
        <v>46844</v>
      </c>
      <c r="I111" s="2">
        <f t="shared" si="11"/>
        <v>6308721.1065904992</v>
      </c>
      <c r="J111" s="2">
        <f t="shared" si="9"/>
        <v>40057</v>
      </c>
      <c r="K111" s="2">
        <f t="shared" si="10"/>
        <v>15393.279500080816</v>
      </c>
      <c r="L111" s="2">
        <f t="shared" si="7"/>
        <v>24663.720499919182</v>
      </c>
      <c r="M111" s="2">
        <f t="shared" si="8"/>
        <v>6284057.3860905804</v>
      </c>
      <c r="N111" s="2"/>
      <c r="O111" s="14"/>
    </row>
    <row r="112" spans="8:15" x14ac:dyDescent="0.2">
      <c r="H112" s="34">
        <v>46874</v>
      </c>
      <c r="I112" s="2">
        <f t="shared" si="11"/>
        <v>6284057.3860905804</v>
      </c>
      <c r="J112" s="2">
        <f t="shared" si="9"/>
        <v>40057</v>
      </c>
      <c r="K112" s="2">
        <f t="shared" si="10"/>
        <v>15333.100022061015</v>
      </c>
      <c r="L112" s="2">
        <f t="shared" si="7"/>
        <v>24723.899977938985</v>
      </c>
      <c r="M112" s="2">
        <f t="shared" si="8"/>
        <v>6259333.4861126412</v>
      </c>
      <c r="N112" s="2"/>
      <c r="O112" s="14"/>
    </row>
    <row r="113" spans="8:15" x14ac:dyDescent="0.2">
      <c r="H113" s="34">
        <v>46905</v>
      </c>
      <c r="I113" s="2">
        <f t="shared" si="11"/>
        <v>6259333.4861126412</v>
      </c>
      <c r="J113" s="2">
        <f t="shared" si="9"/>
        <v>40057</v>
      </c>
      <c r="K113" s="2">
        <f t="shared" si="10"/>
        <v>15272.773706114844</v>
      </c>
      <c r="L113" s="2">
        <f t="shared" si="7"/>
        <v>24784.226293885156</v>
      </c>
      <c r="M113" s="2">
        <f t="shared" si="8"/>
        <v>6234549.259818756</v>
      </c>
      <c r="N113" s="2"/>
      <c r="O113" s="14"/>
    </row>
    <row r="114" spans="8:15" x14ac:dyDescent="0.2">
      <c r="H114" s="34">
        <v>46935</v>
      </c>
      <c r="I114" s="2">
        <f t="shared" si="11"/>
        <v>6234549.259818756</v>
      </c>
      <c r="J114" s="2">
        <f t="shared" si="9"/>
        <v>40057</v>
      </c>
      <c r="K114" s="2">
        <f t="shared" si="10"/>
        <v>15212.300193957764</v>
      </c>
      <c r="L114" s="2">
        <f t="shared" si="7"/>
        <v>24844.699806042234</v>
      </c>
      <c r="M114" s="2">
        <f t="shared" si="8"/>
        <v>6209704.560012714</v>
      </c>
      <c r="N114" s="2"/>
      <c r="O114" s="14"/>
    </row>
    <row r="115" spans="8:15" x14ac:dyDescent="0.2">
      <c r="H115" s="34">
        <v>46966</v>
      </c>
      <c r="I115" s="2">
        <f t="shared" si="11"/>
        <v>6209704.560012714</v>
      </c>
      <c r="J115" s="2">
        <f t="shared" si="9"/>
        <v>40057</v>
      </c>
      <c r="K115" s="2">
        <f t="shared" si="10"/>
        <v>15151.679126431021</v>
      </c>
      <c r="L115" s="2">
        <f t="shared" si="7"/>
        <v>24905.320873568977</v>
      </c>
      <c r="M115" s="2">
        <f t="shared" si="8"/>
        <v>6184799.2391391452</v>
      </c>
      <c r="N115" s="2"/>
      <c r="O115" s="14"/>
    </row>
    <row r="116" spans="8:15" x14ac:dyDescent="0.2">
      <c r="H116" s="34">
        <v>46997</v>
      </c>
      <c r="I116" s="2">
        <f t="shared" si="11"/>
        <v>6184799.2391391452</v>
      </c>
      <c r="J116" s="2">
        <f t="shared" si="9"/>
        <v>40057</v>
      </c>
      <c r="K116" s="2">
        <f t="shared" si="10"/>
        <v>15090.910143499514</v>
      </c>
      <c r="L116" s="2">
        <f t="shared" si="7"/>
        <v>24966.089856500486</v>
      </c>
      <c r="M116" s="2">
        <f t="shared" si="8"/>
        <v>6159833.1492826445</v>
      </c>
      <c r="N116" s="2"/>
      <c r="O116" s="14"/>
    </row>
    <row r="117" spans="8:15" x14ac:dyDescent="0.2">
      <c r="H117" s="34">
        <v>47027</v>
      </c>
      <c r="I117" s="2">
        <f t="shared" si="11"/>
        <v>6159833.1492826445</v>
      </c>
      <c r="J117" s="2">
        <f t="shared" si="9"/>
        <v>40057</v>
      </c>
      <c r="K117" s="2">
        <f t="shared" si="10"/>
        <v>15029.992884249652</v>
      </c>
      <c r="L117" s="2">
        <f t="shared" si="7"/>
        <v>25027.007115750348</v>
      </c>
      <c r="M117" s="2">
        <f t="shared" si="8"/>
        <v>6134806.1421668939</v>
      </c>
      <c r="N117" s="2"/>
      <c r="O117" s="14"/>
    </row>
    <row r="118" spans="8:15" x14ac:dyDescent="0.2">
      <c r="H118" s="34">
        <v>47058</v>
      </c>
      <c r="I118" s="2">
        <f t="shared" si="11"/>
        <v>6134806.1421668939</v>
      </c>
      <c r="J118" s="2">
        <f t="shared" si="9"/>
        <v>40057</v>
      </c>
      <c r="K118" s="2">
        <f t="shared" si="10"/>
        <v>14968.92698688722</v>
      </c>
      <c r="L118" s="2">
        <f t="shared" si="7"/>
        <v>25088.073013112778</v>
      </c>
      <c r="M118" s="2">
        <f t="shared" si="8"/>
        <v>6109718.069153781</v>
      </c>
      <c r="N118" s="2"/>
      <c r="O118" s="14"/>
    </row>
    <row r="119" spans="8:15" x14ac:dyDescent="0.2">
      <c r="H119" s="34">
        <v>47088</v>
      </c>
      <c r="I119" s="2">
        <f t="shared" si="11"/>
        <v>6109718.069153781</v>
      </c>
      <c r="J119" s="2">
        <f t="shared" si="9"/>
        <v>40057</v>
      </c>
      <c r="K119" s="2">
        <f t="shared" si="10"/>
        <v>14907.712088735225</v>
      </c>
      <c r="L119" s="2">
        <f t="shared" si="7"/>
        <v>25149.287911264775</v>
      </c>
      <c r="M119" s="2">
        <f t="shared" si="8"/>
        <v>6084568.7812425159</v>
      </c>
      <c r="N119" s="2"/>
      <c r="O119" s="14"/>
    </row>
    <row r="120" spans="8:15" x14ac:dyDescent="0.2">
      <c r="H120" s="34">
        <v>47119</v>
      </c>
      <c r="I120" s="2">
        <f t="shared" si="11"/>
        <v>6084568.7812425159</v>
      </c>
      <c r="J120" s="2">
        <f t="shared" si="9"/>
        <v>40057</v>
      </c>
      <c r="K120" s="2">
        <f t="shared" si="10"/>
        <v>14846.347826231739</v>
      </c>
      <c r="L120" s="2">
        <f t="shared" si="7"/>
        <v>25210.652173768263</v>
      </c>
      <c r="M120" s="2">
        <f t="shared" si="8"/>
        <v>6059358.1290687472</v>
      </c>
      <c r="N120" s="2"/>
      <c r="O120" s="14"/>
    </row>
    <row r="121" spans="8:15" x14ac:dyDescent="0.2">
      <c r="H121" s="34">
        <v>47150</v>
      </c>
      <c r="I121" s="2">
        <f t="shared" si="11"/>
        <v>6059358.1290687472</v>
      </c>
      <c r="J121" s="2">
        <f t="shared" si="9"/>
        <v>40057</v>
      </c>
      <c r="K121" s="2">
        <f t="shared" si="10"/>
        <v>14784.833834927742</v>
      </c>
      <c r="L121" s="2">
        <f t="shared" si="7"/>
        <v>25272.16616507226</v>
      </c>
      <c r="M121" s="2">
        <f t="shared" si="8"/>
        <v>6034085.9629036747</v>
      </c>
      <c r="N121" s="2"/>
      <c r="O121" s="14"/>
    </row>
    <row r="122" spans="8:15" x14ac:dyDescent="0.2">
      <c r="H122" s="34">
        <v>47178</v>
      </c>
      <c r="I122" s="2">
        <f t="shared" si="11"/>
        <v>6034085.9629036747</v>
      </c>
      <c r="J122" s="2">
        <f t="shared" si="9"/>
        <v>40057</v>
      </c>
      <c r="K122" s="2">
        <f t="shared" si="10"/>
        <v>14723.169749484965</v>
      </c>
      <c r="L122" s="2">
        <f t="shared" si="7"/>
        <v>25333.830250515035</v>
      </c>
      <c r="M122" s="2">
        <f t="shared" si="8"/>
        <v>6008752.13265316</v>
      </c>
      <c r="N122" s="2"/>
      <c r="O122" s="14"/>
    </row>
    <row r="123" spans="8:15" x14ac:dyDescent="0.2">
      <c r="H123" s="34">
        <v>47209</v>
      </c>
      <c r="I123" s="2">
        <f t="shared" si="11"/>
        <v>6008752.13265316</v>
      </c>
      <c r="J123" s="2">
        <f t="shared" si="9"/>
        <v>40057</v>
      </c>
      <c r="K123" s="2">
        <f t="shared" si="10"/>
        <v>14661.355203673709</v>
      </c>
      <c r="L123" s="2">
        <f t="shared" si="7"/>
        <v>25395.644796326291</v>
      </c>
      <c r="M123" s="2">
        <f t="shared" si="8"/>
        <v>5983356.4878568333</v>
      </c>
      <c r="N123" s="2"/>
      <c r="O123" s="14"/>
    </row>
    <row r="124" spans="8:15" x14ac:dyDescent="0.2">
      <c r="H124" s="34">
        <v>47239</v>
      </c>
      <c r="I124" s="2">
        <f t="shared" si="11"/>
        <v>5983356.4878568333</v>
      </c>
      <c r="J124" s="2">
        <f t="shared" si="9"/>
        <v>40057</v>
      </c>
      <c r="K124" s="2">
        <f t="shared" si="10"/>
        <v>14599.389830370672</v>
      </c>
      <c r="L124" s="2">
        <f t="shared" si="7"/>
        <v>25457.610169629326</v>
      </c>
      <c r="M124" s="2">
        <f t="shared" si="8"/>
        <v>5957898.8776872037</v>
      </c>
      <c r="N124" s="2"/>
      <c r="O124" s="14"/>
    </row>
    <row r="125" spans="8:15" x14ac:dyDescent="0.2">
      <c r="H125" s="34">
        <v>47270</v>
      </c>
      <c r="I125" s="2">
        <f t="shared" si="11"/>
        <v>5957898.8776872037</v>
      </c>
      <c r="J125" s="2">
        <f t="shared" si="9"/>
        <v>40057</v>
      </c>
      <c r="K125" s="2">
        <f t="shared" si="10"/>
        <v>14537.273261556777</v>
      </c>
      <c r="L125" s="2">
        <f t="shared" si="7"/>
        <v>25519.726738443223</v>
      </c>
      <c r="M125" s="2">
        <f t="shared" si="8"/>
        <v>5932379.1509487601</v>
      </c>
      <c r="N125" s="2"/>
      <c r="O125" s="14"/>
    </row>
    <row r="126" spans="8:15" x14ac:dyDescent="0.2">
      <c r="H126" s="34">
        <v>47300</v>
      </c>
      <c r="I126" s="2">
        <f t="shared" si="11"/>
        <v>5932379.1509487601</v>
      </c>
      <c r="J126" s="2">
        <f t="shared" si="9"/>
        <v>40057</v>
      </c>
      <c r="K126" s="2">
        <f t="shared" si="10"/>
        <v>14475.005128314973</v>
      </c>
      <c r="L126" s="2">
        <f t="shared" si="7"/>
        <v>25581.994871685027</v>
      </c>
      <c r="M126" s="2">
        <f t="shared" si="8"/>
        <v>5906797.1560770748</v>
      </c>
      <c r="N126" s="2"/>
      <c r="O126" s="14"/>
    </row>
    <row r="127" spans="8:15" x14ac:dyDescent="0.2">
      <c r="H127" s="34">
        <v>47331</v>
      </c>
      <c r="I127" s="2">
        <f t="shared" si="11"/>
        <v>5906797.1560770748</v>
      </c>
      <c r="J127" s="2">
        <f t="shared" si="9"/>
        <v>40057</v>
      </c>
      <c r="K127" s="2">
        <f t="shared" si="10"/>
        <v>14412.585060828062</v>
      </c>
      <c r="L127" s="2">
        <f t="shared" si="7"/>
        <v>25644.41493917194</v>
      </c>
      <c r="M127" s="2">
        <f t="shared" si="8"/>
        <v>5881152.7411379032</v>
      </c>
      <c r="N127" s="2"/>
      <c r="O127" s="14"/>
    </row>
    <row r="128" spans="8:15" x14ac:dyDescent="0.2">
      <c r="H128" s="34">
        <v>47362</v>
      </c>
      <c r="I128" s="2">
        <f t="shared" si="11"/>
        <v>5881152.7411379032</v>
      </c>
      <c r="J128" s="2">
        <f t="shared" si="9"/>
        <v>40057</v>
      </c>
      <c r="K128" s="2">
        <f t="shared" si="10"/>
        <v>14350.012688376482</v>
      </c>
      <c r="L128" s="2">
        <f t="shared" si="7"/>
        <v>25706.987311623518</v>
      </c>
      <c r="M128" s="2">
        <f t="shared" si="8"/>
        <v>5855445.7538262801</v>
      </c>
      <c r="N128" s="2"/>
      <c r="O128" s="14"/>
    </row>
    <row r="129" spans="8:15" x14ac:dyDescent="0.2">
      <c r="H129" s="34">
        <v>47392</v>
      </c>
      <c r="I129" s="2">
        <f t="shared" si="11"/>
        <v>5855445.7538262801</v>
      </c>
      <c r="J129" s="2">
        <f t="shared" si="9"/>
        <v>40057</v>
      </c>
      <c r="K129" s="2">
        <f t="shared" si="10"/>
        <v>14287.287639336122</v>
      </c>
      <c r="L129" s="2">
        <f t="shared" si="7"/>
        <v>25769.712360663878</v>
      </c>
      <c r="M129" s="2">
        <f t="shared" si="8"/>
        <v>5829676.0414656159</v>
      </c>
      <c r="N129" s="2"/>
      <c r="O129" s="14"/>
    </row>
    <row r="130" spans="8:15" x14ac:dyDescent="0.2">
      <c r="H130" s="34">
        <v>47423</v>
      </c>
      <c r="I130" s="2">
        <f t="shared" si="11"/>
        <v>5829676.0414656159</v>
      </c>
      <c r="J130" s="2">
        <f t="shared" si="9"/>
        <v>40057</v>
      </c>
      <c r="K130" s="2">
        <f t="shared" si="10"/>
        <v>14224.409541176103</v>
      </c>
      <c r="L130" s="2">
        <f t="shared" si="7"/>
        <v>25832.590458823899</v>
      </c>
      <c r="M130" s="2">
        <f t="shared" si="8"/>
        <v>5803843.4510067916</v>
      </c>
      <c r="N130" s="2"/>
      <c r="O130" s="14"/>
    </row>
    <row r="131" spans="8:15" x14ac:dyDescent="0.2">
      <c r="H131" s="34">
        <v>47453</v>
      </c>
      <c r="I131" s="2">
        <f t="shared" si="11"/>
        <v>5803843.4510067916</v>
      </c>
      <c r="J131" s="2">
        <f t="shared" si="9"/>
        <v>40057</v>
      </c>
      <c r="K131" s="2">
        <f t="shared" si="10"/>
        <v>14161.37802045657</v>
      </c>
      <c r="L131" s="2">
        <f t="shared" si="7"/>
        <v>25895.62197954343</v>
      </c>
      <c r="M131" s="2">
        <f t="shared" si="8"/>
        <v>5777947.8290272485</v>
      </c>
      <c r="N131" s="2"/>
      <c r="O131" s="14"/>
    </row>
    <row r="132" spans="8:15" x14ac:dyDescent="0.2">
      <c r="H132" s="34">
        <v>47484</v>
      </c>
      <c r="I132" s="2">
        <f t="shared" si="11"/>
        <v>5777947.8290272485</v>
      </c>
      <c r="J132" s="2">
        <f t="shared" si="9"/>
        <v>40057</v>
      </c>
      <c r="K132" s="2">
        <f t="shared" si="10"/>
        <v>14098.192702826485</v>
      </c>
      <c r="L132" s="2">
        <f t="shared" si="7"/>
        <v>25958.807297173516</v>
      </c>
      <c r="M132" s="2">
        <f t="shared" si="8"/>
        <v>5751989.0217300747</v>
      </c>
      <c r="N132" s="2"/>
      <c r="O132" s="14"/>
    </row>
    <row r="133" spans="8:15" x14ac:dyDescent="0.2">
      <c r="H133" s="34">
        <v>47515</v>
      </c>
      <c r="I133" s="2">
        <f t="shared" si="11"/>
        <v>5751989.0217300747</v>
      </c>
      <c r="J133" s="2">
        <f t="shared" si="9"/>
        <v>40057</v>
      </c>
      <c r="K133" s="2">
        <f t="shared" si="10"/>
        <v>14034.853213021381</v>
      </c>
      <c r="L133" s="2">
        <f t="shared" si="7"/>
        <v>26022.146786978621</v>
      </c>
      <c r="M133" s="2">
        <f t="shared" si="8"/>
        <v>5725966.8749430962</v>
      </c>
      <c r="N133" s="2"/>
      <c r="O133" s="14"/>
    </row>
    <row r="134" spans="8:15" x14ac:dyDescent="0.2">
      <c r="H134" s="34">
        <v>47543</v>
      </c>
      <c r="I134" s="2">
        <f t="shared" si="11"/>
        <v>5725966.8749430962</v>
      </c>
      <c r="J134" s="2">
        <f t="shared" si="9"/>
        <v>40057</v>
      </c>
      <c r="K134" s="2">
        <f t="shared" si="10"/>
        <v>13971.359174861154</v>
      </c>
      <c r="L134" s="2">
        <f t="shared" si="7"/>
        <v>26085.640825138846</v>
      </c>
      <c r="M134" s="2">
        <f t="shared" si="8"/>
        <v>5699881.2341179578</v>
      </c>
      <c r="N134" s="2"/>
      <c r="O134" s="14"/>
    </row>
    <row r="135" spans="8:15" x14ac:dyDescent="0.2">
      <c r="H135" s="34">
        <v>47574</v>
      </c>
      <c r="I135" s="2">
        <f t="shared" si="11"/>
        <v>5699881.2341179578</v>
      </c>
      <c r="J135" s="2">
        <f t="shared" si="9"/>
        <v>40057</v>
      </c>
      <c r="K135" s="2">
        <f t="shared" si="10"/>
        <v>13907.710211247817</v>
      </c>
      <c r="L135" s="2">
        <f t="shared" si="7"/>
        <v>26149.289788752183</v>
      </c>
      <c r="M135" s="2">
        <f t="shared" si="8"/>
        <v>5673731.9443292059</v>
      </c>
      <c r="N135" s="2"/>
      <c r="O135" s="14"/>
    </row>
    <row r="136" spans="8:15" x14ac:dyDescent="0.2">
      <c r="H136" s="34">
        <v>47604</v>
      </c>
      <c r="I136" s="2">
        <f t="shared" si="11"/>
        <v>5673731.9443292059</v>
      </c>
      <c r="J136" s="2">
        <f t="shared" si="9"/>
        <v>40057</v>
      </c>
      <c r="K136" s="2">
        <f t="shared" si="10"/>
        <v>13843.905944163262</v>
      </c>
      <c r="L136" s="2">
        <f t="shared" si="7"/>
        <v>26213.094055836737</v>
      </c>
      <c r="M136" s="2">
        <f t="shared" si="8"/>
        <v>5647518.8502733689</v>
      </c>
      <c r="N136" s="2"/>
      <c r="O136" s="14"/>
    </row>
    <row r="137" spans="8:15" x14ac:dyDescent="0.2">
      <c r="H137" s="34">
        <v>47635</v>
      </c>
      <c r="I137" s="2">
        <f t="shared" si="11"/>
        <v>5647518.8502733689</v>
      </c>
      <c r="J137" s="2">
        <f t="shared" si="9"/>
        <v>40057</v>
      </c>
      <c r="K137" s="2">
        <f t="shared" si="10"/>
        <v>13779.945994667019</v>
      </c>
      <c r="L137" s="2">
        <f t="shared" si="7"/>
        <v>26277.054005332982</v>
      </c>
      <c r="M137" s="2">
        <f t="shared" si="8"/>
        <v>5621241.7962680357</v>
      </c>
      <c r="N137" s="2"/>
      <c r="O137" s="14"/>
    </row>
    <row r="138" spans="8:15" x14ac:dyDescent="0.2">
      <c r="H138" s="34">
        <v>47665</v>
      </c>
      <c r="I138" s="2">
        <f t="shared" si="11"/>
        <v>5621241.7962680357</v>
      </c>
      <c r="J138" s="2">
        <f t="shared" si="9"/>
        <v>40057</v>
      </c>
      <c r="K138" s="2">
        <f t="shared" si="10"/>
        <v>13715.829982894007</v>
      </c>
      <c r="L138" s="2">
        <f t="shared" ref="L138:L201" si="12">J138-K138</f>
        <v>26341.170017105993</v>
      </c>
      <c r="M138" s="2">
        <f t="shared" ref="M138:M201" si="13">I138-L138</f>
        <v>5594900.6262509301</v>
      </c>
      <c r="N138" s="2"/>
      <c r="O138" s="14"/>
    </row>
    <row r="139" spans="8:15" x14ac:dyDescent="0.2">
      <c r="H139" s="34">
        <v>47696</v>
      </c>
      <c r="I139" s="2">
        <f t="shared" si="11"/>
        <v>5594900.6262509301</v>
      </c>
      <c r="J139" s="2">
        <f t="shared" si="9"/>
        <v>40057</v>
      </c>
      <c r="K139" s="2">
        <f t="shared" si="10"/>
        <v>13651.557528052268</v>
      </c>
      <c r="L139" s="2">
        <f t="shared" si="12"/>
        <v>26405.442471947732</v>
      </c>
      <c r="M139" s="2">
        <f t="shared" si="13"/>
        <v>5568495.1837789826</v>
      </c>
      <c r="N139" s="2"/>
      <c r="O139" s="14"/>
    </row>
    <row r="140" spans="8:15" x14ac:dyDescent="0.2">
      <c r="H140" s="34">
        <v>47727</v>
      </c>
      <c r="I140" s="2">
        <f t="shared" si="11"/>
        <v>5568495.1837789826</v>
      </c>
      <c r="J140" s="2">
        <f t="shared" ref="J140:J203" si="14">$J$6</f>
        <v>40057</v>
      </c>
      <c r="K140" s="2">
        <f t="shared" ref="K140:K203" si="15">$J$5*I140</f>
        <v>13587.128248420717</v>
      </c>
      <c r="L140" s="2">
        <f t="shared" si="12"/>
        <v>26469.871751579281</v>
      </c>
      <c r="M140" s="2">
        <f t="shared" si="13"/>
        <v>5542025.3120274032</v>
      </c>
      <c r="N140" s="2"/>
      <c r="O140" s="14"/>
    </row>
    <row r="141" spans="8:15" x14ac:dyDescent="0.2">
      <c r="H141" s="34">
        <v>47757</v>
      </c>
      <c r="I141" s="2">
        <f t="shared" si="11"/>
        <v>5542025.3120274032</v>
      </c>
      <c r="J141" s="2">
        <f t="shared" si="14"/>
        <v>40057</v>
      </c>
      <c r="K141" s="2">
        <f t="shared" si="15"/>
        <v>13522.541761346863</v>
      </c>
      <c r="L141" s="2">
        <f t="shared" si="12"/>
        <v>26534.458238653137</v>
      </c>
      <c r="M141" s="2">
        <f t="shared" si="13"/>
        <v>5515490.8537887502</v>
      </c>
      <c r="N141" s="2"/>
      <c r="O141" s="14"/>
    </row>
    <row r="142" spans="8:15" x14ac:dyDescent="0.2">
      <c r="H142" s="34">
        <v>47788</v>
      </c>
      <c r="I142" s="2">
        <f t="shared" si="11"/>
        <v>5515490.8537887502</v>
      </c>
      <c r="J142" s="2">
        <f t="shared" si="14"/>
        <v>40057</v>
      </c>
      <c r="K142" s="2">
        <f t="shared" si="15"/>
        <v>13457.797683244549</v>
      </c>
      <c r="L142" s="2">
        <f t="shared" si="12"/>
        <v>26599.202316755451</v>
      </c>
      <c r="M142" s="2">
        <f t="shared" si="13"/>
        <v>5488891.6514719948</v>
      </c>
      <c r="N142" s="2"/>
      <c r="O142" s="14"/>
    </row>
    <row r="143" spans="8:15" x14ac:dyDescent="0.2">
      <c r="H143" s="34">
        <v>47818</v>
      </c>
      <c r="I143" s="2">
        <f t="shared" si="11"/>
        <v>5488891.6514719948</v>
      </c>
      <c r="J143" s="2">
        <f t="shared" si="14"/>
        <v>40057</v>
      </c>
      <c r="K143" s="2">
        <f t="shared" si="15"/>
        <v>13392.895629591667</v>
      </c>
      <c r="L143" s="2">
        <f t="shared" si="12"/>
        <v>26664.104370408335</v>
      </c>
      <c r="M143" s="2">
        <f t="shared" si="13"/>
        <v>5462227.5471015861</v>
      </c>
      <c r="N143" s="2"/>
      <c r="O143" s="14"/>
    </row>
    <row r="144" spans="8:15" x14ac:dyDescent="0.2">
      <c r="H144" s="34">
        <v>47849</v>
      </c>
      <c r="I144" s="2">
        <f t="shared" si="11"/>
        <v>5462227.5471015861</v>
      </c>
      <c r="J144" s="2">
        <f t="shared" si="14"/>
        <v>40057</v>
      </c>
      <c r="K144" s="2">
        <f t="shared" si="15"/>
        <v>13327.835214927869</v>
      </c>
      <c r="L144" s="2">
        <f t="shared" si="12"/>
        <v>26729.164785072131</v>
      </c>
      <c r="M144" s="2">
        <f t="shared" si="13"/>
        <v>5435498.3823165139</v>
      </c>
      <c r="N144" s="2"/>
      <c r="O144" s="14"/>
    </row>
    <row r="145" spans="8:15" x14ac:dyDescent="0.2">
      <c r="H145" s="34">
        <v>47880</v>
      </c>
      <c r="I145" s="2">
        <f t="shared" si="11"/>
        <v>5435498.3823165139</v>
      </c>
      <c r="J145" s="2">
        <f t="shared" si="14"/>
        <v>40057</v>
      </c>
      <c r="K145" s="2">
        <f t="shared" si="15"/>
        <v>13262.616052852294</v>
      </c>
      <c r="L145" s="2">
        <f t="shared" si="12"/>
        <v>26794.383947147704</v>
      </c>
      <c r="M145" s="2">
        <f t="shared" si="13"/>
        <v>5408703.9983693659</v>
      </c>
      <c r="N145" s="2"/>
      <c r="O145" s="14"/>
    </row>
    <row r="146" spans="8:15" x14ac:dyDescent="0.2">
      <c r="H146" s="34">
        <v>47908</v>
      </c>
      <c r="I146" s="2">
        <f t="shared" si="11"/>
        <v>5408703.9983693659</v>
      </c>
      <c r="J146" s="2">
        <f t="shared" si="14"/>
        <v>40057</v>
      </c>
      <c r="K146" s="2">
        <f t="shared" si="15"/>
        <v>13197.237756021252</v>
      </c>
      <c r="L146" s="2">
        <f t="shared" si="12"/>
        <v>26859.762243978748</v>
      </c>
      <c r="M146" s="2">
        <f t="shared" si="13"/>
        <v>5381844.2361253873</v>
      </c>
      <c r="N146" s="2"/>
      <c r="O146" s="14"/>
    </row>
    <row r="147" spans="8:15" x14ac:dyDescent="0.2">
      <c r="H147" s="34">
        <v>47939</v>
      </c>
      <c r="I147" s="2">
        <f t="shared" si="11"/>
        <v>5381844.2361253873</v>
      </c>
      <c r="J147" s="2">
        <f t="shared" si="14"/>
        <v>40057</v>
      </c>
      <c r="K147" s="2">
        <f t="shared" si="15"/>
        <v>13131.699936145944</v>
      </c>
      <c r="L147" s="2">
        <f t="shared" si="12"/>
        <v>26925.300063854054</v>
      </c>
      <c r="M147" s="2">
        <f t="shared" si="13"/>
        <v>5354918.9360615332</v>
      </c>
      <c r="N147" s="2"/>
      <c r="O147" s="14"/>
    </row>
    <row r="148" spans="8:15" x14ac:dyDescent="0.2">
      <c r="H148" s="34">
        <v>47969</v>
      </c>
      <c r="I148" s="2">
        <f t="shared" si="11"/>
        <v>5354918.9360615332</v>
      </c>
      <c r="J148" s="2">
        <f t="shared" si="14"/>
        <v>40057</v>
      </c>
      <c r="K148" s="2">
        <f t="shared" si="15"/>
        <v>13066.00220399014</v>
      </c>
      <c r="L148" s="2">
        <f t="shared" si="12"/>
        <v>26990.997796009862</v>
      </c>
      <c r="M148" s="2">
        <f t="shared" si="13"/>
        <v>5327927.9382655229</v>
      </c>
      <c r="N148" s="2"/>
      <c r="O148" s="14"/>
    </row>
    <row r="149" spans="8:15" x14ac:dyDescent="0.2">
      <c r="H149" s="34">
        <v>48000</v>
      </c>
      <c r="I149" s="2">
        <f t="shared" si="11"/>
        <v>5327927.9382655229</v>
      </c>
      <c r="J149" s="2">
        <f t="shared" si="14"/>
        <v>40057</v>
      </c>
      <c r="K149" s="2">
        <f t="shared" si="15"/>
        <v>13000.144169367875</v>
      </c>
      <c r="L149" s="2">
        <f t="shared" si="12"/>
        <v>27056.855830632125</v>
      </c>
      <c r="M149" s="2">
        <f t="shared" si="13"/>
        <v>5300871.0824348908</v>
      </c>
      <c r="N149" s="2"/>
      <c r="O149" s="14"/>
    </row>
    <row r="150" spans="8:15" x14ac:dyDescent="0.2">
      <c r="H150" s="34">
        <v>48030</v>
      </c>
      <c r="I150" s="2">
        <f t="shared" si="11"/>
        <v>5300871.0824348908</v>
      </c>
      <c r="J150" s="2">
        <f t="shared" si="14"/>
        <v>40057</v>
      </c>
      <c r="K150" s="2">
        <f t="shared" si="15"/>
        <v>12934.125441141134</v>
      </c>
      <c r="L150" s="2">
        <f t="shared" si="12"/>
        <v>27122.874558858864</v>
      </c>
      <c r="M150" s="2">
        <f t="shared" si="13"/>
        <v>5273748.2078760322</v>
      </c>
      <c r="N150" s="2"/>
      <c r="O150" s="14"/>
    </row>
    <row r="151" spans="8:15" x14ac:dyDescent="0.2">
      <c r="H151" s="34">
        <v>48061</v>
      </c>
      <c r="I151" s="2">
        <f t="shared" si="11"/>
        <v>5273748.2078760322</v>
      </c>
      <c r="J151" s="2">
        <f t="shared" si="14"/>
        <v>40057</v>
      </c>
      <c r="K151" s="2">
        <f t="shared" si="15"/>
        <v>12867.945627217518</v>
      </c>
      <c r="L151" s="2">
        <f t="shared" si="12"/>
        <v>27189.054372782484</v>
      </c>
      <c r="M151" s="2">
        <f t="shared" si="13"/>
        <v>5246559.1535032494</v>
      </c>
      <c r="N151" s="2"/>
      <c r="O151" s="14"/>
    </row>
    <row r="152" spans="8:15" x14ac:dyDescent="0.2">
      <c r="H152" s="34">
        <v>48092</v>
      </c>
      <c r="I152" s="2">
        <f t="shared" si="11"/>
        <v>5246559.1535032494</v>
      </c>
      <c r="J152" s="2">
        <f t="shared" si="14"/>
        <v>40057</v>
      </c>
      <c r="K152" s="2">
        <f t="shared" si="15"/>
        <v>12801.604334547928</v>
      </c>
      <c r="L152" s="2">
        <f t="shared" si="12"/>
        <v>27255.395665452073</v>
      </c>
      <c r="M152" s="2">
        <f t="shared" si="13"/>
        <v>5219303.7578377975</v>
      </c>
      <c r="N152" s="2"/>
      <c r="O152" s="14"/>
    </row>
    <row r="153" spans="8:15" x14ac:dyDescent="0.2">
      <c r="H153" s="34">
        <v>48122</v>
      </c>
      <c r="I153" s="2">
        <f t="shared" si="11"/>
        <v>5219303.7578377975</v>
      </c>
      <c r="J153" s="2">
        <f t="shared" si="14"/>
        <v>40057</v>
      </c>
      <c r="K153" s="2">
        <f t="shared" si="15"/>
        <v>12735.101169124226</v>
      </c>
      <c r="L153" s="2">
        <f t="shared" si="12"/>
        <v>27321.898830875776</v>
      </c>
      <c r="M153" s="2">
        <f t="shared" si="13"/>
        <v>5191981.8590069218</v>
      </c>
      <c r="N153" s="2"/>
      <c r="O153" s="14"/>
    </row>
    <row r="154" spans="8:15" x14ac:dyDescent="0.2">
      <c r="H154" s="34">
        <v>48153</v>
      </c>
      <c r="I154" s="2">
        <f t="shared" si="11"/>
        <v>5191981.8590069218</v>
      </c>
      <c r="J154" s="2">
        <f t="shared" si="14"/>
        <v>40057</v>
      </c>
      <c r="K154" s="2">
        <f t="shared" si="15"/>
        <v>12668.435735976889</v>
      </c>
      <c r="L154" s="2">
        <f t="shared" si="12"/>
        <v>27388.564264023109</v>
      </c>
      <c r="M154" s="2">
        <f t="shared" si="13"/>
        <v>5164593.294742899</v>
      </c>
      <c r="N154" s="2"/>
      <c r="O154" s="14"/>
    </row>
    <row r="155" spans="8:15" x14ac:dyDescent="0.2">
      <c r="H155" s="34">
        <v>48183</v>
      </c>
      <c r="I155" s="2">
        <f t="shared" si="11"/>
        <v>5164593.294742899</v>
      </c>
      <c r="J155" s="2">
        <f t="shared" si="14"/>
        <v>40057</v>
      </c>
      <c r="K155" s="2">
        <f t="shared" si="15"/>
        <v>12601.607639172673</v>
      </c>
      <c r="L155" s="2">
        <f t="shared" si="12"/>
        <v>27455.392360827325</v>
      </c>
      <c r="M155" s="2">
        <f t="shared" si="13"/>
        <v>5137137.9023820721</v>
      </c>
      <c r="N155" s="2"/>
      <c r="O155" s="14"/>
    </row>
    <row r="156" spans="8:15" x14ac:dyDescent="0.2">
      <c r="H156" s="34">
        <v>48214</v>
      </c>
      <c r="I156" s="2">
        <f t="shared" si="11"/>
        <v>5137137.9023820721</v>
      </c>
      <c r="J156" s="2">
        <f t="shared" si="14"/>
        <v>40057</v>
      </c>
      <c r="K156" s="2">
        <f t="shared" si="15"/>
        <v>12534.616481812256</v>
      </c>
      <c r="L156" s="2">
        <f t="shared" si="12"/>
        <v>27522.383518187744</v>
      </c>
      <c r="M156" s="2">
        <f t="shared" si="13"/>
        <v>5109615.5188638847</v>
      </c>
      <c r="N156" s="2"/>
      <c r="O156" s="14"/>
    </row>
    <row r="157" spans="8:15" x14ac:dyDescent="0.2">
      <c r="H157" s="34">
        <v>48245</v>
      </c>
      <c r="I157" s="2">
        <f t="shared" si="11"/>
        <v>5109615.5188638847</v>
      </c>
      <c r="J157" s="2">
        <f t="shared" si="14"/>
        <v>40057</v>
      </c>
      <c r="K157" s="2">
        <f t="shared" si="15"/>
        <v>12467.461866027877</v>
      </c>
      <c r="L157" s="2">
        <f t="shared" si="12"/>
        <v>27589.538133972121</v>
      </c>
      <c r="M157" s="2">
        <f t="shared" si="13"/>
        <v>5082025.9807299124</v>
      </c>
      <c r="N157" s="2"/>
      <c r="O157" s="14"/>
    </row>
    <row r="158" spans="8:15" x14ac:dyDescent="0.2">
      <c r="H158" s="34">
        <v>48274</v>
      </c>
      <c r="I158" s="2">
        <f t="shared" si="11"/>
        <v>5082025.9807299124</v>
      </c>
      <c r="J158" s="2">
        <f t="shared" si="14"/>
        <v>40057</v>
      </c>
      <c r="K158" s="2">
        <f t="shared" si="15"/>
        <v>12400.143392980986</v>
      </c>
      <c r="L158" s="2">
        <f t="shared" si="12"/>
        <v>27656.856607019014</v>
      </c>
      <c r="M158" s="2">
        <f t="shared" si="13"/>
        <v>5054369.1241228934</v>
      </c>
      <c r="N158" s="2"/>
      <c r="O158" s="14"/>
    </row>
    <row r="159" spans="8:15" x14ac:dyDescent="0.2">
      <c r="H159" s="34">
        <v>48305</v>
      </c>
      <c r="I159" s="2">
        <f t="shared" si="11"/>
        <v>5054369.1241228934</v>
      </c>
      <c r="J159" s="2">
        <f t="shared" si="14"/>
        <v>40057</v>
      </c>
      <c r="K159" s="2">
        <f t="shared" si="15"/>
        <v>12332.66066285986</v>
      </c>
      <c r="L159" s="2">
        <f t="shared" si="12"/>
        <v>27724.33933714014</v>
      </c>
      <c r="M159" s="2">
        <f t="shared" si="13"/>
        <v>5026644.7847857531</v>
      </c>
      <c r="N159" s="2"/>
      <c r="O159" s="14"/>
    </row>
    <row r="160" spans="8:15" x14ac:dyDescent="0.2">
      <c r="H160" s="34">
        <v>48335</v>
      </c>
      <c r="I160" s="2">
        <f t="shared" si="11"/>
        <v>5026644.7847857531</v>
      </c>
      <c r="J160" s="2">
        <f t="shared" si="14"/>
        <v>40057</v>
      </c>
      <c r="K160" s="2">
        <f t="shared" si="15"/>
        <v>12265.013274877238</v>
      </c>
      <c r="L160" s="2">
        <f t="shared" si="12"/>
        <v>27791.986725122762</v>
      </c>
      <c r="M160" s="2">
        <f t="shared" si="13"/>
        <v>4998852.7980606304</v>
      </c>
      <c r="N160" s="2"/>
      <c r="O160" s="14"/>
    </row>
    <row r="161" spans="8:15" x14ac:dyDescent="0.2">
      <c r="H161" s="34">
        <v>48366</v>
      </c>
      <c r="I161" s="2">
        <f t="shared" si="11"/>
        <v>4998852.7980606304</v>
      </c>
      <c r="J161" s="2">
        <f t="shared" si="14"/>
        <v>40057</v>
      </c>
      <c r="K161" s="2">
        <f t="shared" si="15"/>
        <v>12197.200827267938</v>
      </c>
      <c r="L161" s="2">
        <f t="shared" si="12"/>
        <v>27859.799172732062</v>
      </c>
      <c r="M161" s="2">
        <f t="shared" si="13"/>
        <v>4970992.9988878984</v>
      </c>
      <c r="N161" s="2"/>
      <c r="O161" s="14"/>
    </row>
    <row r="162" spans="8:15" x14ac:dyDescent="0.2">
      <c r="H162" s="34">
        <v>48396</v>
      </c>
      <c r="I162" s="2">
        <f t="shared" si="11"/>
        <v>4970992.9988878984</v>
      </c>
      <c r="J162" s="2">
        <f t="shared" si="14"/>
        <v>40057</v>
      </c>
      <c r="K162" s="2">
        <f t="shared" si="15"/>
        <v>12129.222917286472</v>
      </c>
      <c r="L162" s="2">
        <f t="shared" si="12"/>
        <v>27927.777082713528</v>
      </c>
      <c r="M162" s="2">
        <f t="shared" si="13"/>
        <v>4943065.2218051851</v>
      </c>
      <c r="N162" s="2"/>
      <c r="O162" s="14"/>
    </row>
    <row r="163" spans="8:15" x14ac:dyDescent="0.2">
      <c r="H163" s="34">
        <v>48427</v>
      </c>
      <c r="I163" s="2">
        <f t="shared" si="11"/>
        <v>4943065.2218051851</v>
      </c>
      <c r="J163" s="2">
        <f t="shared" si="14"/>
        <v>40057</v>
      </c>
      <c r="K163" s="2">
        <f t="shared" si="15"/>
        <v>12061.079141204651</v>
      </c>
      <c r="L163" s="2">
        <f t="shared" si="12"/>
        <v>27995.920858795347</v>
      </c>
      <c r="M163" s="2">
        <f t="shared" si="13"/>
        <v>4915069.3009463893</v>
      </c>
      <c r="N163" s="2"/>
      <c r="O163" s="14"/>
    </row>
    <row r="164" spans="8:15" x14ac:dyDescent="0.2">
      <c r="H164" s="34">
        <v>48458</v>
      </c>
      <c r="I164" s="2">
        <f t="shared" ref="I164:I227" si="16">M163</f>
        <v>4915069.3009463893</v>
      </c>
      <c r="J164" s="2">
        <f t="shared" si="14"/>
        <v>40057</v>
      </c>
      <c r="K164" s="2">
        <f t="shared" si="15"/>
        <v>11992.769094309189</v>
      </c>
      <c r="L164" s="2">
        <f t="shared" si="12"/>
        <v>28064.230905690813</v>
      </c>
      <c r="M164" s="2">
        <f t="shared" si="13"/>
        <v>4887005.0700406982</v>
      </c>
      <c r="N164" s="2"/>
      <c r="O164" s="14"/>
    </row>
    <row r="165" spans="8:15" x14ac:dyDescent="0.2">
      <c r="H165" s="34">
        <v>48488</v>
      </c>
      <c r="I165" s="2">
        <f t="shared" si="16"/>
        <v>4887005.0700406982</v>
      </c>
      <c r="J165" s="2">
        <f t="shared" si="14"/>
        <v>40057</v>
      </c>
      <c r="K165" s="2">
        <f t="shared" si="15"/>
        <v>11924.292370899302</v>
      </c>
      <c r="L165" s="2">
        <f t="shared" si="12"/>
        <v>28132.707629100696</v>
      </c>
      <c r="M165" s="2">
        <f t="shared" si="13"/>
        <v>4858872.3624115977</v>
      </c>
      <c r="N165" s="2"/>
      <c r="O165" s="14"/>
    </row>
    <row r="166" spans="8:15" x14ac:dyDescent="0.2">
      <c r="H166" s="34">
        <v>48519</v>
      </c>
      <c r="I166" s="2">
        <f t="shared" si="16"/>
        <v>4858872.3624115977</v>
      </c>
      <c r="J166" s="2">
        <f t="shared" si="14"/>
        <v>40057</v>
      </c>
      <c r="K166" s="2">
        <f t="shared" si="15"/>
        <v>11855.648564284298</v>
      </c>
      <c r="L166" s="2">
        <f t="shared" si="12"/>
        <v>28201.351435715704</v>
      </c>
      <c r="M166" s="2">
        <f t="shared" si="13"/>
        <v>4830671.0109758824</v>
      </c>
      <c r="N166" s="2"/>
      <c r="O166" s="14"/>
    </row>
    <row r="167" spans="8:15" x14ac:dyDescent="0.2">
      <c r="H167" s="34">
        <v>48549</v>
      </c>
      <c r="I167" s="2">
        <f t="shared" si="16"/>
        <v>4830671.0109758824</v>
      </c>
      <c r="J167" s="2">
        <f t="shared" si="14"/>
        <v>40057</v>
      </c>
      <c r="K167" s="2">
        <f t="shared" si="15"/>
        <v>11786.837266781153</v>
      </c>
      <c r="L167" s="2">
        <f t="shared" si="12"/>
        <v>28270.162733218847</v>
      </c>
      <c r="M167" s="2">
        <f t="shared" si="13"/>
        <v>4802400.8482426638</v>
      </c>
      <c r="N167" s="2"/>
      <c r="O167" s="14"/>
    </row>
    <row r="168" spans="8:15" x14ac:dyDescent="0.2">
      <c r="H168" s="34">
        <v>48580</v>
      </c>
      <c r="I168" s="2">
        <f t="shared" si="16"/>
        <v>4802400.8482426638</v>
      </c>
      <c r="J168" s="2">
        <f t="shared" si="14"/>
        <v>40057</v>
      </c>
      <c r="K168" s="2">
        <f t="shared" si="15"/>
        <v>11717.8580697121</v>
      </c>
      <c r="L168" s="2">
        <f t="shared" si="12"/>
        <v>28339.1419302879</v>
      </c>
      <c r="M168" s="2">
        <f t="shared" si="13"/>
        <v>4774061.7063123761</v>
      </c>
      <c r="N168" s="2"/>
      <c r="O168" s="14"/>
    </row>
    <row r="169" spans="8:15" x14ac:dyDescent="0.2">
      <c r="H169" s="34">
        <v>48611</v>
      </c>
      <c r="I169" s="2">
        <f t="shared" si="16"/>
        <v>4774061.7063123761</v>
      </c>
      <c r="J169" s="2">
        <f t="shared" si="14"/>
        <v>40057</v>
      </c>
      <c r="K169" s="2">
        <f t="shared" si="15"/>
        <v>11648.710563402197</v>
      </c>
      <c r="L169" s="2">
        <f t="shared" si="12"/>
        <v>28408.289436597803</v>
      </c>
      <c r="M169" s="2">
        <f t="shared" si="13"/>
        <v>4745653.4168757787</v>
      </c>
      <c r="N169" s="2"/>
      <c r="O169" s="14"/>
    </row>
    <row r="170" spans="8:15" x14ac:dyDescent="0.2">
      <c r="H170" s="34">
        <v>48639</v>
      </c>
      <c r="I170" s="2">
        <f t="shared" si="16"/>
        <v>4745653.4168757787</v>
      </c>
      <c r="J170" s="2">
        <f t="shared" si="14"/>
        <v>40057</v>
      </c>
      <c r="K170" s="2">
        <f t="shared" si="15"/>
        <v>11579.3943371769</v>
      </c>
      <c r="L170" s="2">
        <f t="shared" si="12"/>
        <v>28477.605662823102</v>
      </c>
      <c r="M170" s="2">
        <f t="shared" si="13"/>
        <v>4717175.811212956</v>
      </c>
      <c r="N170" s="2"/>
      <c r="O170" s="14"/>
    </row>
    <row r="171" spans="8:15" x14ac:dyDescent="0.2">
      <c r="H171" s="34">
        <v>48670</v>
      </c>
      <c r="I171" s="2">
        <f t="shared" si="16"/>
        <v>4717175.811212956</v>
      </c>
      <c r="J171" s="2">
        <f t="shared" si="14"/>
        <v>40057</v>
      </c>
      <c r="K171" s="2">
        <f t="shared" si="15"/>
        <v>11509.908979359612</v>
      </c>
      <c r="L171" s="2">
        <f t="shared" si="12"/>
        <v>28547.091020640386</v>
      </c>
      <c r="M171" s="2">
        <f t="shared" si="13"/>
        <v>4688628.720192316</v>
      </c>
      <c r="N171" s="2"/>
      <c r="O171" s="14"/>
    </row>
    <row r="172" spans="8:15" x14ac:dyDescent="0.2">
      <c r="H172" s="34">
        <v>48700</v>
      </c>
      <c r="I172" s="2">
        <f t="shared" si="16"/>
        <v>4688628.720192316</v>
      </c>
      <c r="J172" s="2">
        <f t="shared" si="14"/>
        <v>40057</v>
      </c>
      <c r="K172" s="2">
        <f t="shared" si="15"/>
        <v>11440.25407726925</v>
      </c>
      <c r="L172" s="2">
        <f t="shared" si="12"/>
        <v>28616.745922730748</v>
      </c>
      <c r="M172" s="2">
        <f t="shared" si="13"/>
        <v>4660011.9742695857</v>
      </c>
      <c r="N172" s="2"/>
      <c r="O172" s="14"/>
    </row>
    <row r="173" spans="8:15" x14ac:dyDescent="0.2">
      <c r="H173" s="34">
        <v>48731</v>
      </c>
      <c r="I173" s="2">
        <f t="shared" si="16"/>
        <v>4660011.9742695857</v>
      </c>
      <c r="J173" s="2">
        <f t="shared" si="14"/>
        <v>40057</v>
      </c>
      <c r="K173" s="2">
        <f t="shared" si="15"/>
        <v>11370.429217217788</v>
      </c>
      <c r="L173" s="2">
        <f t="shared" si="12"/>
        <v>28686.570782782212</v>
      </c>
      <c r="M173" s="2">
        <f t="shared" si="13"/>
        <v>4631325.4034868032</v>
      </c>
      <c r="N173" s="2"/>
      <c r="O173" s="14"/>
    </row>
    <row r="174" spans="8:15" x14ac:dyDescent="0.2">
      <c r="H174" s="34">
        <v>48761</v>
      </c>
      <c r="I174" s="2">
        <f t="shared" si="16"/>
        <v>4631325.4034868032</v>
      </c>
      <c r="J174" s="2">
        <f t="shared" si="14"/>
        <v>40057</v>
      </c>
      <c r="K174" s="2">
        <f t="shared" si="15"/>
        <v>11300.433984507799</v>
      </c>
      <c r="L174" s="2">
        <f t="shared" si="12"/>
        <v>28756.566015492201</v>
      </c>
      <c r="M174" s="2">
        <f t="shared" si="13"/>
        <v>4602568.837471311</v>
      </c>
      <c r="N174" s="2"/>
      <c r="O174" s="14"/>
    </row>
    <row r="175" spans="8:15" x14ac:dyDescent="0.2">
      <c r="H175" s="34">
        <v>48792</v>
      </c>
      <c r="I175" s="2">
        <f t="shared" si="16"/>
        <v>4602568.837471311</v>
      </c>
      <c r="J175" s="2">
        <f t="shared" si="14"/>
        <v>40057</v>
      </c>
      <c r="K175" s="2">
        <f t="shared" si="15"/>
        <v>11230.267963429998</v>
      </c>
      <c r="L175" s="2">
        <f t="shared" si="12"/>
        <v>28826.73203657</v>
      </c>
      <c r="M175" s="2">
        <f t="shared" si="13"/>
        <v>4573742.1054347409</v>
      </c>
      <c r="N175" s="2"/>
      <c r="O175" s="14"/>
    </row>
    <row r="176" spans="8:15" x14ac:dyDescent="0.2">
      <c r="H176" s="34">
        <v>48823</v>
      </c>
      <c r="I176" s="2">
        <f t="shared" si="16"/>
        <v>4573742.1054347409</v>
      </c>
      <c r="J176" s="2">
        <f t="shared" si="14"/>
        <v>40057</v>
      </c>
      <c r="K176" s="2">
        <f t="shared" si="15"/>
        <v>11159.930737260767</v>
      </c>
      <c r="L176" s="2">
        <f t="shared" si="12"/>
        <v>28897.069262739235</v>
      </c>
      <c r="M176" s="2">
        <f t="shared" si="13"/>
        <v>4544845.0361720016</v>
      </c>
      <c r="N176" s="2"/>
      <c r="O176" s="14"/>
    </row>
    <row r="177" spans="8:15" x14ac:dyDescent="0.2">
      <c r="H177" s="34">
        <v>48853</v>
      </c>
      <c r="I177" s="2">
        <f t="shared" si="16"/>
        <v>4544845.0361720016</v>
      </c>
      <c r="J177" s="2">
        <f t="shared" si="14"/>
        <v>40057</v>
      </c>
      <c r="K177" s="2">
        <f t="shared" si="15"/>
        <v>11089.421888259683</v>
      </c>
      <c r="L177" s="2">
        <f t="shared" si="12"/>
        <v>28967.578111740317</v>
      </c>
      <c r="M177" s="2">
        <f t="shared" si="13"/>
        <v>4515877.4580602609</v>
      </c>
      <c r="N177" s="2"/>
      <c r="O177" s="14"/>
    </row>
    <row r="178" spans="8:15" x14ac:dyDescent="0.2">
      <c r="H178" s="34">
        <v>48884</v>
      </c>
      <c r="I178" s="2">
        <f t="shared" si="16"/>
        <v>4515877.4580602609</v>
      </c>
      <c r="J178" s="2">
        <f t="shared" si="14"/>
        <v>40057</v>
      </c>
      <c r="K178" s="2">
        <f t="shared" si="15"/>
        <v>11018.740997667037</v>
      </c>
      <c r="L178" s="2">
        <f t="shared" si="12"/>
        <v>29038.259002332961</v>
      </c>
      <c r="M178" s="2">
        <f t="shared" si="13"/>
        <v>4486839.1990579283</v>
      </c>
      <c r="N178" s="2"/>
      <c r="O178" s="14"/>
    </row>
    <row r="179" spans="8:15" x14ac:dyDescent="0.2">
      <c r="H179" s="34">
        <v>48914</v>
      </c>
      <c r="I179" s="2">
        <f t="shared" si="16"/>
        <v>4486839.1990579283</v>
      </c>
      <c r="J179" s="2">
        <f t="shared" si="14"/>
        <v>40057</v>
      </c>
      <c r="K179" s="2">
        <f t="shared" si="15"/>
        <v>10947.887645701345</v>
      </c>
      <c r="L179" s="2">
        <f t="shared" si="12"/>
        <v>29109.112354298653</v>
      </c>
      <c r="M179" s="2">
        <f t="shared" si="13"/>
        <v>4457730.0867036292</v>
      </c>
      <c r="N179" s="2"/>
      <c r="O179" s="14"/>
    </row>
    <row r="180" spans="8:15" x14ac:dyDescent="0.2">
      <c r="H180" s="34">
        <v>48945</v>
      </c>
      <c r="I180" s="2">
        <f t="shared" si="16"/>
        <v>4457730.0867036292</v>
      </c>
      <c r="J180" s="2">
        <f t="shared" si="14"/>
        <v>40057</v>
      </c>
      <c r="K180" s="2">
        <f t="shared" si="15"/>
        <v>10876.861411556854</v>
      </c>
      <c r="L180" s="2">
        <f t="shared" si="12"/>
        <v>29180.138588443144</v>
      </c>
      <c r="M180" s="2">
        <f t="shared" si="13"/>
        <v>4428549.9481151858</v>
      </c>
      <c r="N180" s="2"/>
      <c r="O180" s="14"/>
    </row>
    <row r="181" spans="8:15" x14ac:dyDescent="0.2">
      <c r="H181" s="34">
        <v>48976</v>
      </c>
      <c r="I181" s="2">
        <f t="shared" si="16"/>
        <v>4428549.9481151858</v>
      </c>
      <c r="J181" s="2">
        <f t="shared" si="14"/>
        <v>40057</v>
      </c>
      <c r="K181" s="2">
        <f t="shared" si="15"/>
        <v>10805.661873401054</v>
      </c>
      <c r="L181" s="2">
        <f t="shared" si="12"/>
        <v>29251.338126598945</v>
      </c>
      <c r="M181" s="2">
        <f t="shared" si="13"/>
        <v>4399298.609988587</v>
      </c>
      <c r="N181" s="2"/>
      <c r="O181" s="14"/>
    </row>
    <row r="182" spans="8:15" x14ac:dyDescent="0.2">
      <c r="H182" s="34">
        <v>49004</v>
      </c>
      <c r="I182" s="2">
        <f t="shared" si="16"/>
        <v>4399298.609988587</v>
      </c>
      <c r="J182" s="2">
        <f t="shared" si="14"/>
        <v>40057</v>
      </c>
      <c r="K182" s="2">
        <f t="shared" si="15"/>
        <v>10734.288608372151</v>
      </c>
      <c r="L182" s="2">
        <f t="shared" si="12"/>
        <v>29322.711391627847</v>
      </c>
      <c r="M182" s="2">
        <f t="shared" si="13"/>
        <v>4369975.8985969592</v>
      </c>
      <c r="N182" s="2"/>
      <c r="O182" s="14"/>
    </row>
    <row r="183" spans="8:15" x14ac:dyDescent="0.2">
      <c r="H183" s="34">
        <v>49035</v>
      </c>
      <c r="I183" s="2">
        <f t="shared" si="16"/>
        <v>4369975.8985969592</v>
      </c>
      <c r="J183" s="2">
        <f t="shared" si="14"/>
        <v>40057</v>
      </c>
      <c r="K183" s="2">
        <f t="shared" si="15"/>
        <v>10662.741192576579</v>
      </c>
      <c r="L183" s="2">
        <f t="shared" si="12"/>
        <v>29394.258807423423</v>
      </c>
      <c r="M183" s="2">
        <f t="shared" si="13"/>
        <v>4340581.6397895357</v>
      </c>
      <c r="N183" s="2"/>
      <c r="O183" s="14"/>
    </row>
    <row r="184" spans="8:15" x14ac:dyDescent="0.2">
      <c r="H184" s="34">
        <v>49065</v>
      </c>
      <c r="I184" s="2">
        <f t="shared" si="16"/>
        <v>4340581.6397895357</v>
      </c>
      <c r="J184" s="2">
        <f t="shared" si="14"/>
        <v>40057</v>
      </c>
      <c r="K184" s="2">
        <f t="shared" si="15"/>
        <v>10591.019201086467</v>
      </c>
      <c r="L184" s="2">
        <f t="shared" si="12"/>
        <v>29465.980798913533</v>
      </c>
      <c r="M184" s="2">
        <f t="shared" si="13"/>
        <v>4311115.6589906225</v>
      </c>
      <c r="N184" s="2"/>
      <c r="O184" s="14"/>
    </row>
    <row r="185" spans="8:15" x14ac:dyDescent="0.2">
      <c r="H185" s="34">
        <v>49096</v>
      </c>
      <c r="I185" s="2">
        <f t="shared" si="16"/>
        <v>4311115.6589906225</v>
      </c>
      <c r="J185" s="2">
        <f t="shared" si="14"/>
        <v>40057</v>
      </c>
      <c r="K185" s="2">
        <f t="shared" si="15"/>
        <v>10519.122207937118</v>
      </c>
      <c r="L185" s="2">
        <f t="shared" si="12"/>
        <v>29537.877792062882</v>
      </c>
      <c r="M185" s="2">
        <f t="shared" si="13"/>
        <v>4281577.7811985593</v>
      </c>
      <c r="N185" s="2"/>
      <c r="O185" s="14"/>
    </row>
    <row r="186" spans="8:15" x14ac:dyDescent="0.2">
      <c r="H186" s="34">
        <v>49126</v>
      </c>
      <c r="I186" s="2">
        <f t="shared" si="16"/>
        <v>4281577.7811985593</v>
      </c>
      <c r="J186" s="2">
        <f t="shared" si="14"/>
        <v>40057</v>
      </c>
      <c r="K186" s="2">
        <f t="shared" si="15"/>
        <v>10447.049786124484</v>
      </c>
      <c r="L186" s="2">
        <f t="shared" si="12"/>
        <v>29609.950213875516</v>
      </c>
      <c r="M186" s="2">
        <f t="shared" si="13"/>
        <v>4251967.8309846837</v>
      </c>
      <c r="N186" s="2"/>
      <c r="O186" s="14"/>
    </row>
    <row r="187" spans="8:15" x14ac:dyDescent="0.2">
      <c r="H187" s="34">
        <v>49157</v>
      </c>
      <c r="I187" s="2">
        <f t="shared" si="16"/>
        <v>4251967.8309846837</v>
      </c>
      <c r="J187" s="2">
        <f t="shared" si="14"/>
        <v>40057</v>
      </c>
      <c r="K187" s="2">
        <f t="shared" si="15"/>
        <v>10374.801507602628</v>
      </c>
      <c r="L187" s="2">
        <f t="shared" si="12"/>
        <v>29682.198492397372</v>
      </c>
      <c r="M187" s="2">
        <f t="shared" si="13"/>
        <v>4222285.6324922862</v>
      </c>
      <c r="N187" s="2"/>
      <c r="O187" s="14"/>
    </row>
    <row r="188" spans="8:15" x14ac:dyDescent="0.2">
      <c r="H188" s="34">
        <v>49188</v>
      </c>
      <c r="I188" s="2">
        <f t="shared" si="16"/>
        <v>4222285.6324922862</v>
      </c>
      <c r="J188" s="2">
        <f t="shared" si="14"/>
        <v>40057</v>
      </c>
      <c r="K188" s="2">
        <f t="shared" si="15"/>
        <v>10302.376943281177</v>
      </c>
      <c r="L188" s="2">
        <f t="shared" si="12"/>
        <v>29754.623056718825</v>
      </c>
      <c r="M188" s="2">
        <f t="shared" si="13"/>
        <v>4192531.0094355675</v>
      </c>
      <c r="N188" s="2"/>
      <c r="O188" s="14"/>
    </row>
    <row r="189" spans="8:15" x14ac:dyDescent="0.2">
      <c r="H189" s="34">
        <v>49218</v>
      </c>
      <c r="I189" s="2">
        <f t="shared" si="16"/>
        <v>4192531.0094355675</v>
      </c>
      <c r="J189" s="2">
        <f t="shared" si="14"/>
        <v>40057</v>
      </c>
      <c r="K189" s="2">
        <f t="shared" si="15"/>
        <v>10229.775663022785</v>
      </c>
      <c r="L189" s="2">
        <f t="shared" si="12"/>
        <v>29827.224336977215</v>
      </c>
      <c r="M189" s="2">
        <f t="shared" si="13"/>
        <v>4162703.7850985904</v>
      </c>
      <c r="N189" s="2"/>
      <c r="O189" s="14"/>
    </row>
    <row r="190" spans="8:15" x14ac:dyDescent="0.2">
      <c r="H190" s="34">
        <v>49249</v>
      </c>
      <c r="I190" s="2">
        <f t="shared" si="16"/>
        <v>4162703.7850985904</v>
      </c>
      <c r="J190" s="2">
        <f t="shared" si="14"/>
        <v>40057</v>
      </c>
      <c r="K190" s="2">
        <f t="shared" si="15"/>
        <v>10156.99723564056</v>
      </c>
      <c r="L190" s="2">
        <f t="shared" si="12"/>
        <v>29900.00276435944</v>
      </c>
      <c r="M190" s="2">
        <f t="shared" si="13"/>
        <v>4132803.7823342308</v>
      </c>
      <c r="N190" s="2"/>
      <c r="O190" s="14"/>
    </row>
    <row r="191" spans="8:15" x14ac:dyDescent="0.2">
      <c r="H191" s="34">
        <v>49279</v>
      </c>
      <c r="I191" s="2">
        <f t="shared" si="16"/>
        <v>4132803.7823342308</v>
      </c>
      <c r="J191" s="2">
        <f t="shared" si="14"/>
        <v>40057</v>
      </c>
      <c r="K191" s="2">
        <f t="shared" si="15"/>
        <v>10084.041228895523</v>
      </c>
      <c r="L191" s="2">
        <f t="shared" si="12"/>
        <v>29972.958771104477</v>
      </c>
      <c r="M191" s="2">
        <f t="shared" si="13"/>
        <v>4102830.8235631264</v>
      </c>
      <c r="N191" s="2"/>
      <c r="O191" s="14"/>
    </row>
    <row r="192" spans="8:15" x14ac:dyDescent="0.2">
      <c r="H192" s="34">
        <v>49310</v>
      </c>
      <c r="I192" s="2">
        <f t="shared" si="16"/>
        <v>4102830.8235631264</v>
      </c>
      <c r="J192" s="2">
        <f t="shared" si="14"/>
        <v>40057</v>
      </c>
      <c r="K192" s="2">
        <f t="shared" si="15"/>
        <v>10010.907209494027</v>
      </c>
      <c r="L192" s="2">
        <f t="shared" si="12"/>
        <v>30046.092790505973</v>
      </c>
      <c r="M192" s="2">
        <f t="shared" si="13"/>
        <v>4072784.7307726205</v>
      </c>
      <c r="N192" s="2"/>
      <c r="O192" s="14"/>
    </row>
    <row r="193" spans="8:15" x14ac:dyDescent="0.2">
      <c r="H193" s="34">
        <v>49341</v>
      </c>
      <c r="I193" s="2">
        <f t="shared" si="16"/>
        <v>4072784.7307726205</v>
      </c>
      <c r="J193" s="2">
        <f t="shared" si="14"/>
        <v>40057</v>
      </c>
      <c r="K193" s="2">
        <f t="shared" si="15"/>
        <v>9937.5947430851938</v>
      </c>
      <c r="L193" s="2">
        <f t="shared" si="12"/>
        <v>30119.405256914804</v>
      </c>
      <c r="M193" s="2">
        <f t="shared" si="13"/>
        <v>4042665.3255157056</v>
      </c>
      <c r="N193" s="2"/>
      <c r="O193" s="14"/>
    </row>
    <row r="194" spans="8:15" x14ac:dyDescent="0.2">
      <c r="H194" s="34">
        <v>49369</v>
      </c>
      <c r="I194" s="2">
        <f t="shared" si="16"/>
        <v>4042665.3255157056</v>
      </c>
      <c r="J194" s="2">
        <f t="shared" si="14"/>
        <v>40057</v>
      </c>
      <c r="K194" s="2">
        <f t="shared" si="15"/>
        <v>9864.1033942583217</v>
      </c>
      <c r="L194" s="2">
        <f t="shared" si="12"/>
        <v>30192.896605741676</v>
      </c>
      <c r="M194" s="2">
        <f t="shared" si="13"/>
        <v>4012472.4289099639</v>
      </c>
      <c r="N194" s="2"/>
      <c r="O194" s="14"/>
    </row>
    <row r="195" spans="8:15" x14ac:dyDescent="0.2">
      <c r="H195" s="34">
        <v>49400</v>
      </c>
      <c r="I195" s="2">
        <f t="shared" si="16"/>
        <v>4012472.4289099639</v>
      </c>
      <c r="J195" s="2">
        <f t="shared" si="14"/>
        <v>40057</v>
      </c>
      <c r="K195" s="2">
        <f t="shared" si="15"/>
        <v>9790.4327265403117</v>
      </c>
      <c r="L195" s="2">
        <f t="shared" si="12"/>
        <v>30266.567273459688</v>
      </c>
      <c r="M195" s="2">
        <f t="shared" si="13"/>
        <v>3982205.8616365041</v>
      </c>
      <c r="N195" s="2"/>
      <c r="O195" s="14"/>
    </row>
    <row r="196" spans="8:15" x14ac:dyDescent="0.2">
      <c r="H196" s="34">
        <v>49430</v>
      </c>
      <c r="I196" s="2">
        <f t="shared" si="16"/>
        <v>3982205.8616365041</v>
      </c>
      <c r="J196" s="2">
        <f t="shared" si="14"/>
        <v>40057</v>
      </c>
      <c r="K196" s="2">
        <f t="shared" si="15"/>
        <v>9716.5823023930698</v>
      </c>
      <c r="L196" s="2">
        <f t="shared" si="12"/>
        <v>30340.417697606928</v>
      </c>
      <c r="M196" s="2">
        <f t="shared" si="13"/>
        <v>3951865.443938897</v>
      </c>
      <c r="N196" s="2"/>
      <c r="O196" s="14"/>
    </row>
    <row r="197" spans="8:15" x14ac:dyDescent="0.2">
      <c r="H197" s="34">
        <v>49461</v>
      </c>
      <c r="I197" s="2">
        <f t="shared" si="16"/>
        <v>3951865.443938897</v>
      </c>
      <c r="J197" s="2">
        <f t="shared" si="14"/>
        <v>40057</v>
      </c>
      <c r="K197" s="2">
        <f t="shared" si="15"/>
        <v>9642.5516832109079</v>
      </c>
      <c r="L197" s="2">
        <f t="shared" si="12"/>
        <v>30414.448316789094</v>
      </c>
      <c r="M197" s="2">
        <f t="shared" si="13"/>
        <v>3921450.9956221078</v>
      </c>
      <c r="N197" s="2"/>
      <c r="O197" s="14"/>
    </row>
    <row r="198" spans="8:15" x14ac:dyDescent="0.2">
      <c r="H198" s="34">
        <v>49491</v>
      </c>
      <c r="I198" s="2">
        <f t="shared" si="16"/>
        <v>3921450.9956221078</v>
      </c>
      <c r="J198" s="2">
        <f t="shared" si="14"/>
        <v>40057</v>
      </c>
      <c r="K198" s="2">
        <f t="shared" si="15"/>
        <v>9568.3404293179428</v>
      </c>
      <c r="L198" s="2">
        <f t="shared" si="12"/>
        <v>30488.659570682059</v>
      </c>
      <c r="M198" s="2">
        <f t="shared" si="13"/>
        <v>3890962.3360514259</v>
      </c>
      <c r="N198" s="2"/>
      <c r="O198" s="14"/>
    </row>
    <row r="199" spans="8:15" x14ac:dyDescent="0.2">
      <c r="H199" s="34">
        <v>49522</v>
      </c>
      <c r="I199" s="2">
        <f t="shared" si="16"/>
        <v>3890962.3360514259</v>
      </c>
      <c r="J199" s="2">
        <f t="shared" si="14"/>
        <v>40057</v>
      </c>
      <c r="K199" s="2">
        <f t="shared" si="15"/>
        <v>9493.9480999654788</v>
      </c>
      <c r="L199" s="2">
        <f t="shared" si="12"/>
        <v>30563.051900034523</v>
      </c>
      <c r="M199" s="2">
        <f t="shared" si="13"/>
        <v>3860399.2841513916</v>
      </c>
      <c r="N199" s="2"/>
      <c r="O199" s="14"/>
    </row>
    <row r="200" spans="8:15" x14ac:dyDescent="0.2">
      <c r="H200" s="34">
        <v>49553</v>
      </c>
      <c r="I200" s="2">
        <f t="shared" si="16"/>
        <v>3860399.2841513916</v>
      </c>
      <c r="J200" s="2">
        <f t="shared" si="14"/>
        <v>40057</v>
      </c>
      <c r="K200" s="2">
        <f t="shared" si="15"/>
        <v>9419.3742533293953</v>
      </c>
      <c r="L200" s="2">
        <f t="shared" si="12"/>
        <v>30637.625746670605</v>
      </c>
      <c r="M200" s="2">
        <f t="shared" si="13"/>
        <v>3829761.6584047209</v>
      </c>
      <c r="N200" s="2"/>
      <c r="O200" s="14"/>
    </row>
    <row r="201" spans="8:15" x14ac:dyDescent="0.2">
      <c r="H201" s="34">
        <v>49583</v>
      </c>
      <c r="I201" s="2">
        <f t="shared" si="16"/>
        <v>3829761.6584047209</v>
      </c>
      <c r="J201" s="2">
        <f t="shared" si="14"/>
        <v>40057</v>
      </c>
      <c r="K201" s="2">
        <f t="shared" si="15"/>
        <v>9344.6184465075185</v>
      </c>
      <c r="L201" s="2">
        <f t="shared" si="12"/>
        <v>30712.38155349248</v>
      </c>
      <c r="M201" s="2">
        <f t="shared" si="13"/>
        <v>3799049.2768512284</v>
      </c>
      <c r="N201" s="2"/>
      <c r="O201" s="14"/>
    </row>
    <row r="202" spans="8:15" x14ac:dyDescent="0.2">
      <c r="H202" s="34">
        <v>49614</v>
      </c>
      <c r="I202" s="2">
        <f t="shared" si="16"/>
        <v>3799049.2768512284</v>
      </c>
      <c r="J202" s="2">
        <f t="shared" si="14"/>
        <v>40057</v>
      </c>
      <c r="K202" s="2">
        <f t="shared" si="15"/>
        <v>9269.6802355169966</v>
      </c>
      <c r="L202" s="2">
        <f t="shared" ref="L202:L265" si="17">J202-K202</f>
        <v>30787.319764483003</v>
      </c>
      <c r="M202" s="2">
        <f t="shared" ref="M202:M265" si="18">I202-L202</f>
        <v>3768261.9570867456</v>
      </c>
      <c r="N202" s="2"/>
      <c r="O202" s="14"/>
    </row>
    <row r="203" spans="8:15" x14ac:dyDescent="0.2">
      <c r="H203" s="34">
        <v>49644</v>
      </c>
      <c r="I203" s="2">
        <f t="shared" si="16"/>
        <v>3768261.9570867456</v>
      </c>
      <c r="J203" s="2">
        <f t="shared" si="14"/>
        <v>40057</v>
      </c>
      <c r="K203" s="2">
        <f t="shared" si="15"/>
        <v>9194.5591752916589</v>
      </c>
      <c r="L203" s="2">
        <f t="shared" si="17"/>
        <v>30862.440824708341</v>
      </c>
      <c r="M203" s="2">
        <f t="shared" si="18"/>
        <v>3737399.5162620372</v>
      </c>
      <c r="N203" s="2"/>
      <c r="O203" s="14"/>
    </row>
    <row r="204" spans="8:15" x14ac:dyDescent="0.2">
      <c r="H204" s="34">
        <v>49675</v>
      </c>
      <c r="I204" s="2">
        <f t="shared" si="16"/>
        <v>3737399.5162620372</v>
      </c>
      <c r="J204" s="2">
        <f t="shared" ref="J204:J267" si="19">$J$6</f>
        <v>40057</v>
      </c>
      <c r="K204" s="2">
        <f t="shared" ref="K204:K267" si="20">$J$5*I204</f>
        <v>9119.2548196793705</v>
      </c>
      <c r="L204" s="2">
        <f t="shared" si="17"/>
        <v>30937.745180320628</v>
      </c>
      <c r="M204" s="2">
        <f t="shared" si="18"/>
        <v>3706461.7710817168</v>
      </c>
      <c r="N204" s="2"/>
      <c r="O204" s="14"/>
    </row>
    <row r="205" spans="8:15" x14ac:dyDescent="0.2">
      <c r="H205" s="34">
        <v>49706</v>
      </c>
      <c r="I205" s="2">
        <f t="shared" si="16"/>
        <v>3706461.7710817168</v>
      </c>
      <c r="J205" s="2">
        <f t="shared" si="19"/>
        <v>40057</v>
      </c>
      <c r="K205" s="2">
        <f t="shared" si="20"/>
        <v>9043.7667214393878</v>
      </c>
      <c r="L205" s="2">
        <f t="shared" si="17"/>
        <v>31013.233278560612</v>
      </c>
      <c r="M205" s="2">
        <f t="shared" si="18"/>
        <v>3675448.5378031563</v>
      </c>
      <c r="N205" s="2"/>
      <c r="O205" s="14"/>
    </row>
    <row r="206" spans="8:15" x14ac:dyDescent="0.2">
      <c r="H206" s="34">
        <v>49735</v>
      </c>
      <c r="I206" s="2">
        <f t="shared" si="16"/>
        <v>3675448.5378031563</v>
      </c>
      <c r="J206" s="2">
        <f t="shared" si="19"/>
        <v>40057</v>
      </c>
      <c r="K206" s="2">
        <f t="shared" si="20"/>
        <v>8968.0944322397008</v>
      </c>
      <c r="L206" s="2">
        <f t="shared" si="17"/>
        <v>31088.905567760299</v>
      </c>
      <c r="M206" s="2">
        <f t="shared" si="18"/>
        <v>3644359.6322353962</v>
      </c>
      <c r="N206" s="2"/>
      <c r="O206" s="14"/>
    </row>
    <row r="207" spans="8:15" x14ac:dyDescent="0.2">
      <c r="H207" s="34">
        <v>49766</v>
      </c>
      <c r="I207" s="2">
        <f t="shared" si="16"/>
        <v>3644359.6322353962</v>
      </c>
      <c r="J207" s="2">
        <f t="shared" si="19"/>
        <v>40057</v>
      </c>
      <c r="K207" s="2">
        <f t="shared" si="20"/>
        <v>8892.2375026543668</v>
      </c>
      <c r="L207" s="2">
        <f t="shared" si="17"/>
        <v>31164.762497345633</v>
      </c>
      <c r="M207" s="2">
        <f t="shared" si="18"/>
        <v>3613194.8697380507</v>
      </c>
      <c r="N207" s="2"/>
      <c r="O207" s="14"/>
    </row>
    <row r="208" spans="8:15" x14ac:dyDescent="0.2">
      <c r="H208" s="34">
        <v>49796</v>
      </c>
      <c r="I208" s="2">
        <f t="shared" si="16"/>
        <v>3613194.8697380507</v>
      </c>
      <c r="J208" s="2">
        <f t="shared" si="19"/>
        <v>40057</v>
      </c>
      <c r="K208" s="2">
        <f t="shared" si="20"/>
        <v>8816.1954821608433</v>
      </c>
      <c r="L208" s="2">
        <f t="shared" si="17"/>
        <v>31240.804517839155</v>
      </c>
      <c r="M208" s="2">
        <f t="shared" si="18"/>
        <v>3581954.0652202116</v>
      </c>
      <c r="N208" s="2"/>
      <c r="O208" s="14"/>
    </row>
    <row r="209" spans="8:15" x14ac:dyDescent="0.2">
      <c r="H209" s="34">
        <v>49827</v>
      </c>
      <c r="I209" s="2">
        <f t="shared" si="16"/>
        <v>3581954.0652202116</v>
      </c>
      <c r="J209" s="2">
        <f t="shared" si="19"/>
        <v>40057</v>
      </c>
      <c r="K209" s="2">
        <f t="shared" si="20"/>
        <v>8739.9679191373161</v>
      </c>
      <c r="L209" s="2">
        <f t="shared" si="17"/>
        <v>31317.032080862686</v>
      </c>
      <c r="M209" s="2">
        <f t="shared" si="18"/>
        <v>3550637.033139349</v>
      </c>
      <c r="N209" s="2"/>
      <c r="O209" s="14"/>
    </row>
    <row r="210" spans="8:15" x14ac:dyDescent="0.2">
      <c r="H210" s="34">
        <v>49857</v>
      </c>
      <c r="I210" s="2">
        <f t="shared" si="16"/>
        <v>3550637.033139349</v>
      </c>
      <c r="J210" s="2">
        <f t="shared" si="19"/>
        <v>40057</v>
      </c>
      <c r="K210" s="2">
        <f t="shared" si="20"/>
        <v>8663.554360860011</v>
      </c>
      <c r="L210" s="2">
        <f t="shared" si="17"/>
        <v>31393.445639139987</v>
      </c>
      <c r="M210" s="2">
        <f t="shared" si="18"/>
        <v>3519243.587500209</v>
      </c>
      <c r="N210" s="2"/>
      <c r="O210" s="14"/>
    </row>
    <row r="211" spans="8:15" x14ac:dyDescent="0.2">
      <c r="H211" s="34">
        <v>49888</v>
      </c>
      <c r="I211" s="2">
        <f t="shared" si="16"/>
        <v>3519243.587500209</v>
      </c>
      <c r="J211" s="2">
        <f t="shared" si="19"/>
        <v>40057</v>
      </c>
      <c r="K211" s="2">
        <f t="shared" si="20"/>
        <v>8586.9543535005087</v>
      </c>
      <c r="L211" s="2">
        <f t="shared" si="17"/>
        <v>31470.045646499493</v>
      </c>
      <c r="M211" s="2">
        <f t="shared" si="18"/>
        <v>3487773.5418537096</v>
      </c>
      <c r="N211" s="2"/>
      <c r="O211" s="14"/>
    </row>
    <row r="212" spans="8:15" x14ac:dyDescent="0.2">
      <c r="H212" s="34">
        <v>49919</v>
      </c>
      <c r="I212" s="2">
        <f t="shared" si="16"/>
        <v>3487773.5418537096</v>
      </c>
      <c r="J212" s="2">
        <f t="shared" si="19"/>
        <v>40057</v>
      </c>
      <c r="K212" s="2">
        <f t="shared" si="20"/>
        <v>8510.1674421230509</v>
      </c>
      <c r="L212" s="2">
        <f t="shared" si="17"/>
        <v>31546.832557876951</v>
      </c>
      <c r="M212" s="2">
        <f t="shared" si="18"/>
        <v>3456226.7092958326</v>
      </c>
      <c r="N212" s="2"/>
      <c r="O212" s="14"/>
    </row>
    <row r="213" spans="8:15" x14ac:dyDescent="0.2">
      <c r="H213" s="34">
        <v>49949</v>
      </c>
      <c r="I213" s="2">
        <f t="shared" si="16"/>
        <v>3456226.7092958326</v>
      </c>
      <c r="J213" s="2">
        <f t="shared" si="19"/>
        <v>40057</v>
      </c>
      <c r="K213" s="2">
        <f t="shared" si="20"/>
        <v>8433.1931706818305</v>
      </c>
      <c r="L213" s="2">
        <f t="shared" si="17"/>
        <v>31623.806829318171</v>
      </c>
      <c r="M213" s="2">
        <f t="shared" si="18"/>
        <v>3424602.9024665141</v>
      </c>
      <c r="N213" s="2"/>
      <c r="O213" s="14"/>
    </row>
    <row r="214" spans="8:15" x14ac:dyDescent="0.2">
      <c r="H214" s="34">
        <v>49980</v>
      </c>
      <c r="I214" s="2">
        <f t="shared" si="16"/>
        <v>3424602.9024665141</v>
      </c>
      <c r="J214" s="2">
        <f t="shared" si="19"/>
        <v>40057</v>
      </c>
      <c r="K214" s="2">
        <f t="shared" si="20"/>
        <v>8356.0310820182949</v>
      </c>
      <c r="L214" s="2">
        <f t="shared" si="17"/>
        <v>31700.968917981707</v>
      </c>
      <c r="M214" s="2">
        <f t="shared" si="18"/>
        <v>3392901.9335485324</v>
      </c>
      <c r="N214" s="2"/>
      <c r="O214" s="14"/>
    </row>
    <row r="215" spans="8:15" x14ac:dyDescent="0.2">
      <c r="H215" s="34">
        <v>50010</v>
      </c>
      <c r="I215" s="2">
        <f t="shared" si="16"/>
        <v>3392901.9335485324</v>
      </c>
      <c r="J215" s="2">
        <f t="shared" si="19"/>
        <v>40057</v>
      </c>
      <c r="K215" s="2">
        <f t="shared" si="20"/>
        <v>8278.6807178584186</v>
      </c>
      <c r="L215" s="2">
        <f t="shared" si="17"/>
        <v>31778.31928214158</v>
      </c>
      <c r="M215" s="2">
        <f t="shared" si="18"/>
        <v>3361123.6142663909</v>
      </c>
      <c r="N215" s="2"/>
      <c r="O215" s="14"/>
    </row>
    <row r="216" spans="8:15" x14ac:dyDescent="0.2">
      <c r="H216" s="34">
        <v>50041</v>
      </c>
      <c r="I216" s="2">
        <f t="shared" si="16"/>
        <v>3361123.6142663909</v>
      </c>
      <c r="J216" s="2">
        <f t="shared" si="19"/>
        <v>40057</v>
      </c>
      <c r="K216" s="2">
        <f t="shared" si="20"/>
        <v>8201.1416188099938</v>
      </c>
      <c r="L216" s="2">
        <f t="shared" si="17"/>
        <v>31855.858381190006</v>
      </c>
      <c r="M216" s="2">
        <f t="shared" si="18"/>
        <v>3329267.755885201</v>
      </c>
      <c r="N216" s="2"/>
      <c r="O216" s="14"/>
    </row>
    <row r="217" spans="8:15" x14ac:dyDescent="0.2">
      <c r="H217" s="34">
        <v>50072</v>
      </c>
      <c r="I217" s="2">
        <f t="shared" si="16"/>
        <v>3329267.755885201</v>
      </c>
      <c r="J217" s="2">
        <f t="shared" si="19"/>
        <v>40057</v>
      </c>
      <c r="K217" s="2">
        <f t="shared" si="20"/>
        <v>8123.4133243598899</v>
      </c>
      <c r="L217" s="2">
        <f t="shared" si="17"/>
        <v>31933.586675640108</v>
      </c>
      <c r="M217" s="2">
        <f t="shared" si="18"/>
        <v>3297334.1692095608</v>
      </c>
      <c r="N217" s="2"/>
      <c r="O217" s="14"/>
    </row>
    <row r="218" spans="8:15" x14ac:dyDescent="0.2">
      <c r="H218" s="34">
        <v>50100</v>
      </c>
      <c r="I218" s="2">
        <f t="shared" si="16"/>
        <v>3297334.1692095608</v>
      </c>
      <c r="J218" s="2">
        <f t="shared" si="19"/>
        <v>40057</v>
      </c>
      <c r="K218" s="2">
        <f t="shared" si="20"/>
        <v>8045.4953728713281</v>
      </c>
      <c r="L218" s="2">
        <f t="shared" si="17"/>
        <v>32011.50462712867</v>
      </c>
      <c r="M218" s="2">
        <f t="shared" si="18"/>
        <v>3265322.6645824322</v>
      </c>
      <c r="N218" s="2"/>
      <c r="O218" s="14"/>
    </row>
    <row r="219" spans="8:15" x14ac:dyDescent="0.2">
      <c r="H219" s="34">
        <v>50131</v>
      </c>
      <c r="I219" s="2">
        <f t="shared" si="16"/>
        <v>3265322.6645824322</v>
      </c>
      <c r="J219" s="2">
        <f t="shared" si="19"/>
        <v>40057</v>
      </c>
      <c r="K219" s="2">
        <f t="shared" si="20"/>
        <v>7967.3873015811341</v>
      </c>
      <c r="L219" s="2">
        <f t="shared" si="17"/>
        <v>32089.612698418867</v>
      </c>
      <c r="M219" s="2">
        <f t="shared" si="18"/>
        <v>3233233.0518840132</v>
      </c>
      <c r="N219" s="2"/>
      <c r="O219" s="14"/>
    </row>
    <row r="220" spans="8:15" x14ac:dyDescent="0.2">
      <c r="H220" s="34">
        <v>50161</v>
      </c>
      <c r="I220" s="2">
        <f t="shared" si="16"/>
        <v>3233233.0518840132</v>
      </c>
      <c r="J220" s="2">
        <f t="shared" si="19"/>
        <v>40057</v>
      </c>
      <c r="K220" s="2">
        <f t="shared" si="20"/>
        <v>7889.0886465969916</v>
      </c>
      <c r="L220" s="2">
        <f t="shared" si="17"/>
        <v>32167.911353403008</v>
      </c>
      <c r="M220" s="2">
        <f t="shared" si="18"/>
        <v>3201065.14053061</v>
      </c>
      <c r="N220" s="2"/>
      <c r="O220" s="14"/>
    </row>
    <row r="221" spans="8:15" x14ac:dyDescent="0.2">
      <c r="H221" s="34">
        <v>50192</v>
      </c>
      <c r="I221" s="2">
        <f t="shared" si="16"/>
        <v>3201065.14053061</v>
      </c>
      <c r="J221" s="2">
        <f t="shared" si="19"/>
        <v>40057</v>
      </c>
      <c r="K221" s="2">
        <f t="shared" si="20"/>
        <v>7810.5989428946878</v>
      </c>
      <c r="L221" s="2">
        <f t="shared" si="17"/>
        <v>32246.401057105311</v>
      </c>
      <c r="M221" s="2">
        <f t="shared" si="18"/>
        <v>3168818.7394735045</v>
      </c>
      <c r="N221" s="2"/>
      <c r="O221" s="14"/>
    </row>
    <row r="222" spans="8:15" x14ac:dyDescent="0.2">
      <c r="H222" s="34">
        <v>50222</v>
      </c>
      <c r="I222" s="2">
        <f t="shared" si="16"/>
        <v>3168818.7394735045</v>
      </c>
      <c r="J222" s="2">
        <f t="shared" si="19"/>
        <v>40057</v>
      </c>
      <c r="K222" s="2">
        <f t="shared" si="20"/>
        <v>7731.9177243153508</v>
      </c>
      <c r="L222" s="2">
        <f t="shared" si="17"/>
        <v>32325.08227568465</v>
      </c>
      <c r="M222" s="2">
        <f t="shared" si="18"/>
        <v>3136493.65719782</v>
      </c>
      <c r="N222" s="2"/>
      <c r="O222" s="14"/>
    </row>
    <row r="223" spans="8:15" x14ac:dyDescent="0.2">
      <c r="H223" s="34">
        <v>50253</v>
      </c>
      <c r="I223" s="2">
        <f t="shared" si="16"/>
        <v>3136493.65719782</v>
      </c>
      <c r="J223" s="2">
        <f t="shared" si="19"/>
        <v>40057</v>
      </c>
      <c r="K223" s="2">
        <f t="shared" si="20"/>
        <v>7653.0445235626803</v>
      </c>
      <c r="L223" s="2">
        <f t="shared" si="17"/>
        <v>32403.955476437321</v>
      </c>
      <c r="M223" s="2">
        <f t="shared" si="18"/>
        <v>3104089.7017213828</v>
      </c>
      <c r="N223" s="2"/>
      <c r="O223" s="14"/>
    </row>
    <row r="224" spans="8:15" x14ac:dyDescent="0.2">
      <c r="H224" s="34">
        <v>50284</v>
      </c>
      <c r="I224" s="2">
        <f t="shared" si="16"/>
        <v>3104089.7017213828</v>
      </c>
      <c r="J224" s="2">
        <f t="shared" si="19"/>
        <v>40057</v>
      </c>
      <c r="K224" s="2">
        <f t="shared" si="20"/>
        <v>7573.978872200174</v>
      </c>
      <c r="L224" s="2">
        <f t="shared" si="17"/>
        <v>32483.021127799824</v>
      </c>
      <c r="M224" s="2">
        <f t="shared" si="18"/>
        <v>3071606.6805935828</v>
      </c>
      <c r="N224" s="2"/>
      <c r="O224" s="14"/>
    </row>
    <row r="225" spans="8:15" x14ac:dyDescent="0.2">
      <c r="H225" s="34">
        <v>50314</v>
      </c>
      <c r="I225" s="2">
        <f t="shared" si="16"/>
        <v>3071606.6805935828</v>
      </c>
      <c r="J225" s="2">
        <f t="shared" si="19"/>
        <v>40057</v>
      </c>
      <c r="K225" s="2">
        <f t="shared" si="20"/>
        <v>7494.7203006483414</v>
      </c>
      <c r="L225" s="2">
        <f t="shared" si="17"/>
        <v>32562.27969935166</v>
      </c>
      <c r="M225" s="2">
        <f t="shared" si="18"/>
        <v>3039044.4008942312</v>
      </c>
      <c r="N225" s="2"/>
      <c r="O225" s="14"/>
    </row>
    <row r="226" spans="8:15" x14ac:dyDescent="0.2">
      <c r="H226" s="34">
        <v>50345</v>
      </c>
      <c r="I226" s="2">
        <f t="shared" si="16"/>
        <v>3039044.4008942312</v>
      </c>
      <c r="J226" s="2">
        <f t="shared" si="19"/>
        <v>40057</v>
      </c>
      <c r="K226" s="2">
        <f t="shared" si="20"/>
        <v>7415.2683381819234</v>
      </c>
      <c r="L226" s="2">
        <f t="shared" si="17"/>
        <v>32641.731661818078</v>
      </c>
      <c r="M226" s="2">
        <f t="shared" si="18"/>
        <v>3006402.6692324132</v>
      </c>
      <c r="N226" s="2"/>
      <c r="O226" s="14"/>
    </row>
    <row r="227" spans="8:15" x14ac:dyDescent="0.2">
      <c r="H227" s="34">
        <v>50375</v>
      </c>
      <c r="I227" s="2">
        <f t="shared" si="16"/>
        <v>3006402.6692324132</v>
      </c>
      <c r="J227" s="2">
        <f t="shared" si="19"/>
        <v>40057</v>
      </c>
      <c r="K227" s="2">
        <f t="shared" si="20"/>
        <v>7335.6225129270879</v>
      </c>
      <c r="L227" s="2">
        <f t="shared" si="17"/>
        <v>32721.37748707291</v>
      </c>
      <c r="M227" s="2">
        <f t="shared" si="18"/>
        <v>2973681.2917453405</v>
      </c>
      <c r="N227" s="2"/>
      <c r="O227" s="14"/>
    </row>
    <row r="228" spans="8:15" x14ac:dyDescent="0.2">
      <c r="H228" s="34">
        <v>50406</v>
      </c>
      <c r="I228" s="2">
        <f t="shared" ref="I228:I291" si="21">M227</f>
        <v>2973681.2917453405</v>
      </c>
      <c r="J228" s="2">
        <f t="shared" si="19"/>
        <v>40057</v>
      </c>
      <c r="K228" s="2">
        <f t="shared" si="20"/>
        <v>7255.7823518586301</v>
      </c>
      <c r="L228" s="2">
        <f t="shared" si="17"/>
        <v>32801.21764814137</v>
      </c>
      <c r="M228" s="2">
        <f t="shared" si="18"/>
        <v>2940880.0740971989</v>
      </c>
      <c r="N228" s="2"/>
      <c r="O228" s="14"/>
    </row>
    <row r="229" spans="8:15" x14ac:dyDescent="0.2">
      <c r="H229" s="34">
        <v>50437</v>
      </c>
      <c r="I229" s="2">
        <f t="shared" si="21"/>
        <v>2940880.0740971989</v>
      </c>
      <c r="J229" s="2">
        <f t="shared" si="19"/>
        <v>40057</v>
      </c>
      <c r="K229" s="2">
        <f t="shared" si="20"/>
        <v>7175.7473807971646</v>
      </c>
      <c r="L229" s="2">
        <f t="shared" si="17"/>
        <v>32881.252619202838</v>
      </c>
      <c r="M229" s="2">
        <f t="shared" si="18"/>
        <v>2907998.8214779962</v>
      </c>
      <c r="N229" s="2"/>
      <c r="O229" s="14"/>
    </row>
    <row r="230" spans="8:15" x14ac:dyDescent="0.2">
      <c r="H230" s="34">
        <v>50465</v>
      </c>
      <c r="I230" s="2">
        <f t="shared" si="21"/>
        <v>2907998.8214779962</v>
      </c>
      <c r="J230" s="2">
        <f t="shared" si="19"/>
        <v>40057</v>
      </c>
      <c r="K230" s="2">
        <f t="shared" si="20"/>
        <v>7095.5171244063104</v>
      </c>
      <c r="L230" s="2">
        <f t="shared" si="17"/>
        <v>32961.482875593691</v>
      </c>
      <c r="M230" s="2">
        <f t="shared" si="18"/>
        <v>2875037.3386024027</v>
      </c>
      <c r="N230" s="2"/>
      <c r="O230" s="14"/>
    </row>
    <row r="231" spans="8:15" x14ac:dyDescent="0.2">
      <c r="H231" s="34">
        <v>50496</v>
      </c>
      <c r="I231" s="2">
        <f t="shared" si="21"/>
        <v>2875037.3386024027</v>
      </c>
      <c r="J231" s="2">
        <f t="shared" si="19"/>
        <v>40057</v>
      </c>
      <c r="K231" s="2">
        <f t="shared" si="20"/>
        <v>7015.0911061898623</v>
      </c>
      <c r="L231" s="2">
        <f t="shared" si="17"/>
        <v>33041.908893810134</v>
      </c>
      <c r="M231" s="2">
        <f t="shared" si="18"/>
        <v>2841995.4297085926</v>
      </c>
      <c r="N231" s="2"/>
      <c r="O231" s="14"/>
    </row>
    <row r="232" spans="8:15" x14ac:dyDescent="0.2">
      <c r="H232" s="34">
        <v>50526</v>
      </c>
      <c r="I232" s="2">
        <f t="shared" si="21"/>
        <v>2841995.4297085926</v>
      </c>
      <c r="J232" s="2">
        <f t="shared" si="19"/>
        <v>40057</v>
      </c>
      <c r="K232" s="2">
        <f t="shared" si="20"/>
        <v>6934.4688484889657</v>
      </c>
      <c r="L232" s="2">
        <f t="shared" si="17"/>
        <v>33122.531151511037</v>
      </c>
      <c r="M232" s="2">
        <f t="shared" si="18"/>
        <v>2808872.8985570814</v>
      </c>
      <c r="N232" s="2"/>
      <c r="O232" s="14"/>
    </row>
    <row r="233" spans="8:15" x14ac:dyDescent="0.2">
      <c r="H233" s="34">
        <v>50557</v>
      </c>
      <c r="I233" s="2">
        <f t="shared" si="21"/>
        <v>2808872.8985570814</v>
      </c>
      <c r="J233" s="2">
        <f t="shared" si="19"/>
        <v>40057</v>
      </c>
      <c r="K233" s="2">
        <f t="shared" si="20"/>
        <v>6853.6498724792782</v>
      </c>
      <c r="L233" s="2">
        <f t="shared" si="17"/>
        <v>33203.350127520724</v>
      </c>
      <c r="M233" s="2">
        <f t="shared" si="18"/>
        <v>2775669.5484295608</v>
      </c>
      <c r="N233" s="2"/>
      <c r="O233" s="14"/>
    </row>
    <row r="234" spans="8:15" x14ac:dyDescent="0.2">
      <c r="H234" s="34">
        <v>50587</v>
      </c>
      <c r="I234" s="2">
        <f t="shared" si="21"/>
        <v>2775669.5484295608</v>
      </c>
      <c r="J234" s="2">
        <f t="shared" si="19"/>
        <v>40057</v>
      </c>
      <c r="K234" s="2">
        <f t="shared" si="20"/>
        <v>6772.6336981681279</v>
      </c>
      <c r="L234" s="2">
        <f t="shared" si="17"/>
        <v>33284.366301831869</v>
      </c>
      <c r="M234" s="2">
        <f t="shared" si="18"/>
        <v>2742385.1821277291</v>
      </c>
      <c r="N234" s="2"/>
      <c r="O234" s="14"/>
    </row>
    <row r="235" spans="8:15" x14ac:dyDescent="0.2">
      <c r="H235" s="34">
        <v>50618</v>
      </c>
      <c r="I235" s="2">
        <f t="shared" si="21"/>
        <v>2742385.1821277291</v>
      </c>
      <c r="J235" s="2">
        <f t="shared" si="19"/>
        <v>40057</v>
      </c>
      <c r="K235" s="2">
        <f t="shared" si="20"/>
        <v>6691.4198443916584</v>
      </c>
      <c r="L235" s="2">
        <f t="shared" si="17"/>
        <v>33365.580155608339</v>
      </c>
      <c r="M235" s="2">
        <f t="shared" si="18"/>
        <v>2709019.6019721208</v>
      </c>
      <c r="N235" s="2"/>
      <c r="O235" s="14"/>
    </row>
    <row r="236" spans="8:15" x14ac:dyDescent="0.2">
      <c r="H236" s="34">
        <v>50649</v>
      </c>
      <c r="I236" s="2">
        <f t="shared" si="21"/>
        <v>2709019.6019721208</v>
      </c>
      <c r="J236" s="2">
        <f t="shared" si="19"/>
        <v>40057</v>
      </c>
      <c r="K236" s="2">
        <f t="shared" si="20"/>
        <v>6610.0078288119748</v>
      </c>
      <c r="L236" s="2">
        <f t="shared" si="17"/>
        <v>33446.992171188023</v>
      </c>
      <c r="M236" s="2">
        <f t="shared" si="18"/>
        <v>2675572.6098009329</v>
      </c>
      <c r="N236" s="2"/>
      <c r="O236" s="14"/>
    </row>
    <row r="237" spans="8:15" x14ac:dyDescent="0.2">
      <c r="H237" s="34">
        <v>50679</v>
      </c>
      <c r="I237" s="2">
        <f t="shared" si="21"/>
        <v>2675572.6098009329</v>
      </c>
      <c r="J237" s="2">
        <f t="shared" si="19"/>
        <v>40057</v>
      </c>
      <c r="K237" s="2">
        <f t="shared" si="20"/>
        <v>6528.397167914276</v>
      </c>
      <c r="L237" s="2">
        <f t="shared" si="17"/>
        <v>33528.602832085722</v>
      </c>
      <c r="M237" s="2">
        <f t="shared" si="18"/>
        <v>2642044.006968847</v>
      </c>
      <c r="N237" s="2"/>
      <c r="O237" s="14"/>
    </row>
    <row r="238" spans="8:15" x14ac:dyDescent="0.2">
      <c r="H238" s="34">
        <v>50710</v>
      </c>
      <c r="I238" s="2">
        <f t="shared" si="21"/>
        <v>2642044.006968847</v>
      </c>
      <c r="J238" s="2">
        <f t="shared" si="19"/>
        <v>40057</v>
      </c>
      <c r="K238" s="2">
        <f t="shared" si="20"/>
        <v>6446.5873770039861</v>
      </c>
      <c r="L238" s="2">
        <f t="shared" si="17"/>
        <v>33610.412622996017</v>
      </c>
      <c r="M238" s="2">
        <f t="shared" si="18"/>
        <v>2608433.5943458509</v>
      </c>
      <c r="N238" s="2"/>
      <c r="O238" s="14"/>
    </row>
    <row r="239" spans="8:15" x14ac:dyDescent="0.2">
      <c r="H239" s="34">
        <v>50740</v>
      </c>
      <c r="I239" s="2">
        <f t="shared" si="21"/>
        <v>2608433.5943458509</v>
      </c>
      <c r="J239" s="2">
        <f t="shared" si="19"/>
        <v>40057</v>
      </c>
      <c r="K239" s="2">
        <f t="shared" si="20"/>
        <v>6364.5779702038762</v>
      </c>
      <c r="L239" s="2">
        <f t="shared" si="17"/>
        <v>33692.422029796122</v>
      </c>
      <c r="M239" s="2">
        <f t="shared" si="18"/>
        <v>2574741.1723160548</v>
      </c>
      <c r="N239" s="2"/>
      <c r="O239" s="14"/>
    </row>
    <row r="240" spans="8:15" x14ac:dyDescent="0.2">
      <c r="H240" s="34">
        <v>50771</v>
      </c>
      <c r="I240" s="2">
        <f t="shared" si="21"/>
        <v>2574741.1723160548</v>
      </c>
      <c r="J240" s="2">
        <f t="shared" si="19"/>
        <v>40057</v>
      </c>
      <c r="K240" s="2">
        <f t="shared" si="20"/>
        <v>6282.3684604511736</v>
      </c>
      <c r="L240" s="2">
        <f t="shared" si="17"/>
        <v>33774.631539548827</v>
      </c>
      <c r="M240" s="2">
        <f t="shared" si="18"/>
        <v>2540966.5407765061</v>
      </c>
      <c r="N240" s="2"/>
      <c r="O240" s="14"/>
    </row>
    <row r="241" spans="8:15" x14ac:dyDescent="0.2">
      <c r="H241" s="34">
        <v>50802</v>
      </c>
      <c r="I241" s="2">
        <f t="shared" si="21"/>
        <v>2540966.5407765061</v>
      </c>
      <c r="J241" s="2">
        <f t="shared" si="19"/>
        <v>40057</v>
      </c>
      <c r="K241" s="2">
        <f t="shared" si="20"/>
        <v>6199.9583594946744</v>
      </c>
      <c r="L241" s="2">
        <f t="shared" si="17"/>
        <v>33857.041640505326</v>
      </c>
      <c r="M241" s="2">
        <f t="shared" si="18"/>
        <v>2507109.4991360009</v>
      </c>
      <c r="N241" s="2"/>
      <c r="O241" s="14"/>
    </row>
    <row r="242" spans="8:15" x14ac:dyDescent="0.2">
      <c r="H242" s="34">
        <v>50830</v>
      </c>
      <c r="I242" s="2">
        <f t="shared" si="21"/>
        <v>2507109.4991360009</v>
      </c>
      <c r="J242" s="2">
        <f t="shared" si="19"/>
        <v>40057</v>
      </c>
      <c r="K242" s="2">
        <f t="shared" si="20"/>
        <v>6117.347177891842</v>
      </c>
      <c r="L242" s="2">
        <f t="shared" si="17"/>
        <v>33939.652822108161</v>
      </c>
      <c r="M242" s="2">
        <f t="shared" si="18"/>
        <v>2473169.8463138929</v>
      </c>
      <c r="N242" s="2"/>
      <c r="O242" s="14"/>
    </row>
    <row r="243" spans="8:15" x14ac:dyDescent="0.2">
      <c r="H243" s="34">
        <v>50861</v>
      </c>
      <c r="I243" s="2">
        <f t="shared" si="21"/>
        <v>2473169.8463138929</v>
      </c>
      <c r="J243" s="2">
        <f t="shared" si="19"/>
        <v>40057</v>
      </c>
      <c r="K243" s="2">
        <f t="shared" si="20"/>
        <v>6034.5344250058979</v>
      </c>
      <c r="L243" s="2">
        <f t="shared" si="17"/>
        <v>34022.465574994101</v>
      </c>
      <c r="M243" s="2">
        <f t="shared" si="18"/>
        <v>2439147.3807388986</v>
      </c>
      <c r="N243" s="2"/>
      <c r="O243" s="14"/>
    </row>
    <row r="244" spans="8:15" x14ac:dyDescent="0.2">
      <c r="H244" s="34">
        <v>50891</v>
      </c>
      <c r="I244" s="2">
        <f t="shared" si="21"/>
        <v>2439147.3807388986</v>
      </c>
      <c r="J244" s="2">
        <f t="shared" si="19"/>
        <v>40057</v>
      </c>
      <c r="K244" s="2">
        <f t="shared" si="20"/>
        <v>5951.5196090029121</v>
      </c>
      <c r="L244" s="2">
        <f t="shared" si="17"/>
        <v>34105.480390997087</v>
      </c>
      <c r="M244" s="2">
        <f t="shared" si="18"/>
        <v>2405041.9003479015</v>
      </c>
      <c r="N244" s="2"/>
      <c r="O244" s="14"/>
    </row>
    <row r="245" spans="8:15" x14ac:dyDescent="0.2">
      <c r="H245" s="34">
        <v>50922</v>
      </c>
      <c r="I245" s="2">
        <f t="shared" si="21"/>
        <v>2405041.9003479015</v>
      </c>
      <c r="J245" s="2">
        <f t="shared" si="19"/>
        <v>40057</v>
      </c>
      <c r="K245" s="2">
        <f t="shared" si="20"/>
        <v>5868.3022368488791</v>
      </c>
      <c r="L245" s="2">
        <f t="shared" si="17"/>
        <v>34188.697763151118</v>
      </c>
      <c r="M245" s="2">
        <f t="shared" si="18"/>
        <v>2370853.2025847505</v>
      </c>
      <c r="N245" s="2"/>
      <c r="O245" s="14"/>
    </row>
    <row r="246" spans="8:15" x14ac:dyDescent="0.2">
      <c r="H246" s="34">
        <v>50952</v>
      </c>
      <c r="I246" s="2">
        <f t="shared" si="21"/>
        <v>2370853.2025847505</v>
      </c>
      <c r="J246" s="2">
        <f t="shared" si="19"/>
        <v>40057</v>
      </c>
      <c r="K246" s="2">
        <f t="shared" si="20"/>
        <v>5784.8818143067911</v>
      </c>
      <c r="L246" s="2">
        <f t="shared" si="17"/>
        <v>34272.118185693209</v>
      </c>
      <c r="M246" s="2">
        <f t="shared" si="18"/>
        <v>2336581.0843990571</v>
      </c>
      <c r="N246" s="2"/>
      <c r="O246" s="14"/>
    </row>
    <row r="247" spans="8:15" x14ac:dyDescent="0.2">
      <c r="H247" s="34">
        <v>50983</v>
      </c>
      <c r="I247" s="2">
        <f t="shared" si="21"/>
        <v>2336581.0843990571</v>
      </c>
      <c r="J247" s="2">
        <f t="shared" si="19"/>
        <v>40057</v>
      </c>
      <c r="K247" s="2">
        <f t="shared" si="20"/>
        <v>5701.2578459336992</v>
      </c>
      <c r="L247" s="2">
        <f t="shared" si="17"/>
        <v>34355.742154066298</v>
      </c>
      <c r="M247" s="2">
        <f t="shared" si="18"/>
        <v>2302225.3422449906</v>
      </c>
      <c r="N247" s="2"/>
      <c r="O247" s="14"/>
    </row>
    <row r="248" spans="8:15" x14ac:dyDescent="0.2">
      <c r="H248" s="34">
        <v>51014</v>
      </c>
      <c r="I248" s="2">
        <f t="shared" si="21"/>
        <v>2302225.3422449906</v>
      </c>
      <c r="J248" s="2">
        <f t="shared" si="19"/>
        <v>40057</v>
      </c>
      <c r="K248" s="2">
        <f t="shared" si="20"/>
        <v>5617.4298350777772</v>
      </c>
      <c r="L248" s="2">
        <f t="shared" si="17"/>
        <v>34439.570164922225</v>
      </c>
      <c r="M248" s="2">
        <f t="shared" si="18"/>
        <v>2267785.7720800685</v>
      </c>
      <c r="N248" s="2"/>
      <c r="O248" s="14"/>
    </row>
    <row r="249" spans="8:15" x14ac:dyDescent="0.2">
      <c r="H249" s="34">
        <v>51044</v>
      </c>
      <c r="I249" s="2">
        <f t="shared" si="21"/>
        <v>2267785.7720800685</v>
      </c>
      <c r="J249" s="2">
        <f t="shared" si="19"/>
        <v>40057</v>
      </c>
      <c r="K249" s="2">
        <f t="shared" si="20"/>
        <v>5533.3972838753671</v>
      </c>
      <c r="L249" s="2">
        <f t="shared" si="17"/>
        <v>34523.602716124631</v>
      </c>
      <c r="M249" s="2">
        <f t="shared" si="18"/>
        <v>2233262.1693639439</v>
      </c>
      <c r="N249" s="2"/>
      <c r="O249" s="14"/>
    </row>
    <row r="250" spans="8:15" x14ac:dyDescent="0.2">
      <c r="H250" s="34">
        <v>51075</v>
      </c>
      <c r="I250" s="2">
        <f t="shared" si="21"/>
        <v>2233262.1693639439</v>
      </c>
      <c r="J250" s="2">
        <f t="shared" si="19"/>
        <v>40057</v>
      </c>
      <c r="K250" s="2">
        <f t="shared" si="20"/>
        <v>5449.1596932480224</v>
      </c>
      <c r="L250" s="2">
        <f t="shared" si="17"/>
        <v>34607.840306751976</v>
      </c>
      <c r="M250" s="2">
        <f t="shared" si="18"/>
        <v>2198654.329057192</v>
      </c>
      <c r="N250" s="2"/>
      <c r="O250" s="14"/>
    </row>
    <row r="251" spans="8:15" x14ac:dyDescent="0.2">
      <c r="H251" s="34">
        <v>51105</v>
      </c>
      <c r="I251" s="2">
        <f t="shared" si="21"/>
        <v>2198654.329057192</v>
      </c>
      <c r="J251" s="2">
        <f t="shared" si="19"/>
        <v>40057</v>
      </c>
      <c r="K251" s="2">
        <f t="shared" si="20"/>
        <v>5364.7165628995481</v>
      </c>
      <c r="L251" s="2">
        <f t="shared" si="17"/>
        <v>34692.28343710045</v>
      </c>
      <c r="M251" s="2">
        <f t="shared" si="18"/>
        <v>2163962.0456200917</v>
      </c>
      <c r="N251" s="2"/>
      <c r="O251" s="14"/>
    </row>
    <row r="252" spans="8:15" x14ac:dyDescent="0.2">
      <c r="H252" s="34">
        <v>51136</v>
      </c>
      <c r="I252" s="2">
        <f t="shared" si="21"/>
        <v>2163962.0456200917</v>
      </c>
      <c r="J252" s="2">
        <f t="shared" si="19"/>
        <v>40057</v>
      </c>
      <c r="K252" s="2">
        <f t="shared" si="20"/>
        <v>5280.067391313024</v>
      </c>
      <c r="L252" s="2">
        <f t="shared" si="17"/>
        <v>34776.932608686977</v>
      </c>
      <c r="M252" s="2">
        <f t="shared" si="18"/>
        <v>2129185.1130114049</v>
      </c>
      <c r="N252" s="2"/>
      <c r="O252" s="14"/>
    </row>
    <row r="253" spans="8:15" x14ac:dyDescent="0.2">
      <c r="H253" s="34">
        <v>51167</v>
      </c>
      <c r="I253" s="2">
        <f t="shared" si="21"/>
        <v>2129185.1130114049</v>
      </c>
      <c r="J253" s="2">
        <f t="shared" si="19"/>
        <v>40057</v>
      </c>
      <c r="K253" s="2">
        <f t="shared" si="20"/>
        <v>5195.2116757478279</v>
      </c>
      <c r="L253" s="2">
        <f t="shared" si="17"/>
        <v>34861.788324252171</v>
      </c>
      <c r="M253" s="2">
        <f t="shared" si="18"/>
        <v>2094323.3246871526</v>
      </c>
      <c r="N253" s="2"/>
      <c r="O253" s="14"/>
    </row>
    <row r="254" spans="8:15" x14ac:dyDescent="0.2">
      <c r="H254" s="34">
        <v>51196</v>
      </c>
      <c r="I254" s="2">
        <f t="shared" si="21"/>
        <v>2094323.3246871526</v>
      </c>
      <c r="J254" s="2">
        <f t="shared" si="19"/>
        <v>40057</v>
      </c>
      <c r="K254" s="2">
        <f t="shared" si="20"/>
        <v>5110.148912236652</v>
      </c>
      <c r="L254" s="2">
        <f t="shared" si="17"/>
        <v>34946.851087763345</v>
      </c>
      <c r="M254" s="2">
        <f t="shared" si="18"/>
        <v>2059376.4735993892</v>
      </c>
      <c r="N254" s="2"/>
      <c r="O254" s="14"/>
    </row>
    <row r="255" spans="8:15" x14ac:dyDescent="0.2">
      <c r="H255" s="34">
        <v>51227</v>
      </c>
      <c r="I255" s="2">
        <f t="shared" si="21"/>
        <v>2059376.4735993892</v>
      </c>
      <c r="J255" s="2">
        <f t="shared" si="19"/>
        <v>40057</v>
      </c>
      <c r="K255" s="2">
        <f t="shared" si="20"/>
        <v>5024.8785955825097</v>
      </c>
      <c r="L255" s="2">
        <f t="shared" si="17"/>
        <v>35032.121404417492</v>
      </c>
      <c r="M255" s="2">
        <f t="shared" si="18"/>
        <v>2024344.3521949716</v>
      </c>
      <c r="N255" s="2"/>
      <c r="O255" s="14"/>
    </row>
    <row r="256" spans="8:15" x14ac:dyDescent="0.2">
      <c r="H256" s="34">
        <v>51257</v>
      </c>
      <c r="I256" s="2">
        <f t="shared" si="21"/>
        <v>2024344.3521949716</v>
      </c>
      <c r="J256" s="2">
        <f t="shared" si="19"/>
        <v>40057</v>
      </c>
      <c r="K256" s="2">
        <f t="shared" si="20"/>
        <v>4939.4002193557308</v>
      </c>
      <c r="L256" s="2">
        <f t="shared" si="17"/>
        <v>35117.599780644268</v>
      </c>
      <c r="M256" s="2">
        <f t="shared" si="18"/>
        <v>1989226.7524143273</v>
      </c>
      <c r="N256" s="2"/>
      <c r="O256" s="14"/>
    </row>
    <row r="257" spans="8:15" x14ac:dyDescent="0.2">
      <c r="H257" s="34">
        <v>51288</v>
      </c>
      <c r="I257" s="2">
        <f t="shared" si="21"/>
        <v>1989226.7524143273</v>
      </c>
      <c r="J257" s="2">
        <f t="shared" si="19"/>
        <v>40057</v>
      </c>
      <c r="K257" s="2">
        <f t="shared" si="20"/>
        <v>4853.7132758909584</v>
      </c>
      <c r="L257" s="2">
        <f t="shared" si="17"/>
        <v>35203.286724109043</v>
      </c>
      <c r="M257" s="2">
        <f t="shared" si="18"/>
        <v>1954023.4656902184</v>
      </c>
      <c r="N257" s="2"/>
      <c r="O257" s="14"/>
    </row>
    <row r="258" spans="8:15" x14ac:dyDescent="0.2">
      <c r="H258" s="34">
        <v>51318</v>
      </c>
      <c r="I258" s="2">
        <f t="shared" si="21"/>
        <v>1954023.4656902184</v>
      </c>
      <c r="J258" s="2">
        <f t="shared" si="19"/>
        <v>40057</v>
      </c>
      <c r="K258" s="2">
        <f t="shared" si="20"/>
        <v>4767.8172562841328</v>
      </c>
      <c r="L258" s="2">
        <f t="shared" si="17"/>
        <v>35289.182743715864</v>
      </c>
      <c r="M258" s="2">
        <f t="shared" si="18"/>
        <v>1918734.2829465026</v>
      </c>
      <c r="N258" s="2"/>
      <c r="O258" s="14"/>
    </row>
    <row r="259" spans="8:15" x14ac:dyDescent="0.2">
      <c r="H259" s="34">
        <v>51349</v>
      </c>
      <c r="I259" s="2">
        <f t="shared" si="21"/>
        <v>1918734.2829465026</v>
      </c>
      <c r="J259" s="2">
        <f t="shared" si="19"/>
        <v>40057</v>
      </c>
      <c r="K259" s="2">
        <f t="shared" si="20"/>
        <v>4681.7116503894658</v>
      </c>
      <c r="L259" s="2">
        <f t="shared" si="17"/>
        <v>35375.288349610535</v>
      </c>
      <c r="M259" s="2">
        <f t="shared" si="18"/>
        <v>1883358.994596892</v>
      </c>
      <c r="N259" s="2"/>
      <c r="O259" s="14"/>
    </row>
    <row r="260" spans="8:15" x14ac:dyDescent="0.2">
      <c r="H260" s="34">
        <v>51380</v>
      </c>
      <c r="I260" s="2">
        <f t="shared" si="21"/>
        <v>1883358.994596892</v>
      </c>
      <c r="J260" s="2">
        <f t="shared" si="19"/>
        <v>40057</v>
      </c>
      <c r="K260" s="2">
        <f t="shared" si="20"/>
        <v>4595.3959468164167</v>
      </c>
      <c r="L260" s="2">
        <f t="shared" si="17"/>
        <v>35461.604053183582</v>
      </c>
      <c r="M260" s="2">
        <f t="shared" si="18"/>
        <v>1847897.3905437083</v>
      </c>
      <c r="N260" s="2"/>
      <c r="O260" s="14"/>
    </row>
    <row r="261" spans="8:15" x14ac:dyDescent="0.2">
      <c r="H261" s="34">
        <v>51410</v>
      </c>
      <c r="I261" s="2">
        <f t="shared" si="21"/>
        <v>1847897.3905437083</v>
      </c>
      <c r="J261" s="2">
        <f t="shared" si="19"/>
        <v>40057</v>
      </c>
      <c r="K261" s="2">
        <f t="shared" si="20"/>
        <v>4508.8696329266486</v>
      </c>
      <c r="L261" s="2">
        <f t="shared" si="17"/>
        <v>35548.130367073354</v>
      </c>
      <c r="M261" s="2">
        <f t="shared" si="18"/>
        <v>1812349.2601766349</v>
      </c>
      <c r="N261" s="2"/>
      <c r="O261" s="14"/>
    </row>
    <row r="262" spans="8:15" x14ac:dyDescent="0.2">
      <c r="H262" s="34">
        <v>51441</v>
      </c>
      <c r="I262" s="2">
        <f t="shared" si="21"/>
        <v>1812349.2601766349</v>
      </c>
      <c r="J262" s="2">
        <f t="shared" si="19"/>
        <v>40057</v>
      </c>
      <c r="K262" s="2">
        <f t="shared" si="20"/>
        <v>4422.1321948309887</v>
      </c>
      <c r="L262" s="2">
        <f t="shared" si="17"/>
        <v>35634.867805169008</v>
      </c>
      <c r="M262" s="2">
        <f t="shared" si="18"/>
        <v>1776714.3923714659</v>
      </c>
      <c r="N262" s="2"/>
      <c r="O262" s="14"/>
    </row>
    <row r="263" spans="8:15" x14ac:dyDescent="0.2">
      <c r="H263" s="34">
        <v>51471</v>
      </c>
      <c r="I263" s="2">
        <f t="shared" si="21"/>
        <v>1776714.3923714659</v>
      </c>
      <c r="J263" s="2">
        <f t="shared" si="19"/>
        <v>40057</v>
      </c>
      <c r="K263" s="2">
        <f t="shared" si="20"/>
        <v>4335.1831173863766</v>
      </c>
      <c r="L263" s="2">
        <f t="shared" si="17"/>
        <v>35721.816882613624</v>
      </c>
      <c r="M263" s="2">
        <f t="shared" si="18"/>
        <v>1740992.5754888523</v>
      </c>
      <c r="N263" s="2"/>
      <c r="O263" s="14"/>
    </row>
    <row r="264" spans="8:15" x14ac:dyDescent="0.2">
      <c r="H264" s="34">
        <v>51502</v>
      </c>
      <c r="I264" s="2">
        <f t="shared" si="21"/>
        <v>1740992.5754888523</v>
      </c>
      <c r="J264" s="2">
        <f t="shared" si="19"/>
        <v>40057</v>
      </c>
      <c r="K264" s="2">
        <f t="shared" si="20"/>
        <v>4248.0218841927999</v>
      </c>
      <c r="L264" s="2">
        <f t="shared" si="17"/>
        <v>35808.9781158072</v>
      </c>
      <c r="M264" s="2">
        <f t="shared" si="18"/>
        <v>1705183.597373045</v>
      </c>
      <c r="N264" s="2"/>
      <c r="O264" s="14"/>
    </row>
    <row r="265" spans="8:15" x14ac:dyDescent="0.2">
      <c r="H265" s="34">
        <v>51533</v>
      </c>
      <c r="I265" s="2">
        <f t="shared" si="21"/>
        <v>1705183.597373045</v>
      </c>
      <c r="J265" s="2">
        <f t="shared" si="19"/>
        <v>40057</v>
      </c>
      <c r="K265" s="2">
        <f t="shared" si="20"/>
        <v>4160.6479775902299</v>
      </c>
      <c r="L265" s="2">
        <f t="shared" si="17"/>
        <v>35896.352022409774</v>
      </c>
      <c r="M265" s="2">
        <f t="shared" si="18"/>
        <v>1669287.2453506354</v>
      </c>
      <c r="N265" s="2"/>
      <c r="O265" s="14"/>
    </row>
    <row r="266" spans="8:15" x14ac:dyDescent="0.2">
      <c r="H266" s="34">
        <v>51561</v>
      </c>
      <c r="I266" s="2">
        <f t="shared" si="21"/>
        <v>1669287.2453506354</v>
      </c>
      <c r="J266" s="2">
        <f t="shared" si="19"/>
        <v>40057</v>
      </c>
      <c r="K266" s="2">
        <f t="shared" si="20"/>
        <v>4073.0608786555504</v>
      </c>
      <c r="L266" s="2">
        <f t="shared" ref="L266:L309" si="22">J266-K266</f>
        <v>35983.939121344447</v>
      </c>
      <c r="M266" s="2">
        <f t="shared" ref="M266:M309" si="23">I266-L266</f>
        <v>1633303.306229291</v>
      </c>
      <c r="N266" s="2"/>
      <c r="O266" s="14"/>
    </row>
    <row r="267" spans="8:15" x14ac:dyDescent="0.2">
      <c r="H267" s="34">
        <v>51592</v>
      </c>
      <c r="I267" s="2">
        <f t="shared" si="21"/>
        <v>1633303.306229291</v>
      </c>
      <c r="J267" s="2">
        <f t="shared" si="19"/>
        <v>40057</v>
      </c>
      <c r="K267" s="2">
        <f t="shared" si="20"/>
        <v>3985.2600671994701</v>
      </c>
      <c r="L267" s="2">
        <f t="shared" si="22"/>
        <v>36071.739932800527</v>
      </c>
      <c r="M267" s="2">
        <f t="shared" si="23"/>
        <v>1597231.5662964904</v>
      </c>
      <c r="N267" s="2"/>
      <c r="O267" s="14"/>
    </row>
    <row r="268" spans="8:15" x14ac:dyDescent="0.2">
      <c r="H268" s="34">
        <v>51622</v>
      </c>
      <c r="I268" s="2">
        <f t="shared" si="21"/>
        <v>1597231.5662964904</v>
      </c>
      <c r="J268" s="2">
        <f t="shared" ref="J268:J309" si="24">$J$6</f>
        <v>40057</v>
      </c>
      <c r="K268" s="2">
        <f t="shared" ref="K268:K309" si="25">$J$5*I268</f>
        <v>3897.2450217634364</v>
      </c>
      <c r="L268" s="2">
        <f t="shared" si="22"/>
        <v>36159.75497823656</v>
      </c>
      <c r="M268" s="2">
        <f t="shared" si="23"/>
        <v>1561071.8113182539</v>
      </c>
      <c r="N268" s="2"/>
      <c r="O268" s="14"/>
    </row>
    <row r="269" spans="8:15" x14ac:dyDescent="0.2">
      <c r="H269" s="34">
        <v>51653</v>
      </c>
      <c r="I269" s="2">
        <f t="shared" si="21"/>
        <v>1561071.8113182539</v>
      </c>
      <c r="J269" s="2">
        <f t="shared" si="24"/>
        <v>40057</v>
      </c>
      <c r="K269" s="2">
        <f t="shared" si="25"/>
        <v>3809.0152196165391</v>
      </c>
      <c r="L269" s="2">
        <f t="shared" si="22"/>
        <v>36247.984780383464</v>
      </c>
      <c r="M269" s="2">
        <f t="shared" si="23"/>
        <v>1524823.8265378703</v>
      </c>
      <c r="N269" s="2"/>
      <c r="O269" s="14"/>
    </row>
    <row r="270" spans="8:15" x14ac:dyDescent="0.2">
      <c r="H270" s="34">
        <v>51683</v>
      </c>
      <c r="I270" s="2">
        <f t="shared" si="21"/>
        <v>1524823.8265378703</v>
      </c>
      <c r="J270" s="2">
        <f t="shared" si="24"/>
        <v>40057</v>
      </c>
      <c r="K270" s="2">
        <f t="shared" si="25"/>
        <v>3720.5701367524034</v>
      </c>
      <c r="L270" s="2">
        <f t="shared" si="22"/>
        <v>36336.429863247598</v>
      </c>
      <c r="M270" s="2">
        <f t="shared" si="23"/>
        <v>1488487.3966746228</v>
      </c>
      <c r="N270" s="2"/>
      <c r="O270" s="14"/>
    </row>
    <row r="271" spans="8:15" x14ac:dyDescent="0.2">
      <c r="H271" s="34">
        <v>51714</v>
      </c>
      <c r="I271" s="2">
        <f t="shared" si="21"/>
        <v>1488487.3966746228</v>
      </c>
      <c r="J271" s="2">
        <f t="shared" si="24"/>
        <v>40057</v>
      </c>
      <c r="K271" s="2">
        <f t="shared" si="25"/>
        <v>3631.9092478860794</v>
      </c>
      <c r="L271" s="2">
        <f t="shared" si="22"/>
        <v>36425.090752113923</v>
      </c>
      <c r="M271" s="2">
        <f t="shared" si="23"/>
        <v>1452062.3059225089</v>
      </c>
      <c r="N271" s="2"/>
      <c r="O271" s="14"/>
    </row>
    <row r="272" spans="8:15" x14ac:dyDescent="0.2">
      <c r="H272" s="34">
        <v>51745</v>
      </c>
      <c r="I272" s="2">
        <f t="shared" si="21"/>
        <v>1452062.3059225089</v>
      </c>
      <c r="J272" s="2">
        <f t="shared" si="24"/>
        <v>40057</v>
      </c>
      <c r="K272" s="2">
        <f t="shared" si="25"/>
        <v>3543.0320264509219</v>
      </c>
      <c r="L272" s="2">
        <f t="shared" si="22"/>
        <v>36513.967973549079</v>
      </c>
      <c r="M272" s="2">
        <f t="shared" si="23"/>
        <v>1415548.3379489598</v>
      </c>
      <c r="N272" s="2"/>
      <c r="O272" s="14"/>
    </row>
    <row r="273" spans="8:15" x14ac:dyDescent="0.2">
      <c r="H273" s="34">
        <v>51775</v>
      </c>
      <c r="I273" s="2">
        <f t="shared" si="21"/>
        <v>1415548.3379489598</v>
      </c>
      <c r="J273" s="2">
        <f t="shared" si="24"/>
        <v>40057</v>
      </c>
      <c r="K273" s="2">
        <f t="shared" si="25"/>
        <v>3453.9379445954619</v>
      </c>
      <c r="L273" s="2">
        <f t="shared" si="22"/>
        <v>36603.062055404538</v>
      </c>
      <c r="M273" s="2">
        <f t="shared" si="23"/>
        <v>1378945.2758935553</v>
      </c>
      <c r="N273" s="2"/>
      <c r="O273" s="14"/>
    </row>
    <row r="274" spans="8:15" x14ac:dyDescent="0.2">
      <c r="H274" s="34">
        <v>51806</v>
      </c>
      <c r="I274" s="2">
        <f t="shared" si="21"/>
        <v>1378945.2758935553</v>
      </c>
      <c r="J274" s="2">
        <f t="shared" si="24"/>
        <v>40057</v>
      </c>
      <c r="K274" s="2">
        <f t="shared" si="25"/>
        <v>3364.6264731802748</v>
      </c>
      <c r="L274" s="2">
        <f t="shared" si="22"/>
        <v>36692.373526819727</v>
      </c>
      <c r="M274" s="2">
        <f t="shared" si="23"/>
        <v>1342252.9023667355</v>
      </c>
      <c r="N274" s="2"/>
      <c r="O274" s="14"/>
    </row>
    <row r="275" spans="8:15" x14ac:dyDescent="0.2">
      <c r="H275" s="34">
        <v>51836</v>
      </c>
      <c r="I275" s="2">
        <f t="shared" si="21"/>
        <v>1342252.9023667355</v>
      </c>
      <c r="J275" s="2">
        <f t="shared" si="24"/>
        <v>40057</v>
      </c>
      <c r="K275" s="2">
        <f t="shared" si="25"/>
        <v>3275.0970817748344</v>
      </c>
      <c r="L275" s="2">
        <f t="shared" si="22"/>
        <v>36781.902918225169</v>
      </c>
      <c r="M275" s="2">
        <f t="shared" si="23"/>
        <v>1305470.9994485104</v>
      </c>
      <c r="N275" s="2"/>
      <c r="O275" s="14"/>
    </row>
    <row r="276" spans="8:15" x14ac:dyDescent="0.2">
      <c r="H276" s="34">
        <v>51867</v>
      </c>
      <c r="I276" s="2">
        <f t="shared" si="21"/>
        <v>1305470.9994485104</v>
      </c>
      <c r="J276" s="2">
        <f t="shared" si="24"/>
        <v>40057</v>
      </c>
      <c r="K276" s="2">
        <f t="shared" si="25"/>
        <v>3185.3492386543653</v>
      </c>
      <c r="L276" s="2">
        <f t="shared" si="22"/>
        <v>36871.650761345634</v>
      </c>
      <c r="M276" s="2">
        <f t="shared" si="23"/>
        <v>1268599.3486871647</v>
      </c>
      <c r="N276" s="2"/>
      <c r="O276" s="14"/>
    </row>
    <row r="277" spans="8:15" x14ac:dyDescent="0.2">
      <c r="H277" s="34">
        <v>51898</v>
      </c>
      <c r="I277" s="2">
        <f t="shared" si="21"/>
        <v>1268599.3486871647</v>
      </c>
      <c r="J277" s="2">
        <f t="shared" si="24"/>
        <v>40057</v>
      </c>
      <c r="K277" s="2">
        <f t="shared" si="25"/>
        <v>3095.3824107966816</v>
      </c>
      <c r="L277" s="2">
        <f t="shared" si="22"/>
        <v>36961.617589203321</v>
      </c>
      <c r="M277" s="2">
        <f t="shared" si="23"/>
        <v>1231637.7310979613</v>
      </c>
      <c r="N277" s="2"/>
      <c r="O277" s="14"/>
    </row>
    <row r="278" spans="8:15" x14ac:dyDescent="0.2">
      <c r="H278" s="34">
        <v>51926</v>
      </c>
      <c r="I278" s="2">
        <f t="shared" si="21"/>
        <v>1231637.7310979613</v>
      </c>
      <c r="J278" s="2">
        <f t="shared" si="24"/>
        <v>40057</v>
      </c>
      <c r="K278" s="2">
        <f t="shared" si="25"/>
        <v>3005.1960638790256</v>
      </c>
      <c r="L278" s="2">
        <f t="shared" si="22"/>
        <v>37051.803936120974</v>
      </c>
      <c r="M278" s="2">
        <f t="shared" si="23"/>
        <v>1194585.9271618403</v>
      </c>
      <c r="N278" s="2"/>
      <c r="O278" s="14"/>
    </row>
    <row r="279" spans="8:15" x14ac:dyDescent="0.2">
      <c r="H279" s="34">
        <v>51957</v>
      </c>
      <c r="I279" s="2">
        <f t="shared" si="21"/>
        <v>1194585.9271618403</v>
      </c>
      <c r="J279" s="2">
        <f t="shared" si="24"/>
        <v>40057</v>
      </c>
      <c r="K279" s="2">
        <f t="shared" si="25"/>
        <v>2914.7896622748899</v>
      </c>
      <c r="L279" s="2">
        <f t="shared" si="22"/>
        <v>37142.210337725111</v>
      </c>
      <c r="M279" s="2">
        <f t="shared" si="23"/>
        <v>1157443.7168241153</v>
      </c>
      <c r="N279" s="2"/>
      <c r="O279" s="14"/>
    </row>
    <row r="280" spans="8:15" x14ac:dyDescent="0.2">
      <c r="H280" s="34">
        <v>51987</v>
      </c>
      <c r="I280" s="2">
        <f t="shared" si="21"/>
        <v>1157443.7168241153</v>
      </c>
      <c r="J280" s="2">
        <f t="shared" si="24"/>
        <v>40057</v>
      </c>
      <c r="K280" s="2">
        <f t="shared" si="25"/>
        <v>2824.162669050841</v>
      </c>
      <c r="L280" s="2">
        <f t="shared" si="22"/>
        <v>37232.837330949158</v>
      </c>
      <c r="M280" s="2">
        <f t="shared" si="23"/>
        <v>1120210.879493166</v>
      </c>
      <c r="N280" s="2"/>
      <c r="O280" s="14"/>
    </row>
    <row r="281" spans="8:15" x14ac:dyDescent="0.2">
      <c r="H281" s="34">
        <v>52018</v>
      </c>
      <c r="I281" s="2">
        <f t="shared" si="21"/>
        <v>1120210.879493166</v>
      </c>
      <c r="J281" s="2">
        <f t="shared" si="24"/>
        <v>40057</v>
      </c>
      <c r="K281" s="2">
        <f t="shared" si="25"/>
        <v>2733.3145459633247</v>
      </c>
      <c r="L281" s="2">
        <f t="shared" si="22"/>
        <v>37323.685454036677</v>
      </c>
      <c r="M281" s="2">
        <f t="shared" si="23"/>
        <v>1082887.1940391294</v>
      </c>
      <c r="N281" s="2"/>
      <c r="O281" s="14"/>
    </row>
    <row r="282" spans="8:15" x14ac:dyDescent="0.2">
      <c r="H282" s="34">
        <v>52048</v>
      </c>
      <c r="I282" s="2">
        <f t="shared" si="21"/>
        <v>1082887.1940391294</v>
      </c>
      <c r="J282" s="2">
        <f t="shared" si="24"/>
        <v>40057</v>
      </c>
      <c r="K282" s="2">
        <f t="shared" si="25"/>
        <v>2642.2447534554758</v>
      </c>
      <c r="L282" s="2">
        <f t="shared" si="22"/>
        <v>37414.755246544526</v>
      </c>
      <c r="M282" s="2">
        <f t="shared" si="23"/>
        <v>1045472.4387925849</v>
      </c>
      <c r="N282" s="2"/>
      <c r="O282" s="14"/>
    </row>
    <row r="283" spans="8:15" x14ac:dyDescent="0.2">
      <c r="H283" s="34">
        <v>52079</v>
      </c>
      <c r="I283" s="2">
        <f t="shared" si="21"/>
        <v>1045472.4387925849</v>
      </c>
      <c r="J283" s="2">
        <f t="shared" si="24"/>
        <v>40057</v>
      </c>
      <c r="K283" s="2">
        <f t="shared" si="25"/>
        <v>2550.9527506539071</v>
      </c>
      <c r="L283" s="2">
        <f t="shared" si="22"/>
        <v>37506.047249346091</v>
      </c>
      <c r="M283" s="2">
        <f t="shared" si="23"/>
        <v>1007966.3915432389</v>
      </c>
      <c r="N283" s="2"/>
      <c r="O283" s="14"/>
    </row>
    <row r="284" spans="8:15" x14ac:dyDescent="0.2">
      <c r="H284" s="34">
        <v>52110</v>
      </c>
      <c r="I284" s="2">
        <f t="shared" si="21"/>
        <v>1007966.3915432389</v>
      </c>
      <c r="J284" s="2">
        <f t="shared" si="24"/>
        <v>40057</v>
      </c>
      <c r="K284" s="2">
        <f t="shared" si="25"/>
        <v>2459.437995365503</v>
      </c>
      <c r="L284" s="2">
        <f t="shared" si="22"/>
        <v>37597.562004634499</v>
      </c>
      <c r="M284" s="2">
        <f t="shared" si="23"/>
        <v>970368.82953860436</v>
      </c>
      <c r="N284" s="2"/>
      <c r="O284" s="14"/>
    </row>
    <row r="285" spans="8:15" x14ac:dyDescent="0.2">
      <c r="H285" s="34">
        <v>52140</v>
      </c>
      <c r="I285" s="2">
        <f t="shared" si="21"/>
        <v>970368.82953860436</v>
      </c>
      <c r="J285" s="2">
        <f t="shared" si="24"/>
        <v>40057</v>
      </c>
      <c r="K285" s="2">
        <f t="shared" si="25"/>
        <v>2367.6999440741947</v>
      </c>
      <c r="L285" s="2">
        <f t="shared" si="22"/>
        <v>37689.300055925807</v>
      </c>
      <c r="M285" s="2">
        <f t="shared" si="23"/>
        <v>932679.52948267851</v>
      </c>
      <c r="N285" s="2"/>
      <c r="O285" s="14"/>
    </row>
    <row r="286" spans="8:15" x14ac:dyDescent="0.2">
      <c r="H286" s="34">
        <v>52171</v>
      </c>
      <c r="I286" s="2">
        <f t="shared" si="21"/>
        <v>932679.52948267851</v>
      </c>
      <c r="J286" s="2">
        <f t="shared" si="24"/>
        <v>40057</v>
      </c>
      <c r="K286" s="2">
        <f t="shared" si="25"/>
        <v>2275.7380519377357</v>
      </c>
      <c r="L286" s="2">
        <f t="shared" si="22"/>
        <v>37781.261948062267</v>
      </c>
      <c r="M286" s="2">
        <f t="shared" si="23"/>
        <v>894898.26753461629</v>
      </c>
      <c r="N286" s="2"/>
      <c r="O286" s="14"/>
    </row>
    <row r="287" spans="8:15" x14ac:dyDescent="0.2">
      <c r="H287" s="34">
        <v>52201</v>
      </c>
      <c r="I287" s="2">
        <f t="shared" si="21"/>
        <v>894898.26753461629</v>
      </c>
      <c r="J287" s="2">
        <f t="shared" si="24"/>
        <v>40057</v>
      </c>
      <c r="K287" s="2">
        <f t="shared" si="25"/>
        <v>2183.5517727844635</v>
      </c>
      <c r="L287" s="2">
        <f t="shared" si="22"/>
        <v>37873.448227215536</v>
      </c>
      <c r="M287" s="2">
        <f t="shared" si="23"/>
        <v>857024.81930740073</v>
      </c>
      <c r="N287" s="2"/>
      <c r="O287" s="14"/>
    </row>
    <row r="288" spans="8:15" x14ac:dyDescent="0.2">
      <c r="H288" s="34">
        <v>52232</v>
      </c>
      <c r="I288" s="2">
        <f t="shared" si="21"/>
        <v>857024.81930740073</v>
      </c>
      <c r="J288" s="2">
        <f t="shared" si="24"/>
        <v>40057</v>
      </c>
      <c r="K288" s="2">
        <f t="shared" si="25"/>
        <v>2091.1405591100579</v>
      </c>
      <c r="L288" s="2">
        <f t="shared" si="22"/>
        <v>37965.859440889944</v>
      </c>
      <c r="M288" s="2">
        <f t="shared" si="23"/>
        <v>819058.95986651082</v>
      </c>
      <c r="N288" s="2"/>
      <c r="O288" s="14"/>
    </row>
    <row r="289" spans="8:15" x14ac:dyDescent="0.2">
      <c r="H289" s="34">
        <v>52263</v>
      </c>
      <c r="I289" s="2">
        <f t="shared" si="21"/>
        <v>819058.95986651082</v>
      </c>
      <c r="J289" s="2">
        <f t="shared" si="24"/>
        <v>40057</v>
      </c>
      <c r="K289" s="2">
        <f t="shared" si="25"/>
        <v>1998.5038620742864</v>
      </c>
      <c r="L289" s="2">
        <f t="shared" si="22"/>
        <v>38058.496137925715</v>
      </c>
      <c r="M289" s="2">
        <f t="shared" si="23"/>
        <v>781000.46372858505</v>
      </c>
      <c r="N289" s="2"/>
      <c r="O289" s="14"/>
    </row>
    <row r="290" spans="8:15" x14ac:dyDescent="0.2">
      <c r="H290" s="34">
        <v>52291</v>
      </c>
      <c r="I290" s="2">
        <f t="shared" si="21"/>
        <v>781000.46372858505</v>
      </c>
      <c r="J290" s="2">
        <f t="shared" si="24"/>
        <v>40057</v>
      </c>
      <c r="K290" s="2">
        <f t="shared" si="25"/>
        <v>1905.6411314977474</v>
      </c>
      <c r="L290" s="2">
        <f t="shared" si="22"/>
        <v>38151.358868502255</v>
      </c>
      <c r="M290" s="2">
        <f t="shared" si="23"/>
        <v>742849.10486008273</v>
      </c>
      <c r="N290" s="2"/>
      <c r="O290" s="14"/>
    </row>
    <row r="291" spans="8:15" x14ac:dyDescent="0.2">
      <c r="H291" s="34">
        <v>52322</v>
      </c>
      <c r="I291" s="2">
        <f t="shared" si="21"/>
        <v>742849.10486008273</v>
      </c>
      <c r="J291" s="2">
        <f t="shared" si="24"/>
        <v>40057</v>
      </c>
      <c r="K291" s="2">
        <f t="shared" si="25"/>
        <v>1812.5518158586017</v>
      </c>
      <c r="L291" s="2">
        <f t="shared" si="22"/>
        <v>38244.448184141402</v>
      </c>
      <c r="M291" s="2">
        <f t="shared" si="23"/>
        <v>704604.65667594131</v>
      </c>
      <c r="N291" s="2"/>
      <c r="O291" s="14"/>
    </row>
    <row r="292" spans="8:15" x14ac:dyDescent="0.2">
      <c r="H292" s="34">
        <v>52352</v>
      </c>
      <c r="I292" s="2">
        <f t="shared" ref="I292:I309" si="26">M291</f>
        <v>704604.65667594131</v>
      </c>
      <c r="J292" s="2">
        <f t="shared" si="24"/>
        <v>40057</v>
      </c>
      <c r="K292" s="2">
        <f t="shared" si="25"/>
        <v>1719.2353622892967</v>
      </c>
      <c r="L292" s="2">
        <f t="shared" si="22"/>
        <v>38337.764637710701</v>
      </c>
      <c r="M292" s="2">
        <f t="shared" si="23"/>
        <v>666266.89203823055</v>
      </c>
      <c r="N292" s="2"/>
      <c r="O292" s="14"/>
    </row>
    <row r="293" spans="8:15" x14ac:dyDescent="0.2">
      <c r="H293" s="34">
        <v>52383</v>
      </c>
      <c r="I293" s="2">
        <f t="shared" si="26"/>
        <v>666266.89203823055</v>
      </c>
      <c r="J293" s="2">
        <f t="shared" si="24"/>
        <v>40057</v>
      </c>
      <c r="K293" s="2">
        <f t="shared" si="25"/>
        <v>1625.6912165732824</v>
      </c>
      <c r="L293" s="2">
        <f t="shared" si="22"/>
        <v>38431.308783426721</v>
      </c>
      <c r="M293" s="2">
        <f t="shared" si="23"/>
        <v>627835.58325480379</v>
      </c>
      <c r="N293" s="2"/>
      <c r="O293" s="14"/>
    </row>
    <row r="294" spans="8:15" x14ac:dyDescent="0.2">
      <c r="H294" s="34">
        <v>52413</v>
      </c>
      <c r="I294" s="2">
        <f t="shared" si="26"/>
        <v>627835.58325480379</v>
      </c>
      <c r="J294" s="2">
        <f t="shared" si="24"/>
        <v>40057</v>
      </c>
      <c r="K294" s="2">
        <f t="shared" si="25"/>
        <v>1531.9188231417211</v>
      </c>
      <c r="L294" s="2">
        <f t="shared" si="22"/>
        <v>38525.081176858279</v>
      </c>
      <c r="M294" s="2">
        <f t="shared" si="23"/>
        <v>589310.50207794551</v>
      </c>
      <c r="N294" s="2"/>
      <c r="O294" s="14"/>
    </row>
    <row r="295" spans="8:15" x14ac:dyDescent="0.2">
      <c r="H295" s="34">
        <v>52444</v>
      </c>
      <c r="I295" s="2">
        <f t="shared" si="26"/>
        <v>589310.50207794551</v>
      </c>
      <c r="J295" s="2">
        <f t="shared" si="24"/>
        <v>40057</v>
      </c>
      <c r="K295" s="2">
        <f t="shared" si="25"/>
        <v>1437.9176250701869</v>
      </c>
      <c r="L295" s="2">
        <f t="shared" si="22"/>
        <v>38619.082374929814</v>
      </c>
      <c r="M295" s="2">
        <f t="shared" si="23"/>
        <v>550691.41970301571</v>
      </c>
      <c r="N295" s="2"/>
      <c r="O295" s="14"/>
    </row>
    <row r="296" spans="8:15" x14ac:dyDescent="0.2">
      <c r="H296" s="34">
        <v>52475</v>
      </c>
      <c r="I296" s="2">
        <f t="shared" si="26"/>
        <v>550691.41970301571</v>
      </c>
      <c r="J296" s="2">
        <f t="shared" si="24"/>
        <v>40057</v>
      </c>
      <c r="K296" s="2">
        <f t="shared" si="25"/>
        <v>1343.6870640753582</v>
      </c>
      <c r="L296" s="2">
        <f t="shared" si="22"/>
        <v>38713.312935924645</v>
      </c>
      <c r="M296" s="2">
        <f t="shared" si="23"/>
        <v>511978.10676709109</v>
      </c>
      <c r="N296" s="2"/>
      <c r="O296" s="14"/>
    </row>
    <row r="297" spans="8:15" x14ac:dyDescent="0.2">
      <c r="H297" s="34">
        <v>52505</v>
      </c>
      <c r="I297" s="2">
        <f t="shared" si="26"/>
        <v>511978.10676709109</v>
      </c>
      <c r="J297" s="2">
        <f t="shared" si="24"/>
        <v>40057</v>
      </c>
      <c r="K297" s="2">
        <f t="shared" si="25"/>
        <v>1249.2265805117022</v>
      </c>
      <c r="L297" s="2">
        <f t="shared" si="22"/>
        <v>38807.773419488294</v>
      </c>
      <c r="M297" s="2">
        <f t="shared" si="23"/>
        <v>473170.33334760281</v>
      </c>
      <c r="N297" s="2"/>
      <c r="O297" s="14"/>
    </row>
    <row r="298" spans="8:15" x14ac:dyDescent="0.2">
      <c r="H298" s="34">
        <v>52536</v>
      </c>
      <c r="I298" s="2">
        <f t="shared" si="26"/>
        <v>473170.33334760281</v>
      </c>
      <c r="J298" s="2">
        <f t="shared" si="24"/>
        <v>40057</v>
      </c>
      <c r="K298" s="2">
        <f t="shared" si="25"/>
        <v>1154.5356133681507</v>
      </c>
      <c r="L298" s="2">
        <f t="shared" si="22"/>
        <v>38902.464386631851</v>
      </c>
      <c r="M298" s="2">
        <f t="shared" si="23"/>
        <v>434267.86896097095</v>
      </c>
      <c r="N298" s="2"/>
      <c r="O298" s="14"/>
    </row>
    <row r="299" spans="8:15" x14ac:dyDescent="0.2">
      <c r="H299" s="34">
        <v>52566</v>
      </c>
      <c r="I299" s="2">
        <f t="shared" si="26"/>
        <v>434267.86896097095</v>
      </c>
      <c r="J299" s="2">
        <f t="shared" si="24"/>
        <v>40057</v>
      </c>
      <c r="K299" s="2">
        <f t="shared" si="25"/>
        <v>1059.613600264769</v>
      </c>
      <c r="L299" s="2">
        <f t="shared" si="22"/>
        <v>38997.386399735231</v>
      </c>
      <c r="M299" s="2">
        <f t="shared" si="23"/>
        <v>395270.48256123572</v>
      </c>
      <c r="N299" s="2"/>
      <c r="O299" s="14"/>
    </row>
    <row r="300" spans="8:15" x14ac:dyDescent="0.2">
      <c r="H300" s="34">
        <v>52597</v>
      </c>
      <c r="I300" s="2">
        <f t="shared" si="26"/>
        <v>395270.48256123572</v>
      </c>
      <c r="J300" s="2">
        <f t="shared" si="24"/>
        <v>40057</v>
      </c>
      <c r="K300" s="2">
        <f t="shared" si="25"/>
        <v>964.45997744941508</v>
      </c>
      <c r="L300" s="2">
        <f t="shared" si="22"/>
        <v>39092.540022550587</v>
      </c>
      <c r="M300" s="2">
        <f t="shared" si="23"/>
        <v>356177.94253868517</v>
      </c>
      <c r="N300" s="2"/>
      <c r="O300" s="14"/>
    </row>
    <row r="301" spans="8:15" x14ac:dyDescent="0.2">
      <c r="H301" s="34">
        <v>52628</v>
      </c>
      <c r="I301" s="2">
        <f t="shared" si="26"/>
        <v>356177.94253868517</v>
      </c>
      <c r="J301" s="2">
        <f t="shared" si="24"/>
        <v>40057</v>
      </c>
      <c r="K301" s="2">
        <f t="shared" si="25"/>
        <v>869.07417979439174</v>
      </c>
      <c r="L301" s="2">
        <f t="shared" si="22"/>
        <v>39187.925820205608</v>
      </c>
      <c r="M301" s="2">
        <f t="shared" si="23"/>
        <v>316990.01671847957</v>
      </c>
      <c r="N301" s="2"/>
      <c r="O301" s="14"/>
    </row>
    <row r="302" spans="8:15" x14ac:dyDescent="0.2">
      <c r="H302" s="34">
        <v>52657</v>
      </c>
      <c r="I302" s="2">
        <f t="shared" si="26"/>
        <v>316990.01671847957</v>
      </c>
      <c r="J302" s="2">
        <f t="shared" si="24"/>
        <v>40057</v>
      </c>
      <c r="K302" s="2">
        <f t="shared" si="25"/>
        <v>773.45564079309008</v>
      </c>
      <c r="L302" s="2">
        <f t="shared" si="22"/>
        <v>39283.544359206913</v>
      </c>
      <c r="M302" s="2">
        <f t="shared" si="23"/>
        <v>277706.47235927265</v>
      </c>
      <c r="N302" s="2"/>
      <c r="O302" s="14"/>
    </row>
    <row r="303" spans="8:15" x14ac:dyDescent="0.2">
      <c r="H303" s="34">
        <v>52688</v>
      </c>
      <c r="I303" s="2">
        <f t="shared" si="26"/>
        <v>277706.47235927265</v>
      </c>
      <c r="J303" s="2">
        <f t="shared" si="24"/>
        <v>40057</v>
      </c>
      <c r="K303" s="2">
        <f t="shared" si="25"/>
        <v>677.60379255662519</v>
      </c>
      <c r="L303" s="2">
        <f t="shared" si="22"/>
        <v>39379.396207443373</v>
      </c>
      <c r="M303" s="2">
        <f t="shared" si="23"/>
        <v>238327.07615182927</v>
      </c>
      <c r="N303" s="2"/>
      <c r="O303" s="14"/>
    </row>
    <row r="304" spans="8:15" x14ac:dyDescent="0.2">
      <c r="H304" s="34">
        <v>52718</v>
      </c>
      <c r="I304" s="2">
        <f t="shared" si="26"/>
        <v>238327.07615182927</v>
      </c>
      <c r="J304" s="2">
        <f t="shared" si="24"/>
        <v>40057</v>
      </c>
      <c r="K304" s="2">
        <f t="shared" si="25"/>
        <v>581.51806581046344</v>
      </c>
      <c r="L304" s="2">
        <f t="shared" si="22"/>
        <v>39475.481934189535</v>
      </c>
      <c r="M304" s="2">
        <f t="shared" si="23"/>
        <v>198851.59421763974</v>
      </c>
      <c r="N304" s="2"/>
      <c r="O304" s="14"/>
    </row>
    <row r="305" spans="8:15" x14ac:dyDescent="0.2">
      <c r="H305" s="34">
        <v>52749</v>
      </c>
      <c r="I305" s="2">
        <f t="shared" si="26"/>
        <v>198851.59421763974</v>
      </c>
      <c r="J305" s="2">
        <f t="shared" si="24"/>
        <v>40057</v>
      </c>
      <c r="K305" s="2">
        <f t="shared" si="25"/>
        <v>485.19788989104092</v>
      </c>
      <c r="L305" s="2">
        <f t="shared" si="22"/>
        <v>39571.802110108962</v>
      </c>
      <c r="M305" s="2">
        <f t="shared" si="23"/>
        <v>159279.79210753078</v>
      </c>
      <c r="N305" s="2"/>
      <c r="O305" s="14"/>
    </row>
    <row r="306" spans="8:15" x14ac:dyDescent="0.2">
      <c r="H306" s="34">
        <v>52779</v>
      </c>
      <c r="I306" s="2">
        <f t="shared" si="26"/>
        <v>159279.79210753078</v>
      </c>
      <c r="J306" s="2">
        <f t="shared" si="24"/>
        <v>40057</v>
      </c>
      <c r="K306" s="2">
        <f t="shared" si="25"/>
        <v>388.64269274237512</v>
      </c>
      <c r="L306" s="2">
        <f t="shared" si="22"/>
        <v>39668.357307257626</v>
      </c>
      <c r="M306" s="2">
        <f t="shared" si="23"/>
        <v>119611.43480027316</v>
      </c>
      <c r="N306" s="2"/>
      <c r="O306" s="14"/>
    </row>
    <row r="307" spans="8:15" x14ac:dyDescent="0.2">
      <c r="H307" s="34">
        <v>52810</v>
      </c>
      <c r="I307" s="2">
        <f t="shared" si="26"/>
        <v>119611.43480027316</v>
      </c>
      <c r="J307" s="2">
        <f t="shared" si="24"/>
        <v>40057</v>
      </c>
      <c r="K307" s="2">
        <f t="shared" si="25"/>
        <v>291.85190091266651</v>
      </c>
      <c r="L307" s="2">
        <f t="shared" si="22"/>
        <v>39765.148099087332</v>
      </c>
      <c r="M307" s="2">
        <f t="shared" si="23"/>
        <v>79846.286701185832</v>
      </c>
      <c r="N307" s="2"/>
      <c r="O307" s="14"/>
    </row>
    <row r="308" spans="8:15" x14ac:dyDescent="0.2">
      <c r="H308" s="34">
        <v>52841</v>
      </c>
      <c r="I308" s="2">
        <f t="shared" si="26"/>
        <v>79846.286701185832</v>
      </c>
      <c r="J308" s="2">
        <f t="shared" si="24"/>
        <v>40057</v>
      </c>
      <c r="K308" s="2">
        <f t="shared" si="25"/>
        <v>194.82493955089342</v>
      </c>
      <c r="L308" s="2">
        <f t="shared" si="22"/>
        <v>39862.17506044911</v>
      </c>
      <c r="M308" s="2">
        <f t="shared" si="23"/>
        <v>39984.111640736723</v>
      </c>
      <c r="N308" s="2"/>
      <c r="O308" s="14"/>
    </row>
    <row r="309" spans="8:15" x14ac:dyDescent="0.2">
      <c r="H309" s="34">
        <v>52871</v>
      </c>
      <c r="I309" s="2">
        <f t="shared" si="26"/>
        <v>39984.111640736723</v>
      </c>
      <c r="J309" s="2">
        <f t="shared" si="24"/>
        <v>40057</v>
      </c>
      <c r="K309" s="2">
        <f t="shared" si="25"/>
        <v>97.561232403397597</v>
      </c>
      <c r="L309" s="2">
        <f t="shared" si="22"/>
        <v>39959.438767596599</v>
      </c>
      <c r="M309" s="2">
        <f t="shared" si="23"/>
        <v>24.672873140123556</v>
      </c>
      <c r="N309" s="2"/>
      <c r="O309" s="14"/>
    </row>
    <row r="310" spans="8:15" x14ac:dyDescent="0.2">
      <c r="H310" s="26"/>
      <c r="I310" s="2"/>
      <c r="J310" s="2"/>
      <c r="K310" s="2"/>
      <c r="L310" s="2"/>
      <c r="M310" s="2"/>
      <c r="N310" s="2"/>
      <c r="O310" s="14"/>
    </row>
    <row r="311" spans="8:15" x14ac:dyDescent="0.2">
      <c r="H311" s="26"/>
      <c r="I311" s="2"/>
      <c r="J311" s="2"/>
      <c r="K311" s="2"/>
      <c r="L311" s="2"/>
      <c r="M311" s="2"/>
      <c r="N311" s="2"/>
      <c r="O311" s="14"/>
    </row>
    <row r="312" spans="8:15" x14ac:dyDescent="0.2">
      <c r="H312" s="26"/>
      <c r="I312" s="2"/>
      <c r="J312" s="2"/>
      <c r="K312" s="2"/>
      <c r="L312" s="2"/>
      <c r="M312" s="2"/>
      <c r="N312" s="2"/>
      <c r="O312" s="14"/>
    </row>
    <row r="313" spans="8:15" x14ac:dyDescent="0.2">
      <c r="H313" s="26"/>
      <c r="I313" s="2"/>
      <c r="J313" s="2"/>
      <c r="K313" s="2"/>
      <c r="L313" s="2"/>
      <c r="M313" s="2"/>
      <c r="N313" s="2"/>
      <c r="O313" s="14"/>
    </row>
    <row r="314" spans="8:15" x14ac:dyDescent="0.2">
      <c r="H314" s="26"/>
      <c r="I314" s="2"/>
      <c r="J314" s="2"/>
      <c r="K314" s="2"/>
      <c r="L314" s="2"/>
      <c r="M314" s="2"/>
      <c r="N314" s="2"/>
      <c r="O314" s="14"/>
    </row>
    <row r="315" spans="8:15" x14ac:dyDescent="0.2">
      <c r="N315" s="2"/>
      <c r="O315" s="14"/>
    </row>
    <row r="316" spans="8:15" ht="13.5" thickBot="1" x14ac:dyDescent="0.25">
      <c r="K316" s="3">
        <f>SUM(K10:K313)</f>
        <v>3469758.6728731398</v>
      </c>
      <c r="L316" s="3">
        <f>SUM(L10:L313)</f>
        <v>7789505.3271268588</v>
      </c>
      <c r="M316" s="6"/>
      <c r="N316" s="2"/>
      <c r="O316" s="14"/>
    </row>
    <row r="317" spans="8:15" ht="13.5" thickTop="1" x14ac:dyDescent="0.2">
      <c r="O317" s="14"/>
    </row>
    <row r="318" spans="8:15" x14ac:dyDescent="0.2">
      <c r="N318" s="6"/>
      <c r="O318" s="14"/>
    </row>
    <row r="319" spans="8:15" x14ac:dyDescent="0.2">
      <c r="O319" s="14"/>
    </row>
    <row r="320" spans="8:15" x14ac:dyDescent="0.2">
      <c r="O320" s="14"/>
    </row>
    <row r="321" spans="15:15" x14ac:dyDescent="0.2">
      <c r="O321" s="14"/>
    </row>
    <row r="322" spans="15:15" x14ac:dyDescent="0.2">
      <c r="O322" s="14"/>
    </row>
    <row r="323" spans="15:15" x14ac:dyDescent="0.2">
      <c r="O323" s="14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251"/>
  <sheetViews>
    <sheetView workbookViewId="0">
      <selection activeCell="B45" sqref="B45"/>
    </sheetView>
  </sheetViews>
  <sheetFormatPr defaultRowHeight="12.75" x14ac:dyDescent="0.2"/>
  <cols>
    <col min="4" max="4" width="12.42578125" customWidth="1"/>
    <col min="5" max="5" width="15.28515625" customWidth="1"/>
    <col min="6" max="6" width="12.140625" bestFit="1" customWidth="1"/>
    <col min="7" max="7" width="13.42578125" customWidth="1"/>
    <col min="8" max="8" width="14.85546875" customWidth="1"/>
    <col min="11" max="11" width="14.85546875" customWidth="1"/>
    <col min="12" max="12" width="17.85546875" customWidth="1"/>
    <col min="13" max="13" width="15" customWidth="1"/>
    <col min="14" max="14" width="13.42578125" customWidth="1"/>
    <col min="18" max="18" width="13.7109375" customWidth="1"/>
    <col min="19" max="19" width="10.140625" bestFit="1" customWidth="1"/>
  </cols>
  <sheetData>
    <row r="2" spans="2:19" x14ac:dyDescent="0.2">
      <c r="B2" s="32" t="s">
        <v>29</v>
      </c>
    </row>
    <row r="3" spans="2:19" x14ac:dyDescent="0.2">
      <c r="E3" s="37" t="s">
        <v>8</v>
      </c>
      <c r="F3" s="38">
        <v>650000</v>
      </c>
      <c r="N3" s="38"/>
    </row>
    <row r="4" spans="2:19" x14ac:dyDescent="0.2">
      <c r="E4" s="37" t="s">
        <v>7</v>
      </c>
      <c r="F4" s="31">
        <f>1.84%/12</f>
        <v>1.5333333333333334E-3</v>
      </c>
    </row>
    <row r="5" spans="2:19" x14ac:dyDescent="0.2">
      <c r="E5" s="37" t="s">
        <v>27</v>
      </c>
      <c r="F5">
        <v>240</v>
      </c>
    </row>
    <row r="6" spans="2:19" x14ac:dyDescent="0.2">
      <c r="E6" s="37" t="s">
        <v>28</v>
      </c>
      <c r="F6" s="38">
        <v>3239</v>
      </c>
    </row>
    <row r="8" spans="2:19" x14ac:dyDescent="0.2">
      <c r="C8" s="5" t="s">
        <v>13</v>
      </c>
      <c r="D8" s="5" t="s">
        <v>14</v>
      </c>
      <c r="E8" s="9" t="s">
        <v>15</v>
      </c>
      <c r="F8" s="9" t="s">
        <v>7</v>
      </c>
      <c r="G8" s="9" t="s">
        <v>8</v>
      </c>
      <c r="H8" s="9" t="s">
        <v>16</v>
      </c>
    </row>
    <row r="9" spans="2:19" x14ac:dyDescent="0.2">
      <c r="B9">
        <v>1</v>
      </c>
      <c r="C9" s="40">
        <v>44105</v>
      </c>
      <c r="D9" s="38">
        <f>F3</f>
        <v>650000</v>
      </c>
      <c r="E9" s="38">
        <f t="shared" ref="E9:E72" si="0">$F$6</f>
        <v>3239</v>
      </c>
      <c r="F9" s="38">
        <f t="shared" ref="F9:F72" si="1">$F$4*D9</f>
        <v>996.66666666666674</v>
      </c>
      <c r="G9" s="38">
        <f t="shared" ref="G9:G40" si="2">E9-F9</f>
        <v>2242.333333333333</v>
      </c>
      <c r="H9" s="38">
        <f t="shared" ref="H9:H40" si="3">D9-G9</f>
        <v>647757.66666666663</v>
      </c>
    </row>
    <row r="10" spans="2:19" x14ac:dyDescent="0.2">
      <c r="B10">
        <v>2</v>
      </c>
      <c r="C10" s="40">
        <v>44136</v>
      </c>
      <c r="D10" s="38">
        <f t="shared" ref="D10:D41" si="4">H9</f>
        <v>647757.66666666663</v>
      </c>
      <c r="E10" s="38">
        <f t="shared" si="0"/>
        <v>3239</v>
      </c>
      <c r="F10" s="38">
        <f t="shared" si="1"/>
        <v>993.22842222222221</v>
      </c>
      <c r="G10" s="38">
        <f t="shared" si="2"/>
        <v>2245.7715777777776</v>
      </c>
      <c r="H10" s="38">
        <f t="shared" si="3"/>
        <v>645511.89508888882</v>
      </c>
      <c r="K10" s="7" t="s">
        <v>41</v>
      </c>
    </row>
    <row r="11" spans="2:19" x14ac:dyDescent="0.2">
      <c r="B11" s="37">
        <v>3</v>
      </c>
      <c r="C11" s="40">
        <v>44166</v>
      </c>
      <c r="D11" s="38">
        <f t="shared" si="4"/>
        <v>645511.89508888882</v>
      </c>
      <c r="E11" s="38">
        <f t="shared" si="0"/>
        <v>3239</v>
      </c>
      <c r="F11" s="38">
        <f t="shared" si="1"/>
        <v>989.78490580296284</v>
      </c>
      <c r="G11" s="38">
        <f t="shared" si="2"/>
        <v>2249.2150941970372</v>
      </c>
      <c r="H11" s="38">
        <f t="shared" si="3"/>
        <v>643262.67999469175</v>
      </c>
      <c r="K11" s="7" t="s">
        <v>30</v>
      </c>
    </row>
    <row r="12" spans="2:19" x14ac:dyDescent="0.2">
      <c r="B12" s="37">
        <v>4</v>
      </c>
      <c r="C12" s="40">
        <v>44197</v>
      </c>
      <c r="D12" s="38">
        <f t="shared" si="4"/>
        <v>643262.67999469175</v>
      </c>
      <c r="E12" s="38">
        <f t="shared" si="0"/>
        <v>3239</v>
      </c>
      <c r="F12" s="38">
        <f t="shared" si="1"/>
        <v>986.336109325194</v>
      </c>
      <c r="G12" s="38">
        <f t="shared" si="2"/>
        <v>2252.6638906748058</v>
      </c>
      <c r="H12" s="38">
        <f t="shared" si="3"/>
        <v>641010.01610401692</v>
      </c>
      <c r="K12" s="7" t="s">
        <v>31</v>
      </c>
      <c r="S12" s="38"/>
    </row>
    <row r="13" spans="2:19" x14ac:dyDescent="0.2">
      <c r="B13" s="37">
        <v>5</v>
      </c>
      <c r="C13" s="40">
        <v>44228</v>
      </c>
      <c r="D13" s="38">
        <f t="shared" si="4"/>
        <v>641010.01610401692</v>
      </c>
      <c r="E13" s="38">
        <f t="shared" si="0"/>
        <v>3239</v>
      </c>
      <c r="F13" s="38">
        <f t="shared" si="1"/>
        <v>982.88202469282601</v>
      </c>
      <c r="G13" s="38">
        <f t="shared" si="2"/>
        <v>2256.1179753071738</v>
      </c>
      <c r="H13" s="38">
        <f t="shared" si="3"/>
        <v>638753.89812870976</v>
      </c>
      <c r="K13" s="7" t="s">
        <v>33</v>
      </c>
      <c r="S13" s="38"/>
    </row>
    <row r="14" spans="2:19" x14ac:dyDescent="0.2">
      <c r="B14" s="37">
        <v>6</v>
      </c>
      <c r="C14" s="40">
        <v>44256</v>
      </c>
      <c r="D14" s="38">
        <f t="shared" si="4"/>
        <v>638753.89812870976</v>
      </c>
      <c r="E14" s="38">
        <f t="shared" si="0"/>
        <v>3239</v>
      </c>
      <c r="F14" s="38">
        <f t="shared" si="1"/>
        <v>979.42264379735502</v>
      </c>
      <c r="G14" s="38">
        <f t="shared" si="2"/>
        <v>2259.5773562026452</v>
      </c>
      <c r="H14" s="38">
        <f t="shared" si="3"/>
        <v>636494.32077250711</v>
      </c>
      <c r="K14" s="7" t="s">
        <v>32</v>
      </c>
      <c r="S14" s="38"/>
    </row>
    <row r="15" spans="2:19" ht="13.5" thickBot="1" x14ac:dyDescent="0.25">
      <c r="B15" s="37">
        <v>7</v>
      </c>
      <c r="C15" s="40">
        <v>44287</v>
      </c>
      <c r="D15" s="38">
        <f t="shared" si="4"/>
        <v>636494.32077250711</v>
      </c>
      <c r="E15" s="38">
        <f t="shared" si="0"/>
        <v>3239</v>
      </c>
      <c r="F15" s="38">
        <f t="shared" si="1"/>
        <v>975.9579585178443</v>
      </c>
      <c r="G15" s="38">
        <f t="shared" si="2"/>
        <v>2263.0420414821556</v>
      </c>
      <c r="H15" s="38">
        <f t="shared" si="3"/>
        <v>634231.27873102494</v>
      </c>
      <c r="K15" s="7" t="s">
        <v>34</v>
      </c>
      <c r="L15" s="43">
        <f>PMT('2020 TD Loan'!F4,'2020 TD Loan'!F5,-650000)</f>
        <v>3239.2149541946828</v>
      </c>
    </row>
    <row r="16" spans="2:19" ht="13.5" thickTop="1" x14ac:dyDescent="0.2">
      <c r="B16" s="37">
        <v>8</v>
      </c>
      <c r="C16" s="40">
        <v>44317</v>
      </c>
      <c r="D16" s="38">
        <f t="shared" si="4"/>
        <v>634231.27873102494</v>
      </c>
      <c r="E16" s="38">
        <f t="shared" si="0"/>
        <v>3239</v>
      </c>
      <c r="F16" s="38">
        <f t="shared" si="1"/>
        <v>972.48796072090499</v>
      </c>
      <c r="G16" s="38">
        <f t="shared" si="2"/>
        <v>2266.512039279095</v>
      </c>
      <c r="H16" s="38">
        <f t="shared" si="3"/>
        <v>631964.76669174584</v>
      </c>
    </row>
    <row r="17" spans="2:8" x14ac:dyDescent="0.2">
      <c r="B17" s="37">
        <v>9</v>
      </c>
      <c r="C17" s="40">
        <v>44348</v>
      </c>
      <c r="D17" s="38">
        <f t="shared" si="4"/>
        <v>631964.76669174584</v>
      </c>
      <c r="E17" s="38">
        <f t="shared" si="0"/>
        <v>3239</v>
      </c>
      <c r="F17" s="38">
        <f t="shared" si="1"/>
        <v>969.01264226067701</v>
      </c>
      <c r="G17" s="38">
        <f t="shared" si="2"/>
        <v>2269.9873577393228</v>
      </c>
      <c r="H17" s="38">
        <f t="shared" si="3"/>
        <v>629694.77933400648</v>
      </c>
    </row>
    <row r="18" spans="2:8" x14ac:dyDescent="0.2">
      <c r="B18" s="37">
        <v>10</v>
      </c>
      <c r="C18" s="40">
        <v>44378</v>
      </c>
      <c r="D18" s="38">
        <f t="shared" si="4"/>
        <v>629694.77933400648</v>
      </c>
      <c r="E18" s="38">
        <f t="shared" si="0"/>
        <v>3239</v>
      </c>
      <c r="F18" s="38">
        <f t="shared" si="1"/>
        <v>965.53199497880996</v>
      </c>
      <c r="G18" s="38">
        <f t="shared" si="2"/>
        <v>2273.46800502119</v>
      </c>
      <c r="H18" s="38">
        <f t="shared" si="3"/>
        <v>627421.31132898526</v>
      </c>
    </row>
    <row r="19" spans="2:8" x14ac:dyDescent="0.2">
      <c r="B19" s="37">
        <v>11</v>
      </c>
      <c r="C19" s="40">
        <v>44409</v>
      </c>
      <c r="D19" s="38">
        <f t="shared" si="4"/>
        <v>627421.31132898526</v>
      </c>
      <c r="E19" s="38">
        <f t="shared" si="0"/>
        <v>3239</v>
      </c>
      <c r="F19" s="38">
        <f t="shared" si="1"/>
        <v>962.04601070444414</v>
      </c>
      <c r="G19" s="38">
        <f t="shared" si="2"/>
        <v>2276.9539892955559</v>
      </c>
      <c r="H19" s="38">
        <f t="shared" si="3"/>
        <v>625144.35733968974</v>
      </c>
    </row>
    <row r="20" spans="2:8" x14ac:dyDescent="0.2">
      <c r="B20" s="37">
        <v>12</v>
      </c>
      <c r="C20" s="40">
        <v>44440</v>
      </c>
      <c r="D20" s="38">
        <f t="shared" si="4"/>
        <v>625144.35733968974</v>
      </c>
      <c r="E20" s="38">
        <f t="shared" si="0"/>
        <v>3239</v>
      </c>
      <c r="F20" s="38">
        <f t="shared" si="1"/>
        <v>958.554681254191</v>
      </c>
      <c r="G20" s="38">
        <f t="shared" si="2"/>
        <v>2280.4453187458089</v>
      </c>
      <c r="H20" s="38">
        <f t="shared" si="3"/>
        <v>622863.91202094394</v>
      </c>
    </row>
    <row r="21" spans="2:8" x14ac:dyDescent="0.2">
      <c r="B21" s="37">
        <v>13</v>
      </c>
      <c r="C21" s="40">
        <v>44470</v>
      </c>
      <c r="D21" s="38">
        <f t="shared" si="4"/>
        <v>622863.91202094394</v>
      </c>
      <c r="E21" s="38">
        <f t="shared" si="0"/>
        <v>3239</v>
      </c>
      <c r="F21" s="38">
        <f t="shared" si="1"/>
        <v>955.05799843211412</v>
      </c>
      <c r="G21" s="38">
        <f t="shared" si="2"/>
        <v>2283.9420015678861</v>
      </c>
      <c r="H21" s="38">
        <f t="shared" si="3"/>
        <v>620579.97001937602</v>
      </c>
    </row>
    <row r="22" spans="2:8" x14ac:dyDescent="0.2">
      <c r="B22" s="37">
        <v>14</v>
      </c>
      <c r="C22" s="40">
        <v>44501</v>
      </c>
      <c r="D22" s="38">
        <f t="shared" si="4"/>
        <v>620579.97001937602</v>
      </c>
      <c r="E22" s="38">
        <f t="shared" si="0"/>
        <v>3239</v>
      </c>
      <c r="F22" s="38">
        <f t="shared" si="1"/>
        <v>951.55595402970994</v>
      </c>
      <c r="G22" s="38">
        <f t="shared" si="2"/>
        <v>2287.4440459702901</v>
      </c>
      <c r="H22" s="38">
        <f t="shared" si="3"/>
        <v>618292.52597340569</v>
      </c>
    </row>
    <row r="23" spans="2:8" x14ac:dyDescent="0.2">
      <c r="B23" s="37">
        <v>15</v>
      </c>
      <c r="C23" s="40">
        <v>44531</v>
      </c>
      <c r="D23" s="38">
        <f t="shared" si="4"/>
        <v>618292.52597340569</v>
      </c>
      <c r="E23" s="38">
        <f t="shared" si="0"/>
        <v>3239</v>
      </c>
      <c r="F23" s="38">
        <f t="shared" si="1"/>
        <v>948.04853982588872</v>
      </c>
      <c r="G23" s="38">
        <f t="shared" si="2"/>
        <v>2290.9514601741112</v>
      </c>
      <c r="H23" s="38">
        <f t="shared" si="3"/>
        <v>616001.57451323152</v>
      </c>
    </row>
    <row r="24" spans="2:8" x14ac:dyDescent="0.2">
      <c r="B24" s="37">
        <v>16</v>
      </c>
      <c r="C24" s="40">
        <v>44562</v>
      </c>
      <c r="D24" s="38">
        <f t="shared" si="4"/>
        <v>616001.57451323152</v>
      </c>
      <c r="E24" s="38">
        <f t="shared" si="0"/>
        <v>3239</v>
      </c>
      <c r="F24" s="38">
        <f t="shared" si="1"/>
        <v>944.53574758695504</v>
      </c>
      <c r="G24" s="38">
        <f t="shared" si="2"/>
        <v>2294.464252413045</v>
      </c>
      <c r="H24" s="38">
        <f t="shared" si="3"/>
        <v>613707.1102608185</v>
      </c>
    </row>
    <row r="25" spans="2:8" x14ac:dyDescent="0.2">
      <c r="B25" s="37">
        <v>17</v>
      </c>
      <c r="C25" s="40">
        <v>44593</v>
      </c>
      <c r="D25" s="38">
        <f t="shared" si="4"/>
        <v>613707.1102608185</v>
      </c>
      <c r="E25" s="38">
        <f t="shared" si="0"/>
        <v>3239</v>
      </c>
      <c r="F25" s="38">
        <f t="shared" si="1"/>
        <v>941.01756906658841</v>
      </c>
      <c r="G25" s="38">
        <f t="shared" si="2"/>
        <v>2297.9824309334117</v>
      </c>
      <c r="H25" s="38">
        <f t="shared" si="3"/>
        <v>611409.12782988511</v>
      </c>
    </row>
    <row r="26" spans="2:8" x14ac:dyDescent="0.2">
      <c r="B26" s="37">
        <v>18</v>
      </c>
      <c r="C26" s="40">
        <v>44621</v>
      </c>
      <c r="D26" s="38">
        <f t="shared" si="4"/>
        <v>611409.12782988511</v>
      </c>
      <c r="E26" s="38">
        <f t="shared" si="0"/>
        <v>3239</v>
      </c>
      <c r="F26" s="38">
        <f t="shared" si="1"/>
        <v>937.49399600582387</v>
      </c>
      <c r="G26" s="38">
        <f t="shared" si="2"/>
        <v>2301.5060039941764</v>
      </c>
      <c r="H26" s="38">
        <f t="shared" si="3"/>
        <v>609107.62182589096</v>
      </c>
    </row>
    <row r="27" spans="2:8" x14ac:dyDescent="0.2">
      <c r="B27" s="37">
        <v>19</v>
      </c>
      <c r="C27" s="40">
        <v>44652</v>
      </c>
      <c r="D27" s="38">
        <f t="shared" si="4"/>
        <v>609107.62182589096</v>
      </c>
      <c r="E27" s="38">
        <f t="shared" si="0"/>
        <v>3239</v>
      </c>
      <c r="F27" s="38">
        <f t="shared" si="1"/>
        <v>933.96502013303279</v>
      </c>
      <c r="G27" s="38">
        <f t="shared" si="2"/>
        <v>2305.0349798669672</v>
      </c>
      <c r="H27" s="38">
        <f t="shared" si="3"/>
        <v>606802.58684602403</v>
      </c>
    </row>
    <row r="28" spans="2:8" x14ac:dyDescent="0.2">
      <c r="B28" s="37">
        <v>20</v>
      </c>
      <c r="C28" s="40">
        <v>44682</v>
      </c>
      <c r="D28" s="38">
        <f t="shared" si="4"/>
        <v>606802.58684602403</v>
      </c>
      <c r="E28" s="38">
        <f t="shared" si="0"/>
        <v>3239</v>
      </c>
      <c r="F28" s="38">
        <f t="shared" si="1"/>
        <v>930.43063316390351</v>
      </c>
      <c r="G28" s="38">
        <f t="shared" si="2"/>
        <v>2308.5693668360964</v>
      </c>
      <c r="H28" s="38">
        <f t="shared" si="3"/>
        <v>604494.01747918793</v>
      </c>
    </row>
    <row r="29" spans="2:8" x14ac:dyDescent="0.2">
      <c r="B29" s="37">
        <v>21</v>
      </c>
      <c r="C29" s="40">
        <v>44713</v>
      </c>
      <c r="D29" s="38">
        <f t="shared" si="4"/>
        <v>604494.01747918793</v>
      </c>
      <c r="E29" s="38">
        <f t="shared" si="0"/>
        <v>3239</v>
      </c>
      <c r="F29" s="38">
        <f t="shared" si="1"/>
        <v>926.89082680142155</v>
      </c>
      <c r="G29" s="38">
        <f t="shared" si="2"/>
        <v>2312.1091731985784</v>
      </c>
      <c r="H29" s="38">
        <f t="shared" si="3"/>
        <v>602181.90830598935</v>
      </c>
    </row>
    <row r="30" spans="2:8" x14ac:dyDescent="0.2">
      <c r="B30" s="37">
        <v>22</v>
      </c>
      <c r="C30" s="40">
        <v>44743</v>
      </c>
      <c r="D30" s="38">
        <f t="shared" si="4"/>
        <v>602181.90830598935</v>
      </c>
      <c r="E30" s="38">
        <f t="shared" si="0"/>
        <v>3239</v>
      </c>
      <c r="F30" s="38">
        <f t="shared" si="1"/>
        <v>923.34559273585035</v>
      </c>
      <c r="G30" s="38">
        <f t="shared" si="2"/>
        <v>2315.6544072641495</v>
      </c>
      <c r="H30" s="38">
        <f t="shared" si="3"/>
        <v>599866.25389872515</v>
      </c>
    </row>
    <row r="31" spans="2:8" x14ac:dyDescent="0.2">
      <c r="B31" s="37">
        <v>23</v>
      </c>
      <c r="C31" s="40">
        <v>44774</v>
      </c>
      <c r="D31" s="38">
        <f t="shared" si="4"/>
        <v>599866.25389872515</v>
      </c>
      <c r="E31" s="38">
        <f t="shared" si="0"/>
        <v>3239</v>
      </c>
      <c r="F31" s="38">
        <f t="shared" si="1"/>
        <v>919.79492264471196</v>
      </c>
      <c r="G31" s="38">
        <f t="shared" si="2"/>
        <v>2319.2050773552883</v>
      </c>
      <c r="H31" s="38">
        <f t="shared" si="3"/>
        <v>597547.04882136988</v>
      </c>
    </row>
    <row r="32" spans="2:8" x14ac:dyDescent="0.2">
      <c r="B32" s="37">
        <v>24</v>
      </c>
      <c r="C32" s="40">
        <v>44805</v>
      </c>
      <c r="D32" s="38">
        <f t="shared" si="4"/>
        <v>597547.04882136988</v>
      </c>
      <c r="E32" s="38">
        <f t="shared" si="0"/>
        <v>3239</v>
      </c>
      <c r="F32" s="38">
        <f t="shared" si="1"/>
        <v>916.23880819276724</v>
      </c>
      <c r="G32" s="38">
        <f t="shared" si="2"/>
        <v>2322.7611918072325</v>
      </c>
      <c r="H32" s="38">
        <f t="shared" si="3"/>
        <v>595224.28762956266</v>
      </c>
    </row>
    <row r="33" spans="2:15" x14ac:dyDescent="0.2">
      <c r="B33" s="37">
        <v>25</v>
      </c>
      <c r="C33" s="40">
        <v>44835</v>
      </c>
      <c r="D33" s="38">
        <f t="shared" si="4"/>
        <v>595224.28762956266</v>
      </c>
      <c r="E33" s="38">
        <f t="shared" si="0"/>
        <v>3239</v>
      </c>
      <c r="F33" s="38">
        <f t="shared" si="1"/>
        <v>912.67724103199612</v>
      </c>
      <c r="G33" s="38">
        <f t="shared" si="2"/>
        <v>2326.3227589680037</v>
      </c>
      <c r="H33" s="38">
        <f t="shared" si="3"/>
        <v>592897.96487059467</v>
      </c>
    </row>
    <row r="34" spans="2:15" x14ac:dyDescent="0.2">
      <c r="B34" s="37">
        <v>26</v>
      </c>
      <c r="C34" s="40">
        <v>44866</v>
      </c>
      <c r="D34" s="38">
        <f t="shared" si="4"/>
        <v>592897.96487059467</v>
      </c>
      <c r="E34" s="38">
        <f t="shared" si="0"/>
        <v>3239</v>
      </c>
      <c r="F34" s="38">
        <f t="shared" si="1"/>
        <v>909.11021280157854</v>
      </c>
      <c r="G34" s="38">
        <f t="shared" si="2"/>
        <v>2329.8897871984213</v>
      </c>
      <c r="H34" s="38">
        <f t="shared" si="3"/>
        <v>590568.07508339628</v>
      </c>
    </row>
    <row r="35" spans="2:15" x14ac:dyDescent="0.2">
      <c r="B35" s="37">
        <v>27</v>
      </c>
      <c r="C35" s="40">
        <v>44896</v>
      </c>
      <c r="D35" s="38">
        <f t="shared" si="4"/>
        <v>590568.07508339628</v>
      </c>
      <c r="E35" s="38">
        <f t="shared" si="0"/>
        <v>3239</v>
      </c>
      <c r="F35" s="38">
        <f t="shared" si="1"/>
        <v>905.53771512787432</v>
      </c>
      <c r="G35" s="38">
        <f t="shared" si="2"/>
        <v>2333.4622848721256</v>
      </c>
      <c r="H35" s="38">
        <f t="shared" si="3"/>
        <v>588234.61279852421</v>
      </c>
    </row>
    <row r="36" spans="2:15" x14ac:dyDescent="0.2">
      <c r="B36" s="37">
        <v>28</v>
      </c>
      <c r="C36" s="40">
        <v>44927</v>
      </c>
      <c r="D36" s="38">
        <f t="shared" si="4"/>
        <v>588234.61279852421</v>
      </c>
      <c r="E36" s="38">
        <f t="shared" si="0"/>
        <v>3239</v>
      </c>
      <c r="F36" s="38">
        <f t="shared" si="1"/>
        <v>901.95973962440382</v>
      </c>
      <c r="G36" s="38">
        <f t="shared" si="2"/>
        <v>2337.0402603755961</v>
      </c>
      <c r="H36" s="38">
        <f t="shared" si="3"/>
        <v>585897.57253814861</v>
      </c>
    </row>
    <row r="37" spans="2:15" x14ac:dyDescent="0.2">
      <c r="B37" s="37">
        <v>29</v>
      </c>
      <c r="C37" s="40">
        <v>44958</v>
      </c>
      <c r="D37" s="38">
        <f t="shared" si="4"/>
        <v>585897.57253814861</v>
      </c>
      <c r="E37" s="38">
        <f t="shared" si="0"/>
        <v>3239</v>
      </c>
      <c r="F37" s="38">
        <f t="shared" si="1"/>
        <v>898.37627789182795</v>
      </c>
      <c r="G37" s="38">
        <f t="shared" si="2"/>
        <v>2340.6237221081719</v>
      </c>
      <c r="H37" s="38">
        <f t="shared" si="3"/>
        <v>583556.94881604041</v>
      </c>
      <c r="N37" s="33"/>
      <c r="O37" s="6"/>
    </row>
    <row r="38" spans="2:15" x14ac:dyDescent="0.2">
      <c r="B38" s="37">
        <v>30</v>
      </c>
      <c r="C38" s="40">
        <v>44986</v>
      </c>
      <c r="D38" s="38">
        <f t="shared" si="4"/>
        <v>583556.94881604041</v>
      </c>
      <c r="E38" s="38">
        <f t="shared" si="0"/>
        <v>3239</v>
      </c>
      <c r="F38" s="38">
        <f t="shared" si="1"/>
        <v>894.78732151792872</v>
      </c>
      <c r="G38" s="38">
        <f t="shared" si="2"/>
        <v>2344.2126784820712</v>
      </c>
      <c r="H38" s="38">
        <f t="shared" si="3"/>
        <v>581212.73613755836</v>
      </c>
      <c r="N38" s="33"/>
      <c r="O38" s="6"/>
    </row>
    <row r="39" spans="2:15" x14ac:dyDescent="0.2">
      <c r="B39" s="37">
        <v>31</v>
      </c>
      <c r="C39" s="40">
        <v>45017</v>
      </c>
      <c r="D39" s="38">
        <f t="shared" si="4"/>
        <v>581212.73613755836</v>
      </c>
      <c r="E39" s="38">
        <f t="shared" si="0"/>
        <v>3239</v>
      </c>
      <c r="F39" s="38">
        <f t="shared" si="1"/>
        <v>891.19286207758955</v>
      </c>
      <c r="G39" s="38">
        <f t="shared" si="2"/>
        <v>2347.8071379224102</v>
      </c>
      <c r="H39" s="38">
        <f t="shared" si="3"/>
        <v>578864.92899963597</v>
      </c>
      <c r="N39" s="33"/>
      <c r="O39" s="6"/>
    </row>
    <row r="40" spans="2:15" x14ac:dyDescent="0.2">
      <c r="B40" s="37">
        <v>32</v>
      </c>
      <c r="C40" s="40">
        <v>45047</v>
      </c>
      <c r="D40" s="38">
        <f t="shared" si="4"/>
        <v>578864.92899963597</v>
      </c>
      <c r="E40" s="38">
        <f t="shared" si="0"/>
        <v>3239</v>
      </c>
      <c r="F40" s="38">
        <f t="shared" si="1"/>
        <v>887.59289113277521</v>
      </c>
      <c r="G40" s="38">
        <f t="shared" si="2"/>
        <v>2351.4071088672249</v>
      </c>
      <c r="H40" s="38">
        <f t="shared" si="3"/>
        <v>576513.52189076878</v>
      </c>
      <c r="N40" s="33"/>
      <c r="O40" s="6"/>
    </row>
    <row r="41" spans="2:15" x14ac:dyDescent="0.2">
      <c r="B41" s="37">
        <v>33</v>
      </c>
      <c r="C41" s="40">
        <v>45078</v>
      </c>
      <c r="D41" s="38">
        <f t="shared" si="4"/>
        <v>576513.52189076878</v>
      </c>
      <c r="E41" s="38">
        <f t="shared" si="0"/>
        <v>3239</v>
      </c>
      <c r="F41" s="38">
        <f t="shared" si="1"/>
        <v>883.98740023251219</v>
      </c>
      <c r="G41" s="38">
        <f t="shared" ref="G41:G72" si="5">E41-F41</f>
        <v>2355.0125997674877</v>
      </c>
      <c r="H41" s="38">
        <f t="shared" ref="H41:H72" si="6">D41-G41</f>
        <v>574158.50929100125</v>
      </c>
      <c r="N41" s="33"/>
      <c r="O41" s="6"/>
    </row>
    <row r="42" spans="2:15" x14ac:dyDescent="0.2">
      <c r="B42" s="37">
        <v>34</v>
      </c>
      <c r="C42" s="40">
        <v>45108</v>
      </c>
      <c r="D42" s="38">
        <f t="shared" ref="D42:D73" si="7">H41</f>
        <v>574158.50929100125</v>
      </c>
      <c r="E42" s="38">
        <f t="shared" si="0"/>
        <v>3239</v>
      </c>
      <c r="F42" s="38">
        <f t="shared" si="1"/>
        <v>880.37638091286863</v>
      </c>
      <c r="G42" s="38">
        <f t="shared" si="5"/>
        <v>2358.6236190871314</v>
      </c>
      <c r="H42" s="38">
        <f t="shared" si="6"/>
        <v>571799.88567191409</v>
      </c>
      <c r="N42" s="33"/>
      <c r="O42" s="6"/>
    </row>
    <row r="43" spans="2:15" x14ac:dyDescent="0.2">
      <c r="B43" s="37">
        <v>35</v>
      </c>
      <c r="C43" s="40">
        <v>45139</v>
      </c>
      <c r="D43" s="38">
        <f t="shared" si="7"/>
        <v>571799.88567191409</v>
      </c>
      <c r="E43" s="38">
        <f t="shared" si="0"/>
        <v>3239</v>
      </c>
      <c r="F43" s="38">
        <f t="shared" si="1"/>
        <v>876.75982469693497</v>
      </c>
      <c r="G43" s="38">
        <f t="shared" si="5"/>
        <v>2362.2401753030649</v>
      </c>
      <c r="H43" s="38">
        <f t="shared" si="6"/>
        <v>569437.64549661102</v>
      </c>
      <c r="N43" s="33"/>
      <c r="O43" s="6"/>
    </row>
    <row r="44" spans="2:15" x14ac:dyDescent="0.2">
      <c r="B44" s="37">
        <v>36</v>
      </c>
      <c r="C44" s="40">
        <v>45170</v>
      </c>
      <c r="D44" s="38">
        <f t="shared" si="7"/>
        <v>569437.64549661102</v>
      </c>
      <c r="E44" s="38">
        <f t="shared" si="0"/>
        <v>3239</v>
      </c>
      <c r="F44" s="38">
        <f t="shared" si="1"/>
        <v>873.13772309480362</v>
      </c>
      <c r="G44" s="38">
        <f t="shared" si="5"/>
        <v>2365.8622769051963</v>
      </c>
      <c r="H44" s="38">
        <f t="shared" si="6"/>
        <v>567071.7832197058</v>
      </c>
      <c r="O44" s="38"/>
    </row>
    <row r="45" spans="2:15" x14ac:dyDescent="0.2">
      <c r="B45" s="37">
        <v>37</v>
      </c>
      <c r="C45" s="40">
        <v>45200</v>
      </c>
      <c r="D45" s="38">
        <f t="shared" si="7"/>
        <v>567071.7832197058</v>
      </c>
      <c r="E45" s="38">
        <f t="shared" si="0"/>
        <v>3239</v>
      </c>
      <c r="F45" s="38">
        <f t="shared" si="1"/>
        <v>869.51006760354892</v>
      </c>
      <c r="G45" s="38">
        <f t="shared" si="5"/>
        <v>2369.489932396451</v>
      </c>
      <c r="H45" s="38">
        <f t="shared" si="6"/>
        <v>564702.29328730935</v>
      </c>
    </row>
    <row r="46" spans="2:15" x14ac:dyDescent="0.2">
      <c r="B46" s="37">
        <v>38</v>
      </c>
      <c r="C46" s="40">
        <v>45231</v>
      </c>
      <c r="D46" s="38">
        <f t="shared" si="7"/>
        <v>564702.29328730935</v>
      </c>
      <c r="E46" s="38">
        <f t="shared" si="0"/>
        <v>3239</v>
      </c>
      <c r="F46" s="38">
        <f t="shared" si="1"/>
        <v>865.87684970720773</v>
      </c>
      <c r="G46" s="38">
        <f t="shared" si="5"/>
        <v>2373.1231502927922</v>
      </c>
      <c r="H46" s="38">
        <f t="shared" si="6"/>
        <v>562329.17013701657</v>
      </c>
    </row>
    <row r="47" spans="2:15" x14ac:dyDescent="0.2">
      <c r="B47" s="37">
        <v>39</v>
      </c>
      <c r="C47" s="40">
        <v>45261</v>
      </c>
      <c r="D47" s="38">
        <f t="shared" si="7"/>
        <v>562329.17013701657</v>
      </c>
      <c r="E47" s="38">
        <f t="shared" si="0"/>
        <v>3239</v>
      </c>
      <c r="F47" s="38">
        <f t="shared" si="1"/>
        <v>862.23806087675871</v>
      </c>
      <c r="G47" s="38">
        <f t="shared" si="5"/>
        <v>2376.7619391232411</v>
      </c>
      <c r="H47" s="38">
        <f t="shared" si="6"/>
        <v>559952.4081978933</v>
      </c>
    </row>
    <row r="48" spans="2:15" x14ac:dyDescent="0.2">
      <c r="B48" s="37">
        <v>40</v>
      </c>
      <c r="C48" s="40">
        <v>45292</v>
      </c>
      <c r="D48" s="38">
        <f t="shared" si="7"/>
        <v>559952.4081978933</v>
      </c>
      <c r="E48" s="38">
        <f t="shared" si="0"/>
        <v>3239</v>
      </c>
      <c r="F48" s="38">
        <f t="shared" si="1"/>
        <v>858.59369257010303</v>
      </c>
      <c r="G48" s="38">
        <f t="shared" si="5"/>
        <v>2380.406307429897</v>
      </c>
      <c r="H48" s="38">
        <f t="shared" si="6"/>
        <v>557572.00189046341</v>
      </c>
    </row>
    <row r="49" spans="2:8" x14ac:dyDescent="0.2">
      <c r="B49" s="37">
        <v>41</v>
      </c>
      <c r="C49" s="40">
        <v>45323</v>
      </c>
      <c r="D49" s="38">
        <f t="shared" si="7"/>
        <v>557572.00189046341</v>
      </c>
      <c r="E49" s="38">
        <f t="shared" si="0"/>
        <v>3239</v>
      </c>
      <c r="F49" s="38">
        <f t="shared" si="1"/>
        <v>854.94373623204388</v>
      </c>
      <c r="G49" s="38">
        <f t="shared" si="5"/>
        <v>2384.0562637679559</v>
      </c>
      <c r="H49" s="38">
        <f t="shared" si="6"/>
        <v>555187.94562669541</v>
      </c>
    </row>
    <row r="50" spans="2:8" x14ac:dyDescent="0.2">
      <c r="B50" s="37">
        <v>42</v>
      </c>
      <c r="C50" s="40">
        <v>45352</v>
      </c>
      <c r="D50" s="38">
        <f t="shared" si="7"/>
        <v>555187.94562669541</v>
      </c>
      <c r="E50" s="38">
        <f t="shared" si="0"/>
        <v>3239</v>
      </c>
      <c r="F50" s="38">
        <f t="shared" si="1"/>
        <v>851.28818329426633</v>
      </c>
      <c r="G50" s="38">
        <f t="shared" si="5"/>
        <v>2387.7118167057338</v>
      </c>
      <c r="H50" s="38">
        <f t="shared" si="6"/>
        <v>552800.23380998964</v>
      </c>
    </row>
    <row r="51" spans="2:8" x14ac:dyDescent="0.2">
      <c r="B51" s="37">
        <v>43</v>
      </c>
      <c r="C51" s="40">
        <v>45383</v>
      </c>
      <c r="D51" s="38">
        <f t="shared" si="7"/>
        <v>552800.23380998964</v>
      </c>
      <c r="E51" s="38">
        <f t="shared" si="0"/>
        <v>3239</v>
      </c>
      <c r="F51" s="38">
        <f t="shared" si="1"/>
        <v>847.6270251753175</v>
      </c>
      <c r="G51" s="38">
        <f t="shared" si="5"/>
        <v>2391.3729748246824</v>
      </c>
      <c r="H51" s="38">
        <f t="shared" si="6"/>
        <v>550408.86083516502</v>
      </c>
    </row>
    <row r="52" spans="2:8" x14ac:dyDescent="0.2">
      <c r="B52" s="37">
        <v>44</v>
      </c>
      <c r="C52" s="40">
        <v>45413</v>
      </c>
      <c r="D52" s="38">
        <f t="shared" si="7"/>
        <v>550408.86083516502</v>
      </c>
      <c r="E52" s="38">
        <f t="shared" si="0"/>
        <v>3239</v>
      </c>
      <c r="F52" s="38">
        <f t="shared" si="1"/>
        <v>843.96025328058636</v>
      </c>
      <c r="G52" s="38">
        <f t="shared" si="5"/>
        <v>2395.0397467194134</v>
      </c>
      <c r="H52" s="38">
        <f t="shared" si="6"/>
        <v>548013.82108844561</v>
      </c>
    </row>
    <row r="53" spans="2:8" x14ac:dyDescent="0.2">
      <c r="B53" s="37">
        <v>45</v>
      </c>
      <c r="C53" s="40">
        <v>45444</v>
      </c>
      <c r="D53" s="38">
        <f t="shared" si="7"/>
        <v>548013.82108844561</v>
      </c>
      <c r="E53" s="38">
        <f t="shared" si="0"/>
        <v>3239</v>
      </c>
      <c r="F53" s="38">
        <f t="shared" si="1"/>
        <v>840.28785900228331</v>
      </c>
      <c r="G53" s="38">
        <f t="shared" si="5"/>
        <v>2398.7121409977167</v>
      </c>
      <c r="H53" s="38">
        <f t="shared" si="6"/>
        <v>545615.10894744785</v>
      </c>
    </row>
    <row r="54" spans="2:8" x14ac:dyDescent="0.2">
      <c r="B54" s="37">
        <v>46</v>
      </c>
      <c r="C54" s="40">
        <v>45474</v>
      </c>
      <c r="D54" s="38">
        <f t="shared" si="7"/>
        <v>545615.10894744785</v>
      </c>
      <c r="E54" s="38">
        <f t="shared" si="0"/>
        <v>3239</v>
      </c>
      <c r="F54" s="38">
        <f t="shared" si="1"/>
        <v>836.60983371942007</v>
      </c>
      <c r="G54" s="38">
        <f t="shared" si="5"/>
        <v>2402.3901662805802</v>
      </c>
      <c r="H54" s="38">
        <f t="shared" si="6"/>
        <v>543212.71878116729</v>
      </c>
    </row>
    <row r="55" spans="2:8" x14ac:dyDescent="0.2">
      <c r="B55" s="37">
        <v>47</v>
      </c>
      <c r="C55" s="40">
        <v>45505</v>
      </c>
      <c r="D55" s="38">
        <f t="shared" si="7"/>
        <v>543212.71878116729</v>
      </c>
      <c r="E55" s="38">
        <f t="shared" si="0"/>
        <v>3239</v>
      </c>
      <c r="F55" s="38">
        <f t="shared" si="1"/>
        <v>832.92616879778984</v>
      </c>
      <c r="G55" s="38">
        <f t="shared" si="5"/>
        <v>2406.0738312022104</v>
      </c>
      <c r="H55" s="38">
        <f t="shared" si="6"/>
        <v>540806.64494996506</v>
      </c>
    </row>
    <row r="56" spans="2:8" x14ac:dyDescent="0.2">
      <c r="B56" s="37">
        <v>48</v>
      </c>
      <c r="C56" s="40">
        <v>45536</v>
      </c>
      <c r="D56" s="38">
        <f t="shared" si="7"/>
        <v>540806.64494996506</v>
      </c>
      <c r="E56" s="38">
        <f t="shared" si="0"/>
        <v>3239</v>
      </c>
      <c r="F56" s="38">
        <f t="shared" si="1"/>
        <v>829.23685558994646</v>
      </c>
      <c r="G56" s="38">
        <f t="shared" si="5"/>
        <v>2409.7631444100534</v>
      </c>
      <c r="H56" s="38">
        <f t="shared" si="6"/>
        <v>538396.88180555496</v>
      </c>
    </row>
    <row r="57" spans="2:8" x14ac:dyDescent="0.2">
      <c r="B57" s="37">
        <v>49</v>
      </c>
      <c r="C57" s="40">
        <v>45566</v>
      </c>
      <c r="D57" s="38">
        <f t="shared" si="7"/>
        <v>538396.88180555496</v>
      </c>
      <c r="E57" s="38">
        <f t="shared" si="0"/>
        <v>3239</v>
      </c>
      <c r="F57" s="38">
        <f t="shared" si="1"/>
        <v>825.54188543518433</v>
      </c>
      <c r="G57" s="38">
        <f t="shared" si="5"/>
        <v>2413.4581145648158</v>
      </c>
      <c r="H57" s="38">
        <f t="shared" si="6"/>
        <v>535983.4236909902</v>
      </c>
    </row>
    <row r="58" spans="2:8" x14ac:dyDescent="0.2">
      <c r="B58" s="37">
        <v>50</v>
      </c>
      <c r="C58" s="40">
        <v>45597</v>
      </c>
      <c r="D58" s="38">
        <f t="shared" si="7"/>
        <v>535983.4236909902</v>
      </c>
      <c r="E58" s="38">
        <f t="shared" si="0"/>
        <v>3239</v>
      </c>
      <c r="F58" s="38">
        <f t="shared" si="1"/>
        <v>821.84124965951833</v>
      </c>
      <c r="G58" s="38">
        <f t="shared" si="5"/>
        <v>2417.1587503404817</v>
      </c>
      <c r="H58" s="38">
        <f t="shared" si="6"/>
        <v>533566.26494064974</v>
      </c>
    </row>
    <row r="59" spans="2:8" x14ac:dyDescent="0.2">
      <c r="B59" s="37">
        <v>51</v>
      </c>
      <c r="C59" s="40">
        <v>45627</v>
      </c>
      <c r="D59" s="38">
        <f t="shared" si="7"/>
        <v>533566.26494064974</v>
      </c>
      <c r="E59" s="38">
        <f t="shared" si="0"/>
        <v>3239</v>
      </c>
      <c r="F59" s="38">
        <f t="shared" si="1"/>
        <v>818.134939575663</v>
      </c>
      <c r="G59" s="38">
        <f t="shared" si="5"/>
        <v>2420.8650604243371</v>
      </c>
      <c r="H59" s="38">
        <f t="shared" si="6"/>
        <v>531145.39988022542</v>
      </c>
    </row>
    <row r="60" spans="2:8" x14ac:dyDescent="0.2">
      <c r="B60" s="37">
        <v>52</v>
      </c>
      <c r="C60" s="40">
        <v>45658</v>
      </c>
      <c r="D60" s="38">
        <f t="shared" si="7"/>
        <v>531145.39988022542</v>
      </c>
      <c r="E60" s="38">
        <f t="shared" si="0"/>
        <v>3239</v>
      </c>
      <c r="F60" s="38">
        <f t="shared" si="1"/>
        <v>814.42294648301231</v>
      </c>
      <c r="G60" s="38">
        <f t="shared" si="5"/>
        <v>2424.5770535169877</v>
      </c>
      <c r="H60" s="38">
        <f t="shared" si="6"/>
        <v>528720.82282670843</v>
      </c>
    </row>
    <row r="61" spans="2:8" x14ac:dyDescent="0.2">
      <c r="B61" s="37">
        <v>53</v>
      </c>
      <c r="C61" s="40">
        <v>45689</v>
      </c>
      <c r="D61" s="38">
        <f t="shared" si="7"/>
        <v>528720.82282670843</v>
      </c>
      <c r="E61" s="38">
        <f t="shared" si="0"/>
        <v>3239</v>
      </c>
      <c r="F61" s="38">
        <f t="shared" si="1"/>
        <v>810.70526166761965</v>
      </c>
      <c r="G61" s="38">
        <f t="shared" si="5"/>
        <v>2428.2947383323803</v>
      </c>
      <c r="H61" s="38">
        <f t="shared" si="6"/>
        <v>526292.52808837604</v>
      </c>
    </row>
    <row r="62" spans="2:8" x14ac:dyDescent="0.2">
      <c r="B62" s="37">
        <v>54</v>
      </c>
      <c r="C62" s="40">
        <v>45717</v>
      </c>
      <c r="D62" s="38">
        <f t="shared" si="7"/>
        <v>526292.52808837604</v>
      </c>
      <c r="E62" s="38">
        <f t="shared" si="0"/>
        <v>3239</v>
      </c>
      <c r="F62" s="38">
        <f t="shared" si="1"/>
        <v>806.98187640217657</v>
      </c>
      <c r="G62" s="38">
        <f t="shared" si="5"/>
        <v>2432.0181235978234</v>
      </c>
      <c r="H62" s="38">
        <f t="shared" si="6"/>
        <v>523860.5099647782</v>
      </c>
    </row>
    <row r="63" spans="2:8" x14ac:dyDescent="0.2">
      <c r="B63" s="37">
        <v>55</v>
      </c>
      <c r="C63" s="40">
        <v>45748</v>
      </c>
      <c r="D63" s="38">
        <f t="shared" si="7"/>
        <v>523860.5099647782</v>
      </c>
      <c r="E63" s="38">
        <f t="shared" si="0"/>
        <v>3239</v>
      </c>
      <c r="F63" s="38">
        <f t="shared" si="1"/>
        <v>803.25278194599332</v>
      </c>
      <c r="G63" s="38">
        <f t="shared" si="5"/>
        <v>2435.7472180540067</v>
      </c>
      <c r="H63" s="38">
        <f t="shared" si="6"/>
        <v>521424.76274672418</v>
      </c>
    </row>
    <row r="64" spans="2:8" x14ac:dyDescent="0.2">
      <c r="B64" s="37">
        <v>56</v>
      </c>
      <c r="C64" s="40">
        <v>45778</v>
      </c>
      <c r="D64" s="38">
        <f t="shared" si="7"/>
        <v>521424.76274672418</v>
      </c>
      <c r="E64" s="38">
        <f t="shared" si="0"/>
        <v>3239</v>
      </c>
      <c r="F64" s="38">
        <f t="shared" si="1"/>
        <v>799.51796954497706</v>
      </c>
      <c r="G64" s="38">
        <f t="shared" si="5"/>
        <v>2439.4820304550231</v>
      </c>
      <c r="H64" s="38">
        <f t="shared" si="6"/>
        <v>518985.28071626916</v>
      </c>
    </row>
    <row r="65" spans="2:8" x14ac:dyDescent="0.2">
      <c r="B65" s="37">
        <v>57</v>
      </c>
      <c r="C65" s="40">
        <v>45809</v>
      </c>
      <c r="D65" s="38">
        <f t="shared" si="7"/>
        <v>518985.28071626916</v>
      </c>
      <c r="E65" s="38">
        <f t="shared" si="0"/>
        <v>3239</v>
      </c>
      <c r="F65" s="38">
        <f t="shared" si="1"/>
        <v>795.77743043161274</v>
      </c>
      <c r="G65" s="38">
        <f t="shared" si="5"/>
        <v>2443.2225695683874</v>
      </c>
      <c r="H65" s="38">
        <f t="shared" si="6"/>
        <v>516542.05814670079</v>
      </c>
    </row>
    <row r="66" spans="2:8" x14ac:dyDescent="0.2">
      <c r="B66" s="37">
        <v>58</v>
      </c>
      <c r="C66" s="40">
        <v>45839</v>
      </c>
      <c r="D66" s="38">
        <f t="shared" si="7"/>
        <v>516542.05814670079</v>
      </c>
      <c r="E66" s="38">
        <f t="shared" si="0"/>
        <v>3239</v>
      </c>
      <c r="F66" s="38">
        <f t="shared" si="1"/>
        <v>792.03115582494127</v>
      </c>
      <c r="G66" s="38">
        <f t="shared" si="5"/>
        <v>2446.9688441750586</v>
      </c>
      <c r="H66" s="38">
        <f t="shared" si="6"/>
        <v>514095.08930252574</v>
      </c>
    </row>
    <row r="67" spans="2:8" x14ac:dyDescent="0.2">
      <c r="B67" s="37">
        <v>59</v>
      </c>
      <c r="C67" s="40">
        <v>45870</v>
      </c>
      <c r="D67" s="38">
        <f t="shared" si="7"/>
        <v>514095.08930252574</v>
      </c>
      <c r="E67" s="38">
        <f t="shared" si="0"/>
        <v>3239</v>
      </c>
      <c r="F67" s="38">
        <f t="shared" si="1"/>
        <v>788.27913693053949</v>
      </c>
      <c r="G67" s="38">
        <f t="shared" si="5"/>
        <v>2450.7208630694604</v>
      </c>
      <c r="H67" s="38">
        <f t="shared" si="6"/>
        <v>511644.36843945627</v>
      </c>
    </row>
    <row r="68" spans="2:8" x14ac:dyDescent="0.2">
      <c r="B68" s="37">
        <v>60</v>
      </c>
      <c r="C68" s="40">
        <v>45901</v>
      </c>
      <c r="D68" s="38">
        <f t="shared" si="7"/>
        <v>511644.36843945627</v>
      </c>
      <c r="E68" s="38">
        <f t="shared" si="0"/>
        <v>3239</v>
      </c>
      <c r="F68" s="38">
        <f t="shared" si="1"/>
        <v>784.52136494049967</v>
      </c>
      <c r="G68" s="38">
        <f t="shared" si="5"/>
        <v>2454.4786350595004</v>
      </c>
      <c r="H68" s="38">
        <f t="shared" si="6"/>
        <v>509189.88980439678</v>
      </c>
    </row>
    <row r="69" spans="2:8" x14ac:dyDescent="0.2">
      <c r="B69" s="37">
        <v>61</v>
      </c>
      <c r="C69" s="40">
        <v>45931</v>
      </c>
      <c r="D69" s="38">
        <f t="shared" si="7"/>
        <v>509189.88980439678</v>
      </c>
      <c r="E69" s="38">
        <f t="shared" si="0"/>
        <v>3239</v>
      </c>
      <c r="F69" s="38">
        <f t="shared" si="1"/>
        <v>780.75783103340837</v>
      </c>
      <c r="G69" s="38">
        <f t="shared" si="5"/>
        <v>2458.2421689665916</v>
      </c>
      <c r="H69" s="38">
        <f t="shared" si="6"/>
        <v>506731.64763543021</v>
      </c>
    </row>
    <row r="70" spans="2:8" x14ac:dyDescent="0.2">
      <c r="B70" s="37">
        <v>62</v>
      </c>
      <c r="C70" s="40">
        <v>45962</v>
      </c>
      <c r="D70" s="38">
        <f t="shared" si="7"/>
        <v>506731.64763543021</v>
      </c>
      <c r="E70" s="38">
        <f t="shared" si="0"/>
        <v>3239</v>
      </c>
      <c r="F70" s="38">
        <f t="shared" si="1"/>
        <v>776.9885263743264</v>
      </c>
      <c r="G70" s="38">
        <f t="shared" si="5"/>
        <v>2462.0114736256737</v>
      </c>
      <c r="H70" s="38">
        <f t="shared" si="6"/>
        <v>504269.63616180455</v>
      </c>
    </row>
    <row r="71" spans="2:8" x14ac:dyDescent="0.2">
      <c r="B71" s="37">
        <v>63</v>
      </c>
      <c r="C71" s="40">
        <v>45992</v>
      </c>
      <c r="D71" s="38">
        <f t="shared" si="7"/>
        <v>504269.63616180455</v>
      </c>
      <c r="E71" s="38">
        <f t="shared" si="0"/>
        <v>3239</v>
      </c>
      <c r="F71" s="38">
        <f t="shared" si="1"/>
        <v>773.21344211476696</v>
      </c>
      <c r="G71" s="38">
        <f t="shared" si="5"/>
        <v>2465.7865578852329</v>
      </c>
      <c r="H71" s="38">
        <f t="shared" si="6"/>
        <v>501803.84960391931</v>
      </c>
    </row>
    <row r="72" spans="2:8" x14ac:dyDescent="0.2">
      <c r="B72" s="37">
        <v>64</v>
      </c>
      <c r="C72" s="40">
        <v>46023</v>
      </c>
      <c r="D72" s="38">
        <f t="shared" si="7"/>
        <v>501803.84960391931</v>
      </c>
      <c r="E72" s="38">
        <f t="shared" si="0"/>
        <v>3239</v>
      </c>
      <c r="F72" s="38">
        <f t="shared" si="1"/>
        <v>769.43256939267633</v>
      </c>
      <c r="G72" s="38">
        <f t="shared" si="5"/>
        <v>2469.5674306073238</v>
      </c>
      <c r="H72" s="38">
        <f t="shared" si="6"/>
        <v>499334.28217331198</v>
      </c>
    </row>
    <row r="73" spans="2:8" x14ac:dyDescent="0.2">
      <c r="B73" s="37">
        <v>65</v>
      </c>
      <c r="C73" s="40">
        <v>46054</v>
      </c>
      <c r="D73" s="38">
        <f t="shared" si="7"/>
        <v>499334.28217331198</v>
      </c>
      <c r="E73" s="38">
        <f t="shared" ref="E73:E136" si="8">$F$6</f>
        <v>3239</v>
      </c>
      <c r="F73" s="38">
        <f t="shared" ref="F73:F136" si="9">$F$4*D73</f>
        <v>765.64589933241177</v>
      </c>
      <c r="G73" s="38">
        <f t="shared" ref="G73:G103" si="10">E73-F73</f>
        <v>2473.3541006675882</v>
      </c>
      <c r="H73" s="38">
        <f t="shared" ref="H73:H103" si="11">D73-G73</f>
        <v>496860.9280726444</v>
      </c>
    </row>
    <row r="74" spans="2:8" x14ac:dyDescent="0.2">
      <c r="B74" s="37">
        <v>66</v>
      </c>
      <c r="C74" s="40">
        <v>46082</v>
      </c>
      <c r="D74" s="38">
        <f t="shared" ref="D74:D103" si="12">H73</f>
        <v>496860.9280726444</v>
      </c>
      <c r="E74" s="38">
        <f t="shared" si="8"/>
        <v>3239</v>
      </c>
      <c r="F74" s="38">
        <f t="shared" si="9"/>
        <v>761.85342304472147</v>
      </c>
      <c r="G74" s="38">
        <f t="shared" si="10"/>
        <v>2477.1465769552788</v>
      </c>
      <c r="H74" s="38">
        <f t="shared" si="11"/>
        <v>494383.78149568912</v>
      </c>
    </row>
    <row r="75" spans="2:8" x14ac:dyDescent="0.2">
      <c r="B75" s="37">
        <v>67</v>
      </c>
      <c r="C75" s="40">
        <v>46113</v>
      </c>
      <c r="D75" s="38">
        <f t="shared" si="12"/>
        <v>494383.78149568912</v>
      </c>
      <c r="E75" s="38">
        <f t="shared" si="8"/>
        <v>3239</v>
      </c>
      <c r="F75" s="38">
        <f t="shared" si="9"/>
        <v>758.05513162672332</v>
      </c>
      <c r="G75" s="38">
        <f t="shared" si="10"/>
        <v>2480.9448683732767</v>
      </c>
      <c r="H75" s="38">
        <f t="shared" si="11"/>
        <v>491902.83662731585</v>
      </c>
    </row>
    <row r="76" spans="2:8" x14ac:dyDescent="0.2">
      <c r="B76" s="37">
        <v>68</v>
      </c>
      <c r="C76" s="40">
        <v>46143</v>
      </c>
      <c r="D76" s="38">
        <f t="shared" si="12"/>
        <v>491902.83662731585</v>
      </c>
      <c r="E76" s="38">
        <f t="shared" si="8"/>
        <v>3239</v>
      </c>
      <c r="F76" s="38">
        <f t="shared" si="9"/>
        <v>754.25101616188431</v>
      </c>
      <c r="G76" s="38">
        <f t="shared" si="10"/>
        <v>2484.7489838381157</v>
      </c>
      <c r="H76" s="38">
        <f t="shared" si="11"/>
        <v>489418.08764347772</v>
      </c>
    </row>
    <row r="77" spans="2:8" x14ac:dyDescent="0.2">
      <c r="B77" s="37">
        <v>69</v>
      </c>
      <c r="C77" s="40">
        <v>46174</v>
      </c>
      <c r="D77" s="38">
        <f t="shared" si="12"/>
        <v>489418.08764347772</v>
      </c>
      <c r="E77" s="38">
        <f t="shared" si="8"/>
        <v>3239</v>
      </c>
      <c r="F77" s="38">
        <f t="shared" si="9"/>
        <v>750.44106771999918</v>
      </c>
      <c r="G77" s="38">
        <f t="shared" si="10"/>
        <v>2488.5589322800006</v>
      </c>
      <c r="H77" s="38">
        <f t="shared" si="11"/>
        <v>486929.52871119772</v>
      </c>
    </row>
    <row r="78" spans="2:8" x14ac:dyDescent="0.2">
      <c r="B78" s="37">
        <v>70</v>
      </c>
      <c r="C78" s="40">
        <v>46204</v>
      </c>
      <c r="D78" s="38">
        <f t="shared" si="12"/>
        <v>486929.52871119772</v>
      </c>
      <c r="E78" s="38">
        <f t="shared" si="8"/>
        <v>3239</v>
      </c>
      <c r="F78" s="38">
        <f t="shared" si="9"/>
        <v>746.62527735716992</v>
      </c>
      <c r="G78" s="38">
        <f t="shared" si="10"/>
        <v>2492.37472264283</v>
      </c>
      <c r="H78" s="38">
        <f t="shared" si="11"/>
        <v>484437.1539885549</v>
      </c>
    </row>
    <row r="79" spans="2:8" x14ac:dyDescent="0.2">
      <c r="B79" s="37">
        <v>71</v>
      </c>
      <c r="C79" s="40">
        <v>46235</v>
      </c>
      <c r="D79" s="38">
        <f t="shared" si="12"/>
        <v>484437.1539885549</v>
      </c>
      <c r="E79" s="38">
        <f t="shared" si="8"/>
        <v>3239</v>
      </c>
      <c r="F79" s="38">
        <f t="shared" si="9"/>
        <v>742.80363611578423</v>
      </c>
      <c r="G79" s="38">
        <f t="shared" si="10"/>
        <v>2496.1963638842158</v>
      </c>
      <c r="H79" s="38">
        <f t="shared" si="11"/>
        <v>481940.9576246707</v>
      </c>
    </row>
    <row r="80" spans="2:8" x14ac:dyDescent="0.2">
      <c r="B80" s="37">
        <v>72</v>
      </c>
      <c r="C80" s="40">
        <v>46266</v>
      </c>
      <c r="D80" s="38">
        <f t="shared" si="12"/>
        <v>481940.9576246707</v>
      </c>
      <c r="E80" s="38">
        <f t="shared" si="8"/>
        <v>3239</v>
      </c>
      <c r="F80" s="38">
        <f t="shared" si="9"/>
        <v>738.97613502449508</v>
      </c>
      <c r="G80" s="38">
        <f t="shared" si="10"/>
        <v>2500.0238649755047</v>
      </c>
      <c r="H80" s="38">
        <f t="shared" si="11"/>
        <v>479440.93375969521</v>
      </c>
    </row>
    <row r="81" spans="2:8" x14ac:dyDescent="0.2">
      <c r="B81" s="37">
        <v>73</v>
      </c>
      <c r="C81" s="40">
        <v>46296</v>
      </c>
      <c r="D81" s="38">
        <f t="shared" si="12"/>
        <v>479440.93375969521</v>
      </c>
      <c r="E81" s="38">
        <f t="shared" si="8"/>
        <v>3239</v>
      </c>
      <c r="F81" s="38">
        <f t="shared" si="9"/>
        <v>735.14276509819933</v>
      </c>
      <c r="G81" s="38">
        <f t="shared" si="10"/>
        <v>2503.8572349018004</v>
      </c>
      <c r="H81" s="38">
        <f t="shared" si="11"/>
        <v>476937.0765247934</v>
      </c>
    </row>
    <row r="82" spans="2:8" x14ac:dyDescent="0.2">
      <c r="B82" s="37">
        <v>74</v>
      </c>
      <c r="C82" s="40">
        <v>46327</v>
      </c>
      <c r="D82" s="38">
        <f t="shared" si="12"/>
        <v>476937.0765247934</v>
      </c>
      <c r="E82" s="38">
        <f t="shared" si="8"/>
        <v>3239</v>
      </c>
      <c r="F82" s="38">
        <f t="shared" si="9"/>
        <v>731.3035173380166</v>
      </c>
      <c r="G82" s="38">
        <f t="shared" si="10"/>
        <v>2507.6964826619833</v>
      </c>
      <c r="H82" s="38">
        <f t="shared" si="11"/>
        <v>474429.38004213141</v>
      </c>
    </row>
    <row r="83" spans="2:8" x14ac:dyDescent="0.2">
      <c r="B83" s="37">
        <v>75</v>
      </c>
      <c r="C83" s="40">
        <v>46357</v>
      </c>
      <c r="D83" s="38">
        <f t="shared" si="12"/>
        <v>474429.38004213141</v>
      </c>
      <c r="E83" s="38">
        <f t="shared" si="8"/>
        <v>3239</v>
      </c>
      <c r="F83" s="38">
        <f t="shared" si="9"/>
        <v>727.45838273126822</v>
      </c>
      <c r="G83" s="38">
        <f t="shared" si="10"/>
        <v>2511.5416172687319</v>
      </c>
      <c r="H83" s="38">
        <f t="shared" si="11"/>
        <v>471917.83842486265</v>
      </c>
    </row>
    <row r="84" spans="2:8" x14ac:dyDescent="0.2">
      <c r="B84" s="37">
        <v>76</v>
      </c>
      <c r="C84" s="40">
        <v>46388</v>
      </c>
      <c r="D84" s="38">
        <f t="shared" si="12"/>
        <v>471917.83842486265</v>
      </c>
      <c r="E84" s="38">
        <f t="shared" si="8"/>
        <v>3239</v>
      </c>
      <c r="F84" s="38">
        <f t="shared" si="9"/>
        <v>723.60735225145606</v>
      </c>
      <c r="G84" s="38">
        <f t="shared" si="10"/>
        <v>2515.3926477485438</v>
      </c>
      <c r="H84" s="38">
        <f t="shared" si="11"/>
        <v>469402.44577711413</v>
      </c>
    </row>
    <row r="85" spans="2:8" x14ac:dyDescent="0.2">
      <c r="B85" s="37">
        <v>77</v>
      </c>
      <c r="C85" s="40">
        <v>46419</v>
      </c>
      <c r="D85" s="38">
        <f t="shared" si="12"/>
        <v>469402.44577711413</v>
      </c>
      <c r="E85" s="38">
        <f t="shared" si="8"/>
        <v>3239</v>
      </c>
      <c r="F85" s="38">
        <f t="shared" si="9"/>
        <v>719.75041685824169</v>
      </c>
      <c r="G85" s="38">
        <f t="shared" si="10"/>
        <v>2519.2495831417582</v>
      </c>
      <c r="H85" s="38">
        <f t="shared" si="11"/>
        <v>466883.19619397237</v>
      </c>
    </row>
    <row r="86" spans="2:8" x14ac:dyDescent="0.2">
      <c r="B86" s="37">
        <v>78</v>
      </c>
      <c r="C86" s="40">
        <v>46447</v>
      </c>
      <c r="D86" s="38">
        <f t="shared" si="12"/>
        <v>466883.19619397237</v>
      </c>
      <c r="E86" s="38">
        <f t="shared" si="8"/>
        <v>3239</v>
      </c>
      <c r="F86" s="38">
        <f t="shared" si="9"/>
        <v>715.88756749742436</v>
      </c>
      <c r="G86" s="38">
        <f t="shared" si="10"/>
        <v>2523.1124325025758</v>
      </c>
      <c r="H86" s="38">
        <f t="shared" si="11"/>
        <v>464360.08376146981</v>
      </c>
    </row>
    <row r="87" spans="2:8" x14ac:dyDescent="0.2">
      <c r="B87" s="37">
        <v>79</v>
      </c>
      <c r="C87" s="40">
        <v>46478</v>
      </c>
      <c r="D87" s="38">
        <f t="shared" si="12"/>
        <v>464360.08376146981</v>
      </c>
      <c r="E87" s="38">
        <f t="shared" si="8"/>
        <v>3239</v>
      </c>
      <c r="F87" s="38">
        <f t="shared" si="9"/>
        <v>712.01879510092044</v>
      </c>
      <c r="G87" s="38">
        <f t="shared" si="10"/>
        <v>2526.9812048990798</v>
      </c>
      <c r="H87" s="38">
        <f t="shared" si="11"/>
        <v>461833.10255657072</v>
      </c>
    </row>
    <row r="88" spans="2:8" x14ac:dyDescent="0.2">
      <c r="B88" s="37">
        <v>80</v>
      </c>
      <c r="C88" s="40">
        <v>46508</v>
      </c>
      <c r="D88" s="38">
        <f t="shared" si="12"/>
        <v>461833.10255657072</v>
      </c>
      <c r="E88" s="38">
        <f t="shared" si="8"/>
        <v>3239</v>
      </c>
      <c r="F88" s="38">
        <f t="shared" si="9"/>
        <v>708.14409058674175</v>
      </c>
      <c r="G88" s="38">
        <f t="shared" si="10"/>
        <v>2530.8559094132584</v>
      </c>
      <c r="H88" s="38">
        <f t="shared" si="11"/>
        <v>459302.24664715747</v>
      </c>
    </row>
    <row r="89" spans="2:8" x14ac:dyDescent="0.2">
      <c r="B89" s="37">
        <v>81</v>
      </c>
      <c r="C89" s="40">
        <v>46539</v>
      </c>
      <c r="D89" s="38">
        <f t="shared" si="12"/>
        <v>459302.24664715747</v>
      </c>
      <c r="E89" s="38">
        <f t="shared" si="8"/>
        <v>3239</v>
      </c>
      <c r="F89" s="38">
        <f t="shared" si="9"/>
        <v>704.26344485897482</v>
      </c>
      <c r="G89" s="38">
        <f t="shared" si="10"/>
        <v>2534.7365551410253</v>
      </c>
      <c r="H89" s="38">
        <f t="shared" si="11"/>
        <v>456767.51009201643</v>
      </c>
    </row>
    <row r="90" spans="2:8" x14ac:dyDescent="0.2">
      <c r="B90" s="37">
        <v>82</v>
      </c>
      <c r="C90" s="40">
        <v>46569</v>
      </c>
      <c r="D90" s="38">
        <f t="shared" si="12"/>
        <v>456767.51009201643</v>
      </c>
      <c r="E90" s="38">
        <f t="shared" si="8"/>
        <v>3239</v>
      </c>
      <c r="F90" s="38">
        <f t="shared" si="9"/>
        <v>700.37684880775851</v>
      </c>
      <c r="G90" s="38">
        <f t="shared" si="10"/>
        <v>2538.6231511922415</v>
      </c>
      <c r="H90" s="38">
        <f t="shared" si="11"/>
        <v>454228.88694082416</v>
      </c>
    </row>
    <row r="91" spans="2:8" x14ac:dyDescent="0.2">
      <c r="B91" s="37">
        <v>83</v>
      </c>
      <c r="C91" s="40">
        <v>46600</v>
      </c>
      <c r="D91" s="38">
        <f t="shared" si="12"/>
        <v>454228.88694082416</v>
      </c>
      <c r="E91" s="38">
        <f t="shared" si="8"/>
        <v>3239</v>
      </c>
      <c r="F91" s="38">
        <f t="shared" si="9"/>
        <v>696.48429330926376</v>
      </c>
      <c r="G91" s="38">
        <f t="shared" si="10"/>
        <v>2542.5157066907364</v>
      </c>
      <c r="H91" s="38">
        <f t="shared" si="11"/>
        <v>451686.37123413343</v>
      </c>
    </row>
    <row r="92" spans="2:8" x14ac:dyDescent="0.2">
      <c r="B92" s="37">
        <v>84</v>
      </c>
      <c r="C92" s="40">
        <v>46631</v>
      </c>
      <c r="D92" s="38">
        <f t="shared" si="12"/>
        <v>451686.37123413343</v>
      </c>
      <c r="E92" s="38">
        <f t="shared" si="8"/>
        <v>3239</v>
      </c>
      <c r="F92" s="38">
        <f t="shared" si="9"/>
        <v>692.58576922567124</v>
      </c>
      <c r="G92" s="38">
        <f t="shared" si="10"/>
        <v>2546.4142307743286</v>
      </c>
      <c r="H92" s="38">
        <f t="shared" si="11"/>
        <v>449139.9570033591</v>
      </c>
    </row>
    <row r="93" spans="2:8" x14ac:dyDescent="0.2">
      <c r="B93" s="37">
        <v>85</v>
      </c>
      <c r="C93" s="40">
        <v>46661</v>
      </c>
      <c r="D93" s="38">
        <f t="shared" si="12"/>
        <v>449139.9570033591</v>
      </c>
      <c r="E93" s="38">
        <f t="shared" si="8"/>
        <v>3239</v>
      </c>
      <c r="F93" s="38">
        <f t="shared" si="9"/>
        <v>688.68126740515061</v>
      </c>
      <c r="G93" s="38">
        <f t="shared" si="10"/>
        <v>2550.3187325948493</v>
      </c>
      <c r="H93" s="38">
        <f t="shared" si="11"/>
        <v>446589.63827076426</v>
      </c>
    </row>
    <row r="94" spans="2:8" x14ac:dyDescent="0.2">
      <c r="B94" s="37">
        <v>86</v>
      </c>
      <c r="C94" s="40">
        <v>46692</v>
      </c>
      <c r="D94" s="38">
        <f t="shared" si="12"/>
        <v>446589.63827076426</v>
      </c>
      <c r="E94" s="38">
        <f t="shared" si="8"/>
        <v>3239</v>
      </c>
      <c r="F94" s="38">
        <f t="shared" si="9"/>
        <v>684.77077868183858</v>
      </c>
      <c r="G94" s="38">
        <f t="shared" si="10"/>
        <v>2554.2292213181613</v>
      </c>
      <c r="H94" s="38">
        <f t="shared" si="11"/>
        <v>444035.40904944611</v>
      </c>
    </row>
    <row r="95" spans="2:8" x14ac:dyDescent="0.2">
      <c r="B95" s="37">
        <v>87</v>
      </c>
      <c r="C95" s="40">
        <v>46722</v>
      </c>
      <c r="D95" s="38">
        <f t="shared" si="12"/>
        <v>444035.40904944611</v>
      </c>
      <c r="E95" s="38">
        <f t="shared" si="8"/>
        <v>3239</v>
      </c>
      <c r="F95" s="38">
        <f t="shared" si="9"/>
        <v>680.85429387581735</v>
      </c>
      <c r="G95" s="38">
        <f t="shared" si="10"/>
        <v>2558.1457061241827</v>
      </c>
      <c r="H95" s="38">
        <f t="shared" si="11"/>
        <v>441477.26334332192</v>
      </c>
    </row>
    <row r="96" spans="2:8" x14ac:dyDescent="0.2">
      <c r="B96" s="37">
        <v>88</v>
      </c>
      <c r="C96" s="40">
        <v>46753</v>
      </c>
      <c r="D96" s="38">
        <f t="shared" si="12"/>
        <v>441477.26334332192</v>
      </c>
      <c r="E96" s="38">
        <f t="shared" si="8"/>
        <v>3239</v>
      </c>
      <c r="F96" s="38">
        <f t="shared" si="9"/>
        <v>676.93180379309365</v>
      </c>
      <c r="G96" s="38">
        <f t="shared" si="10"/>
        <v>2562.0681962069066</v>
      </c>
      <c r="H96" s="38">
        <f t="shared" si="11"/>
        <v>438915.19514711504</v>
      </c>
    </row>
    <row r="97" spans="2:8" x14ac:dyDescent="0.2">
      <c r="B97" s="37">
        <v>89</v>
      </c>
      <c r="C97" s="40">
        <v>46784</v>
      </c>
      <c r="D97" s="38">
        <f t="shared" si="12"/>
        <v>438915.19514711504</v>
      </c>
      <c r="E97" s="38">
        <f t="shared" si="8"/>
        <v>3239</v>
      </c>
      <c r="F97" s="38">
        <f t="shared" si="9"/>
        <v>673.00329922557637</v>
      </c>
      <c r="G97" s="38">
        <f t="shared" si="10"/>
        <v>2565.9967007744235</v>
      </c>
      <c r="H97" s="38">
        <f t="shared" si="11"/>
        <v>436349.19844634063</v>
      </c>
    </row>
    <row r="98" spans="2:8" x14ac:dyDescent="0.2">
      <c r="B98" s="37">
        <v>90</v>
      </c>
      <c r="C98" s="40">
        <v>46813</v>
      </c>
      <c r="D98" s="38">
        <f t="shared" si="12"/>
        <v>436349.19844634063</v>
      </c>
      <c r="E98" s="38">
        <f t="shared" si="8"/>
        <v>3239</v>
      </c>
      <c r="F98" s="38">
        <f t="shared" si="9"/>
        <v>669.06877095105563</v>
      </c>
      <c r="G98" s="38">
        <f t="shared" si="10"/>
        <v>2569.9312290489443</v>
      </c>
      <c r="H98" s="38">
        <f t="shared" si="11"/>
        <v>433779.26721729169</v>
      </c>
    </row>
    <row r="99" spans="2:8" x14ac:dyDescent="0.2">
      <c r="B99" s="37">
        <v>91</v>
      </c>
      <c r="C99" s="40">
        <v>46844</v>
      </c>
      <c r="D99" s="38">
        <f t="shared" si="12"/>
        <v>433779.26721729169</v>
      </c>
      <c r="E99" s="38">
        <f t="shared" si="8"/>
        <v>3239</v>
      </c>
      <c r="F99" s="38">
        <f t="shared" si="9"/>
        <v>665.1282097331806</v>
      </c>
      <c r="G99" s="38">
        <f t="shared" si="10"/>
        <v>2573.8717902668195</v>
      </c>
      <c r="H99" s="38">
        <f t="shared" si="11"/>
        <v>431205.39542702487</v>
      </c>
    </row>
    <row r="100" spans="2:8" x14ac:dyDescent="0.2">
      <c r="B100" s="37">
        <v>92</v>
      </c>
      <c r="C100" s="40">
        <v>46874</v>
      </c>
      <c r="D100" s="38">
        <f t="shared" si="12"/>
        <v>431205.39542702487</v>
      </c>
      <c r="E100" s="38">
        <f t="shared" si="8"/>
        <v>3239</v>
      </c>
      <c r="F100" s="38">
        <f t="shared" si="9"/>
        <v>661.18160632143815</v>
      </c>
      <c r="G100" s="38">
        <f t="shared" si="10"/>
        <v>2577.8183936785617</v>
      </c>
      <c r="H100" s="38">
        <f t="shared" si="11"/>
        <v>428627.57703334629</v>
      </c>
    </row>
    <row r="101" spans="2:8" x14ac:dyDescent="0.2">
      <c r="B101" s="37">
        <v>93</v>
      </c>
      <c r="C101" s="40">
        <v>46905</v>
      </c>
      <c r="D101" s="38">
        <f t="shared" si="12"/>
        <v>428627.57703334629</v>
      </c>
      <c r="E101" s="38">
        <f t="shared" si="8"/>
        <v>3239</v>
      </c>
      <c r="F101" s="38">
        <f t="shared" si="9"/>
        <v>657.22895145113102</v>
      </c>
      <c r="G101" s="38">
        <f t="shared" si="10"/>
        <v>2581.7710485488687</v>
      </c>
      <c r="H101" s="38">
        <f t="shared" si="11"/>
        <v>426045.80598479742</v>
      </c>
    </row>
    <row r="102" spans="2:8" x14ac:dyDescent="0.2">
      <c r="B102" s="37">
        <v>94</v>
      </c>
      <c r="C102" s="40">
        <v>46935</v>
      </c>
      <c r="D102" s="38">
        <f t="shared" si="12"/>
        <v>426045.80598479742</v>
      </c>
      <c r="E102" s="38">
        <f t="shared" si="8"/>
        <v>3239</v>
      </c>
      <c r="F102" s="38">
        <f t="shared" si="9"/>
        <v>653.27023584335609</v>
      </c>
      <c r="G102" s="38">
        <f t="shared" si="10"/>
        <v>2585.7297641566438</v>
      </c>
      <c r="H102" s="38">
        <f t="shared" si="11"/>
        <v>423460.0762206408</v>
      </c>
    </row>
    <row r="103" spans="2:8" x14ac:dyDescent="0.2">
      <c r="B103" s="37">
        <v>95</v>
      </c>
      <c r="C103" s="40">
        <v>46966</v>
      </c>
      <c r="D103" s="38">
        <f t="shared" si="12"/>
        <v>423460.0762206408</v>
      </c>
      <c r="E103" s="38">
        <f t="shared" si="8"/>
        <v>3239</v>
      </c>
      <c r="F103" s="38">
        <f t="shared" si="9"/>
        <v>649.30545020498255</v>
      </c>
      <c r="G103" s="38">
        <f t="shared" si="10"/>
        <v>2589.6945497950173</v>
      </c>
      <c r="H103" s="38">
        <f t="shared" si="11"/>
        <v>420870.38167084579</v>
      </c>
    </row>
    <row r="104" spans="2:8" x14ac:dyDescent="0.2">
      <c r="B104" s="37">
        <v>96</v>
      </c>
      <c r="C104" s="40">
        <v>46997</v>
      </c>
      <c r="D104" s="38">
        <f t="shared" ref="D104:D128" si="13">H103</f>
        <v>420870.38167084579</v>
      </c>
      <c r="E104" s="38">
        <f t="shared" si="8"/>
        <v>3239</v>
      </c>
      <c r="F104" s="38">
        <f t="shared" si="9"/>
        <v>645.3345852286302</v>
      </c>
      <c r="G104" s="38">
        <f t="shared" ref="G104:G128" si="14">E104-F104</f>
        <v>2593.6654147713698</v>
      </c>
      <c r="H104" s="38">
        <f t="shared" ref="H104:H128" si="15">D104-G104</f>
        <v>418276.71625607443</v>
      </c>
    </row>
    <row r="105" spans="2:8" x14ac:dyDescent="0.2">
      <c r="B105" s="37">
        <v>97</v>
      </c>
      <c r="C105" s="40">
        <v>47027</v>
      </c>
      <c r="D105" s="38">
        <f t="shared" si="13"/>
        <v>418276.71625607443</v>
      </c>
      <c r="E105" s="38">
        <f t="shared" si="8"/>
        <v>3239</v>
      </c>
      <c r="F105" s="38">
        <f t="shared" si="9"/>
        <v>641.35763159264752</v>
      </c>
      <c r="G105" s="38">
        <f t="shared" si="14"/>
        <v>2597.6423684073525</v>
      </c>
      <c r="H105" s="38">
        <f t="shared" si="15"/>
        <v>415679.07388766709</v>
      </c>
    </row>
    <row r="106" spans="2:8" x14ac:dyDescent="0.2">
      <c r="B106" s="37">
        <v>98</v>
      </c>
      <c r="C106" s="40">
        <v>47058</v>
      </c>
      <c r="D106" s="38">
        <f t="shared" si="13"/>
        <v>415679.07388766709</v>
      </c>
      <c r="E106" s="38">
        <f t="shared" si="8"/>
        <v>3239</v>
      </c>
      <c r="F106" s="38">
        <f t="shared" si="9"/>
        <v>637.37457996108958</v>
      </c>
      <c r="G106" s="38">
        <f t="shared" si="14"/>
        <v>2601.6254200389103</v>
      </c>
      <c r="H106" s="38">
        <f t="shared" si="15"/>
        <v>413077.44846762816</v>
      </c>
    </row>
    <row r="107" spans="2:8" x14ac:dyDescent="0.2">
      <c r="B107" s="37">
        <v>99</v>
      </c>
      <c r="C107" s="40">
        <v>47088</v>
      </c>
      <c r="D107" s="38">
        <f t="shared" si="13"/>
        <v>413077.44846762816</v>
      </c>
      <c r="E107" s="38">
        <f t="shared" si="8"/>
        <v>3239</v>
      </c>
      <c r="F107" s="38">
        <f t="shared" si="9"/>
        <v>633.38542098369658</v>
      </c>
      <c r="G107" s="38">
        <f t="shared" si="14"/>
        <v>2605.6145790163037</v>
      </c>
      <c r="H107" s="38">
        <f t="shared" si="15"/>
        <v>410471.83388861187</v>
      </c>
    </row>
    <row r="108" spans="2:8" x14ac:dyDescent="0.2">
      <c r="B108" s="37">
        <v>100</v>
      </c>
      <c r="C108" s="40">
        <v>47119</v>
      </c>
      <c r="D108" s="38">
        <f t="shared" si="13"/>
        <v>410471.83388861187</v>
      </c>
      <c r="E108" s="38">
        <f t="shared" si="8"/>
        <v>3239</v>
      </c>
      <c r="F108" s="38">
        <f t="shared" si="9"/>
        <v>629.39014529587155</v>
      </c>
      <c r="G108" s="38">
        <f t="shared" si="14"/>
        <v>2609.6098547041283</v>
      </c>
      <c r="H108" s="38">
        <f t="shared" si="15"/>
        <v>407862.22403390775</v>
      </c>
    </row>
    <row r="109" spans="2:8" x14ac:dyDescent="0.2">
      <c r="B109" s="37">
        <v>101</v>
      </c>
      <c r="C109" s="40">
        <v>47150</v>
      </c>
      <c r="D109" s="38">
        <f t="shared" si="13"/>
        <v>407862.22403390775</v>
      </c>
      <c r="E109" s="38">
        <f t="shared" si="8"/>
        <v>3239</v>
      </c>
      <c r="F109" s="38">
        <f t="shared" si="9"/>
        <v>625.38874351865854</v>
      </c>
      <c r="G109" s="38">
        <f t="shared" si="14"/>
        <v>2613.6112564813416</v>
      </c>
      <c r="H109" s="38">
        <f t="shared" si="15"/>
        <v>405248.61277742643</v>
      </c>
    </row>
    <row r="110" spans="2:8" x14ac:dyDescent="0.2">
      <c r="B110" s="37">
        <v>102</v>
      </c>
      <c r="C110" s="40">
        <v>47178</v>
      </c>
      <c r="D110" s="38">
        <f t="shared" si="13"/>
        <v>405248.61277742643</v>
      </c>
      <c r="E110" s="38">
        <f t="shared" si="8"/>
        <v>3239</v>
      </c>
      <c r="F110" s="38">
        <f t="shared" si="9"/>
        <v>621.38120625872057</v>
      </c>
      <c r="G110" s="38">
        <f t="shared" si="14"/>
        <v>2617.6187937412797</v>
      </c>
      <c r="H110" s="38">
        <f t="shared" si="15"/>
        <v>402630.99398368516</v>
      </c>
    </row>
    <row r="111" spans="2:8" x14ac:dyDescent="0.2">
      <c r="B111" s="37">
        <v>103</v>
      </c>
      <c r="C111" s="40">
        <v>47209</v>
      </c>
      <c r="D111" s="38">
        <f t="shared" si="13"/>
        <v>402630.99398368516</v>
      </c>
      <c r="E111" s="38">
        <f t="shared" si="8"/>
        <v>3239</v>
      </c>
      <c r="F111" s="38">
        <f t="shared" si="9"/>
        <v>617.3675241083173</v>
      </c>
      <c r="G111" s="38">
        <f t="shared" si="14"/>
        <v>2621.6324758916826</v>
      </c>
      <c r="H111" s="38">
        <f t="shared" si="15"/>
        <v>400009.36150779348</v>
      </c>
    </row>
    <row r="112" spans="2:8" x14ac:dyDescent="0.2">
      <c r="B112" s="37">
        <v>104</v>
      </c>
      <c r="C112" s="40">
        <v>47239</v>
      </c>
      <c r="D112" s="38">
        <f t="shared" si="13"/>
        <v>400009.36150779348</v>
      </c>
      <c r="E112" s="38">
        <f t="shared" si="8"/>
        <v>3239</v>
      </c>
      <c r="F112" s="38">
        <f t="shared" si="9"/>
        <v>613.34768764528337</v>
      </c>
      <c r="G112" s="38">
        <f t="shared" si="14"/>
        <v>2625.6523123547167</v>
      </c>
      <c r="H112" s="38">
        <f t="shared" si="15"/>
        <v>397383.70919543877</v>
      </c>
    </row>
    <row r="113" spans="2:10" x14ac:dyDescent="0.2">
      <c r="B113" s="37">
        <v>105</v>
      </c>
      <c r="C113" s="40">
        <v>47270</v>
      </c>
      <c r="D113" s="38">
        <f t="shared" si="13"/>
        <v>397383.70919543877</v>
      </c>
      <c r="E113" s="38">
        <f t="shared" si="8"/>
        <v>3239</v>
      </c>
      <c r="F113" s="38">
        <f t="shared" si="9"/>
        <v>609.3216874330061</v>
      </c>
      <c r="G113" s="38">
        <f t="shared" si="14"/>
        <v>2629.678312566994</v>
      </c>
      <c r="H113" s="38">
        <f t="shared" si="15"/>
        <v>394754.03088287177</v>
      </c>
    </row>
    <row r="114" spans="2:10" x14ac:dyDescent="0.2">
      <c r="B114" s="37">
        <v>106</v>
      </c>
      <c r="C114" s="40">
        <v>47300</v>
      </c>
      <c r="D114" s="38">
        <f t="shared" si="13"/>
        <v>394754.03088287177</v>
      </c>
      <c r="E114" s="38">
        <f t="shared" si="8"/>
        <v>3239</v>
      </c>
      <c r="F114" s="38">
        <f t="shared" si="9"/>
        <v>605.28951402040343</v>
      </c>
      <c r="G114" s="38">
        <f t="shared" si="14"/>
        <v>2633.7104859795963</v>
      </c>
      <c r="H114" s="38">
        <f t="shared" si="15"/>
        <v>392120.32039689214</v>
      </c>
    </row>
    <row r="115" spans="2:10" x14ac:dyDescent="0.2">
      <c r="B115" s="37">
        <v>107</v>
      </c>
      <c r="C115" s="40">
        <v>47331</v>
      </c>
      <c r="D115" s="38">
        <f t="shared" si="13"/>
        <v>392120.32039689214</v>
      </c>
      <c r="E115" s="38">
        <f t="shared" si="8"/>
        <v>3239</v>
      </c>
      <c r="F115" s="38">
        <f t="shared" si="9"/>
        <v>601.25115794190128</v>
      </c>
      <c r="G115" s="38">
        <f t="shared" si="14"/>
        <v>2637.7488420580985</v>
      </c>
      <c r="H115" s="38">
        <f t="shared" si="15"/>
        <v>389482.57155483402</v>
      </c>
    </row>
    <row r="116" spans="2:10" x14ac:dyDescent="0.2">
      <c r="B116" s="37">
        <v>108</v>
      </c>
      <c r="C116" s="40">
        <v>47362</v>
      </c>
      <c r="D116" s="38">
        <f t="shared" si="13"/>
        <v>389482.57155483402</v>
      </c>
      <c r="E116" s="38">
        <f t="shared" si="8"/>
        <v>3239</v>
      </c>
      <c r="F116" s="38">
        <f t="shared" si="9"/>
        <v>597.20660971741222</v>
      </c>
      <c r="G116" s="38">
        <f t="shared" si="14"/>
        <v>2641.793390282588</v>
      </c>
      <c r="H116" s="38">
        <f t="shared" si="15"/>
        <v>386840.77816455142</v>
      </c>
    </row>
    <row r="117" spans="2:10" x14ac:dyDescent="0.2">
      <c r="B117" s="37">
        <v>109</v>
      </c>
      <c r="C117" s="40">
        <v>47392</v>
      </c>
      <c r="D117" s="38">
        <f t="shared" si="13"/>
        <v>386840.77816455142</v>
      </c>
      <c r="E117" s="38">
        <f t="shared" si="8"/>
        <v>3239</v>
      </c>
      <c r="F117" s="38">
        <f t="shared" si="9"/>
        <v>593.15585985231223</v>
      </c>
      <c r="G117" s="38">
        <f t="shared" si="14"/>
        <v>2645.8441401476875</v>
      </c>
      <c r="H117" s="38">
        <f t="shared" si="15"/>
        <v>384194.93402440374</v>
      </c>
    </row>
    <row r="118" spans="2:10" x14ac:dyDescent="0.2">
      <c r="B118" s="37">
        <v>110</v>
      </c>
      <c r="C118" s="40">
        <v>47423</v>
      </c>
      <c r="D118" s="38">
        <f t="shared" si="13"/>
        <v>384194.93402440374</v>
      </c>
      <c r="E118" s="38">
        <f t="shared" si="8"/>
        <v>3239</v>
      </c>
      <c r="F118" s="38">
        <f t="shared" si="9"/>
        <v>589.09889883741914</v>
      </c>
      <c r="G118" s="38">
        <f t="shared" si="14"/>
        <v>2649.9011011625807</v>
      </c>
      <c r="H118" s="38">
        <f t="shared" si="15"/>
        <v>381545.03292324115</v>
      </c>
    </row>
    <row r="119" spans="2:10" x14ac:dyDescent="0.2">
      <c r="B119" s="37">
        <v>111</v>
      </c>
      <c r="C119" s="40">
        <v>47453</v>
      </c>
      <c r="D119" s="38">
        <f t="shared" si="13"/>
        <v>381545.03292324115</v>
      </c>
      <c r="E119" s="38">
        <f t="shared" si="8"/>
        <v>3239</v>
      </c>
      <c r="F119" s="38">
        <f t="shared" si="9"/>
        <v>585.03571714896975</v>
      </c>
      <c r="G119" s="38">
        <f t="shared" si="14"/>
        <v>2653.9642828510305</v>
      </c>
      <c r="H119" s="38">
        <f t="shared" si="15"/>
        <v>378891.06864039012</v>
      </c>
    </row>
    <row r="120" spans="2:10" x14ac:dyDescent="0.2">
      <c r="B120" s="37">
        <v>112</v>
      </c>
      <c r="C120" s="40">
        <v>47484</v>
      </c>
      <c r="D120" s="38">
        <f t="shared" si="13"/>
        <v>378891.06864039012</v>
      </c>
      <c r="E120" s="38">
        <f t="shared" si="8"/>
        <v>3239</v>
      </c>
      <c r="F120" s="38">
        <f t="shared" si="9"/>
        <v>580.96630524859825</v>
      </c>
      <c r="G120" s="38">
        <f t="shared" si="14"/>
        <v>2658.0336947514015</v>
      </c>
      <c r="H120" s="38">
        <f t="shared" si="15"/>
        <v>376233.03494563873</v>
      </c>
    </row>
    <row r="121" spans="2:10" x14ac:dyDescent="0.2">
      <c r="B121" s="37">
        <v>113</v>
      </c>
      <c r="C121" s="40">
        <v>47515</v>
      </c>
      <c r="D121" s="38">
        <f t="shared" si="13"/>
        <v>376233.03494563873</v>
      </c>
      <c r="E121" s="38">
        <f t="shared" si="8"/>
        <v>3239</v>
      </c>
      <c r="F121" s="38">
        <f t="shared" si="9"/>
        <v>576.89065358331277</v>
      </c>
      <c r="G121" s="38">
        <f t="shared" si="14"/>
        <v>2662.109346416687</v>
      </c>
      <c r="H121" s="38">
        <f t="shared" si="15"/>
        <v>373570.92559922207</v>
      </c>
    </row>
    <row r="122" spans="2:10" x14ac:dyDescent="0.2">
      <c r="B122" s="37">
        <v>114</v>
      </c>
      <c r="C122" s="40">
        <v>47543</v>
      </c>
      <c r="D122" s="38">
        <f t="shared" si="13"/>
        <v>373570.92559922207</v>
      </c>
      <c r="E122" s="38">
        <f t="shared" si="8"/>
        <v>3239</v>
      </c>
      <c r="F122" s="38">
        <f t="shared" si="9"/>
        <v>572.80875258547383</v>
      </c>
      <c r="G122" s="38">
        <f t="shared" si="14"/>
        <v>2666.1912474145261</v>
      </c>
      <c r="H122" s="38">
        <f t="shared" si="15"/>
        <v>370904.73435180756</v>
      </c>
    </row>
    <row r="123" spans="2:10" x14ac:dyDescent="0.2">
      <c r="B123" s="37">
        <v>115</v>
      </c>
      <c r="C123" s="40">
        <v>47574</v>
      </c>
      <c r="D123" s="38">
        <f t="shared" si="13"/>
        <v>370904.73435180756</v>
      </c>
      <c r="E123" s="38">
        <f t="shared" si="8"/>
        <v>3239</v>
      </c>
      <c r="F123" s="38">
        <f t="shared" si="9"/>
        <v>568.72059267277166</v>
      </c>
      <c r="G123" s="38">
        <f t="shared" si="14"/>
        <v>2670.2794073272285</v>
      </c>
      <c r="H123" s="38">
        <f t="shared" si="15"/>
        <v>368234.45494448033</v>
      </c>
    </row>
    <row r="124" spans="2:10" x14ac:dyDescent="0.2">
      <c r="B124" s="37">
        <v>116</v>
      </c>
      <c r="C124" s="40">
        <v>47604</v>
      </c>
      <c r="D124" s="38">
        <f t="shared" si="13"/>
        <v>368234.45494448033</v>
      </c>
      <c r="E124" s="38">
        <f t="shared" si="8"/>
        <v>3239</v>
      </c>
      <c r="F124" s="38">
        <f t="shared" si="9"/>
        <v>564.62616424820317</v>
      </c>
      <c r="G124" s="38">
        <f t="shared" si="14"/>
        <v>2674.3738357517968</v>
      </c>
      <c r="H124" s="38">
        <f t="shared" si="15"/>
        <v>365560.08110872854</v>
      </c>
    </row>
    <row r="125" spans="2:10" x14ac:dyDescent="0.2">
      <c r="B125" s="37">
        <v>117</v>
      </c>
      <c r="C125" s="40">
        <v>47635</v>
      </c>
      <c r="D125" s="38">
        <f t="shared" si="13"/>
        <v>365560.08110872854</v>
      </c>
      <c r="E125" s="38">
        <f t="shared" si="8"/>
        <v>3239</v>
      </c>
      <c r="F125" s="38">
        <f t="shared" si="9"/>
        <v>560.52545770005042</v>
      </c>
      <c r="G125" s="38">
        <f t="shared" si="14"/>
        <v>2678.4745422999495</v>
      </c>
      <c r="H125" s="38">
        <f t="shared" si="15"/>
        <v>362881.60656642861</v>
      </c>
    </row>
    <row r="126" spans="2:10" x14ac:dyDescent="0.2">
      <c r="B126" s="37">
        <v>118</v>
      </c>
      <c r="C126" s="40">
        <v>47665</v>
      </c>
      <c r="D126" s="38">
        <f t="shared" si="13"/>
        <v>362881.60656642861</v>
      </c>
      <c r="E126" s="38">
        <f t="shared" si="8"/>
        <v>3239</v>
      </c>
      <c r="F126" s="38">
        <f t="shared" si="9"/>
        <v>556.41846340185725</v>
      </c>
      <c r="G126" s="38">
        <f t="shared" si="14"/>
        <v>2682.5815365981425</v>
      </c>
      <c r="H126" s="38">
        <f t="shared" si="15"/>
        <v>360199.02502983046</v>
      </c>
    </row>
    <row r="127" spans="2:10" x14ac:dyDescent="0.2">
      <c r="B127" s="37">
        <v>119</v>
      </c>
      <c r="C127" s="40">
        <v>47696</v>
      </c>
      <c r="D127" s="38">
        <f t="shared" si="13"/>
        <v>360199.02502983046</v>
      </c>
      <c r="E127" s="38">
        <f t="shared" si="8"/>
        <v>3239</v>
      </c>
      <c r="F127" s="38">
        <f t="shared" si="9"/>
        <v>552.30517171240672</v>
      </c>
      <c r="G127" s="38">
        <f t="shared" si="14"/>
        <v>2686.6948282875933</v>
      </c>
      <c r="H127" s="38">
        <f t="shared" si="15"/>
        <v>357512.33020154288</v>
      </c>
    </row>
    <row r="128" spans="2:10" x14ac:dyDescent="0.2">
      <c r="B128" s="37">
        <v>120</v>
      </c>
      <c r="C128" s="40">
        <v>47727</v>
      </c>
      <c r="D128" s="38">
        <f t="shared" si="13"/>
        <v>357512.33020154288</v>
      </c>
      <c r="E128" s="38">
        <f t="shared" si="8"/>
        <v>3239</v>
      </c>
      <c r="F128" s="38">
        <f t="shared" si="9"/>
        <v>548.18557297569907</v>
      </c>
      <c r="G128" s="38">
        <f t="shared" si="14"/>
        <v>2690.814427024301</v>
      </c>
      <c r="H128" s="38">
        <f t="shared" si="15"/>
        <v>354821.5157745186</v>
      </c>
      <c r="J128" s="38"/>
    </row>
    <row r="129" spans="2:10" x14ac:dyDescent="0.2">
      <c r="B129" s="37">
        <v>121</v>
      </c>
      <c r="C129" s="40">
        <v>47757</v>
      </c>
      <c r="D129" s="38">
        <f t="shared" ref="D129:D130" si="16">H128</f>
        <v>354821.5157745186</v>
      </c>
      <c r="E129" s="38">
        <f t="shared" si="8"/>
        <v>3239</v>
      </c>
      <c r="F129" s="38">
        <f t="shared" si="9"/>
        <v>544.05965752092857</v>
      </c>
      <c r="G129" s="38">
        <f t="shared" ref="G129:G130" si="17">E129-F129</f>
        <v>2694.9403424790717</v>
      </c>
      <c r="H129" s="38">
        <f t="shared" ref="H129:H130" si="18">D129-G129</f>
        <v>352126.57543203951</v>
      </c>
    </row>
    <row r="130" spans="2:10" x14ac:dyDescent="0.2">
      <c r="B130" s="37">
        <v>122</v>
      </c>
      <c r="C130" s="40">
        <v>47788</v>
      </c>
      <c r="D130" s="38">
        <f t="shared" si="16"/>
        <v>352126.57543203951</v>
      </c>
      <c r="E130" s="38">
        <f t="shared" si="8"/>
        <v>3239</v>
      </c>
      <c r="F130" s="38">
        <f t="shared" si="9"/>
        <v>539.92741566246059</v>
      </c>
      <c r="G130" s="38">
        <f t="shared" si="17"/>
        <v>2699.0725843375394</v>
      </c>
      <c r="H130" s="38">
        <f t="shared" si="18"/>
        <v>349427.50284770195</v>
      </c>
      <c r="J130" s="38"/>
    </row>
    <row r="131" spans="2:10" x14ac:dyDescent="0.2">
      <c r="B131" s="37">
        <v>123</v>
      </c>
      <c r="C131" s="40">
        <v>47818</v>
      </c>
      <c r="D131" s="38">
        <f t="shared" ref="D131:D194" si="19">H130</f>
        <v>349427.50284770195</v>
      </c>
      <c r="E131" s="38">
        <f t="shared" si="8"/>
        <v>3239</v>
      </c>
      <c r="F131" s="38">
        <f t="shared" si="9"/>
        <v>535.78883769980962</v>
      </c>
      <c r="G131" s="38">
        <f t="shared" ref="G131:G194" si="20">E131-F131</f>
        <v>2703.2111623001902</v>
      </c>
      <c r="H131" s="38">
        <f t="shared" ref="H131:H194" si="21">D131-G131</f>
        <v>346724.29168540175</v>
      </c>
    </row>
    <row r="132" spans="2:10" x14ac:dyDescent="0.2">
      <c r="B132" s="37">
        <v>124</v>
      </c>
      <c r="C132" s="40">
        <v>47849</v>
      </c>
      <c r="D132" s="38">
        <f t="shared" si="19"/>
        <v>346724.29168540175</v>
      </c>
      <c r="E132" s="38">
        <f t="shared" si="8"/>
        <v>3239</v>
      </c>
      <c r="F132" s="38">
        <f t="shared" si="9"/>
        <v>531.64391391761603</v>
      </c>
      <c r="G132" s="38">
        <f t="shared" si="20"/>
        <v>2707.3560860823841</v>
      </c>
      <c r="H132" s="38">
        <f t="shared" si="21"/>
        <v>344016.93559931935</v>
      </c>
    </row>
    <row r="133" spans="2:10" x14ac:dyDescent="0.2">
      <c r="B133" s="37">
        <v>125</v>
      </c>
      <c r="C133" s="40">
        <v>47880</v>
      </c>
      <c r="D133" s="38">
        <f t="shared" si="19"/>
        <v>344016.93559931935</v>
      </c>
      <c r="E133" s="38">
        <f t="shared" si="8"/>
        <v>3239</v>
      </c>
      <c r="F133" s="38">
        <f t="shared" si="9"/>
        <v>527.49263458562302</v>
      </c>
      <c r="G133" s="38">
        <f t="shared" si="20"/>
        <v>2711.5073654143771</v>
      </c>
      <c r="H133" s="38">
        <f t="shared" si="21"/>
        <v>341305.428233905</v>
      </c>
    </row>
    <row r="134" spans="2:10" x14ac:dyDescent="0.2">
      <c r="B134" s="37">
        <v>126</v>
      </c>
      <c r="C134" s="40">
        <v>47908</v>
      </c>
      <c r="D134" s="38">
        <f t="shared" si="19"/>
        <v>341305.428233905</v>
      </c>
      <c r="E134" s="38">
        <f t="shared" si="8"/>
        <v>3239</v>
      </c>
      <c r="F134" s="38">
        <f t="shared" si="9"/>
        <v>523.33498995865432</v>
      </c>
      <c r="G134" s="38">
        <f t="shared" si="20"/>
        <v>2715.6650100413458</v>
      </c>
      <c r="H134" s="38">
        <f t="shared" si="21"/>
        <v>338589.76322386367</v>
      </c>
    </row>
    <row r="135" spans="2:10" x14ac:dyDescent="0.2">
      <c r="B135" s="37">
        <v>127</v>
      </c>
      <c r="C135" s="40">
        <v>47939</v>
      </c>
      <c r="D135" s="38">
        <f t="shared" si="19"/>
        <v>338589.76322386367</v>
      </c>
      <c r="E135" s="38">
        <f t="shared" si="8"/>
        <v>3239</v>
      </c>
      <c r="F135" s="38">
        <f t="shared" si="9"/>
        <v>519.17097027659099</v>
      </c>
      <c r="G135" s="38">
        <f t="shared" si="20"/>
        <v>2719.8290297234089</v>
      </c>
      <c r="H135" s="38">
        <f t="shared" si="21"/>
        <v>335869.93419414025</v>
      </c>
    </row>
    <row r="136" spans="2:10" x14ac:dyDescent="0.2">
      <c r="B136" s="37">
        <v>128</v>
      </c>
      <c r="C136" s="40">
        <v>47969</v>
      </c>
      <c r="D136" s="38">
        <f t="shared" si="19"/>
        <v>335869.93419414025</v>
      </c>
      <c r="E136" s="38">
        <f t="shared" si="8"/>
        <v>3239</v>
      </c>
      <c r="F136" s="38">
        <f t="shared" si="9"/>
        <v>515.00056576434838</v>
      </c>
      <c r="G136" s="38">
        <f t="shared" si="20"/>
        <v>2723.9994342356517</v>
      </c>
      <c r="H136" s="38">
        <f t="shared" si="21"/>
        <v>333145.93475990457</v>
      </c>
    </row>
    <row r="137" spans="2:10" x14ac:dyDescent="0.2">
      <c r="B137" s="37">
        <v>129</v>
      </c>
      <c r="C137" s="40">
        <v>48000</v>
      </c>
      <c r="D137" s="38">
        <f t="shared" si="19"/>
        <v>333145.93475990457</v>
      </c>
      <c r="E137" s="38">
        <f t="shared" ref="E137:E200" si="22">$F$6</f>
        <v>3239</v>
      </c>
      <c r="F137" s="38">
        <f t="shared" ref="F137:F200" si="23">$F$4*D137</f>
        <v>510.82376663185369</v>
      </c>
      <c r="G137" s="38">
        <f t="shared" si="20"/>
        <v>2728.1762333681463</v>
      </c>
      <c r="H137" s="38">
        <f t="shared" si="21"/>
        <v>330417.7585265364</v>
      </c>
    </row>
    <row r="138" spans="2:10" x14ac:dyDescent="0.2">
      <c r="B138" s="37">
        <v>130</v>
      </c>
      <c r="C138" s="40">
        <v>48030</v>
      </c>
      <c r="D138" s="38">
        <f t="shared" si="19"/>
        <v>330417.7585265364</v>
      </c>
      <c r="E138" s="38">
        <f t="shared" si="22"/>
        <v>3239</v>
      </c>
      <c r="F138" s="38">
        <f t="shared" si="23"/>
        <v>506.64056307402251</v>
      </c>
      <c r="G138" s="38">
        <f t="shared" si="20"/>
        <v>2732.3594369259777</v>
      </c>
      <c r="H138" s="38">
        <f t="shared" si="21"/>
        <v>327685.39908961044</v>
      </c>
    </row>
    <row r="139" spans="2:10" x14ac:dyDescent="0.2">
      <c r="B139" s="37">
        <v>131</v>
      </c>
      <c r="C139" s="40">
        <v>48061</v>
      </c>
      <c r="D139" s="38">
        <f t="shared" si="19"/>
        <v>327685.39908961044</v>
      </c>
      <c r="E139" s="38">
        <f t="shared" si="22"/>
        <v>3239</v>
      </c>
      <c r="F139" s="38">
        <f t="shared" si="23"/>
        <v>502.45094527073604</v>
      </c>
      <c r="G139" s="38">
        <f t="shared" si="20"/>
        <v>2736.5490547292638</v>
      </c>
      <c r="H139" s="38">
        <f t="shared" si="21"/>
        <v>324948.85003488115</v>
      </c>
    </row>
    <row r="140" spans="2:10" x14ac:dyDescent="0.2">
      <c r="B140" s="37">
        <v>132</v>
      </c>
      <c r="C140" s="40">
        <v>48092</v>
      </c>
      <c r="D140" s="38">
        <f t="shared" si="19"/>
        <v>324948.85003488115</v>
      </c>
      <c r="E140" s="38">
        <f t="shared" si="22"/>
        <v>3239</v>
      </c>
      <c r="F140" s="38">
        <f t="shared" si="23"/>
        <v>498.25490338681777</v>
      </c>
      <c r="G140" s="38">
        <f t="shared" si="20"/>
        <v>2740.7450966131823</v>
      </c>
      <c r="H140" s="38">
        <f t="shared" si="21"/>
        <v>322208.10493826796</v>
      </c>
    </row>
    <row r="141" spans="2:10" x14ac:dyDescent="0.2">
      <c r="B141" s="37">
        <v>133</v>
      </c>
      <c r="C141" s="40">
        <v>48122</v>
      </c>
      <c r="D141" s="38">
        <f t="shared" si="19"/>
        <v>322208.10493826796</v>
      </c>
      <c r="E141" s="38">
        <f t="shared" si="22"/>
        <v>3239</v>
      </c>
      <c r="F141" s="38">
        <f t="shared" si="23"/>
        <v>494.05242757201091</v>
      </c>
      <c r="G141" s="38">
        <f t="shared" si="20"/>
        <v>2744.9475724279891</v>
      </c>
      <c r="H141" s="38">
        <f t="shared" si="21"/>
        <v>319463.15736583999</v>
      </c>
    </row>
    <row r="142" spans="2:10" x14ac:dyDescent="0.2">
      <c r="B142" s="37">
        <v>134</v>
      </c>
      <c r="C142" s="40">
        <v>48153</v>
      </c>
      <c r="D142" s="38">
        <f t="shared" si="19"/>
        <v>319463.15736583999</v>
      </c>
      <c r="E142" s="38">
        <f t="shared" si="22"/>
        <v>3239</v>
      </c>
      <c r="F142" s="38">
        <f t="shared" si="23"/>
        <v>489.84350796095464</v>
      </c>
      <c r="G142" s="38">
        <f t="shared" si="20"/>
        <v>2749.1564920390456</v>
      </c>
      <c r="H142" s="38">
        <f t="shared" si="21"/>
        <v>316714.00087380095</v>
      </c>
    </row>
    <row r="143" spans="2:10" x14ac:dyDescent="0.2">
      <c r="B143" s="37">
        <v>135</v>
      </c>
      <c r="C143" s="40">
        <v>48183</v>
      </c>
      <c r="D143" s="38">
        <f t="shared" si="19"/>
        <v>316714.00087380095</v>
      </c>
      <c r="E143" s="38">
        <f t="shared" si="22"/>
        <v>3239</v>
      </c>
      <c r="F143" s="38">
        <f t="shared" si="23"/>
        <v>485.62813467316147</v>
      </c>
      <c r="G143" s="38">
        <f t="shared" si="20"/>
        <v>2753.3718653268384</v>
      </c>
      <c r="H143" s="38">
        <f t="shared" si="21"/>
        <v>313960.62900847412</v>
      </c>
    </row>
    <row r="144" spans="2:10" x14ac:dyDescent="0.2">
      <c r="B144" s="37">
        <v>136</v>
      </c>
      <c r="C144" s="40">
        <v>48214</v>
      </c>
      <c r="D144" s="38">
        <f t="shared" si="19"/>
        <v>313960.62900847412</v>
      </c>
      <c r="E144" s="38">
        <f t="shared" si="22"/>
        <v>3239</v>
      </c>
      <c r="F144" s="38">
        <f t="shared" si="23"/>
        <v>481.40629781299367</v>
      </c>
      <c r="G144" s="38">
        <f t="shared" si="20"/>
        <v>2757.5937021870063</v>
      </c>
      <c r="H144" s="38">
        <f t="shared" si="21"/>
        <v>311203.03530628711</v>
      </c>
    </row>
    <row r="145" spans="2:8" x14ac:dyDescent="0.2">
      <c r="B145" s="37">
        <v>137</v>
      </c>
      <c r="C145" s="40">
        <v>48245</v>
      </c>
      <c r="D145" s="38">
        <f t="shared" si="19"/>
        <v>311203.03530628711</v>
      </c>
      <c r="E145" s="38">
        <f t="shared" si="22"/>
        <v>3239</v>
      </c>
      <c r="F145" s="38">
        <f t="shared" si="23"/>
        <v>477.17798746964024</v>
      </c>
      <c r="G145" s="38">
        <f t="shared" si="20"/>
        <v>2761.8220125303596</v>
      </c>
      <c r="H145" s="38">
        <f t="shared" si="21"/>
        <v>308441.21329375677</v>
      </c>
    </row>
    <row r="146" spans="2:8" x14ac:dyDescent="0.2">
      <c r="B146" s="37">
        <v>138</v>
      </c>
      <c r="C146" s="40">
        <v>48274</v>
      </c>
      <c r="D146" s="38">
        <f t="shared" si="19"/>
        <v>308441.21329375677</v>
      </c>
      <c r="E146" s="38">
        <f t="shared" si="22"/>
        <v>3239</v>
      </c>
      <c r="F146" s="38">
        <f t="shared" si="23"/>
        <v>472.94319371709372</v>
      </c>
      <c r="G146" s="38">
        <f t="shared" si="20"/>
        <v>2766.0568062829061</v>
      </c>
      <c r="H146" s="38">
        <f t="shared" si="21"/>
        <v>305675.15648747387</v>
      </c>
    </row>
    <row r="147" spans="2:8" x14ac:dyDescent="0.2">
      <c r="B147" s="37">
        <v>139</v>
      </c>
      <c r="C147" s="40">
        <v>48305</v>
      </c>
      <c r="D147" s="38">
        <f t="shared" si="19"/>
        <v>305675.15648747387</v>
      </c>
      <c r="E147" s="38">
        <f t="shared" si="22"/>
        <v>3239</v>
      </c>
      <c r="F147" s="38">
        <f t="shared" si="23"/>
        <v>468.70190661412659</v>
      </c>
      <c r="G147" s="38">
        <f t="shared" si="20"/>
        <v>2770.2980933858735</v>
      </c>
      <c r="H147" s="38">
        <f t="shared" si="21"/>
        <v>302904.85839408799</v>
      </c>
    </row>
    <row r="148" spans="2:8" x14ac:dyDescent="0.2">
      <c r="B148" s="37">
        <v>140</v>
      </c>
      <c r="C148" s="40">
        <v>48335</v>
      </c>
      <c r="D148" s="38">
        <f t="shared" si="19"/>
        <v>302904.85839408799</v>
      </c>
      <c r="E148" s="38">
        <f t="shared" si="22"/>
        <v>3239</v>
      </c>
      <c r="F148" s="38">
        <f t="shared" si="23"/>
        <v>464.45411620426825</v>
      </c>
      <c r="G148" s="38">
        <f t="shared" si="20"/>
        <v>2774.5458837957317</v>
      </c>
      <c r="H148" s="38">
        <f t="shared" si="21"/>
        <v>300130.31251029228</v>
      </c>
    </row>
    <row r="149" spans="2:8" x14ac:dyDescent="0.2">
      <c r="B149" s="37">
        <v>141</v>
      </c>
      <c r="C149" s="40">
        <v>48366</v>
      </c>
      <c r="D149" s="38">
        <f t="shared" si="19"/>
        <v>300130.31251029228</v>
      </c>
      <c r="E149" s="38">
        <f t="shared" si="22"/>
        <v>3239</v>
      </c>
      <c r="F149" s="38">
        <f t="shared" si="23"/>
        <v>460.1998125157815</v>
      </c>
      <c r="G149" s="38">
        <f t="shared" si="20"/>
        <v>2778.8001874842184</v>
      </c>
      <c r="H149" s="38">
        <f t="shared" si="21"/>
        <v>297351.51232280803</v>
      </c>
    </row>
    <row r="150" spans="2:8" x14ac:dyDescent="0.2">
      <c r="B150" s="37">
        <v>142</v>
      </c>
      <c r="C150" s="40">
        <v>48396</v>
      </c>
      <c r="D150" s="38">
        <f t="shared" si="19"/>
        <v>297351.51232280803</v>
      </c>
      <c r="E150" s="38">
        <f t="shared" si="22"/>
        <v>3239</v>
      </c>
      <c r="F150" s="38">
        <f t="shared" si="23"/>
        <v>455.93898556163902</v>
      </c>
      <c r="G150" s="38">
        <f t="shared" si="20"/>
        <v>2783.0610144383609</v>
      </c>
      <c r="H150" s="38">
        <f t="shared" si="21"/>
        <v>294568.45130836969</v>
      </c>
    </row>
    <row r="151" spans="2:8" x14ac:dyDescent="0.2">
      <c r="B151" s="37">
        <v>143</v>
      </c>
      <c r="C151" s="40">
        <v>48427</v>
      </c>
      <c r="D151" s="38">
        <f t="shared" si="19"/>
        <v>294568.45130836969</v>
      </c>
      <c r="E151" s="38">
        <f t="shared" si="22"/>
        <v>3239</v>
      </c>
      <c r="F151" s="38">
        <f t="shared" si="23"/>
        <v>451.67162533950022</v>
      </c>
      <c r="G151" s="38">
        <f t="shared" si="20"/>
        <v>2787.3283746604998</v>
      </c>
      <c r="H151" s="38">
        <f t="shared" si="21"/>
        <v>291781.12293370918</v>
      </c>
    </row>
    <row r="152" spans="2:8" x14ac:dyDescent="0.2">
      <c r="B152" s="37">
        <v>144</v>
      </c>
      <c r="C152" s="40">
        <v>48458</v>
      </c>
      <c r="D152" s="38">
        <f t="shared" si="19"/>
        <v>291781.12293370918</v>
      </c>
      <c r="E152" s="38">
        <f t="shared" si="22"/>
        <v>3239</v>
      </c>
      <c r="F152" s="38">
        <f t="shared" si="23"/>
        <v>447.39772183168742</v>
      </c>
      <c r="G152" s="38">
        <f t="shared" si="20"/>
        <v>2791.6022781683128</v>
      </c>
      <c r="H152" s="38">
        <f t="shared" si="21"/>
        <v>288989.52065554087</v>
      </c>
    </row>
    <row r="153" spans="2:8" x14ac:dyDescent="0.2">
      <c r="B153" s="37">
        <v>145</v>
      </c>
      <c r="C153" s="40">
        <v>48488</v>
      </c>
      <c r="D153" s="38">
        <f t="shared" si="19"/>
        <v>288989.52065554087</v>
      </c>
      <c r="E153" s="38">
        <f t="shared" si="22"/>
        <v>3239</v>
      </c>
      <c r="F153" s="38">
        <f t="shared" si="23"/>
        <v>443.11726500516266</v>
      </c>
      <c r="G153" s="38">
        <f t="shared" si="20"/>
        <v>2795.8827349948374</v>
      </c>
      <c r="H153" s="38">
        <f t="shared" si="21"/>
        <v>286193.63792054605</v>
      </c>
    </row>
    <row r="154" spans="2:8" x14ac:dyDescent="0.2">
      <c r="B154" s="37">
        <v>146</v>
      </c>
      <c r="C154" s="40">
        <v>48519</v>
      </c>
      <c r="D154" s="38">
        <f t="shared" si="19"/>
        <v>286193.63792054605</v>
      </c>
      <c r="E154" s="38">
        <f t="shared" si="22"/>
        <v>3239</v>
      </c>
      <c r="F154" s="38">
        <f t="shared" si="23"/>
        <v>438.83024481150397</v>
      </c>
      <c r="G154" s="38">
        <f t="shared" si="20"/>
        <v>2800.1697551884959</v>
      </c>
      <c r="H154" s="38">
        <f t="shared" si="21"/>
        <v>283393.46816535754</v>
      </c>
    </row>
    <row r="155" spans="2:8" x14ac:dyDescent="0.2">
      <c r="B155" s="37">
        <v>147</v>
      </c>
      <c r="C155" s="40">
        <v>48549</v>
      </c>
      <c r="D155" s="38">
        <f t="shared" si="19"/>
        <v>283393.46816535754</v>
      </c>
      <c r="E155" s="38">
        <f t="shared" si="22"/>
        <v>3239</v>
      </c>
      <c r="F155" s="38">
        <f t="shared" si="23"/>
        <v>434.53665118688156</v>
      </c>
      <c r="G155" s="38">
        <f t="shared" si="20"/>
        <v>2804.4633488131185</v>
      </c>
      <c r="H155" s="38">
        <f t="shared" si="21"/>
        <v>280589.00481654442</v>
      </c>
    </row>
    <row r="156" spans="2:8" x14ac:dyDescent="0.2">
      <c r="B156" s="37">
        <v>148</v>
      </c>
      <c r="C156" s="40">
        <v>48580</v>
      </c>
      <c r="D156" s="38">
        <f t="shared" si="19"/>
        <v>280589.00481654442</v>
      </c>
      <c r="E156" s="38">
        <f t="shared" si="22"/>
        <v>3239</v>
      </c>
      <c r="F156" s="38">
        <f t="shared" si="23"/>
        <v>430.23647405203479</v>
      </c>
      <c r="G156" s="38">
        <f t="shared" si="20"/>
        <v>2808.7635259479653</v>
      </c>
      <c r="H156" s="38">
        <f t="shared" si="21"/>
        <v>277780.24129059643</v>
      </c>
    </row>
    <row r="157" spans="2:8" x14ac:dyDescent="0.2">
      <c r="B157" s="37">
        <v>149</v>
      </c>
      <c r="C157" s="40">
        <v>48611</v>
      </c>
      <c r="D157" s="38">
        <f t="shared" si="19"/>
        <v>277780.24129059643</v>
      </c>
      <c r="E157" s="38">
        <f t="shared" si="22"/>
        <v>3239</v>
      </c>
      <c r="F157" s="38">
        <f t="shared" si="23"/>
        <v>425.92970331224785</v>
      </c>
      <c r="G157" s="38">
        <f t="shared" si="20"/>
        <v>2813.070296687752</v>
      </c>
      <c r="H157" s="38">
        <f t="shared" si="21"/>
        <v>274967.17099390866</v>
      </c>
    </row>
    <row r="158" spans="2:8" x14ac:dyDescent="0.2">
      <c r="B158" s="37">
        <v>150</v>
      </c>
      <c r="C158" s="40">
        <v>48639</v>
      </c>
      <c r="D158" s="38">
        <f t="shared" si="19"/>
        <v>274967.17099390866</v>
      </c>
      <c r="E158" s="38">
        <f t="shared" si="22"/>
        <v>3239</v>
      </c>
      <c r="F158" s="38">
        <f t="shared" si="23"/>
        <v>421.61632885732661</v>
      </c>
      <c r="G158" s="38">
        <f t="shared" si="20"/>
        <v>2817.3836711426734</v>
      </c>
      <c r="H158" s="38">
        <f t="shared" si="21"/>
        <v>272149.78732276597</v>
      </c>
    </row>
    <row r="159" spans="2:8" x14ac:dyDescent="0.2">
      <c r="B159" s="37">
        <v>151</v>
      </c>
      <c r="C159" s="40">
        <v>48670</v>
      </c>
      <c r="D159" s="38">
        <f t="shared" si="19"/>
        <v>272149.78732276597</v>
      </c>
      <c r="E159" s="38">
        <f t="shared" si="22"/>
        <v>3239</v>
      </c>
      <c r="F159" s="38">
        <f t="shared" si="23"/>
        <v>417.29634056157448</v>
      </c>
      <c r="G159" s="38">
        <f t="shared" si="20"/>
        <v>2821.7036594384253</v>
      </c>
      <c r="H159" s="38">
        <f t="shared" si="21"/>
        <v>269328.08366332756</v>
      </c>
    </row>
    <row r="160" spans="2:8" x14ac:dyDescent="0.2">
      <c r="B160" s="37">
        <v>152</v>
      </c>
      <c r="C160" s="40">
        <v>48700</v>
      </c>
      <c r="D160" s="38">
        <f t="shared" si="19"/>
        <v>269328.08366332756</v>
      </c>
      <c r="E160" s="38">
        <f t="shared" si="22"/>
        <v>3239</v>
      </c>
      <c r="F160" s="38">
        <f t="shared" si="23"/>
        <v>412.96972828376892</v>
      </c>
      <c r="G160" s="38">
        <f t="shared" si="20"/>
        <v>2826.0302717162313</v>
      </c>
      <c r="H160" s="38">
        <f t="shared" si="21"/>
        <v>266502.05339161132</v>
      </c>
    </row>
    <row r="161" spans="2:8" x14ac:dyDescent="0.2">
      <c r="B161" s="37">
        <v>153</v>
      </c>
      <c r="C161" s="40">
        <v>48731</v>
      </c>
      <c r="D161" s="38">
        <f t="shared" si="19"/>
        <v>266502.05339161132</v>
      </c>
      <c r="E161" s="38">
        <f t="shared" si="22"/>
        <v>3239</v>
      </c>
      <c r="F161" s="38">
        <f t="shared" si="23"/>
        <v>408.63648186713738</v>
      </c>
      <c r="G161" s="38">
        <f t="shared" si="20"/>
        <v>2830.3635181328627</v>
      </c>
      <c r="H161" s="38">
        <f t="shared" si="21"/>
        <v>263671.68987347843</v>
      </c>
    </row>
    <row r="162" spans="2:8" x14ac:dyDescent="0.2">
      <c r="B162" s="37">
        <v>154</v>
      </c>
      <c r="C162" s="40">
        <v>48761</v>
      </c>
      <c r="D162" s="38">
        <f t="shared" si="19"/>
        <v>263671.68987347843</v>
      </c>
      <c r="E162" s="38">
        <f t="shared" si="22"/>
        <v>3239</v>
      </c>
      <c r="F162" s="38">
        <f t="shared" si="23"/>
        <v>404.2965911393336</v>
      </c>
      <c r="G162" s="38">
        <f t="shared" si="20"/>
        <v>2834.7034088606665</v>
      </c>
      <c r="H162" s="38">
        <f t="shared" si="21"/>
        <v>260836.98646461777</v>
      </c>
    </row>
    <row r="163" spans="2:8" x14ac:dyDescent="0.2">
      <c r="B163" s="37">
        <v>155</v>
      </c>
      <c r="C163" s="40">
        <v>48792</v>
      </c>
      <c r="D163" s="38">
        <f t="shared" si="19"/>
        <v>260836.98646461777</v>
      </c>
      <c r="E163" s="38">
        <f t="shared" si="22"/>
        <v>3239</v>
      </c>
      <c r="F163" s="38">
        <f t="shared" si="23"/>
        <v>399.95004591241394</v>
      </c>
      <c r="G163" s="38">
        <f t="shared" si="20"/>
        <v>2839.0499540875862</v>
      </c>
      <c r="H163" s="38">
        <f t="shared" si="21"/>
        <v>257997.93651053018</v>
      </c>
    </row>
    <row r="164" spans="2:8" x14ac:dyDescent="0.2">
      <c r="B164" s="37">
        <v>156</v>
      </c>
      <c r="C164" s="40">
        <v>48823</v>
      </c>
      <c r="D164" s="38">
        <f t="shared" si="19"/>
        <v>257997.93651053018</v>
      </c>
      <c r="E164" s="38">
        <f t="shared" si="22"/>
        <v>3239</v>
      </c>
      <c r="F164" s="38">
        <f t="shared" si="23"/>
        <v>395.59683598281293</v>
      </c>
      <c r="G164" s="38">
        <f t="shared" si="20"/>
        <v>2843.403164017187</v>
      </c>
      <c r="H164" s="38">
        <f t="shared" si="21"/>
        <v>255154.533346513</v>
      </c>
    </row>
    <row r="165" spans="2:8" x14ac:dyDescent="0.2">
      <c r="B165" s="37">
        <v>157</v>
      </c>
      <c r="C165" s="40">
        <v>48853</v>
      </c>
      <c r="D165" s="38">
        <f t="shared" si="19"/>
        <v>255154.533346513</v>
      </c>
      <c r="E165" s="38">
        <f t="shared" si="22"/>
        <v>3239</v>
      </c>
      <c r="F165" s="38">
        <f t="shared" si="23"/>
        <v>391.23695113131993</v>
      </c>
      <c r="G165" s="38">
        <f t="shared" si="20"/>
        <v>2847.76304886868</v>
      </c>
      <c r="H165" s="38">
        <f t="shared" si="21"/>
        <v>252306.77029764431</v>
      </c>
    </row>
    <row r="166" spans="2:8" x14ac:dyDescent="0.2">
      <c r="B166" s="37">
        <v>158</v>
      </c>
      <c r="C166" s="40">
        <v>48884</v>
      </c>
      <c r="D166" s="38">
        <f t="shared" si="19"/>
        <v>252306.77029764431</v>
      </c>
      <c r="E166" s="38">
        <f t="shared" si="22"/>
        <v>3239</v>
      </c>
      <c r="F166" s="38">
        <f t="shared" si="23"/>
        <v>386.87038112305464</v>
      </c>
      <c r="G166" s="38">
        <f t="shared" si="20"/>
        <v>2852.1296188769452</v>
      </c>
      <c r="H166" s="38">
        <f t="shared" si="21"/>
        <v>249454.64067876738</v>
      </c>
    </row>
    <row r="167" spans="2:8" x14ac:dyDescent="0.2">
      <c r="B167" s="37">
        <v>159</v>
      </c>
      <c r="C167" s="40">
        <v>48914</v>
      </c>
      <c r="D167" s="38">
        <f t="shared" si="19"/>
        <v>249454.64067876738</v>
      </c>
      <c r="E167" s="38">
        <f t="shared" si="22"/>
        <v>3239</v>
      </c>
      <c r="F167" s="38">
        <f t="shared" si="23"/>
        <v>382.4971157074433</v>
      </c>
      <c r="G167" s="38">
        <f t="shared" si="20"/>
        <v>2856.5028842925567</v>
      </c>
      <c r="H167" s="38">
        <f t="shared" si="21"/>
        <v>246598.13779447481</v>
      </c>
    </row>
    <row r="168" spans="2:8" x14ac:dyDescent="0.2">
      <c r="B168" s="37">
        <v>160</v>
      </c>
      <c r="C168" s="40">
        <v>48945</v>
      </c>
      <c r="D168" s="38">
        <f t="shared" si="19"/>
        <v>246598.13779447481</v>
      </c>
      <c r="E168" s="38">
        <f t="shared" si="22"/>
        <v>3239</v>
      </c>
      <c r="F168" s="38">
        <f t="shared" si="23"/>
        <v>378.11714461819474</v>
      </c>
      <c r="G168" s="38">
        <f t="shared" si="20"/>
        <v>2860.8828553818053</v>
      </c>
      <c r="H168" s="38">
        <f t="shared" si="21"/>
        <v>243737.25493909299</v>
      </c>
    </row>
    <row r="169" spans="2:8" x14ac:dyDescent="0.2">
      <c r="B169" s="37">
        <v>161</v>
      </c>
      <c r="C169" s="40">
        <v>48976</v>
      </c>
      <c r="D169" s="38">
        <f t="shared" si="19"/>
        <v>243737.25493909299</v>
      </c>
      <c r="E169" s="38">
        <f t="shared" si="22"/>
        <v>3239</v>
      </c>
      <c r="F169" s="38">
        <f t="shared" si="23"/>
        <v>373.73045757327594</v>
      </c>
      <c r="G169" s="38">
        <f t="shared" si="20"/>
        <v>2865.269542426724</v>
      </c>
      <c r="H169" s="38">
        <f t="shared" si="21"/>
        <v>240871.98539666628</v>
      </c>
    </row>
    <row r="170" spans="2:8" x14ac:dyDescent="0.2">
      <c r="B170" s="37">
        <v>162</v>
      </c>
      <c r="C170" s="40">
        <v>49004</v>
      </c>
      <c r="D170" s="38">
        <f t="shared" si="19"/>
        <v>240871.98539666628</v>
      </c>
      <c r="E170" s="38">
        <f t="shared" si="22"/>
        <v>3239</v>
      </c>
      <c r="F170" s="38">
        <f t="shared" si="23"/>
        <v>369.33704427488829</v>
      </c>
      <c r="G170" s="38">
        <f t="shared" si="20"/>
        <v>2869.6629557251117</v>
      </c>
      <c r="H170" s="38">
        <f t="shared" si="21"/>
        <v>238002.32244094118</v>
      </c>
    </row>
    <row r="171" spans="2:8" x14ac:dyDescent="0.2">
      <c r="B171" s="37">
        <v>163</v>
      </c>
      <c r="C171" s="40">
        <v>49035</v>
      </c>
      <c r="D171" s="38">
        <f t="shared" si="19"/>
        <v>238002.32244094118</v>
      </c>
      <c r="E171" s="38">
        <f t="shared" si="22"/>
        <v>3239</v>
      </c>
      <c r="F171" s="38">
        <f t="shared" si="23"/>
        <v>364.93689440944314</v>
      </c>
      <c r="G171" s="38">
        <f t="shared" si="20"/>
        <v>2874.0631055905569</v>
      </c>
      <c r="H171" s="38">
        <f t="shared" si="21"/>
        <v>235128.25933535062</v>
      </c>
    </row>
    <row r="172" spans="2:8" x14ac:dyDescent="0.2">
      <c r="B172" s="37">
        <v>164</v>
      </c>
      <c r="C172" s="40">
        <v>49065</v>
      </c>
      <c r="D172" s="38">
        <f t="shared" si="19"/>
        <v>235128.25933535062</v>
      </c>
      <c r="E172" s="38">
        <f t="shared" si="22"/>
        <v>3239</v>
      </c>
      <c r="F172" s="38">
        <f t="shared" si="23"/>
        <v>360.52999764753764</v>
      </c>
      <c r="G172" s="38">
        <f t="shared" si="20"/>
        <v>2878.4700023524624</v>
      </c>
      <c r="H172" s="38">
        <f t="shared" si="21"/>
        <v>232249.78933299816</v>
      </c>
    </row>
    <row r="173" spans="2:8" x14ac:dyDescent="0.2">
      <c r="B173" s="37">
        <v>165</v>
      </c>
      <c r="C173" s="40">
        <v>49096</v>
      </c>
      <c r="D173" s="38">
        <f t="shared" si="19"/>
        <v>232249.78933299816</v>
      </c>
      <c r="E173" s="38">
        <f t="shared" si="22"/>
        <v>3239</v>
      </c>
      <c r="F173" s="38">
        <f t="shared" si="23"/>
        <v>356.11634364393052</v>
      </c>
      <c r="G173" s="38">
        <f t="shared" si="20"/>
        <v>2882.8836563560694</v>
      </c>
      <c r="H173" s="38">
        <f t="shared" si="21"/>
        <v>229366.90567664208</v>
      </c>
    </row>
    <row r="174" spans="2:8" x14ac:dyDescent="0.2">
      <c r="B174" s="37">
        <v>166</v>
      </c>
      <c r="C174" s="40">
        <v>49126</v>
      </c>
      <c r="D174" s="38">
        <f t="shared" si="19"/>
        <v>229366.90567664208</v>
      </c>
      <c r="E174" s="38">
        <f t="shared" si="22"/>
        <v>3239</v>
      </c>
      <c r="F174" s="38">
        <f t="shared" si="23"/>
        <v>351.69592203751785</v>
      </c>
      <c r="G174" s="38">
        <f t="shared" si="20"/>
        <v>2887.3040779624821</v>
      </c>
      <c r="H174" s="38">
        <f t="shared" si="21"/>
        <v>226479.60159867961</v>
      </c>
    </row>
    <row r="175" spans="2:8" x14ac:dyDescent="0.2">
      <c r="B175" s="37">
        <v>167</v>
      </c>
      <c r="C175" s="40">
        <v>49157</v>
      </c>
      <c r="D175" s="38">
        <f t="shared" si="19"/>
        <v>226479.60159867961</v>
      </c>
      <c r="E175" s="38">
        <f t="shared" si="22"/>
        <v>3239</v>
      </c>
      <c r="F175" s="38">
        <f t="shared" si="23"/>
        <v>347.26872245130875</v>
      </c>
      <c r="G175" s="38">
        <f t="shared" si="20"/>
        <v>2891.7312775486912</v>
      </c>
      <c r="H175" s="38">
        <f t="shared" si="21"/>
        <v>223587.87032113093</v>
      </c>
    </row>
    <row r="176" spans="2:8" x14ac:dyDescent="0.2">
      <c r="B176" s="37">
        <v>168</v>
      </c>
      <c r="C176" s="40">
        <v>49188</v>
      </c>
      <c r="D176" s="38">
        <f t="shared" si="19"/>
        <v>223587.87032113093</v>
      </c>
      <c r="E176" s="38">
        <f t="shared" si="22"/>
        <v>3239</v>
      </c>
      <c r="F176" s="38">
        <f t="shared" si="23"/>
        <v>342.8347344924008</v>
      </c>
      <c r="G176" s="38">
        <f t="shared" si="20"/>
        <v>2896.1652655075991</v>
      </c>
      <c r="H176" s="38">
        <f t="shared" si="21"/>
        <v>220691.70505562334</v>
      </c>
    </row>
    <row r="177" spans="2:8" x14ac:dyDescent="0.2">
      <c r="B177" s="37">
        <v>169</v>
      </c>
      <c r="C177" s="40">
        <v>49218</v>
      </c>
      <c r="D177" s="38">
        <f t="shared" si="19"/>
        <v>220691.70505562334</v>
      </c>
      <c r="E177" s="38">
        <f t="shared" si="22"/>
        <v>3239</v>
      </c>
      <c r="F177" s="38">
        <f t="shared" si="23"/>
        <v>338.39394775195581</v>
      </c>
      <c r="G177" s="38">
        <f t="shared" si="20"/>
        <v>2900.6060522480443</v>
      </c>
      <c r="H177" s="38">
        <f t="shared" si="21"/>
        <v>217791.0990033753</v>
      </c>
    </row>
    <row r="178" spans="2:8" x14ac:dyDescent="0.2">
      <c r="B178" s="37">
        <v>170</v>
      </c>
      <c r="C178" s="40">
        <v>49249</v>
      </c>
      <c r="D178" s="38">
        <f t="shared" si="19"/>
        <v>217791.0990033753</v>
      </c>
      <c r="E178" s="38">
        <f t="shared" si="22"/>
        <v>3239</v>
      </c>
      <c r="F178" s="38">
        <f t="shared" si="23"/>
        <v>333.94635180517548</v>
      </c>
      <c r="G178" s="38">
        <f t="shared" si="20"/>
        <v>2905.0536481948247</v>
      </c>
      <c r="H178" s="38">
        <f t="shared" si="21"/>
        <v>214886.04535518048</v>
      </c>
    </row>
    <row r="179" spans="2:8" x14ac:dyDescent="0.2">
      <c r="B179" s="37">
        <v>171</v>
      </c>
      <c r="C179" s="40">
        <v>49279</v>
      </c>
      <c r="D179" s="38">
        <f t="shared" si="19"/>
        <v>214886.04535518048</v>
      </c>
      <c r="E179" s="38">
        <f t="shared" si="22"/>
        <v>3239</v>
      </c>
      <c r="F179" s="38">
        <f t="shared" si="23"/>
        <v>329.49193621127677</v>
      </c>
      <c r="G179" s="38">
        <f t="shared" si="20"/>
        <v>2909.5080637887231</v>
      </c>
      <c r="H179" s="38">
        <f t="shared" si="21"/>
        <v>211976.53729139175</v>
      </c>
    </row>
    <row r="180" spans="2:8" x14ac:dyDescent="0.2">
      <c r="B180" s="37">
        <v>172</v>
      </c>
      <c r="C180" s="40">
        <v>49310</v>
      </c>
      <c r="D180" s="38">
        <f t="shared" si="19"/>
        <v>211976.53729139175</v>
      </c>
      <c r="E180" s="38">
        <f t="shared" si="22"/>
        <v>3239</v>
      </c>
      <c r="F180" s="38">
        <f t="shared" si="23"/>
        <v>325.03069051346739</v>
      </c>
      <c r="G180" s="38">
        <f t="shared" si="20"/>
        <v>2913.9693094865324</v>
      </c>
      <c r="H180" s="38">
        <f t="shared" si="21"/>
        <v>209062.56798190522</v>
      </c>
    </row>
    <row r="181" spans="2:8" x14ac:dyDescent="0.2">
      <c r="B181" s="37">
        <v>173</v>
      </c>
      <c r="C181" s="40">
        <v>49341</v>
      </c>
      <c r="D181" s="38">
        <f t="shared" si="19"/>
        <v>209062.56798190522</v>
      </c>
      <c r="E181" s="38">
        <f t="shared" si="22"/>
        <v>3239</v>
      </c>
      <c r="F181" s="38">
        <f t="shared" si="23"/>
        <v>320.56260423892132</v>
      </c>
      <c r="G181" s="38">
        <f t="shared" si="20"/>
        <v>2918.4373957610787</v>
      </c>
      <c r="H181" s="38">
        <f t="shared" si="21"/>
        <v>206144.13058614414</v>
      </c>
    </row>
    <row r="182" spans="2:8" x14ac:dyDescent="0.2">
      <c r="B182" s="37">
        <v>174</v>
      </c>
      <c r="C182" s="40">
        <v>49369</v>
      </c>
      <c r="D182" s="38">
        <f t="shared" si="19"/>
        <v>206144.13058614414</v>
      </c>
      <c r="E182" s="38">
        <f t="shared" si="22"/>
        <v>3239</v>
      </c>
      <c r="F182" s="38">
        <f t="shared" si="23"/>
        <v>316.08766689875438</v>
      </c>
      <c r="G182" s="38">
        <f t="shared" si="20"/>
        <v>2922.9123331012456</v>
      </c>
      <c r="H182" s="38">
        <f t="shared" si="21"/>
        <v>203221.2182530429</v>
      </c>
    </row>
    <row r="183" spans="2:8" x14ac:dyDescent="0.2">
      <c r="B183" s="37">
        <v>175</v>
      </c>
      <c r="C183" s="40">
        <v>49400</v>
      </c>
      <c r="D183" s="38">
        <f t="shared" si="19"/>
        <v>203221.2182530429</v>
      </c>
      <c r="E183" s="38">
        <f t="shared" si="22"/>
        <v>3239</v>
      </c>
      <c r="F183" s="38">
        <f t="shared" si="23"/>
        <v>311.60586798799915</v>
      </c>
      <c r="G183" s="38">
        <f t="shared" si="20"/>
        <v>2927.3941320120007</v>
      </c>
      <c r="H183" s="38">
        <f t="shared" si="21"/>
        <v>200293.82412103089</v>
      </c>
    </row>
    <row r="184" spans="2:8" x14ac:dyDescent="0.2">
      <c r="B184" s="37">
        <v>176</v>
      </c>
      <c r="C184" s="40">
        <v>49430</v>
      </c>
      <c r="D184" s="38">
        <f t="shared" si="19"/>
        <v>200293.82412103089</v>
      </c>
      <c r="E184" s="38">
        <f t="shared" si="22"/>
        <v>3239</v>
      </c>
      <c r="F184" s="38">
        <f t="shared" si="23"/>
        <v>307.11719698558073</v>
      </c>
      <c r="G184" s="38">
        <f t="shared" si="20"/>
        <v>2931.8828030144191</v>
      </c>
      <c r="H184" s="38">
        <f t="shared" si="21"/>
        <v>197361.94131801647</v>
      </c>
    </row>
    <row r="185" spans="2:8" x14ac:dyDescent="0.2">
      <c r="B185" s="37">
        <v>177</v>
      </c>
      <c r="C185" s="40">
        <v>49461</v>
      </c>
      <c r="D185" s="38">
        <f t="shared" si="19"/>
        <v>197361.94131801647</v>
      </c>
      <c r="E185" s="38">
        <f t="shared" si="22"/>
        <v>3239</v>
      </c>
      <c r="F185" s="38">
        <f t="shared" si="23"/>
        <v>302.6216433542919</v>
      </c>
      <c r="G185" s="38">
        <f t="shared" si="20"/>
        <v>2936.3783566457082</v>
      </c>
      <c r="H185" s="38">
        <f t="shared" si="21"/>
        <v>194425.56296137077</v>
      </c>
    </row>
    <row r="186" spans="2:8" x14ac:dyDescent="0.2">
      <c r="B186" s="37">
        <v>178</v>
      </c>
      <c r="C186" s="40">
        <v>49491</v>
      </c>
      <c r="D186" s="38">
        <f t="shared" si="19"/>
        <v>194425.56296137077</v>
      </c>
      <c r="E186" s="38">
        <f t="shared" si="22"/>
        <v>3239</v>
      </c>
      <c r="F186" s="38">
        <f t="shared" si="23"/>
        <v>298.11919654076854</v>
      </c>
      <c r="G186" s="38">
        <f t="shared" si="20"/>
        <v>2940.8808034592316</v>
      </c>
      <c r="H186" s="38">
        <f t="shared" si="21"/>
        <v>191484.68215791153</v>
      </c>
    </row>
    <row r="187" spans="2:8" x14ac:dyDescent="0.2">
      <c r="B187" s="37">
        <v>179</v>
      </c>
      <c r="C187" s="40">
        <v>49522</v>
      </c>
      <c r="D187" s="38">
        <f t="shared" si="19"/>
        <v>191484.68215791153</v>
      </c>
      <c r="E187" s="38">
        <f t="shared" si="22"/>
        <v>3239</v>
      </c>
      <c r="F187" s="38">
        <f t="shared" si="23"/>
        <v>293.60984597546434</v>
      </c>
      <c r="G187" s="38">
        <f t="shared" si="20"/>
        <v>2945.3901540245356</v>
      </c>
      <c r="H187" s="38">
        <f t="shared" si="21"/>
        <v>188539.29200388701</v>
      </c>
    </row>
    <row r="188" spans="2:8" x14ac:dyDescent="0.2">
      <c r="B188" s="37">
        <v>180</v>
      </c>
      <c r="C188" s="40">
        <v>49553</v>
      </c>
      <c r="D188" s="38">
        <f t="shared" si="19"/>
        <v>188539.29200388701</v>
      </c>
      <c r="E188" s="38">
        <f t="shared" si="22"/>
        <v>3239</v>
      </c>
      <c r="F188" s="38">
        <f t="shared" si="23"/>
        <v>289.09358107262676</v>
      </c>
      <c r="G188" s="38">
        <f t="shared" si="20"/>
        <v>2949.9064189273731</v>
      </c>
      <c r="H188" s="38">
        <f t="shared" si="21"/>
        <v>185589.38558495964</v>
      </c>
    </row>
    <row r="189" spans="2:8" x14ac:dyDescent="0.2">
      <c r="B189" s="37">
        <v>181</v>
      </c>
      <c r="C189" s="40">
        <v>49583</v>
      </c>
      <c r="D189" s="38">
        <f t="shared" si="19"/>
        <v>185589.38558495964</v>
      </c>
      <c r="E189" s="38">
        <f t="shared" si="22"/>
        <v>3239</v>
      </c>
      <c r="F189" s="38">
        <f t="shared" si="23"/>
        <v>284.57039123027147</v>
      </c>
      <c r="G189" s="38">
        <f t="shared" si="20"/>
        <v>2954.4296087697285</v>
      </c>
      <c r="H189" s="38">
        <f t="shared" si="21"/>
        <v>182634.95597618993</v>
      </c>
    </row>
    <row r="190" spans="2:8" x14ac:dyDescent="0.2">
      <c r="B190" s="37">
        <v>182</v>
      </c>
      <c r="C190" s="40">
        <v>49614</v>
      </c>
      <c r="D190" s="38">
        <f t="shared" si="19"/>
        <v>182634.95597618993</v>
      </c>
      <c r="E190" s="38">
        <f t="shared" si="22"/>
        <v>3239</v>
      </c>
      <c r="F190" s="38">
        <f t="shared" si="23"/>
        <v>280.04026583015792</v>
      </c>
      <c r="G190" s="38">
        <f t="shared" si="20"/>
        <v>2958.9597341698422</v>
      </c>
      <c r="H190" s="38">
        <f t="shared" si="21"/>
        <v>179675.99624202008</v>
      </c>
    </row>
    <row r="191" spans="2:8" x14ac:dyDescent="0.2">
      <c r="B191" s="37">
        <v>183</v>
      </c>
      <c r="C191" s="40">
        <v>49644</v>
      </c>
      <c r="D191" s="38">
        <f t="shared" si="19"/>
        <v>179675.99624202008</v>
      </c>
      <c r="E191" s="38">
        <f t="shared" si="22"/>
        <v>3239</v>
      </c>
      <c r="F191" s="38">
        <f t="shared" si="23"/>
        <v>275.50319423776415</v>
      </c>
      <c r="G191" s="38">
        <f t="shared" si="20"/>
        <v>2963.4968057622359</v>
      </c>
      <c r="H191" s="38">
        <f t="shared" si="21"/>
        <v>176712.49943625784</v>
      </c>
    </row>
    <row r="192" spans="2:8" x14ac:dyDescent="0.2">
      <c r="B192" s="37">
        <v>184</v>
      </c>
      <c r="C192" s="40">
        <v>49675</v>
      </c>
      <c r="D192" s="38">
        <f t="shared" si="19"/>
        <v>176712.49943625784</v>
      </c>
      <c r="E192" s="38">
        <f t="shared" si="22"/>
        <v>3239</v>
      </c>
      <c r="F192" s="38">
        <f t="shared" si="23"/>
        <v>270.95916580226202</v>
      </c>
      <c r="G192" s="38">
        <f t="shared" si="20"/>
        <v>2968.0408341977381</v>
      </c>
      <c r="H192" s="38">
        <f t="shared" si="21"/>
        <v>173744.4586020601</v>
      </c>
    </row>
    <row r="193" spans="2:8" x14ac:dyDescent="0.2">
      <c r="B193" s="37">
        <v>185</v>
      </c>
      <c r="C193" s="40">
        <v>49706</v>
      </c>
      <c r="D193" s="38">
        <f t="shared" si="19"/>
        <v>173744.4586020601</v>
      </c>
      <c r="E193" s="38">
        <f t="shared" si="22"/>
        <v>3239</v>
      </c>
      <c r="F193" s="38">
        <f t="shared" si="23"/>
        <v>266.40816985649218</v>
      </c>
      <c r="G193" s="38">
        <f t="shared" si="20"/>
        <v>2972.5918301435077</v>
      </c>
      <c r="H193" s="38">
        <f t="shared" si="21"/>
        <v>170771.8667719166</v>
      </c>
    </row>
    <row r="194" spans="2:8" x14ac:dyDescent="0.2">
      <c r="B194" s="37">
        <v>186</v>
      </c>
      <c r="C194" s="40">
        <v>49735</v>
      </c>
      <c r="D194" s="38">
        <f t="shared" si="19"/>
        <v>170771.8667719166</v>
      </c>
      <c r="E194" s="38">
        <f t="shared" si="22"/>
        <v>3239</v>
      </c>
      <c r="F194" s="38">
        <f t="shared" si="23"/>
        <v>261.8501957169388</v>
      </c>
      <c r="G194" s="38">
        <f t="shared" si="20"/>
        <v>2977.1498042830613</v>
      </c>
      <c r="H194" s="38">
        <f t="shared" si="21"/>
        <v>167794.71696763355</v>
      </c>
    </row>
    <row r="195" spans="2:8" x14ac:dyDescent="0.2">
      <c r="B195" s="37">
        <v>187</v>
      </c>
      <c r="C195" s="40">
        <v>49766</v>
      </c>
      <c r="D195" s="38">
        <f t="shared" ref="D195:D212" si="24">H194</f>
        <v>167794.71696763355</v>
      </c>
      <c r="E195" s="38">
        <f t="shared" si="22"/>
        <v>3239</v>
      </c>
      <c r="F195" s="38">
        <f t="shared" si="23"/>
        <v>257.28523268370481</v>
      </c>
      <c r="G195" s="38">
        <f t="shared" ref="G195:G212" si="25">E195-F195</f>
        <v>2981.7147673162954</v>
      </c>
      <c r="H195" s="38">
        <f t="shared" ref="H195:H212" si="26">D195-G195</f>
        <v>164813.00220031725</v>
      </c>
    </row>
    <row r="196" spans="2:8" x14ac:dyDescent="0.2">
      <c r="B196" s="37">
        <v>188</v>
      </c>
      <c r="C196" s="40">
        <v>49796</v>
      </c>
      <c r="D196" s="38">
        <f t="shared" si="24"/>
        <v>164813.00220031725</v>
      </c>
      <c r="E196" s="38">
        <f t="shared" si="22"/>
        <v>3239</v>
      </c>
      <c r="F196" s="38">
        <f t="shared" si="23"/>
        <v>252.71327004048646</v>
      </c>
      <c r="G196" s="38">
        <f t="shared" si="25"/>
        <v>2986.2867299595137</v>
      </c>
      <c r="H196" s="38">
        <f t="shared" si="26"/>
        <v>161826.71547035774</v>
      </c>
    </row>
    <row r="197" spans="2:8" x14ac:dyDescent="0.2">
      <c r="B197" s="37">
        <v>189</v>
      </c>
      <c r="C197" s="40">
        <v>49827</v>
      </c>
      <c r="D197" s="38">
        <f t="shared" si="24"/>
        <v>161826.71547035774</v>
      </c>
      <c r="E197" s="38">
        <f t="shared" si="22"/>
        <v>3239</v>
      </c>
      <c r="F197" s="38">
        <f t="shared" si="23"/>
        <v>248.13429705454854</v>
      </c>
      <c r="G197" s="38">
        <f t="shared" si="25"/>
        <v>2990.8657029454516</v>
      </c>
      <c r="H197" s="38">
        <f t="shared" si="26"/>
        <v>158835.84976741229</v>
      </c>
    </row>
    <row r="198" spans="2:8" x14ac:dyDescent="0.2">
      <c r="B198" s="37">
        <v>190</v>
      </c>
      <c r="C198" s="40">
        <v>49857</v>
      </c>
      <c r="D198" s="38">
        <f t="shared" si="24"/>
        <v>158835.84976741229</v>
      </c>
      <c r="E198" s="38">
        <f t="shared" si="22"/>
        <v>3239</v>
      </c>
      <c r="F198" s="38">
        <f t="shared" si="23"/>
        <v>243.54830297669886</v>
      </c>
      <c r="G198" s="38">
        <f t="shared" si="25"/>
        <v>2995.4516970233012</v>
      </c>
      <c r="H198" s="38">
        <f t="shared" si="26"/>
        <v>155840.398070389</v>
      </c>
    </row>
    <row r="199" spans="2:8" x14ac:dyDescent="0.2">
      <c r="B199" s="37">
        <v>191</v>
      </c>
      <c r="C199" s="40">
        <v>49888</v>
      </c>
      <c r="D199" s="38">
        <f t="shared" si="24"/>
        <v>155840.398070389</v>
      </c>
      <c r="E199" s="38">
        <f t="shared" si="22"/>
        <v>3239</v>
      </c>
      <c r="F199" s="38">
        <f t="shared" si="23"/>
        <v>238.95527704126314</v>
      </c>
      <c r="G199" s="38">
        <f t="shared" si="25"/>
        <v>3000.0447229587367</v>
      </c>
      <c r="H199" s="38">
        <f t="shared" si="26"/>
        <v>152840.35334743027</v>
      </c>
    </row>
    <row r="200" spans="2:8" x14ac:dyDescent="0.2">
      <c r="B200" s="37">
        <v>192</v>
      </c>
      <c r="C200" s="40">
        <v>49919</v>
      </c>
      <c r="D200" s="38">
        <f t="shared" si="24"/>
        <v>152840.35334743027</v>
      </c>
      <c r="E200" s="38">
        <f t="shared" si="22"/>
        <v>3239</v>
      </c>
      <c r="F200" s="38">
        <f t="shared" si="23"/>
        <v>234.35520846605976</v>
      </c>
      <c r="G200" s="38">
        <f t="shared" si="25"/>
        <v>3004.6447915339404</v>
      </c>
      <c r="H200" s="38">
        <f t="shared" si="26"/>
        <v>149835.70855589633</v>
      </c>
    </row>
    <row r="201" spans="2:8" x14ac:dyDescent="0.2">
      <c r="B201" s="37">
        <v>193</v>
      </c>
      <c r="C201" s="40">
        <v>49949</v>
      </c>
      <c r="D201" s="38">
        <f t="shared" si="24"/>
        <v>149835.70855589633</v>
      </c>
      <c r="E201" s="38">
        <f t="shared" ref="E201:E248" si="27">$F$6</f>
        <v>3239</v>
      </c>
      <c r="F201" s="38">
        <f t="shared" ref="F201:F248" si="28">$F$4*D201</f>
        <v>229.74808645237437</v>
      </c>
      <c r="G201" s="38">
        <f t="shared" si="25"/>
        <v>3009.2519135476255</v>
      </c>
      <c r="H201" s="38">
        <f t="shared" si="26"/>
        <v>146826.4566423487</v>
      </c>
    </row>
    <row r="202" spans="2:8" x14ac:dyDescent="0.2">
      <c r="B202" s="37">
        <v>194</v>
      </c>
      <c r="C202" s="40">
        <v>49980</v>
      </c>
      <c r="D202" s="38">
        <f t="shared" si="24"/>
        <v>146826.4566423487</v>
      </c>
      <c r="E202" s="38">
        <f t="shared" si="27"/>
        <v>3239</v>
      </c>
      <c r="F202" s="38">
        <f t="shared" si="28"/>
        <v>225.13390018493467</v>
      </c>
      <c r="G202" s="38">
        <f t="shared" si="25"/>
        <v>3013.8660998150654</v>
      </c>
      <c r="H202" s="38">
        <f t="shared" si="26"/>
        <v>143812.59054253364</v>
      </c>
    </row>
    <row r="203" spans="2:8" x14ac:dyDescent="0.2">
      <c r="B203" s="37">
        <v>195</v>
      </c>
      <c r="C203" s="40">
        <v>50010</v>
      </c>
      <c r="D203" s="38">
        <f t="shared" si="24"/>
        <v>143812.59054253364</v>
      </c>
      <c r="E203" s="38">
        <f t="shared" si="27"/>
        <v>3239</v>
      </c>
      <c r="F203" s="38">
        <f t="shared" si="28"/>
        <v>220.51263883188491</v>
      </c>
      <c r="G203" s="38">
        <f t="shared" si="25"/>
        <v>3018.4873611681151</v>
      </c>
      <c r="H203" s="38">
        <f t="shared" si="26"/>
        <v>140794.10318136553</v>
      </c>
    </row>
    <row r="204" spans="2:8" x14ac:dyDescent="0.2">
      <c r="B204" s="37">
        <v>196</v>
      </c>
      <c r="C204" s="40">
        <v>50041</v>
      </c>
      <c r="D204" s="38">
        <f t="shared" si="24"/>
        <v>140794.10318136553</v>
      </c>
      <c r="E204" s="38">
        <f t="shared" si="27"/>
        <v>3239</v>
      </c>
      <c r="F204" s="38">
        <f t="shared" si="28"/>
        <v>215.88429154476049</v>
      </c>
      <c r="G204" s="38">
        <f t="shared" si="25"/>
        <v>3023.1157084552397</v>
      </c>
      <c r="H204" s="38">
        <f t="shared" si="26"/>
        <v>137770.98747291029</v>
      </c>
    </row>
    <row r="205" spans="2:8" x14ac:dyDescent="0.2">
      <c r="B205" s="37">
        <v>197</v>
      </c>
      <c r="C205" s="40">
        <v>50072</v>
      </c>
      <c r="D205" s="38">
        <f t="shared" si="24"/>
        <v>137770.98747291029</v>
      </c>
      <c r="E205" s="38">
        <f t="shared" si="27"/>
        <v>3239</v>
      </c>
      <c r="F205" s="38">
        <f t="shared" si="28"/>
        <v>211.24884745846245</v>
      </c>
      <c r="G205" s="38">
        <f t="shared" si="25"/>
        <v>3027.7511525415375</v>
      </c>
      <c r="H205" s="38">
        <f t="shared" si="26"/>
        <v>134743.23632036874</v>
      </c>
    </row>
    <row r="206" spans="2:8" x14ac:dyDescent="0.2">
      <c r="B206" s="37">
        <v>198</v>
      </c>
      <c r="C206" s="40">
        <v>50100</v>
      </c>
      <c r="D206" s="38">
        <f t="shared" si="24"/>
        <v>134743.23632036874</v>
      </c>
      <c r="E206" s="38">
        <f t="shared" si="27"/>
        <v>3239</v>
      </c>
      <c r="F206" s="38">
        <f t="shared" si="28"/>
        <v>206.60629569123208</v>
      </c>
      <c r="G206" s="38">
        <f t="shared" si="25"/>
        <v>3032.3937043087681</v>
      </c>
      <c r="H206" s="38">
        <f t="shared" si="26"/>
        <v>131710.84261605996</v>
      </c>
    </row>
    <row r="207" spans="2:8" x14ac:dyDescent="0.2">
      <c r="B207" s="37">
        <v>199</v>
      </c>
      <c r="C207" s="40">
        <v>50131</v>
      </c>
      <c r="D207" s="38">
        <f t="shared" si="24"/>
        <v>131710.84261605996</v>
      </c>
      <c r="E207" s="38">
        <f t="shared" si="27"/>
        <v>3239</v>
      </c>
      <c r="F207" s="38">
        <f t="shared" si="28"/>
        <v>201.95662534462528</v>
      </c>
      <c r="G207" s="38">
        <f t="shared" si="25"/>
        <v>3037.0433746553749</v>
      </c>
      <c r="H207" s="38">
        <f t="shared" si="26"/>
        <v>128673.79924140459</v>
      </c>
    </row>
    <row r="208" spans="2:8" x14ac:dyDescent="0.2">
      <c r="B208" s="37">
        <v>200</v>
      </c>
      <c r="C208" s="40">
        <v>50161</v>
      </c>
      <c r="D208" s="38">
        <f t="shared" si="24"/>
        <v>128673.79924140459</v>
      </c>
      <c r="E208" s="38">
        <f t="shared" si="27"/>
        <v>3239</v>
      </c>
      <c r="F208" s="38">
        <f t="shared" si="28"/>
        <v>197.29982550348703</v>
      </c>
      <c r="G208" s="38">
        <f t="shared" si="25"/>
        <v>3041.7001744965128</v>
      </c>
      <c r="H208" s="38">
        <f t="shared" si="26"/>
        <v>125632.09906690808</v>
      </c>
    </row>
    <row r="209" spans="2:8" x14ac:dyDescent="0.2">
      <c r="B209" s="37">
        <v>201</v>
      </c>
      <c r="C209" s="40">
        <v>50192</v>
      </c>
      <c r="D209" s="38">
        <f t="shared" si="24"/>
        <v>125632.09906690808</v>
      </c>
      <c r="E209" s="38">
        <f t="shared" si="27"/>
        <v>3239</v>
      </c>
      <c r="F209" s="38">
        <f t="shared" si="28"/>
        <v>192.63588523592571</v>
      </c>
      <c r="G209" s="38">
        <f t="shared" si="25"/>
        <v>3046.3641147640742</v>
      </c>
      <c r="H209" s="38">
        <f t="shared" si="26"/>
        <v>122585.734952144</v>
      </c>
    </row>
    <row r="210" spans="2:8" x14ac:dyDescent="0.2">
      <c r="B210" s="37">
        <v>202</v>
      </c>
      <c r="C210" s="40">
        <v>50222</v>
      </c>
      <c r="D210" s="38">
        <f t="shared" si="24"/>
        <v>122585.734952144</v>
      </c>
      <c r="E210" s="38">
        <f t="shared" si="27"/>
        <v>3239</v>
      </c>
      <c r="F210" s="38">
        <f t="shared" si="28"/>
        <v>187.96479359328748</v>
      </c>
      <c r="G210" s="38">
        <f t="shared" si="25"/>
        <v>3051.0352064067124</v>
      </c>
      <c r="H210" s="38">
        <f t="shared" si="26"/>
        <v>119534.69974573729</v>
      </c>
    </row>
    <row r="211" spans="2:8" x14ac:dyDescent="0.2">
      <c r="B211" s="37">
        <v>203</v>
      </c>
      <c r="C211" s="40">
        <v>50253</v>
      </c>
      <c r="D211" s="38">
        <f t="shared" si="24"/>
        <v>119534.69974573729</v>
      </c>
      <c r="E211" s="38">
        <f t="shared" si="27"/>
        <v>3239</v>
      </c>
      <c r="F211" s="38">
        <f t="shared" si="28"/>
        <v>183.28653961013052</v>
      </c>
      <c r="G211" s="38">
        <f t="shared" si="25"/>
        <v>3055.7134603898694</v>
      </c>
      <c r="H211" s="38">
        <f t="shared" si="26"/>
        <v>116478.98628534742</v>
      </c>
    </row>
    <row r="212" spans="2:8" x14ac:dyDescent="0.2">
      <c r="B212" s="37">
        <v>204</v>
      </c>
      <c r="C212" s="40">
        <v>50284</v>
      </c>
      <c r="D212" s="38">
        <f t="shared" si="24"/>
        <v>116478.98628534742</v>
      </c>
      <c r="E212" s="38">
        <f t="shared" si="27"/>
        <v>3239</v>
      </c>
      <c r="F212" s="38">
        <f t="shared" si="28"/>
        <v>178.60111230419938</v>
      </c>
      <c r="G212" s="38">
        <f t="shared" si="25"/>
        <v>3060.3988876958006</v>
      </c>
      <c r="H212" s="38">
        <f t="shared" si="26"/>
        <v>113418.58739765162</v>
      </c>
    </row>
    <row r="213" spans="2:8" x14ac:dyDescent="0.2">
      <c r="B213" s="37">
        <v>205</v>
      </c>
      <c r="C213" s="40">
        <v>50314</v>
      </c>
      <c r="D213" s="38">
        <f t="shared" ref="D213:D224" si="29">H212</f>
        <v>113418.58739765162</v>
      </c>
      <c r="E213" s="38">
        <f t="shared" si="27"/>
        <v>3239</v>
      </c>
      <c r="F213" s="38">
        <f t="shared" si="28"/>
        <v>173.90850067639914</v>
      </c>
      <c r="G213" s="38">
        <f t="shared" ref="G213:G224" si="30">E213-F213</f>
        <v>3065.0914993236011</v>
      </c>
      <c r="H213" s="38">
        <f t="shared" ref="H213:H224" si="31">D213-G213</f>
        <v>110353.49589832801</v>
      </c>
    </row>
    <row r="214" spans="2:8" x14ac:dyDescent="0.2">
      <c r="B214" s="37">
        <v>206</v>
      </c>
      <c r="C214" s="40">
        <v>50345</v>
      </c>
      <c r="D214" s="38">
        <f t="shared" si="29"/>
        <v>110353.49589832801</v>
      </c>
      <c r="E214" s="38">
        <f t="shared" si="27"/>
        <v>3239</v>
      </c>
      <c r="F214" s="38">
        <f t="shared" si="28"/>
        <v>169.20869371076961</v>
      </c>
      <c r="G214" s="38">
        <f t="shared" si="30"/>
        <v>3069.7913062892303</v>
      </c>
      <c r="H214" s="38">
        <f t="shared" si="31"/>
        <v>107283.70459203878</v>
      </c>
    </row>
    <row r="215" spans="2:8" x14ac:dyDescent="0.2">
      <c r="B215" s="37">
        <v>207</v>
      </c>
      <c r="C215" s="40">
        <v>50375</v>
      </c>
      <c r="D215" s="38">
        <f t="shared" si="29"/>
        <v>107283.70459203878</v>
      </c>
      <c r="E215" s="38">
        <f t="shared" si="27"/>
        <v>3239</v>
      </c>
      <c r="F215" s="38">
        <f t="shared" si="28"/>
        <v>164.50168037445945</v>
      </c>
      <c r="G215" s="38">
        <f t="shared" si="30"/>
        <v>3074.4983196255407</v>
      </c>
      <c r="H215" s="38">
        <f t="shared" si="31"/>
        <v>104209.20627241324</v>
      </c>
    </row>
    <row r="216" spans="2:8" x14ac:dyDescent="0.2">
      <c r="B216" s="37">
        <v>208</v>
      </c>
      <c r="C216" s="40">
        <v>50406</v>
      </c>
      <c r="D216" s="38">
        <f t="shared" si="29"/>
        <v>104209.20627241324</v>
      </c>
      <c r="E216" s="38">
        <f t="shared" si="27"/>
        <v>3239</v>
      </c>
      <c r="F216" s="38">
        <f t="shared" si="28"/>
        <v>159.7874496177003</v>
      </c>
      <c r="G216" s="38">
        <f t="shared" si="30"/>
        <v>3079.2125503822999</v>
      </c>
      <c r="H216" s="38">
        <f t="shared" si="31"/>
        <v>101129.99372203094</v>
      </c>
    </row>
    <row r="217" spans="2:8" x14ac:dyDescent="0.2">
      <c r="B217" s="37">
        <v>209</v>
      </c>
      <c r="C217" s="40">
        <v>50437</v>
      </c>
      <c r="D217" s="38">
        <f t="shared" si="29"/>
        <v>101129.99372203094</v>
      </c>
      <c r="E217" s="38">
        <f t="shared" si="27"/>
        <v>3239</v>
      </c>
      <c r="F217" s="38">
        <f t="shared" si="28"/>
        <v>155.06599037378078</v>
      </c>
      <c r="G217" s="38">
        <f t="shared" si="30"/>
        <v>3083.9340096262194</v>
      </c>
      <c r="H217" s="38">
        <f t="shared" si="31"/>
        <v>98046.05971240472</v>
      </c>
    </row>
    <row r="218" spans="2:8" x14ac:dyDescent="0.2">
      <c r="B218" s="37">
        <v>210</v>
      </c>
      <c r="C218" s="40">
        <v>50465</v>
      </c>
      <c r="D218" s="38">
        <f t="shared" si="29"/>
        <v>98046.05971240472</v>
      </c>
      <c r="E218" s="38">
        <f t="shared" si="27"/>
        <v>3239</v>
      </c>
      <c r="F218" s="38">
        <f t="shared" si="28"/>
        <v>150.33729155902057</v>
      </c>
      <c r="G218" s="38">
        <f t="shared" si="30"/>
        <v>3088.6627084409793</v>
      </c>
      <c r="H218" s="38">
        <f t="shared" si="31"/>
        <v>94957.397003963735</v>
      </c>
    </row>
    <row r="219" spans="2:8" x14ac:dyDescent="0.2">
      <c r="B219" s="37">
        <v>211</v>
      </c>
      <c r="C219" s="40">
        <v>50496</v>
      </c>
      <c r="D219" s="38">
        <f t="shared" si="29"/>
        <v>94957.397003963735</v>
      </c>
      <c r="E219" s="38">
        <f t="shared" si="27"/>
        <v>3239</v>
      </c>
      <c r="F219" s="38">
        <f t="shared" si="28"/>
        <v>145.60134207274439</v>
      </c>
      <c r="G219" s="38">
        <f t="shared" si="30"/>
        <v>3093.3986579272555</v>
      </c>
      <c r="H219" s="38">
        <f t="shared" si="31"/>
        <v>91863.998346036475</v>
      </c>
    </row>
    <row r="220" spans="2:8" x14ac:dyDescent="0.2">
      <c r="B220" s="37">
        <v>212</v>
      </c>
      <c r="C220" s="40">
        <v>50526</v>
      </c>
      <c r="D220" s="38">
        <f t="shared" si="29"/>
        <v>91863.998346036475</v>
      </c>
      <c r="E220" s="38">
        <f t="shared" si="27"/>
        <v>3239</v>
      </c>
      <c r="F220" s="38">
        <f t="shared" si="28"/>
        <v>140.85813079725594</v>
      </c>
      <c r="G220" s="38">
        <f t="shared" si="30"/>
        <v>3098.1418692027441</v>
      </c>
      <c r="H220" s="38">
        <f t="shared" si="31"/>
        <v>88765.856476833724</v>
      </c>
    </row>
    <row r="221" spans="2:8" x14ac:dyDescent="0.2">
      <c r="B221" s="37">
        <v>213</v>
      </c>
      <c r="C221" s="40">
        <v>50557</v>
      </c>
      <c r="D221" s="38">
        <f t="shared" si="29"/>
        <v>88765.856476833724</v>
      </c>
      <c r="E221" s="38">
        <f t="shared" si="27"/>
        <v>3239</v>
      </c>
      <c r="F221" s="38">
        <f t="shared" si="28"/>
        <v>136.10764659781171</v>
      </c>
      <c r="G221" s="38">
        <f t="shared" si="30"/>
        <v>3102.8923534021883</v>
      </c>
      <c r="H221" s="38">
        <f t="shared" si="31"/>
        <v>85662.964123431535</v>
      </c>
    </row>
    <row r="222" spans="2:8" x14ac:dyDescent="0.2">
      <c r="B222" s="37">
        <v>214</v>
      </c>
      <c r="C222" s="40">
        <v>50587</v>
      </c>
      <c r="D222" s="38">
        <f t="shared" si="29"/>
        <v>85662.964123431535</v>
      </c>
      <c r="E222" s="38">
        <f t="shared" si="27"/>
        <v>3239</v>
      </c>
      <c r="F222" s="38">
        <f t="shared" si="28"/>
        <v>131.34987832259503</v>
      </c>
      <c r="G222" s="38">
        <f t="shared" si="30"/>
        <v>3107.650121677405</v>
      </c>
      <c r="H222" s="38">
        <f t="shared" si="31"/>
        <v>82555.31400175413</v>
      </c>
    </row>
    <row r="223" spans="2:8" x14ac:dyDescent="0.2">
      <c r="B223" s="37">
        <v>215</v>
      </c>
      <c r="C223" s="40">
        <v>50618</v>
      </c>
      <c r="D223" s="38">
        <f t="shared" si="29"/>
        <v>82555.31400175413</v>
      </c>
      <c r="E223" s="38">
        <f t="shared" si="27"/>
        <v>3239</v>
      </c>
      <c r="F223" s="38">
        <f t="shared" si="28"/>
        <v>126.58481480268966</v>
      </c>
      <c r="G223" s="38">
        <f t="shared" si="30"/>
        <v>3112.4151851973102</v>
      </c>
      <c r="H223" s="38">
        <f t="shared" si="31"/>
        <v>79442.898816556815</v>
      </c>
    </row>
    <row r="224" spans="2:8" x14ac:dyDescent="0.2">
      <c r="B224" s="37">
        <v>216</v>
      </c>
      <c r="C224" s="40">
        <v>50649</v>
      </c>
      <c r="D224" s="38">
        <f t="shared" si="29"/>
        <v>79442.898816556815</v>
      </c>
      <c r="E224" s="38">
        <f t="shared" si="27"/>
        <v>3239</v>
      </c>
      <c r="F224" s="38">
        <f t="shared" si="28"/>
        <v>121.81244485205379</v>
      </c>
      <c r="G224" s="38">
        <f t="shared" si="30"/>
        <v>3117.1875551479461</v>
      </c>
      <c r="H224" s="38">
        <f t="shared" si="31"/>
        <v>76325.711261408869</v>
      </c>
    </row>
    <row r="225" spans="2:8" x14ac:dyDescent="0.2">
      <c r="B225" s="37">
        <v>217</v>
      </c>
      <c r="C225" s="40">
        <v>50679</v>
      </c>
      <c r="D225" s="38">
        <f t="shared" ref="D225:D247" si="32">H224</f>
        <v>76325.711261408869</v>
      </c>
      <c r="E225" s="38">
        <f t="shared" si="27"/>
        <v>3239</v>
      </c>
      <c r="F225" s="38">
        <f t="shared" si="28"/>
        <v>117.03275726749361</v>
      </c>
      <c r="G225" s="38">
        <f t="shared" ref="G225:G247" si="33">E225-F225</f>
        <v>3121.9672427325063</v>
      </c>
      <c r="H225" s="38">
        <f t="shared" ref="H225:H247" si="34">D225-G225</f>
        <v>73203.744018676356</v>
      </c>
    </row>
    <row r="226" spans="2:8" x14ac:dyDescent="0.2">
      <c r="B226" s="37">
        <v>218</v>
      </c>
      <c r="C226" s="40">
        <v>50710</v>
      </c>
      <c r="D226" s="38">
        <f t="shared" si="32"/>
        <v>73203.744018676356</v>
      </c>
      <c r="E226" s="38">
        <f t="shared" si="27"/>
        <v>3239</v>
      </c>
      <c r="F226" s="38">
        <f t="shared" si="28"/>
        <v>112.24574082863708</v>
      </c>
      <c r="G226" s="38">
        <f t="shared" si="33"/>
        <v>3126.7542591713627</v>
      </c>
      <c r="H226" s="38">
        <f t="shared" si="34"/>
        <v>70076.989759504999</v>
      </c>
    </row>
    <row r="227" spans="2:8" x14ac:dyDescent="0.2">
      <c r="B227" s="37">
        <v>219</v>
      </c>
      <c r="C227" s="40">
        <v>50740</v>
      </c>
      <c r="D227" s="38">
        <f t="shared" si="32"/>
        <v>70076.989759504999</v>
      </c>
      <c r="E227" s="38">
        <f t="shared" si="27"/>
        <v>3239</v>
      </c>
      <c r="F227" s="38">
        <f t="shared" si="28"/>
        <v>107.45138429790767</v>
      </c>
      <c r="G227" s="38">
        <f t="shared" si="33"/>
        <v>3131.5486157020923</v>
      </c>
      <c r="H227" s="38">
        <f t="shared" si="34"/>
        <v>66945.441143802906</v>
      </c>
    </row>
    <row r="228" spans="2:8" x14ac:dyDescent="0.2">
      <c r="B228" s="37">
        <v>220</v>
      </c>
      <c r="C228" s="40">
        <v>50771</v>
      </c>
      <c r="D228" s="38">
        <f t="shared" si="32"/>
        <v>66945.441143802906</v>
      </c>
      <c r="E228" s="38">
        <f t="shared" si="27"/>
        <v>3239</v>
      </c>
      <c r="F228" s="38">
        <f t="shared" si="28"/>
        <v>102.6496764204978</v>
      </c>
      <c r="G228" s="38">
        <f t="shared" si="33"/>
        <v>3136.3503235795024</v>
      </c>
      <c r="H228" s="38">
        <f t="shared" si="34"/>
        <v>63809.090820223406</v>
      </c>
    </row>
    <row r="229" spans="2:8" x14ac:dyDescent="0.2">
      <c r="B229" s="37">
        <v>221</v>
      </c>
      <c r="C229" s="40">
        <v>50802</v>
      </c>
      <c r="D229" s="38">
        <f t="shared" si="32"/>
        <v>63809.090820223406</v>
      </c>
      <c r="E229" s="38">
        <f t="shared" si="27"/>
        <v>3239</v>
      </c>
      <c r="F229" s="38">
        <f t="shared" si="28"/>
        <v>97.840605924342555</v>
      </c>
      <c r="G229" s="38">
        <f t="shared" si="33"/>
        <v>3141.1593940756575</v>
      </c>
      <c r="H229" s="38">
        <f t="shared" si="34"/>
        <v>60667.931426147748</v>
      </c>
    </row>
    <row r="230" spans="2:8" x14ac:dyDescent="0.2">
      <c r="B230" s="37">
        <v>222</v>
      </c>
      <c r="C230" s="40">
        <v>50830</v>
      </c>
      <c r="D230" s="38">
        <f t="shared" si="32"/>
        <v>60667.931426147748</v>
      </c>
      <c r="E230" s="38">
        <f t="shared" si="27"/>
        <v>3239</v>
      </c>
      <c r="F230" s="38">
        <f t="shared" si="28"/>
        <v>93.024161520093216</v>
      </c>
      <c r="G230" s="38">
        <f t="shared" si="33"/>
        <v>3145.975838479907</v>
      </c>
      <c r="H230" s="38">
        <f t="shared" si="34"/>
        <v>57521.955587667842</v>
      </c>
    </row>
    <row r="231" spans="2:8" x14ac:dyDescent="0.2">
      <c r="B231" s="37">
        <v>223</v>
      </c>
      <c r="C231" s="40">
        <v>50861</v>
      </c>
      <c r="D231" s="38">
        <f t="shared" si="32"/>
        <v>57521.955587667842</v>
      </c>
      <c r="E231" s="38">
        <f t="shared" si="27"/>
        <v>3239</v>
      </c>
      <c r="F231" s="38">
        <f t="shared" si="28"/>
        <v>88.200331901090692</v>
      </c>
      <c r="G231" s="38">
        <f t="shared" si="33"/>
        <v>3150.7996680989095</v>
      </c>
      <c r="H231" s="38">
        <f t="shared" si="34"/>
        <v>54371.155919568933</v>
      </c>
    </row>
    <row r="232" spans="2:8" x14ac:dyDescent="0.2">
      <c r="B232" s="37">
        <v>224</v>
      </c>
      <c r="C232" s="40">
        <v>50891</v>
      </c>
      <c r="D232" s="38">
        <f t="shared" si="32"/>
        <v>54371.155919568933</v>
      </c>
      <c r="E232" s="38">
        <f t="shared" si="27"/>
        <v>3239</v>
      </c>
      <c r="F232" s="38">
        <f t="shared" si="28"/>
        <v>83.369105743339034</v>
      </c>
      <c r="G232" s="38">
        <f t="shared" si="33"/>
        <v>3155.6308942566611</v>
      </c>
      <c r="H232" s="38">
        <f t="shared" si="34"/>
        <v>51215.525025312272</v>
      </c>
    </row>
    <row r="233" spans="2:8" x14ac:dyDescent="0.2">
      <c r="B233" s="37">
        <v>225</v>
      </c>
      <c r="C233" s="40">
        <v>50922</v>
      </c>
      <c r="D233" s="38">
        <f t="shared" si="32"/>
        <v>51215.525025312272</v>
      </c>
      <c r="E233" s="38">
        <f t="shared" si="27"/>
        <v>3239</v>
      </c>
      <c r="F233" s="38">
        <f t="shared" si="28"/>
        <v>78.530471705478817</v>
      </c>
      <c r="G233" s="38">
        <f t="shared" si="33"/>
        <v>3160.4695282945213</v>
      </c>
      <c r="H233" s="38">
        <f t="shared" si="34"/>
        <v>48055.055497017747</v>
      </c>
    </row>
    <row r="234" spans="2:8" x14ac:dyDescent="0.2">
      <c r="B234" s="37">
        <v>226</v>
      </c>
      <c r="C234" s="40">
        <v>50952</v>
      </c>
      <c r="D234" s="38">
        <f t="shared" si="32"/>
        <v>48055.055497017747</v>
      </c>
      <c r="E234" s="38">
        <f t="shared" si="27"/>
        <v>3239</v>
      </c>
      <c r="F234" s="38">
        <f t="shared" si="28"/>
        <v>73.684418428760551</v>
      </c>
      <c r="G234" s="38">
        <f t="shared" si="33"/>
        <v>3165.3155815712394</v>
      </c>
      <c r="H234" s="38">
        <f t="shared" si="34"/>
        <v>44889.739915446509</v>
      </c>
    </row>
    <row r="235" spans="2:8" x14ac:dyDescent="0.2">
      <c r="B235" s="37">
        <v>227</v>
      </c>
      <c r="C235" s="40">
        <v>50983</v>
      </c>
      <c r="D235" s="38">
        <f t="shared" si="32"/>
        <v>44889.739915446509</v>
      </c>
      <c r="E235" s="38">
        <f t="shared" si="27"/>
        <v>3239</v>
      </c>
      <c r="F235" s="38">
        <f t="shared" si="28"/>
        <v>68.830934537017981</v>
      </c>
      <c r="G235" s="38">
        <f t="shared" si="33"/>
        <v>3170.169065462982</v>
      </c>
      <c r="H235" s="38">
        <f t="shared" si="34"/>
        <v>41719.570849983531</v>
      </c>
    </row>
    <row r="236" spans="2:8" x14ac:dyDescent="0.2">
      <c r="B236" s="37">
        <v>228</v>
      </c>
      <c r="C236" s="40">
        <v>51014</v>
      </c>
      <c r="D236" s="38">
        <f t="shared" si="32"/>
        <v>41719.570849983531</v>
      </c>
      <c r="E236" s="38">
        <f t="shared" si="27"/>
        <v>3239</v>
      </c>
      <c r="F236" s="38">
        <f t="shared" si="28"/>
        <v>63.970008636641417</v>
      </c>
      <c r="G236" s="38">
        <f t="shared" si="33"/>
        <v>3175.0299913633585</v>
      </c>
      <c r="H236" s="38">
        <f t="shared" si="34"/>
        <v>38544.540858620174</v>
      </c>
    </row>
    <row r="237" spans="2:8" x14ac:dyDescent="0.2">
      <c r="B237" s="37">
        <v>229</v>
      </c>
      <c r="C237" s="40">
        <v>51044</v>
      </c>
      <c r="D237" s="38">
        <f t="shared" si="32"/>
        <v>38544.540858620174</v>
      </c>
      <c r="E237" s="38">
        <f t="shared" si="27"/>
        <v>3239</v>
      </c>
      <c r="F237" s="38">
        <f t="shared" si="28"/>
        <v>59.101629316550934</v>
      </c>
      <c r="G237" s="38">
        <f t="shared" si="33"/>
        <v>3179.8983706834492</v>
      </c>
      <c r="H237" s="38">
        <f t="shared" si="34"/>
        <v>35364.642487936726</v>
      </c>
    </row>
    <row r="238" spans="2:8" x14ac:dyDescent="0.2">
      <c r="B238" s="37">
        <v>230</v>
      </c>
      <c r="C238" s="40">
        <v>51075</v>
      </c>
      <c r="D238" s="38">
        <f t="shared" si="32"/>
        <v>35364.642487936726</v>
      </c>
      <c r="E238" s="38">
        <f t="shared" si="27"/>
        <v>3239</v>
      </c>
      <c r="F238" s="38">
        <f t="shared" si="28"/>
        <v>54.225785148169649</v>
      </c>
      <c r="G238" s="38">
        <f t="shared" si="33"/>
        <v>3184.7742148518305</v>
      </c>
      <c r="H238" s="38">
        <f t="shared" si="34"/>
        <v>32179.868273084896</v>
      </c>
    </row>
    <row r="239" spans="2:8" x14ac:dyDescent="0.2">
      <c r="B239" s="37">
        <v>231</v>
      </c>
      <c r="C239" s="40">
        <v>51105</v>
      </c>
      <c r="D239" s="38">
        <f t="shared" si="32"/>
        <v>32179.868273084896</v>
      </c>
      <c r="E239" s="38">
        <f t="shared" si="27"/>
        <v>3239</v>
      </c>
      <c r="F239" s="38">
        <f t="shared" si="28"/>
        <v>49.342464685396841</v>
      </c>
      <c r="G239" s="38">
        <f t="shared" si="33"/>
        <v>3189.6575353146031</v>
      </c>
      <c r="H239" s="38">
        <f t="shared" si="34"/>
        <v>28990.210737770292</v>
      </c>
    </row>
    <row r="240" spans="2:8" x14ac:dyDescent="0.2">
      <c r="B240" s="37">
        <v>232</v>
      </c>
      <c r="C240" s="40">
        <v>51136</v>
      </c>
      <c r="D240" s="38">
        <f t="shared" si="32"/>
        <v>28990.210737770292</v>
      </c>
      <c r="E240" s="38">
        <f t="shared" si="27"/>
        <v>3239</v>
      </c>
      <c r="F240" s="38">
        <f t="shared" si="28"/>
        <v>44.451656464581113</v>
      </c>
      <c r="G240" s="38">
        <f t="shared" si="33"/>
        <v>3194.548343535419</v>
      </c>
      <c r="H240" s="38">
        <f t="shared" si="34"/>
        <v>25795.662394234874</v>
      </c>
    </row>
    <row r="241" spans="2:8" x14ac:dyDescent="0.2">
      <c r="B241" s="37">
        <v>233</v>
      </c>
      <c r="C241" s="40">
        <v>51167</v>
      </c>
      <c r="D241" s="38">
        <f t="shared" si="32"/>
        <v>25795.662394234874</v>
      </c>
      <c r="E241" s="38">
        <f t="shared" si="27"/>
        <v>3239</v>
      </c>
      <c r="F241" s="38">
        <f t="shared" si="28"/>
        <v>39.553349004493477</v>
      </c>
      <c r="G241" s="38">
        <f t="shared" si="33"/>
        <v>3199.4466509955064</v>
      </c>
      <c r="H241" s="38">
        <f t="shared" si="34"/>
        <v>22596.215743239369</v>
      </c>
    </row>
    <row r="242" spans="2:8" x14ac:dyDescent="0.2">
      <c r="B242" s="37">
        <v>234</v>
      </c>
      <c r="C242" s="40">
        <v>51196</v>
      </c>
      <c r="D242" s="38">
        <f t="shared" si="32"/>
        <v>22596.215743239369</v>
      </c>
      <c r="E242" s="38">
        <f t="shared" si="27"/>
        <v>3239</v>
      </c>
      <c r="F242" s="38">
        <f t="shared" si="28"/>
        <v>34.647530806300367</v>
      </c>
      <c r="G242" s="38">
        <f t="shared" si="33"/>
        <v>3204.3524691936996</v>
      </c>
      <c r="H242" s="38">
        <f t="shared" si="34"/>
        <v>19391.863274045671</v>
      </c>
    </row>
    <row r="243" spans="2:8" x14ac:dyDescent="0.2">
      <c r="B243" s="37">
        <v>235</v>
      </c>
      <c r="C243" s="40">
        <v>51227</v>
      </c>
      <c r="D243" s="38">
        <f t="shared" si="32"/>
        <v>19391.863274045671</v>
      </c>
      <c r="E243" s="38">
        <f t="shared" si="27"/>
        <v>3239</v>
      </c>
      <c r="F243" s="38">
        <f t="shared" si="28"/>
        <v>29.734190353536697</v>
      </c>
      <c r="G243" s="38">
        <f t="shared" si="33"/>
        <v>3209.2658096464634</v>
      </c>
      <c r="H243" s="38">
        <f t="shared" si="34"/>
        <v>16182.597464399207</v>
      </c>
    </row>
    <row r="244" spans="2:8" x14ac:dyDescent="0.2">
      <c r="B244" s="37">
        <v>236</v>
      </c>
      <c r="C244" s="40">
        <v>51257</v>
      </c>
      <c r="D244" s="38">
        <f t="shared" si="32"/>
        <v>16182.597464399207</v>
      </c>
      <c r="E244" s="38">
        <f t="shared" si="27"/>
        <v>3239</v>
      </c>
      <c r="F244" s="38">
        <f t="shared" si="28"/>
        <v>24.813316112078784</v>
      </c>
      <c r="G244" s="38">
        <f t="shared" si="33"/>
        <v>3214.1866838879214</v>
      </c>
      <c r="H244" s="38">
        <f t="shared" si="34"/>
        <v>12968.410780511285</v>
      </c>
    </row>
    <row r="245" spans="2:8" x14ac:dyDescent="0.2">
      <c r="B245" s="37">
        <v>237</v>
      </c>
      <c r="C245" s="40">
        <v>51288</v>
      </c>
      <c r="D245" s="38">
        <f t="shared" si="32"/>
        <v>12968.410780511285</v>
      </c>
      <c r="E245" s="38">
        <f t="shared" si="27"/>
        <v>3239</v>
      </c>
      <c r="F245" s="38">
        <f t="shared" si="28"/>
        <v>19.884896530117306</v>
      </c>
      <c r="G245" s="38">
        <f t="shared" si="33"/>
        <v>3219.1151034698828</v>
      </c>
      <c r="H245" s="38">
        <f t="shared" si="34"/>
        <v>9749.2956770414021</v>
      </c>
    </row>
    <row r="246" spans="2:8" x14ac:dyDescent="0.2">
      <c r="B246" s="37">
        <v>238</v>
      </c>
      <c r="C246" s="40">
        <v>51318</v>
      </c>
      <c r="D246" s="38">
        <f t="shared" si="32"/>
        <v>9749.2956770414021</v>
      </c>
      <c r="E246" s="38">
        <f t="shared" si="27"/>
        <v>3239</v>
      </c>
      <c r="F246" s="38">
        <f t="shared" si="28"/>
        <v>14.948920038130151</v>
      </c>
      <c r="G246" s="38">
        <f t="shared" si="33"/>
        <v>3224.0510799618701</v>
      </c>
      <c r="H246" s="38">
        <f t="shared" si="34"/>
        <v>6525.2445970795325</v>
      </c>
    </row>
    <row r="247" spans="2:8" x14ac:dyDescent="0.2">
      <c r="B247" s="37">
        <v>239</v>
      </c>
      <c r="C247" s="40">
        <v>51349</v>
      </c>
      <c r="D247" s="38">
        <f t="shared" si="32"/>
        <v>6525.2445970795325</v>
      </c>
      <c r="E247" s="38">
        <f t="shared" si="27"/>
        <v>3239</v>
      </c>
      <c r="F247" s="38">
        <f t="shared" si="28"/>
        <v>10.005375048855283</v>
      </c>
      <c r="G247" s="38">
        <f t="shared" si="33"/>
        <v>3228.9946249511449</v>
      </c>
      <c r="H247" s="38">
        <f t="shared" si="34"/>
        <v>3296.2499721283875</v>
      </c>
    </row>
    <row r="248" spans="2:8" x14ac:dyDescent="0.2">
      <c r="B248" s="37">
        <v>240</v>
      </c>
      <c r="C248" s="40">
        <v>51380</v>
      </c>
      <c r="D248" s="38">
        <f>H247</f>
        <v>3296.2499721283875</v>
      </c>
      <c r="E248" s="38">
        <f t="shared" si="27"/>
        <v>3239</v>
      </c>
      <c r="F248" s="38">
        <f t="shared" si="28"/>
        <v>5.0542499572635275</v>
      </c>
      <c r="G248" s="38">
        <f>E248-F248</f>
        <v>3233.9457500427366</v>
      </c>
      <c r="H248" s="38">
        <f>D248-G248</f>
        <v>62.304222085650963</v>
      </c>
    </row>
    <row r="249" spans="2:8" x14ac:dyDescent="0.2">
      <c r="B249" s="37"/>
      <c r="C249" s="40"/>
      <c r="D249" s="38"/>
      <c r="E249" s="38"/>
      <c r="F249" s="38"/>
      <c r="G249" s="38"/>
      <c r="H249" s="38"/>
    </row>
    <row r="250" spans="2:8" ht="13.5" thickBot="1" x14ac:dyDescent="0.25">
      <c r="D250" s="38"/>
      <c r="E250" s="3">
        <f>SUM(E9:E249)</f>
        <v>777360</v>
      </c>
      <c r="F250" s="3">
        <f>SUM(F9:F249)</f>
        <v>127422.30422208563</v>
      </c>
      <c r="G250" s="3">
        <f>SUM(G9:G249)</f>
        <v>649937.69577791402</v>
      </c>
      <c r="H250" s="38"/>
    </row>
    <row r="251" spans="2:8" ht="13.5" thickTop="1" x14ac:dyDescent="0.2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Loan Summary</vt:lpstr>
      <vt:lpstr>ERHDC ROE </vt:lpstr>
      <vt:lpstr>2020 TD Loan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Don</cp:lastModifiedBy>
  <cp:lastPrinted>2019-04-04T17:53:20Z</cp:lastPrinted>
  <dcterms:created xsi:type="dcterms:W3CDTF">2019-04-03T15:48:21Z</dcterms:created>
  <dcterms:modified xsi:type="dcterms:W3CDTF">2022-02-24T02:02:56Z</dcterms:modified>
</cp:coreProperties>
</file>