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0490" windowHeight="7770"/>
  </bookViews>
  <sheets>
    <sheet name="C-3-1-A1" sheetId="1" r:id="rId1"/>
  </sheets>
  <externalReferences>
    <externalReference r:id="rId2"/>
  </externalReferences>
  <definedNames>
    <definedName name="RebaseYear">'[1]LDC Info'!$E$28</definedName>
    <definedName name="TestYear">'[1]LDC Info'!$E$24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15" i="1" l="1"/>
  <c r="D15" i="1"/>
  <c r="C15" i="1"/>
  <c r="C10" i="1"/>
  <c r="C5" i="1"/>
  <c r="E5" i="1"/>
  <c r="D5" i="1"/>
  <c r="C8" i="1" l="1"/>
  <c r="C19" i="1" s="1"/>
  <c r="D8" i="1"/>
  <c r="D19" i="1" s="1"/>
  <c r="E8" i="1"/>
  <c r="E19" i="1" s="1"/>
</calcChain>
</file>

<file path=xl/sharedStrings.xml><?xml version="1.0" encoding="utf-8"?>
<sst xmlns="http://schemas.openxmlformats.org/spreadsheetml/2006/main" count="18" uniqueCount="18">
  <si>
    <t>Filed:  March 4, 2022, EB-2022-0002, Exhibit C-3-1, Attachment 1, Page 1 of 1</t>
  </si>
  <si>
    <t>($ Millions)</t>
  </si>
  <si>
    <t>2021 Budget</t>
  </si>
  <si>
    <t>2021 Actual</t>
  </si>
  <si>
    <t>2022 Budget</t>
  </si>
  <si>
    <t>Regulated Service Fees:</t>
  </si>
  <si>
    <t xml:space="preserve"> - Market Participant Fees (e.g. Usage, Application and Registration)</t>
  </si>
  <si>
    <t>Cost Recovery Sources:</t>
  </si>
  <si>
    <t xml:space="preserve"> - Connection Assessments &amp; Technical Feasibility</t>
  </si>
  <si>
    <t xml:space="preserve"> - Overhead cost recovery:</t>
  </si>
  <si>
    <t>Other Programs</t>
  </si>
  <si>
    <t>Smart Metering Entity</t>
  </si>
  <si>
    <t>Market Sanctions and Payment Adjustments</t>
  </si>
  <si>
    <t>Interest and Investment Income:</t>
  </si>
  <si>
    <t>- Short Term Investment Income</t>
  </si>
  <si>
    <t>- Long Term Investment Income</t>
  </si>
  <si>
    <t>Total</t>
  </si>
  <si>
    <t>Other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</si>
</sst>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,,_-;\-* #,##0.0,_-;_-* &quot;-&quot;??_-;_-@_-"/>
    <numFmt numFmtId="165" formatCode="_-* #,##0.0,,_-;\-* \(#,##0.0,\)\,_-;_-* &quot;-&quot;??_-;_-@_-"/>
    <numFmt numFmtId="166" formatCode="_-* #,##0.0,,_-;* \(#,##0.0,,\)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3" fontId="0" fillId="0" borderId="0" xfId="0" applyNumberFormat="1"/>
    <xf numFmtId="164" fontId="1" fillId="3" borderId="1" xfId="0" applyNumberFormat="1" applyFont="1" applyFill="1" applyBorder="1"/>
    <xf numFmtId="0" fontId="1" fillId="3" borderId="2" xfId="0" applyFont="1" applyFill="1" applyBorder="1" applyAlignment="1">
      <alignment horizontal="left"/>
    </xf>
    <xf numFmtId="165" fontId="1" fillId="3" borderId="1" xfId="0" applyNumberFormat="1" applyFont="1" applyFill="1" applyBorder="1"/>
    <xf numFmtId="164" fontId="0" fillId="3" borderId="1" xfId="0" applyNumberFormat="1" applyFill="1" applyBorder="1"/>
    <xf numFmtId="166" fontId="0" fillId="3" borderId="1" xfId="0" applyNumberFormat="1" applyFill="1" applyBorder="1"/>
    <xf numFmtId="0" fontId="3" fillId="3" borderId="2" xfId="0" applyFont="1" applyFill="1" applyBorder="1" applyAlignment="1">
      <alignment horizontal="lef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4" fontId="1" fillId="3" borderId="4" xfId="0" applyNumberFormat="1" applyFont="1" applyFill="1" applyBorder="1"/>
    <xf numFmtId="0" fontId="4" fillId="0" borderId="0" xfId="0" applyFont="1"/>
    <xf numFmtId="0" fontId="1" fillId="3" borderId="6" xfId="0" applyFont="1" applyFill="1" applyBorder="1" applyAlignment="1">
      <alignment horizontal="left"/>
    </xf>
    <xf numFmtId="165" fontId="1" fillId="3" borderId="7" xfId="0" applyNumberFormat="1" applyFont="1" applyFill="1" applyBorder="1"/>
    <xf numFmtId="0" fontId="0" fillId="3" borderId="6" xfId="0" applyFill="1" applyBorder="1" applyAlignment="1">
      <alignment horizontal="left"/>
    </xf>
    <xf numFmtId="164" fontId="0" fillId="3" borderId="7" xfId="0" applyNumberFormat="1" applyFill="1" applyBorder="1"/>
    <xf numFmtId="164" fontId="1" fillId="3" borderId="7" xfId="0" applyNumberFormat="1" applyFont="1" applyFill="1" applyBorder="1"/>
    <xf numFmtId="166" fontId="0" fillId="3" borderId="7" xfId="0" applyNumberFormat="1" applyFill="1" applyBorder="1"/>
    <xf numFmtId="0" fontId="2" fillId="3" borderId="6" xfId="0" applyFont="1" applyFill="1" applyBorder="1" applyAlignment="1">
      <alignment horizontal="left" indent="4"/>
    </xf>
    <xf numFmtId="166" fontId="2" fillId="3" borderId="7" xfId="0" applyNumberFormat="1" applyFont="1" applyFill="1" applyBorder="1"/>
    <xf numFmtId="0" fontId="0" fillId="3" borderId="6" xfId="0" quotePrefix="1" applyFill="1" applyBorder="1" applyAlignment="1">
      <alignment horizontal="left"/>
    </xf>
    <xf numFmtId="0" fontId="0" fillId="3" borderId="8" xfId="0" quotePrefix="1" applyFill="1" applyBorder="1" applyAlignment="1">
      <alignment horizontal="left"/>
    </xf>
    <xf numFmtId="164" fontId="1" fillId="3" borderId="9" xfId="0" applyNumberFormat="1" applyFont="1" applyFill="1" applyBorder="1"/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0" fontId="6" fillId="0" borderId="0" xfId="0" applyFont="1"/>
    <xf numFmtId="0" fontId="1" fillId="0" borderId="0" xfId="0" applyFont="1"/>
    <xf numFmtId="0" fontId="7" fillId="0" borderId="0" xfId="0" applyFont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nzm\Desktop\COPY%20of%20Regulatory%20Costs%20-%20Appendix%202-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21"/>
  <sheetViews>
    <sheetView showGridLines="0" tabSelected="1" zoomScaleNormal="100" workbookViewId="0"/>
  </sheetViews>
  <sheetFormatPr defaultColWidth="8.85546875" defaultRowHeight="15" x14ac:dyDescent="0.25"/>
  <cols>
    <col min="1" max="1" width="18.42578125" customWidth="1"/>
    <col min="2" max="2" width="43.85546875" customWidth="1"/>
    <col min="3" max="4" width="9.85546875" customWidth="1"/>
    <col min="5" max="5" width="9" customWidth="1"/>
    <col min="9" max="9" width="11.5703125" bestFit="1" customWidth="1"/>
  </cols>
  <sheetData>
    <row r="1" spans="1:9" s="12" customFormat="1" ht="12.75" x14ac:dyDescent="0.2">
      <c r="A1" s="28" t="s">
        <v>0</v>
      </c>
    </row>
    <row r="2" spans="1:9" ht="13.9" customHeight="1" x14ac:dyDescent="0.25"/>
    <row r="3" spans="1:9" ht="15" customHeight="1" x14ac:dyDescent="0.25">
      <c r="A3" s="27" t="s">
        <v>17</v>
      </c>
      <c r="B3" s="27"/>
      <c r="C3" s="27"/>
      <c r="D3" s="27"/>
      <c r="E3" s="27"/>
    </row>
    <row r="4" spans="1:9" ht="30" x14ac:dyDescent="0.25">
      <c r="A4" s="36" t="s">
        <v>1</v>
      </c>
      <c r="B4" s="37"/>
      <c r="C4" s="35" t="s">
        <v>2</v>
      </c>
      <c r="D4" s="35" t="s">
        <v>3</v>
      </c>
      <c r="E4" s="35" t="s">
        <v>4</v>
      </c>
      <c r="I4" s="27"/>
    </row>
    <row r="5" spans="1:9" x14ac:dyDescent="0.25">
      <c r="A5" s="31" t="s">
        <v>5</v>
      </c>
      <c r="B5" s="32"/>
      <c r="C5" s="4">
        <f>SUM(C6)</f>
        <v>191839495.15158701</v>
      </c>
      <c r="D5" s="4">
        <f t="shared" ref="D5:E5" si="0">SUM(D6)</f>
        <v>195043254.53999999</v>
      </c>
      <c r="E5" s="14">
        <f t="shared" si="0"/>
        <v>201546000</v>
      </c>
    </row>
    <row r="6" spans="1:9" x14ac:dyDescent="0.25">
      <c r="A6" s="33" t="s">
        <v>6</v>
      </c>
      <c r="B6" s="34"/>
      <c r="C6" s="5">
        <v>191839495.15158701</v>
      </c>
      <c r="D6" s="5">
        <f>14101+195029153.54</f>
        <v>195043254.53999999</v>
      </c>
      <c r="E6" s="16">
        <v>201546000</v>
      </c>
    </row>
    <row r="7" spans="1:9" x14ac:dyDescent="0.25">
      <c r="A7" s="13"/>
      <c r="B7" s="3"/>
      <c r="C7" s="2"/>
      <c r="D7" s="2"/>
      <c r="E7" s="17"/>
    </row>
    <row r="8" spans="1:9" x14ac:dyDescent="0.25">
      <c r="A8" s="13" t="s">
        <v>7</v>
      </c>
      <c r="B8" s="3"/>
      <c r="C8" s="4">
        <f>SUM(C9:C10)</f>
        <v>4278723.4333333299</v>
      </c>
      <c r="D8" s="4">
        <f>SUM(D9:D10)</f>
        <v>4645408</v>
      </c>
      <c r="E8" s="14">
        <f>SUM(E9:E10)</f>
        <v>4274328</v>
      </c>
    </row>
    <row r="9" spans="1:9" x14ac:dyDescent="0.25">
      <c r="A9" s="15" t="s">
        <v>8</v>
      </c>
      <c r="B9" s="3"/>
      <c r="C9" s="6">
        <v>1006626.25</v>
      </c>
      <c r="D9" s="6">
        <v>1334689</v>
      </c>
      <c r="E9" s="18">
        <v>1160000</v>
      </c>
    </row>
    <row r="10" spans="1:9" x14ac:dyDescent="0.25">
      <c r="A10" s="15" t="s">
        <v>9</v>
      </c>
      <c r="B10" s="3"/>
      <c r="C10" s="6">
        <f>SUM(C11:C13)</f>
        <v>3272097.1833333299</v>
      </c>
      <c r="D10" s="6">
        <v>3310719</v>
      </c>
      <c r="E10" s="6">
        <v>3114328</v>
      </c>
    </row>
    <row r="11" spans="1:9" x14ac:dyDescent="0.25">
      <c r="A11" s="19" t="s">
        <v>10</v>
      </c>
      <c r="B11" s="7"/>
      <c r="C11" s="8">
        <v>1172097.1833333301</v>
      </c>
      <c r="D11" s="8">
        <v>1105113</v>
      </c>
      <c r="E11" s="20">
        <v>1014328</v>
      </c>
      <c r="G11" s="26"/>
    </row>
    <row r="12" spans="1:9" x14ac:dyDescent="0.25">
      <c r="A12" s="19" t="s">
        <v>11</v>
      </c>
      <c r="B12" s="9"/>
      <c r="C12" s="8">
        <v>700000</v>
      </c>
      <c r="D12" s="8">
        <v>727833</v>
      </c>
      <c r="E12" s="20">
        <v>700000</v>
      </c>
      <c r="G12" s="26"/>
      <c r="I12" s="1"/>
    </row>
    <row r="13" spans="1:9" x14ac:dyDescent="0.25">
      <c r="A13" s="19" t="s">
        <v>12</v>
      </c>
      <c r="B13" s="9"/>
      <c r="C13" s="20">
        <v>1400000</v>
      </c>
      <c r="D13" s="8">
        <v>1477777</v>
      </c>
      <c r="E13" s="20">
        <v>1400000</v>
      </c>
      <c r="G13" s="26"/>
    </row>
    <row r="14" spans="1:9" x14ac:dyDescent="0.25">
      <c r="A14" s="19"/>
      <c r="B14" s="9"/>
      <c r="C14" s="8"/>
      <c r="D14" s="8"/>
      <c r="E14" s="20"/>
    </row>
    <row r="15" spans="1:9" x14ac:dyDescent="0.25">
      <c r="A15" s="13" t="s">
        <v>13</v>
      </c>
      <c r="B15" s="3"/>
      <c r="C15" s="4">
        <f>+C16+C17</f>
        <v>3448000</v>
      </c>
      <c r="D15" s="4">
        <f t="shared" ref="D15:E15" si="1">+D16+D17</f>
        <v>5835927.1299999999</v>
      </c>
      <c r="E15" s="14">
        <f t="shared" si="1"/>
        <v>5462983.6827542298</v>
      </c>
    </row>
    <row r="16" spans="1:9" x14ac:dyDescent="0.25">
      <c r="A16" s="21" t="s">
        <v>14</v>
      </c>
      <c r="B16" s="3"/>
      <c r="C16" s="18">
        <v>2148000</v>
      </c>
      <c r="D16" s="6">
        <v>2147340.27</v>
      </c>
      <c r="E16" s="18">
        <v>2187061.56164383</v>
      </c>
    </row>
    <row r="17" spans="1:5" x14ac:dyDescent="0.25">
      <c r="A17" s="21" t="s">
        <v>15</v>
      </c>
      <c r="B17" s="3"/>
      <c r="C17" s="18">
        <v>1300000</v>
      </c>
      <c r="D17" s="6">
        <v>3688586.86</v>
      </c>
      <c r="E17" s="18">
        <v>3275922.1211104002</v>
      </c>
    </row>
    <row r="18" spans="1:5" x14ac:dyDescent="0.25">
      <c r="A18" s="22"/>
      <c r="B18" s="10"/>
      <c r="C18" s="11"/>
      <c r="D18" s="11"/>
      <c r="E18" s="23"/>
    </row>
    <row r="19" spans="1:5" x14ac:dyDescent="0.25">
      <c r="A19" s="29" t="s">
        <v>16</v>
      </c>
      <c r="B19" s="30"/>
      <c r="C19" s="24">
        <f>SUM(C5,C8,C15)</f>
        <v>199566218.58492035</v>
      </c>
      <c r="D19" s="24">
        <f>SUM(D5,D8,D15)</f>
        <v>205524589.66999999</v>
      </c>
      <c r="E19" s="25">
        <f>SUM(E5,E8,E15)</f>
        <v>211283311.68275422</v>
      </c>
    </row>
    <row r="21" spans="1:5" x14ac:dyDescent="0.25">
      <c r="C21" s="1"/>
      <c r="D21" s="1"/>
      <c r="E21" s="1"/>
    </row>
  </sheetData>
  <mergeCells count="4">
    <mergeCell ref="A19:B19"/>
    <mergeCell ref="A4:B4"/>
    <mergeCell ref="A5:B5"/>
    <mergeCell ref="A6:B6"/>
  </mergeCells>
  <pageMargins left="0" right="0" top="0.5" bottom="0.5" header="0.3" footer="0.3"/>
  <pageSetup scale="60" orientation="landscape" r:id="rId1"/>
  <ignoredErrors>
    <ignoredError sqref="D8:E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E4767-6794-4333-B85D-EBBD937BF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A86773-CDBC-4C29-9FA9-F7CD413D24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4b82327-7e0b-479a-82bf-d1b4cde7777d"/>
    <ds:schemaRef ds:uri="http://purl.org/dc/elements/1.1/"/>
    <ds:schemaRef ds:uri="http://schemas.microsoft.com/office/2006/metadata/properties"/>
    <ds:schemaRef ds:uri="df6010d2-452a-4031-be47-fcb1d5ed578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505DAC-84AC-4D3A-A744-94D868108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C-3-1-A1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Ben Weir</cp:lastModifiedBy>
  <cp:revision/>
  <dcterms:created xsi:type="dcterms:W3CDTF">2021-02-11T16:11:53Z</dcterms:created>
  <dcterms:modified xsi:type="dcterms:W3CDTF">2022-03-04T15:42:18Z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