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afilesrv\Legal$\00 REGULATORY AFFAIRS\IESO REVENUE REQUIREMENT SUBMISSIONS\EB-2022-0002 IESO 2022 RRS\09_DRAFT EVIDENCE\"/>
    </mc:Choice>
  </mc:AlternateContent>
  <bookViews>
    <workbookView xWindow="0" yWindow="0" windowWidth="20490" windowHeight="7770"/>
  </bookViews>
  <sheets>
    <sheet name="D-1-1-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F6" i="1"/>
  <c r="F7" i="1"/>
  <c r="F8" i="1"/>
  <c r="F9" i="1"/>
  <c r="F5" i="1"/>
  <c r="D6" i="1"/>
  <c r="D7" i="1"/>
  <c r="D8" i="1"/>
  <c r="D9" i="1"/>
  <c r="D5" i="1"/>
  <c r="B16" i="1"/>
  <c r="D16" i="1" s="1"/>
  <c r="B18" i="1" l="1"/>
  <c r="B20" i="1" s="1"/>
  <c r="D19" i="1" l="1"/>
  <c r="F19" i="1" l="1"/>
  <c r="E16" i="1" l="1"/>
  <c r="F16" i="1" s="1"/>
  <c r="D18" i="1"/>
  <c r="D20" i="1" s="1"/>
  <c r="C18" i="1"/>
  <c r="C20" i="1" s="1"/>
  <c r="E18" i="1" l="1"/>
  <c r="E20" i="1" l="1"/>
  <c r="F18" i="1"/>
  <c r="F20" i="1"/>
</calcChain>
</file>

<file path=xl/sharedStrings.xml><?xml version="1.0" encoding="utf-8"?>
<sst xmlns="http://schemas.openxmlformats.org/spreadsheetml/2006/main" count="25" uniqueCount="25">
  <si>
    <t>Filed:  March 4, 2022, EB-2022-0002, Exhibit D-1-1, Attachment 1, Page 1 of 1</t>
  </si>
  <si>
    <t>Summary of OM&amp;A Expenses</t>
  </si>
  <si>
    <t>2021 OEB Approved*</t>
  </si>
  <si>
    <t>2021 Actual</t>
  </si>
  <si>
    <t>Variance 2021 actuals vs. OEB approved</t>
  </si>
  <si>
    <t>2022 Budget</t>
  </si>
  <si>
    <t>Variance 2021 Actuals vs. 2022 Budget</t>
  </si>
  <si>
    <t>Markets &amp; Reliability</t>
  </si>
  <si>
    <t>Planning, Conservation and Resource Adequacy</t>
  </si>
  <si>
    <t>Corporate Relations, Stakeholder Engagement and Innovation</t>
  </si>
  <si>
    <t>Information and Technology Services</t>
  </si>
  <si>
    <t>Legal Resources and Corporate Governance</t>
  </si>
  <si>
    <t>Market Assessment and Compliance Division</t>
  </si>
  <si>
    <t>CEO</t>
  </si>
  <si>
    <t>Corporate Services</t>
  </si>
  <si>
    <t>Human Resources</t>
  </si>
  <si>
    <t>Corporate Adjustment1</t>
  </si>
  <si>
    <t>Market Renewal</t>
  </si>
  <si>
    <t xml:space="preserve">Total OM&amp;A Expenses </t>
  </si>
  <si>
    <t>Adjustments for Total non-recoverable items</t>
  </si>
  <si>
    <t xml:space="preserve">Total Recoverable OM&amp;A Expenses </t>
  </si>
  <si>
    <t>Interest and Amortization</t>
  </si>
  <si>
    <t>Total Expenses</t>
  </si>
  <si>
    <t>1 Corporate Adjustment (comprised of the amortization of accumulated deficit resulting from the Public Sector Accounting Standards (PSAS) transition item and other post-employement benefits, as well as the overhead cost recovery)</t>
  </si>
  <si>
    <t>* Restated to reflect organizational changes implemented in Q4-2021:  the Planning, Acquisitions and Operations business unit was split between the Markets &amp; Reliability, and Planning and Conservation &amp; Resource Adequacy business units; and the Energy Efficiency division was transferred from the Policy, Engagement &amp; Innovation business unit to the Planning, Conservation &amp; Resource Adequacy business unit, prompting a change in naming of the original business unit to Corporate Relations, Stakeholder Engagement and Innovation; and the NERC Membership costs were transferred from the Corporate Relations, Stakeholder Engagement and Innovation to the Legal Resources and Corporate Governance business unit (see Exhibit D-1-2 Attachment 1 – Organizational Charts)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</si>
</sst>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-&quot;$&quot;* #,##0.0_-;\-&quot;$&quot;* #,##0.0_-;_-&quot;$&quot;* &quot;-&quot;??_-;_-@_-"/>
    <numFmt numFmtId="166" formatCode="0.0"/>
    <numFmt numFmtId="167" formatCode="_-* #,##0.0_-;\(#,##0.0\)_-;_-&quot;$&quot;* &quot;-&quot;??_-;_-@_-"/>
    <numFmt numFmtId="168" formatCode="_-&quot;$&quot;* #,##0.0_-;\(&quot;$&quot;* #,##0.0\)_-;_-&quot;$&quot;* &quot;-&quot;??_-;_-@_-"/>
    <numFmt numFmtId="169" formatCode="_-&quot;$&quot;* #,##0.0_-;\-&quot;$&quot;* #,##0.0_-;_-&quot;$&quot;* &quot;-&quot;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1"/>
      <color rgb="FF000000"/>
      <name val="Calibri"/>
      <family val="2"/>
    </font>
    <font>
      <b/>
      <sz val="10"/>
      <name val="Tahoma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</fills>
  <borders count="17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65" fontId="1" fillId="0" borderId="1" xfId="1" applyNumberFormat="1" applyFont="1" applyBorder="1" applyAlignment="1">
      <alignment vertical="center" wrapText="1"/>
    </xf>
    <xf numFmtId="166" fontId="1" fillId="2" borderId="6" xfId="0" applyNumberFormat="1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166" fontId="1" fillId="2" borderId="8" xfId="0" applyNumberFormat="1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66" fontId="1" fillId="2" borderId="10" xfId="0" applyNumberFormat="1" applyFont="1" applyFill="1" applyBorder="1" applyAlignment="1">
      <alignment vertical="center" wrapText="1"/>
    </xf>
    <xf numFmtId="166" fontId="1" fillId="2" borderId="11" xfId="0" applyNumberFormat="1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167" fontId="1" fillId="0" borderId="8" xfId="0" applyNumberFormat="1" applyFont="1" applyBorder="1" applyAlignment="1">
      <alignment vertical="center" wrapText="1"/>
    </xf>
    <xf numFmtId="167" fontId="1" fillId="0" borderId="11" xfId="0" applyNumberFormat="1" applyFont="1" applyBorder="1" applyAlignment="1">
      <alignment vertical="center" wrapText="1"/>
    </xf>
    <xf numFmtId="168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5" xfId="0" applyFont="1" applyBorder="1" applyAlignment="1">
      <alignment wrapText="1"/>
    </xf>
    <xf numFmtId="166" fontId="1" fillId="2" borderId="3" xfId="0" applyNumberFormat="1" applyFont="1" applyFill="1" applyBorder="1" applyAlignment="1">
      <alignment vertical="center" wrapText="1"/>
    </xf>
    <xf numFmtId="166" fontId="1" fillId="2" borderId="15" xfId="0" applyNumberFormat="1" applyFont="1" applyFill="1" applyBorder="1" applyAlignment="1">
      <alignment vertical="center" wrapText="1"/>
    </xf>
    <xf numFmtId="167" fontId="1" fillId="0" borderId="4" xfId="0" applyNumberFormat="1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167" fontId="1" fillId="0" borderId="14" xfId="0" applyNumberFormat="1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169" fontId="0" fillId="0" borderId="0" xfId="0" applyNumberFormat="1"/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8" fillId="0" borderId="0" xfId="0" applyFont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Normal="100" workbookViewId="0">
      <selection sqref="A1:E1"/>
    </sheetView>
  </sheetViews>
  <sheetFormatPr defaultRowHeight="15" x14ac:dyDescent="0.25"/>
  <cols>
    <col min="1" max="1" width="53.42578125" customWidth="1"/>
    <col min="2" max="2" width="11.5703125" customWidth="1"/>
    <col min="3" max="9" width="10.42578125" customWidth="1"/>
    <col min="10" max="10" width="11.5703125" bestFit="1" customWidth="1"/>
    <col min="11" max="11" width="9.5703125" bestFit="1" customWidth="1"/>
    <col min="12" max="12" width="10.5703125" customWidth="1"/>
  </cols>
  <sheetData>
    <row r="1" spans="1:10" s="18" customFormat="1" ht="14.25" customHeight="1" x14ac:dyDescent="0.2">
      <c r="A1" s="31" t="s">
        <v>0</v>
      </c>
      <c r="B1" s="31"/>
      <c r="C1" s="31"/>
      <c r="D1" s="31"/>
      <c r="E1" s="31"/>
      <c r="F1" s="17"/>
      <c r="G1" s="17"/>
      <c r="H1" s="17"/>
      <c r="I1" s="17"/>
      <c r="J1" s="17"/>
    </row>
    <row r="2" spans="1:10" s="18" customFormat="1" ht="14.25" customHeight="1" x14ac:dyDescent="0.2">
      <c r="A2" s="27"/>
      <c r="B2" s="27"/>
      <c r="C2" s="27"/>
      <c r="D2" s="27"/>
      <c r="E2" s="27"/>
      <c r="F2" s="17"/>
      <c r="G2" s="17"/>
      <c r="H2" s="17"/>
      <c r="I2" s="17"/>
      <c r="J2" s="17"/>
    </row>
    <row r="3" spans="1:10" ht="15" customHeight="1" thickBot="1" x14ac:dyDescent="0.3">
      <c r="A3" s="30" t="s">
        <v>1</v>
      </c>
      <c r="B3" s="30"/>
      <c r="C3" s="30"/>
      <c r="D3" s="30"/>
      <c r="E3" s="30"/>
      <c r="F3" s="30"/>
      <c r="G3" s="16"/>
      <c r="H3" s="16"/>
      <c r="I3" s="16"/>
      <c r="J3" s="16"/>
    </row>
    <row r="4" spans="1:10" ht="75.75" customHeight="1" thickBot="1" x14ac:dyDescent="0.3">
      <c r="A4" s="2"/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</row>
    <row r="5" spans="1:10" ht="24" customHeight="1" x14ac:dyDescent="0.25">
      <c r="A5" s="19" t="s">
        <v>7</v>
      </c>
      <c r="B5" s="6">
        <v>36.200000000000003</v>
      </c>
      <c r="C5" s="6">
        <v>36.020000000000003</v>
      </c>
      <c r="D5" s="13">
        <f>C5-B5</f>
        <v>-0.17999999999999972</v>
      </c>
      <c r="E5" s="6">
        <v>35.9</v>
      </c>
      <c r="F5" s="13">
        <f>E5-C5</f>
        <v>-0.12000000000000455</v>
      </c>
    </row>
    <row r="6" spans="1:10" ht="24" customHeight="1" x14ac:dyDescent="0.25">
      <c r="A6" s="19" t="s">
        <v>8</v>
      </c>
      <c r="B6" s="4">
        <v>18.5</v>
      </c>
      <c r="C6" s="4">
        <v>18.86</v>
      </c>
      <c r="D6" s="13">
        <f t="shared" ref="D6:D9" si="0">C6-B6</f>
        <v>0.35999999999999943</v>
      </c>
      <c r="E6" s="4">
        <v>21.8</v>
      </c>
      <c r="F6" s="13">
        <f t="shared" ref="F6:F9" si="1">E6-C6</f>
        <v>2.9400000000000013</v>
      </c>
    </row>
    <row r="7" spans="1:10" ht="29.25" customHeight="1" x14ac:dyDescent="0.25">
      <c r="A7" s="19" t="s">
        <v>9</v>
      </c>
      <c r="B7" s="6">
        <v>12.7</v>
      </c>
      <c r="C7" s="6">
        <v>12.88</v>
      </c>
      <c r="D7" s="13">
        <f t="shared" si="0"/>
        <v>0.18000000000000149</v>
      </c>
      <c r="E7" s="6">
        <v>15</v>
      </c>
      <c r="F7" s="13">
        <f t="shared" si="1"/>
        <v>2.1199999999999992</v>
      </c>
    </row>
    <row r="8" spans="1:10" ht="24" customHeight="1" x14ac:dyDescent="0.25">
      <c r="A8" s="5" t="s">
        <v>10</v>
      </c>
      <c r="B8" s="6">
        <v>43.1</v>
      </c>
      <c r="C8" s="6">
        <v>40.880000000000003</v>
      </c>
      <c r="D8" s="13">
        <f t="shared" si="0"/>
        <v>-2.2199999999999989</v>
      </c>
      <c r="E8" s="6">
        <v>43.3</v>
      </c>
      <c r="F8" s="13">
        <f t="shared" si="1"/>
        <v>2.4199999999999946</v>
      </c>
    </row>
    <row r="9" spans="1:10" ht="24" customHeight="1" x14ac:dyDescent="0.25">
      <c r="A9" s="5" t="s">
        <v>11</v>
      </c>
      <c r="B9" s="6">
        <v>24.3</v>
      </c>
      <c r="C9" s="6">
        <v>25.59</v>
      </c>
      <c r="D9" s="13">
        <f t="shared" si="0"/>
        <v>1.2899999999999991</v>
      </c>
      <c r="E9" s="6">
        <v>28.2</v>
      </c>
      <c r="F9" s="13">
        <f t="shared" si="1"/>
        <v>2.6099999999999994</v>
      </c>
    </row>
    <row r="10" spans="1:10" ht="24" customHeight="1" x14ac:dyDescent="0.25">
      <c r="A10" s="5" t="s">
        <v>12</v>
      </c>
      <c r="B10" s="6">
        <v>1.3</v>
      </c>
      <c r="C10" s="6">
        <v>1.29</v>
      </c>
      <c r="D10" s="25">
        <v>0</v>
      </c>
      <c r="E10" s="6">
        <v>1.3</v>
      </c>
      <c r="F10" s="25">
        <v>0</v>
      </c>
    </row>
    <row r="11" spans="1:10" ht="24" customHeight="1" x14ac:dyDescent="0.25">
      <c r="A11" s="5" t="s">
        <v>13</v>
      </c>
      <c r="B11" s="6">
        <v>3.1</v>
      </c>
      <c r="C11" s="6">
        <v>2.99</v>
      </c>
      <c r="D11" s="13">
        <v>-0.1</v>
      </c>
      <c r="E11" s="6">
        <v>3.1</v>
      </c>
      <c r="F11" s="13">
        <v>0.1</v>
      </c>
    </row>
    <row r="12" spans="1:10" ht="24" customHeight="1" x14ac:dyDescent="0.25">
      <c r="A12" s="5" t="s">
        <v>14</v>
      </c>
      <c r="B12" s="6">
        <v>26.3</v>
      </c>
      <c r="C12" s="6">
        <v>26.49</v>
      </c>
      <c r="D12" s="13">
        <v>0.2</v>
      </c>
      <c r="E12" s="6">
        <v>26.5</v>
      </c>
      <c r="F12" s="25">
        <v>0</v>
      </c>
    </row>
    <row r="13" spans="1:10" ht="24" customHeight="1" x14ac:dyDescent="0.25">
      <c r="A13" s="5" t="s">
        <v>15</v>
      </c>
      <c r="B13" s="6">
        <v>4.5</v>
      </c>
      <c r="C13" s="6">
        <v>4.88</v>
      </c>
      <c r="D13" s="13">
        <v>0.4</v>
      </c>
      <c r="E13" s="6">
        <v>5</v>
      </c>
      <c r="F13" s="13">
        <v>0.1</v>
      </c>
    </row>
    <row r="14" spans="1:10" ht="24" customHeight="1" x14ac:dyDescent="0.25">
      <c r="A14" s="5" t="s">
        <v>16</v>
      </c>
      <c r="B14" s="6">
        <v>1.6</v>
      </c>
      <c r="C14" s="6">
        <v>1.48</v>
      </c>
      <c r="D14" s="13">
        <v>-0.1</v>
      </c>
      <c r="E14" s="6">
        <v>1.2</v>
      </c>
      <c r="F14" s="13">
        <v>-0.3</v>
      </c>
    </row>
    <row r="15" spans="1:10" ht="24" customHeight="1" x14ac:dyDescent="0.25">
      <c r="A15" s="7" t="s">
        <v>17</v>
      </c>
      <c r="B15" s="8">
        <v>3.6</v>
      </c>
      <c r="C15" s="8">
        <v>2.96</v>
      </c>
      <c r="D15" s="14">
        <v>-0.6</v>
      </c>
      <c r="E15" s="9">
        <v>5.2</v>
      </c>
      <c r="F15" s="14">
        <v>2.2000000000000002</v>
      </c>
    </row>
    <row r="16" spans="1:10" ht="24" customHeight="1" x14ac:dyDescent="0.25">
      <c r="A16" s="1" t="s">
        <v>18</v>
      </c>
      <c r="B16" s="3">
        <f>SUM(B5:B15)</f>
        <v>175.20000000000002</v>
      </c>
      <c r="C16" s="3">
        <f>SUM(C5:C15)</f>
        <v>174.32000000000002</v>
      </c>
      <c r="D16" s="15">
        <f>C16-B16</f>
        <v>-0.87999999999999545</v>
      </c>
      <c r="E16" s="3">
        <f>SUM(E5:E15)</f>
        <v>186.49999999999997</v>
      </c>
      <c r="F16" s="15">
        <f>E16-C16</f>
        <v>12.17999999999995</v>
      </c>
    </row>
    <row r="17" spans="1:8" x14ac:dyDescent="0.25">
      <c r="A17" s="11" t="s">
        <v>19</v>
      </c>
      <c r="B17" s="12"/>
      <c r="C17" s="12"/>
      <c r="D17" s="12"/>
      <c r="E17" s="12"/>
      <c r="F17" s="12"/>
    </row>
    <row r="18" spans="1:8" ht="20.25" customHeight="1" x14ac:dyDescent="0.25">
      <c r="A18" s="1" t="s">
        <v>20</v>
      </c>
      <c r="B18" s="15">
        <f t="shared" ref="B18:E18" si="2">+B17+B16</f>
        <v>175.20000000000002</v>
      </c>
      <c r="C18" s="15">
        <f t="shared" si="2"/>
        <v>174.32000000000002</v>
      </c>
      <c r="D18" s="15">
        <f t="shared" si="2"/>
        <v>-0.87999999999999545</v>
      </c>
      <c r="E18" s="15">
        <f t="shared" si="2"/>
        <v>186.49999999999997</v>
      </c>
      <c r="F18" s="15">
        <f>E18-C18</f>
        <v>12.17999999999995</v>
      </c>
    </row>
    <row r="19" spans="1:8" ht="24.75" customHeight="1" thickBot="1" x14ac:dyDescent="0.3">
      <c r="A19" s="23" t="s">
        <v>21</v>
      </c>
      <c r="B19" s="21">
        <v>16.7</v>
      </c>
      <c r="C19" s="20">
        <v>13.3</v>
      </c>
      <c r="D19" s="24">
        <f t="shared" ref="D19" si="3">+C19-B19</f>
        <v>-3.3999999999999986</v>
      </c>
      <c r="E19" s="20">
        <v>15</v>
      </c>
      <c r="F19" s="22">
        <f t="shared" ref="F19" si="4">+E19-C19</f>
        <v>1.6999999999999993</v>
      </c>
    </row>
    <row r="20" spans="1:8" ht="24" customHeight="1" thickBot="1" x14ac:dyDescent="0.3">
      <c r="A20" s="1" t="s">
        <v>22</v>
      </c>
      <c r="B20" s="15">
        <f>+B19+B18-0.1</f>
        <v>191.8</v>
      </c>
      <c r="C20" s="15">
        <f>+C19+C18</f>
        <v>187.62000000000003</v>
      </c>
      <c r="D20" s="15">
        <f>SUM(D19,D18)</f>
        <v>-4.279999999999994</v>
      </c>
      <c r="E20" s="15">
        <f>+E19+E18</f>
        <v>201.49999999999997</v>
      </c>
      <c r="F20" s="15">
        <f>+F19+F18</f>
        <v>13.879999999999949</v>
      </c>
      <c r="H20" s="26"/>
    </row>
    <row r="21" spans="1:8" ht="61.5" customHeight="1" x14ac:dyDescent="0.25">
      <c r="A21" s="29" t="s">
        <v>24</v>
      </c>
      <c r="B21" s="29"/>
      <c r="C21" s="29"/>
      <c r="D21" s="29"/>
      <c r="E21" s="29"/>
      <c r="F21" s="29"/>
      <c r="G21" s="29"/>
      <c r="H21" s="29"/>
    </row>
    <row r="22" spans="1:8" ht="35.25" customHeight="1" x14ac:dyDescent="0.25">
      <c r="A22" s="28" t="s">
        <v>23</v>
      </c>
      <c r="B22" s="28"/>
      <c r="C22" s="28"/>
      <c r="D22" s="28"/>
      <c r="E22" s="28"/>
      <c r="F22" s="28"/>
      <c r="G22" s="28"/>
      <c r="H22" s="28"/>
    </row>
  </sheetData>
  <mergeCells count="3">
    <mergeCell ref="A1:E1"/>
    <mergeCell ref="A22:H22"/>
    <mergeCell ref="A21:H21"/>
  </mergeCells>
  <pageMargins left="0.7" right="0.7" top="0.75" bottom="0.75" header="0.3" footer="0.3"/>
  <pageSetup orientation="portrait" r:id="rId1"/>
  <ignoredErrors>
    <ignoredError sqref="D16 D2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06E0CB752D5B4B8767AC38430B4E0F" ma:contentTypeVersion="6" ma:contentTypeDescription="Create a new document." ma:contentTypeScope="" ma:versionID="d73f738ffbaa396bec5eefc7e4af2a58">
  <xsd:schema xmlns:xsd="http://www.w3.org/2001/XMLSchema" xmlns:xs="http://www.w3.org/2001/XMLSchema" xmlns:p="http://schemas.microsoft.com/office/2006/metadata/properties" xmlns:ns2="df6010d2-452a-4031-be47-fcb1d5ed578b" xmlns:ns3="34b82327-7e0b-479a-82bf-d1b4cde7777d" targetNamespace="http://schemas.microsoft.com/office/2006/metadata/properties" ma:root="true" ma:fieldsID="32af3a90c66dfcdc914fef33ba76c25b" ns2:_="" ns3:_="">
    <xsd:import namespace="df6010d2-452a-4031-be47-fcb1d5ed578b"/>
    <xsd:import namespace="34b82327-7e0b-479a-82bf-d1b4cde777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010d2-452a-4031-be47-fcb1d5ed57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82327-7e0b-479a-82bf-d1b4cde777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9076EB-CC7B-4DDA-B569-4E7D05E7EA93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34b82327-7e0b-479a-82bf-d1b4cde7777d"/>
    <ds:schemaRef ds:uri="df6010d2-452a-4031-be47-fcb1d5ed578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F80B4AE-11D4-4D94-A33D-DD44689FB7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2AAEBA-0E5F-4EFE-B049-F7781E8312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6010d2-452a-4031-be47-fcb1d5ed578b"/>
    <ds:schemaRef ds:uri="34b82327-7e0b-479a-82bf-d1b4cde777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D-1-1-A1</vt:lpstr>
    </vt:vector>
  </TitlesOfParts>
  <Manager/>
  <Company>IESO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IESO</dc:creator>
  <cp:keywords/>
  <dc:description/>
  <cp:lastModifiedBy>Ben Weir</cp:lastModifiedBy>
  <cp:revision/>
  <dcterms:created xsi:type="dcterms:W3CDTF">2021-01-08T19:18:25Z</dcterms:created>
  <dcterms:modified xsi:type="dcterms:W3CDTF">2022-03-04T15:42:26Z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0x0101003306E0CB752D5B4B8767AC38430B4E0F</vt:lpwstr>
  </property>
</Properties>
</file>