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2-0002 IESO 2022 RRS\09_DRAFT EVIDENCE\"/>
    </mc:Choice>
  </mc:AlternateContent>
  <bookViews>
    <workbookView xWindow="0" yWindow="0" windowWidth="28800" windowHeight="12450"/>
  </bookViews>
  <sheets>
    <sheet name="D-1-1-A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50" i="1" s="1"/>
  <c r="C18" i="1"/>
  <c r="E18" i="1" l="1"/>
  <c r="D18" i="1"/>
  <c r="D29" i="1"/>
  <c r="C29" i="1"/>
  <c r="D28" i="1"/>
  <c r="C28" i="1"/>
  <c r="D47" i="1"/>
  <c r="D51" i="1"/>
  <c r="E51" i="1"/>
  <c r="C51" i="1"/>
  <c r="E48" i="1"/>
  <c r="E50" i="1" s="1"/>
  <c r="E54" i="1" s="1"/>
  <c r="D48" i="1" l="1"/>
  <c r="D50" i="1" s="1"/>
  <c r="D54" i="1" s="1"/>
  <c r="C54" i="1"/>
</calcChain>
</file>

<file path=xl/sharedStrings.xml><?xml version="1.0" encoding="utf-8"?>
<sst xmlns="http://schemas.openxmlformats.org/spreadsheetml/2006/main" count="101" uniqueCount="57">
  <si>
    <t>Filed:  March 4, 2022, EB-2022-0002, Exhibit D-1-1, Attachment 3, Page 1 of 1</t>
  </si>
  <si>
    <t>($ Millions)</t>
  </si>
  <si>
    <t> </t>
  </si>
  <si>
    <t>2021 OEB Approved*</t>
  </si>
  <si>
    <t>2021 Actual</t>
  </si>
  <si>
    <t>2022 Budget</t>
  </si>
  <si>
    <t xml:space="preserve"> Markets &amp; Reliability </t>
  </si>
  <si>
    <t xml:space="preserve"> VP Office </t>
  </si>
  <si>
    <t xml:space="preserve"> Power System Assessments </t>
  </si>
  <si>
    <t xml:space="preserve"> Market Operations </t>
  </si>
  <si>
    <t xml:space="preserve"> Wholesale Market Development </t>
  </si>
  <si>
    <t xml:space="preserve"> Reliability Assurance </t>
  </si>
  <si>
    <t xml:space="preserve"> -   </t>
  </si>
  <si>
    <t xml:space="preserve"> Planning, Conservation and Resource Adequacy </t>
  </si>
  <si>
    <t xml:space="preserve"> Resource Planning </t>
  </si>
  <si>
    <t xml:space="preserve"> Transmission Planning </t>
  </si>
  <si>
    <t xml:space="preserve"> Resource &amp; System Adequacy </t>
  </si>
  <si>
    <t xml:space="preserve"> Energy Efficiency </t>
  </si>
  <si>
    <t xml:space="preserve"> Corporate Relations, Stakeholder Engagement and Innovation </t>
  </si>
  <si>
    <t xml:space="preserve"> Corporate Affairs </t>
  </si>
  <si>
    <t xml:space="preserve"> Innovation, Research &amp; Development </t>
  </si>
  <si>
    <t xml:space="preserve"> Information and Technology Services </t>
  </si>
  <si>
    <t>VP Office</t>
  </si>
  <si>
    <r>
      <t xml:space="preserve">CIO Office </t>
    </r>
    <r>
      <rPr>
        <sz val="9"/>
        <color rgb="FF000000"/>
        <rFont val="Calibri"/>
        <family val="2"/>
      </rPr>
      <t>(Organizational Governance Support)</t>
    </r>
  </si>
  <si>
    <t>Information Security</t>
  </si>
  <si>
    <t>Business Services &amp; Solution Delivery</t>
  </si>
  <si>
    <r>
      <t>IT Infrastructure &amp; Operations</t>
    </r>
    <r>
      <rPr>
        <sz val="9"/>
        <color rgb="FF000000"/>
        <rFont val="Calibri"/>
        <family val="2"/>
      </rPr>
      <t xml:space="preserve"> (Technology Services)</t>
    </r>
  </si>
  <si>
    <t xml:space="preserve"> Legal Resources and Corporate Governance </t>
  </si>
  <si>
    <t xml:space="preserve"> General Counsel </t>
  </si>
  <si>
    <t xml:space="preserve"> Market Rules and Regulatory Affairs </t>
  </si>
  <si>
    <t xml:space="preserve"> OEB assessment fees</t>
  </si>
  <si>
    <t xml:space="preserve"> Board </t>
  </si>
  <si>
    <t xml:space="preserve"> NERC and NPCC Membership </t>
  </si>
  <si>
    <t xml:space="preserve"> Contract Management </t>
  </si>
  <si>
    <t>Market Assessment and Compliance Division</t>
  </si>
  <si>
    <t xml:space="preserve"> CEO </t>
  </si>
  <si>
    <t xml:space="preserve"> CEO Office </t>
  </si>
  <si>
    <t xml:space="preserve"> Internal Audit </t>
  </si>
  <si>
    <t>Corporate Services</t>
  </si>
  <si>
    <t>Procurement</t>
  </si>
  <si>
    <t>Corporate Finance</t>
  </si>
  <si>
    <t>Risk, Performance &amp; Resiliance</t>
  </si>
  <si>
    <t>Settlements</t>
  </si>
  <si>
    <t>Enterprise Change</t>
  </si>
  <si>
    <t>Facilities</t>
  </si>
  <si>
    <t>Human Resources</t>
  </si>
  <si>
    <r>
      <t>Corporate Adjustment</t>
    </r>
    <r>
      <rPr>
        <vertAlign val="superscript"/>
        <sz val="11"/>
        <color theme="1"/>
        <rFont val="Calibri"/>
        <family val="2"/>
      </rPr>
      <t>1</t>
    </r>
  </si>
  <si>
    <t>Sub-total</t>
  </si>
  <si>
    <t>Market Renewal</t>
  </si>
  <si>
    <t xml:space="preserve">Total OM&amp;A Expenses </t>
  </si>
  <si>
    <t>Interest and Amortization</t>
  </si>
  <si>
    <t>Amortization</t>
  </si>
  <si>
    <t>Interest</t>
  </si>
  <si>
    <t>Total Expenses</t>
  </si>
  <si>
    <r>
      <rPr>
        <vertAlign val="superscript"/>
        <sz val="13.2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Corporate Adjustment includes the amortization of accumulated deficit resulting from the Public Sector Accounting Standards (PSAS) transition item and other post-employement benefits, as well as overhead cost recovery</t>
    </r>
  </si>
  <si>
    <t>* Restated to reflect organizational changes implemented in Q4-2021:  the Planning, Acquisitions and Operations business unit was split between the Markets &amp; Reliability, and Planning and Conservation &amp; Resource Adequacy business units; and the Energy Efficiency division was transferred from the Policy, Engagement &amp; Innovation business unit to the Planning, Conservation &amp; Resource Adequacy business unit, prompting a change in naming of the original business unit to Corporate Relations, Stakeholder Engagement and Innovation; and the NERC Membership costs were transferred from the Corporate Relations, Stakeholder Engagement and Innovation to the Legal Resources and Corporate Governance business unit (see Exhibit D-1-2 Attachment 1 – Organizational Charts)</t>
  </si>
  <si>
    <t>OM&amp;A Business Unit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</si>
</sst>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_-;\-* #,##0.0_-;_-* &quot;-&quot;??_-;_-@_-"/>
    <numFmt numFmtId="165" formatCode="_-* #,##0.0_-;\-* #,##0.0_-;_-* &quot;-&quot;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vertAlign val="superscript"/>
      <sz val="13.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3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5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1" xfId="0" applyFont="1" applyBorder="1"/>
    <xf numFmtId="0" fontId="4" fillId="0" borderId="3" xfId="0" applyFont="1" applyBorder="1"/>
    <xf numFmtId="0" fontId="3" fillId="0" borderId="8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1" fillId="2" borderId="1" xfId="0" applyNumberFormat="1" applyFont="1" applyFill="1" applyBorder="1"/>
    <xf numFmtId="164" fontId="0" fillId="0" borderId="1" xfId="0" applyNumberFormat="1" applyBorder="1"/>
    <xf numFmtId="164" fontId="1" fillId="3" borderId="1" xfId="0" applyNumberFormat="1" applyFont="1" applyFill="1" applyBorder="1"/>
    <xf numFmtId="164" fontId="1" fillId="0" borderId="1" xfId="0" applyNumberFormat="1" applyFont="1" applyBorder="1"/>
    <xf numFmtId="0" fontId="1" fillId="4" borderId="3" xfId="0" applyFont="1" applyFill="1" applyBorder="1" applyAlignment="1">
      <alignment horizontal="right"/>
    </xf>
    <xf numFmtId="0" fontId="0" fillId="4" borderId="2" xfId="0" applyFill="1" applyBorder="1"/>
    <xf numFmtId="164" fontId="1" fillId="4" borderId="1" xfId="0" applyNumberFormat="1" applyFont="1" applyFill="1" applyBorder="1"/>
    <xf numFmtId="165" fontId="0" fillId="0" borderId="0" xfId="0" applyNumberFormat="1"/>
    <xf numFmtId="164" fontId="0" fillId="0" borderId="1" xfId="0" applyNumberFormat="1" applyBorder="1" applyAlignment="1">
      <alignment horizontal="right"/>
    </xf>
    <xf numFmtId="0" fontId="7" fillId="0" borderId="0" xfId="0" applyFont="1"/>
    <xf numFmtId="0" fontId="3" fillId="3" borderId="7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8" fillId="0" borderId="0" xfId="0" applyFont="1"/>
    <xf numFmtId="0" fontId="0" fillId="0" borderId="9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56"/>
  <sheetViews>
    <sheetView showGridLines="0" tabSelected="1" zoomScaleNormal="100" workbookViewId="0">
      <pane ySplit="3" topLeftCell="A4" activePane="bottomLeft" state="frozenSplit"/>
      <selection pane="bottomLeft"/>
    </sheetView>
  </sheetViews>
  <sheetFormatPr defaultRowHeight="15" x14ac:dyDescent="0.25"/>
  <cols>
    <col min="1" max="1" width="18.42578125" customWidth="1"/>
    <col min="2" max="2" width="51.7109375" customWidth="1"/>
    <col min="3" max="3" width="11.85546875" customWidth="1"/>
    <col min="4" max="6" width="9.85546875" customWidth="1"/>
    <col min="7" max="7" width="13.85546875" bestFit="1" customWidth="1"/>
  </cols>
  <sheetData>
    <row r="1" spans="1:7" x14ac:dyDescent="0.25">
      <c r="A1" s="30" t="s">
        <v>0</v>
      </c>
    </row>
    <row r="2" spans="1:7" ht="14.25" customHeight="1" x14ac:dyDescent="0.25"/>
    <row r="3" spans="1:7" ht="14.25" customHeight="1" x14ac:dyDescent="0.25">
      <c r="A3" s="1" t="s">
        <v>56</v>
      </c>
    </row>
    <row r="4" spans="1:7" ht="30" x14ac:dyDescent="0.25">
      <c r="A4" s="10" t="s">
        <v>1</v>
      </c>
      <c r="B4" s="4" t="s">
        <v>2</v>
      </c>
      <c r="C4" s="11" t="s">
        <v>3</v>
      </c>
      <c r="D4" s="12" t="s">
        <v>4</v>
      </c>
      <c r="E4" s="12" t="s">
        <v>5</v>
      </c>
    </row>
    <row r="5" spans="1:7" x14ac:dyDescent="0.25">
      <c r="A5" s="23" t="s">
        <v>6</v>
      </c>
      <c r="B5" s="24"/>
      <c r="C5" s="13">
        <v>36.200000000000003</v>
      </c>
      <c r="D5" s="13">
        <v>36</v>
      </c>
      <c r="E5" s="13">
        <v>35.9</v>
      </c>
      <c r="G5" s="20"/>
    </row>
    <row r="6" spans="1:7" x14ac:dyDescent="0.25">
      <c r="A6" s="5" t="s">
        <v>2</v>
      </c>
      <c r="B6" s="6" t="s">
        <v>7</v>
      </c>
      <c r="C6" s="14">
        <v>0.9</v>
      </c>
      <c r="D6" s="14">
        <v>0.8</v>
      </c>
      <c r="E6" s="14">
        <v>0.8</v>
      </c>
    </row>
    <row r="7" spans="1:7" x14ac:dyDescent="0.25">
      <c r="A7" s="5" t="s">
        <v>2</v>
      </c>
      <c r="B7" s="6" t="s">
        <v>8</v>
      </c>
      <c r="C7" s="14">
        <v>14.7</v>
      </c>
      <c r="D7" s="14">
        <v>14.8</v>
      </c>
      <c r="E7" s="14">
        <v>14.9</v>
      </c>
    </row>
    <row r="8" spans="1:7" x14ac:dyDescent="0.25">
      <c r="A8" s="5" t="s">
        <v>2</v>
      </c>
      <c r="B8" s="6" t="s">
        <v>9</v>
      </c>
      <c r="C8" s="14">
        <v>15.6</v>
      </c>
      <c r="D8" s="14">
        <v>16.2</v>
      </c>
      <c r="E8" s="14">
        <v>15.7</v>
      </c>
    </row>
    <row r="9" spans="1:7" x14ac:dyDescent="0.25">
      <c r="A9" s="5" t="s">
        <v>2</v>
      </c>
      <c r="B9" s="6" t="s">
        <v>10</v>
      </c>
      <c r="C9" s="14">
        <v>5</v>
      </c>
      <c r="D9" s="14">
        <v>3.7</v>
      </c>
      <c r="E9" s="14">
        <v>3.7</v>
      </c>
      <c r="F9" s="20"/>
    </row>
    <row r="10" spans="1:7" x14ac:dyDescent="0.25">
      <c r="A10" s="5" t="s">
        <v>2</v>
      </c>
      <c r="B10" s="6" t="s">
        <v>11</v>
      </c>
      <c r="C10" s="21" t="s">
        <v>12</v>
      </c>
      <c r="D10" s="14">
        <v>0.5</v>
      </c>
      <c r="E10" s="14">
        <v>0.8</v>
      </c>
    </row>
    <row r="11" spans="1:7" x14ac:dyDescent="0.25">
      <c r="A11" s="23" t="s">
        <v>13</v>
      </c>
      <c r="B11" s="24" t="s">
        <v>2</v>
      </c>
      <c r="C11" s="13">
        <v>18.5</v>
      </c>
      <c r="D11" s="13">
        <v>18.899999999999999</v>
      </c>
      <c r="E11" s="13">
        <v>21.8</v>
      </c>
    </row>
    <row r="12" spans="1:7" x14ac:dyDescent="0.25">
      <c r="A12" s="5" t="s">
        <v>2</v>
      </c>
      <c r="B12" s="6" t="s">
        <v>14</v>
      </c>
      <c r="C12" s="14">
        <v>5.3</v>
      </c>
      <c r="D12" s="14">
        <v>5.6</v>
      </c>
      <c r="E12" s="14">
        <v>6</v>
      </c>
    </row>
    <row r="13" spans="1:7" x14ac:dyDescent="0.25">
      <c r="A13" s="5" t="s">
        <v>2</v>
      </c>
      <c r="B13" s="6" t="s">
        <v>15</v>
      </c>
      <c r="C13" s="14">
        <v>4.8</v>
      </c>
      <c r="D13" s="14">
        <v>4.9000000000000004</v>
      </c>
      <c r="E13" s="14">
        <v>4.4000000000000004</v>
      </c>
    </row>
    <row r="14" spans="1:7" x14ac:dyDescent="0.25">
      <c r="A14" s="5" t="s">
        <v>2</v>
      </c>
      <c r="B14" s="6" t="s">
        <v>16</v>
      </c>
      <c r="C14" s="14">
        <v>2.2000000000000002</v>
      </c>
      <c r="D14" s="14">
        <v>2.2000000000000002</v>
      </c>
      <c r="E14" s="14">
        <v>5.2</v>
      </c>
      <c r="F14" s="20"/>
    </row>
    <row r="15" spans="1:7" x14ac:dyDescent="0.25">
      <c r="A15" s="5" t="s">
        <v>2</v>
      </c>
      <c r="B15" s="6" t="s">
        <v>17</v>
      </c>
      <c r="C15" s="14">
        <v>6.2</v>
      </c>
      <c r="D15" s="14">
        <v>6.3</v>
      </c>
      <c r="E15" s="14">
        <v>6.2</v>
      </c>
    </row>
    <row r="16" spans="1:7" x14ac:dyDescent="0.25">
      <c r="A16" s="23" t="s">
        <v>18</v>
      </c>
      <c r="B16" s="24" t="s">
        <v>2</v>
      </c>
      <c r="C16" s="13">
        <v>12.7</v>
      </c>
      <c r="D16" s="13">
        <v>12.9</v>
      </c>
      <c r="E16" s="13">
        <v>15</v>
      </c>
    </row>
    <row r="17" spans="1:5" x14ac:dyDescent="0.25">
      <c r="A17" s="7" t="s">
        <v>2</v>
      </c>
      <c r="B17" s="6" t="s">
        <v>7</v>
      </c>
      <c r="C17" s="14">
        <v>0.5</v>
      </c>
      <c r="D17" s="14">
        <v>0.2</v>
      </c>
      <c r="E17" s="14">
        <v>0.6</v>
      </c>
    </row>
    <row r="18" spans="1:5" x14ac:dyDescent="0.25">
      <c r="A18" s="8" t="s">
        <v>2</v>
      </c>
      <c r="B18" s="9" t="s">
        <v>19</v>
      </c>
      <c r="C18" s="14">
        <f>7.6+0.9</f>
        <v>8.5</v>
      </c>
      <c r="D18" s="14">
        <f>7.5+0.8</f>
        <v>8.3000000000000007</v>
      </c>
      <c r="E18" s="14">
        <f>7.8+1.2</f>
        <v>9</v>
      </c>
    </row>
    <row r="19" spans="1:5" x14ac:dyDescent="0.25">
      <c r="A19" s="7" t="s">
        <v>2</v>
      </c>
      <c r="B19" s="6" t="s">
        <v>20</v>
      </c>
      <c r="C19" s="14">
        <v>3.7</v>
      </c>
      <c r="D19" s="14">
        <v>4.4000000000000004</v>
      </c>
      <c r="E19" s="14">
        <v>5.3</v>
      </c>
    </row>
    <row r="20" spans="1:5" x14ac:dyDescent="0.25">
      <c r="A20" s="23" t="s">
        <v>21</v>
      </c>
      <c r="B20" s="24" t="s">
        <v>2</v>
      </c>
      <c r="C20" s="13">
        <v>43.1</v>
      </c>
      <c r="D20" s="13">
        <v>40.9</v>
      </c>
      <c r="E20" s="13">
        <v>43.3</v>
      </c>
    </row>
    <row r="21" spans="1:5" x14ac:dyDescent="0.25">
      <c r="A21" s="7" t="s">
        <v>2</v>
      </c>
      <c r="B21" s="6" t="s">
        <v>22</v>
      </c>
      <c r="C21" s="14">
        <v>0.9</v>
      </c>
      <c r="D21" s="14">
        <v>1.1000000000000001</v>
      </c>
      <c r="E21" s="14">
        <v>1.3</v>
      </c>
    </row>
    <row r="22" spans="1:5" x14ac:dyDescent="0.25">
      <c r="A22" s="7" t="s">
        <v>2</v>
      </c>
      <c r="B22" s="6" t="s">
        <v>23</v>
      </c>
      <c r="C22" s="14">
        <v>1.2</v>
      </c>
      <c r="D22" s="14">
        <v>0.5</v>
      </c>
      <c r="E22" s="14">
        <v>1.1000000000000001</v>
      </c>
    </row>
    <row r="23" spans="1:5" x14ac:dyDescent="0.25">
      <c r="A23" s="7" t="s">
        <v>2</v>
      </c>
      <c r="B23" s="6" t="s">
        <v>24</v>
      </c>
      <c r="C23" s="14">
        <v>4.2</v>
      </c>
      <c r="D23" s="14">
        <v>4.2</v>
      </c>
      <c r="E23" s="14">
        <v>4.7</v>
      </c>
    </row>
    <row r="24" spans="1:5" x14ac:dyDescent="0.25">
      <c r="A24" s="7" t="s">
        <v>2</v>
      </c>
      <c r="B24" s="6" t="s">
        <v>25</v>
      </c>
      <c r="C24" s="14">
        <v>16.5</v>
      </c>
      <c r="D24" s="14">
        <v>15.7</v>
      </c>
      <c r="E24" s="14">
        <v>15.5</v>
      </c>
    </row>
    <row r="25" spans="1:5" x14ac:dyDescent="0.25">
      <c r="A25" s="7" t="s">
        <v>2</v>
      </c>
      <c r="B25" s="6" t="s">
        <v>26</v>
      </c>
      <c r="C25" s="14">
        <v>20.3</v>
      </c>
      <c r="D25" s="14">
        <v>19.3</v>
      </c>
      <c r="E25" s="14">
        <v>20.6</v>
      </c>
    </row>
    <row r="26" spans="1:5" x14ac:dyDescent="0.25">
      <c r="A26" s="23" t="s">
        <v>27</v>
      </c>
      <c r="B26" s="24" t="s">
        <v>2</v>
      </c>
      <c r="C26" s="13">
        <v>24.3</v>
      </c>
      <c r="D26" s="13">
        <v>25.6</v>
      </c>
      <c r="E26" s="13">
        <v>28.2</v>
      </c>
    </row>
    <row r="27" spans="1:5" x14ac:dyDescent="0.25">
      <c r="A27" s="7" t="s">
        <v>2</v>
      </c>
      <c r="B27" s="6" t="s">
        <v>7</v>
      </c>
      <c r="C27" s="14">
        <v>1.2</v>
      </c>
      <c r="D27" s="14">
        <v>1.1000000000000001</v>
      </c>
      <c r="E27" s="14">
        <v>1.5</v>
      </c>
    </row>
    <row r="28" spans="1:5" x14ac:dyDescent="0.25">
      <c r="A28" s="7" t="s">
        <v>2</v>
      </c>
      <c r="B28" s="6" t="s">
        <v>28</v>
      </c>
      <c r="C28" s="14">
        <f>6.5</f>
        <v>6.5</v>
      </c>
      <c r="D28" s="14">
        <f>8.6</f>
        <v>8.6</v>
      </c>
      <c r="E28" s="14">
        <v>10.199999999999999</v>
      </c>
    </row>
    <row r="29" spans="1:5" x14ac:dyDescent="0.25">
      <c r="A29" s="7" t="s">
        <v>2</v>
      </c>
      <c r="B29" s="6" t="s">
        <v>29</v>
      </c>
      <c r="C29" s="14">
        <f>3.2-C30</f>
        <v>2.2730000000000001</v>
      </c>
      <c r="D29" s="14">
        <f>3-D30</f>
        <v>2.17</v>
      </c>
      <c r="E29" s="14">
        <v>2.2999999999999998</v>
      </c>
    </row>
    <row r="30" spans="1:5" x14ac:dyDescent="0.25">
      <c r="A30" s="7"/>
      <c r="B30" s="6" t="s">
        <v>30</v>
      </c>
      <c r="C30" s="14">
        <v>0.92700000000000005</v>
      </c>
      <c r="D30" s="14">
        <v>0.83</v>
      </c>
      <c r="E30" s="14">
        <v>0.9</v>
      </c>
    </row>
    <row r="31" spans="1:5" x14ac:dyDescent="0.25">
      <c r="A31" s="7" t="s">
        <v>2</v>
      </c>
      <c r="B31" s="6" t="s">
        <v>31</v>
      </c>
      <c r="C31" s="14">
        <v>0.7</v>
      </c>
      <c r="D31" s="14">
        <v>0.6</v>
      </c>
      <c r="E31" s="14">
        <v>0.7</v>
      </c>
    </row>
    <row r="32" spans="1:5" x14ac:dyDescent="0.25">
      <c r="A32" s="7" t="s">
        <v>2</v>
      </c>
      <c r="B32" s="6" t="s">
        <v>32</v>
      </c>
      <c r="C32" s="14">
        <v>5.2</v>
      </c>
      <c r="D32" s="14">
        <v>4.5</v>
      </c>
      <c r="E32" s="14">
        <v>4.7</v>
      </c>
    </row>
    <row r="33" spans="1:5" x14ac:dyDescent="0.25">
      <c r="A33" s="7" t="s">
        <v>2</v>
      </c>
      <c r="B33" s="6" t="s">
        <v>33</v>
      </c>
      <c r="C33" s="14">
        <v>7.5</v>
      </c>
      <c r="D33" s="14">
        <v>7.8</v>
      </c>
      <c r="E33" s="14">
        <v>7.8</v>
      </c>
    </row>
    <row r="34" spans="1:5" ht="14.45" customHeight="1" x14ac:dyDescent="0.25">
      <c r="A34" s="23" t="s">
        <v>34</v>
      </c>
      <c r="B34" s="24"/>
      <c r="C34" s="13">
        <v>1.3</v>
      </c>
      <c r="D34" s="13">
        <v>1.3</v>
      </c>
      <c r="E34" s="13">
        <v>1.3</v>
      </c>
    </row>
    <row r="35" spans="1:5" x14ac:dyDescent="0.25">
      <c r="A35" s="23" t="s">
        <v>35</v>
      </c>
      <c r="B35" s="24" t="s">
        <v>2</v>
      </c>
      <c r="C35" s="13">
        <v>3.1</v>
      </c>
      <c r="D35" s="13">
        <v>3</v>
      </c>
      <c r="E35" s="13">
        <v>3.1</v>
      </c>
    </row>
    <row r="36" spans="1:5" x14ac:dyDescent="0.25">
      <c r="A36" s="7" t="s">
        <v>2</v>
      </c>
      <c r="B36" s="6" t="s">
        <v>36</v>
      </c>
      <c r="C36" s="14">
        <v>1.9</v>
      </c>
      <c r="D36" s="14">
        <v>1.8</v>
      </c>
      <c r="E36" s="14">
        <v>1.8</v>
      </c>
    </row>
    <row r="37" spans="1:5" x14ac:dyDescent="0.25">
      <c r="A37" s="7" t="s">
        <v>2</v>
      </c>
      <c r="B37" s="6" t="s">
        <v>37</v>
      </c>
      <c r="C37" s="14">
        <v>1.2</v>
      </c>
      <c r="D37" s="14">
        <v>1.2</v>
      </c>
      <c r="E37" s="14">
        <v>1.3</v>
      </c>
    </row>
    <row r="38" spans="1:5" ht="14.45" customHeight="1" x14ac:dyDescent="0.25">
      <c r="A38" s="23" t="s">
        <v>38</v>
      </c>
      <c r="B38" s="24"/>
      <c r="C38" s="13">
        <v>26.3</v>
      </c>
      <c r="D38" s="13">
        <v>26.5</v>
      </c>
      <c r="E38" s="13">
        <v>26.5</v>
      </c>
    </row>
    <row r="39" spans="1:5" x14ac:dyDescent="0.25">
      <c r="A39" s="7" t="s">
        <v>2</v>
      </c>
      <c r="B39" s="6" t="s">
        <v>22</v>
      </c>
      <c r="C39" s="14">
        <v>0.7</v>
      </c>
      <c r="D39" s="14">
        <v>0.6</v>
      </c>
      <c r="E39" s="14">
        <v>0.7</v>
      </c>
    </row>
    <row r="40" spans="1:5" x14ac:dyDescent="0.25">
      <c r="A40" s="7" t="s">
        <v>2</v>
      </c>
      <c r="B40" s="6" t="s">
        <v>39</v>
      </c>
      <c r="C40" s="14">
        <v>5.5</v>
      </c>
      <c r="D40" s="14">
        <v>6.1</v>
      </c>
      <c r="E40" s="14">
        <v>5.7</v>
      </c>
    </row>
    <row r="41" spans="1:5" x14ac:dyDescent="0.25">
      <c r="A41" s="7" t="s">
        <v>2</v>
      </c>
      <c r="B41" s="6" t="s">
        <v>40</v>
      </c>
      <c r="C41" s="14">
        <v>2</v>
      </c>
      <c r="D41" s="14">
        <v>2</v>
      </c>
      <c r="E41" s="14">
        <v>2</v>
      </c>
    </row>
    <row r="42" spans="1:5" x14ac:dyDescent="0.25">
      <c r="A42" s="7" t="s">
        <v>2</v>
      </c>
      <c r="B42" s="6" t="s">
        <v>41</v>
      </c>
      <c r="C42" s="21" t="s">
        <v>12</v>
      </c>
      <c r="D42" s="21" t="s">
        <v>12</v>
      </c>
      <c r="E42" s="14">
        <v>0.7</v>
      </c>
    </row>
    <row r="43" spans="1:5" x14ac:dyDescent="0.25">
      <c r="A43" s="7" t="s">
        <v>2</v>
      </c>
      <c r="B43" s="6" t="s">
        <v>42</v>
      </c>
      <c r="C43" s="14">
        <v>5.3</v>
      </c>
      <c r="D43" s="14">
        <v>5.5</v>
      </c>
      <c r="E43" s="14">
        <v>5.0999999999999996</v>
      </c>
    </row>
    <row r="44" spans="1:5" x14ac:dyDescent="0.25">
      <c r="A44" s="7" t="s">
        <v>2</v>
      </c>
      <c r="B44" s="6" t="s">
        <v>43</v>
      </c>
      <c r="C44" s="14">
        <v>9.4</v>
      </c>
      <c r="D44" s="14">
        <v>9.3000000000000007</v>
      </c>
      <c r="E44" s="14">
        <v>9.1999999999999993</v>
      </c>
    </row>
    <row r="45" spans="1:5" x14ac:dyDescent="0.25">
      <c r="A45" s="7" t="s">
        <v>2</v>
      </c>
      <c r="B45" s="6" t="s">
        <v>44</v>
      </c>
      <c r="C45" s="14">
        <v>3.4</v>
      </c>
      <c r="D45" s="14">
        <v>3</v>
      </c>
      <c r="E45" s="14">
        <v>3.1</v>
      </c>
    </row>
    <row r="46" spans="1:5" ht="14.45" customHeight="1" x14ac:dyDescent="0.25">
      <c r="A46" s="23" t="s">
        <v>45</v>
      </c>
      <c r="B46" s="24"/>
      <c r="C46" s="13">
        <v>4.5</v>
      </c>
      <c r="D46" s="13">
        <v>4.9000000000000004</v>
      </c>
      <c r="E46" s="13">
        <v>5</v>
      </c>
    </row>
    <row r="47" spans="1:5" ht="17.25" x14ac:dyDescent="0.25">
      <c r="A47" s="26" t="s">
        <v>46</v>
      </c>
      <c r="B47" s="27"/>
      <c r="C47" s="15">
        <v>1.6</v>
      </c>
      <c r="D47" s="13">
        <f>1.5-0.1</f>
        <v>1.4</v>
      </c>
      <c r="E47" s="15">
        <v>1.2</v>
      </c>
    </row>
    <row r="48" spans="1:5" x14ac:dyDescent="0.25">
      <c r="A48" s="2"/>
      <c r="B48" s="3" t="s">
        <v>47</v>
      </c>
      <c r="C48" s="16">
        <f>C47+C46+C38+C35+C34+C26+C20+C16+C11+C5</f>
        <v>171.59999999999997</v>
      </c>
      <c r="D48" s="16">
        <f>D47+D46+D38+D35+D34+D26+D20+D16+D11+D5-0.1</f>
        <v>171.3</v>
      </c>
      <c r="E48" s="16">
        <f>E47+E46+E38+E35+E34+E26+E20+E16+E11+E5</f>
        <v>181.3</v>
      </c>
    </row>
    <row r="49" spans="1:7" ht="14.45" customHeight="1" x14ac:dyDescent="0.25">
      <c r="A49" s="26" t="s">
        <v>48</v>
      </c>
      <c r="B49" s="27"/>
      <c r="C49" s="15">
        <v>3.6</v>
      </c>
      <c r="D49" s="13">
        <v>3</v>
      </c>
      <c r="E49" s="15">
        <v>5.2</v>
      </c>
    </row>
    <row r="50" spans="1:7" x14ac:dyDescent="0.25">
      <c r="A50" s="18"/>
      <c r="B50" s="17" t="s">
        <v>49</v>
      </c>
      <c r="C50" s="19">
        <f>C49+C48</f>
        <v>175.19999999999996</v>
      </c>
      <c r="D50" s="19">
        <f t="shared" ref="D50:E50" si="0">D49+D48</f>
        <v>174.3</v>
      </c>
      <c r="E50" s="19">
        <f t="shared" si="0"/>
        <v>186.5</v>
      </c>
      <c r="G50" s="22"/>
    </row>
    <row r="51" spans="1:7" x14ac:dyDescent="0.25">
      <c r="A51" s="26" t="s">
        <v>50</v>
      </c>
      <c r="B51" s="27"/>
      <c r="C51" s="15">
        <f>C52+C53</f>
        <v>16.7</v>
      </c>
      <c r="D51" s="15">
        <f>D52+D53</f>
        <v>13.3</v>
      </c>
      <c r="E51" s="15">
        <f t="shared" ref="E51" si="1">E52+E53</f>
        <v>15</v>
      </c>
    </row>
    <row r="52" spans="1:7" x14ac:dyDescent="0.25">
      <c r="A52" s="7" t="s">
        <v>2</v>
      </c>
      <c r="B52" s="6" t="s">
        <v>51</v>
      </c>
      <c r="C52" s="14">
        <v>19.2</v>
      </c>
      <c r="D52" s="14">
        <v>18.5</v>
      </c>
      <c r="E52" s="14">
        <v>20</v>
      </c>
    </row>
    <row r="53" spans="1:7" x14ac:dyDescent="0.25">
      <c r="A53" s="7" t="s">
        <v>2</v>
      </c>
      <c r="B53" s="6" t="s">
        <v>52</v>
      </c>
      <c r="C53" s="14">
        <v>-2.5</v>
      </c>
      <c r="D53" s="14">
        <v>-5.2</v>
      </c>
      <c r="E53" s="14">
        <v>-5</v>
      </c>
    </row>
    <row r="54" spans="1:7" x14ac:dyDescent="0.25">
      <c r="A54" s="28" t="s">
        <v>53</v>
      </c>
      <c r="B54" s="29"/>
      <c r="C54" s="19">
        <f>C50+C51-0.1</f>
        <v>191.79999999999995</v>
      </c>
      <c r="D54" s="19">
        <f t="shared" ref="D54" si="2">D50+D51</f>
        <v>187.60000000000002</v>
      </c>
      <c r="E54" s="19">
        <f>E50+E51</f>
        <v>201.5</v>
      </c>
    </row>
    <row r="55" spans="1:7" ht="108.75" customHeight="1" x14ac:dyDescent="0.25">
      <c r="A55" s="31" t="s">
        <v>55</v>
      </c>
      <c r="B55" s="31"/>
      <c r="C55" s="31"/>
      <c r="D55" s="31"/>
      <c r="E55" s="31"/>
    </row>
    <row r="56" spans="1:7" ht="36" customHeight="1" x14ac:dyDescent="0.25">
      <c r="A56" s="25" t="s">
        <v>54</v>
      </c>
      <c r="B56" s="25"/>
      <c r="C56" s="25"/>
      <c r="D56" s="25"/>
      <c r="E56" s="25"/>
      <c r="F56" s="25"/>
      <c r="G56" s="25"/>
    </row>
  </sheetData>
  <mergeCells count="15">
    <mergeCell ref="A56:G56"/>
    <mergeCell ref="A34:B34"/>
    <mergeCell ref="A38:B38"/>
    <mergeCell ref="A46:B46"/>
    <mergeCell ref="A49:B49"/>
    <mergeCell ref="A47:B47"/>
    <mergeCell ref="A51:B51"/>
    <mergeCell ref="A54:B54"/>
    <mergeCell ref="A35:B35"/>
    <mergeCell ref="A55:E55"/>
    <mergeCell ref="A5:B5"/>
    <mergeCell ref="A11:B11"/>
    <mergeCell ref="A16:B16"/>
    <mergeCell ref="A20:B20"/>
    <mergeCell ref="A26:B26"/>
  </mergeCells>
  <pageMargins left="0" right="0" top="0.5" bottom="0.5" header="0.3" footer="0.3"/>
  <pageSetup scale="60" orientation="landscape" r:id="rId1"/>
  <ignoredErrors>
    <ignoredError sqref="D4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06E0CB752D5B4B8767AC38430B4E0F" ma:contentTypeVersion="6" ma:contentTypeDescription="Create a new document." ma:contentTypeScope="" ma:versionID="d73f738ffbaa396bec5eefc7e4af2a58">
  <xsd:schema xmlns:xsd="http://www.w3.org/2001/XMLSchema" xmlns:xs="http://www.w3.org/2001/XMLSchema" xmlns:p="http://schemas.microsoft.com/office/2006/metadata/properties" xmlns:ns2="df6010d2-452a-4031-be47-fcb1d5ed578b" xmlns:ns3="34b82327-7e0b-479a-82bf-d1b4cde7777d" targetNamespace="http://schemas.microsoft.com/office/2006/metadata/properties" ma:root="true" ma:fieldsID="32af3a90c66dfcdc914fef33ba76c25b" ns2:_="" ns3:_="">
    <xsd:import namespace="df6010d2-452a-4031-be47-fcb1d5ed578b"/>
    <xsd:import namespace="34b82327-7e0b-479a-82bf-d1b4cde77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010d2-452a-4031-be47-fcb1d5ed5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82327-7e0b-479a-82bf-d1b4cde777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2D83C1-419F-413C-9F10-35FC5BD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010d2-452a-4031-be47-fcb1d5ed578b"/>
    <ds:schemaRef ds:uri="34b82327-7e0b-479a-82bf-d1b4cde77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7C9CA6-F976-4025-ACE7-797A4A3AD2D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4b82327-7e0b-479a-82bf-d1b4cde7777d"/>
    <ds:schemaRef ds:uri="df6010d2-452a-4031-be47-fcb1d5ed578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CE84901-728D-4C1C-B1B4-AA4F2DFD22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D-1-1-A3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Ben Weir</cp:lastModifiedBy>
  <cp:revision/>
  <dcterms:created xsi:type="dcterms:W3CDTF">2020-10-16T15:23:48Z</dcterms:created>
  <dcterms:modified xsi:type="dcterms:W3CDTF">2022-03-04T15:37:11Z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0x0101003306E0CB752D5B4B8767AC38430B4E0F</vt:lpwstr>
  </property>
</Properties>
</file>